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drawings/drawing7.xml" ContentType="application/vnd.openxmlformats-officedocument.drawing+xml"/>
  <Override PartName="/xl/charts/chart6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.Sc Data Science\TRIMESTER 1\Applied Excel\"/>
    </mc:Choice>
  </mc:AlternateContent>
  <xr:revisionPtr revIDLastSave="0" documentId="13_ncr:1_{0956D4FA-0E8F-42C3-BA78-0FE9ADEEB9D4}" xr6:coauthVersionLast="47" xr6:coauthVersionMax="47" xr10:uidLastSave="{00000000-0000-0000-0000-000000000000}"/>
  <bookViews>
    <workbookView xWindow="-108" yWindow="-108" windowWidth="23256" windowHeight="12576" activeTab="5" xr2:uid="{7EBDE1AE-9E56-4A48-A3FA-6B4627FFF076}"/>
  </bookViews>
  <sheets>
    <sheet name="Kerala data" sheetId="1" r:id="rId1"/>
    <sheet name="Variate Difference Kerala" sheetId="2" r:id="rId2"/>
    <sheet name="Trend Kerala" sheetId="3" r:id="rId3"/>
    <sheet name="Seasonal Kerala" sheetId="4" r:id="rId4"/>
    <sheet name="Punjab Data" sheetId="5" r:id="rId5"/>
    <sheet name="Variate Difference Punjab" sheetId="6" r:id="rId6"/>
    <sheet name="Trend Punjab" sheetId="7" r:id="rId7"/>
    <sheet name="Seasonal Punjab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400" i="8" l="1"/>
  <c r="D1399" i="8"/>
  <c r="E1399" i="8" s="1"/>
  <c r="F1399" i="8" s="1"/>
  <c r="D1398" i="8"/>
  <c r="E1398" i="8" s="1"/>
  <c r="F1398" i="8" s="1"/>
  <c r="D1397" i="8"/>
  <c r="E1397" i="8" s="1"/>
  <c r="F1397" i="8" s="1"/>
  <c r="D1396" i="8"/>
  <c r="E1396" i="8" s="1"/>
  <c r="F1396" i="8" s="1"/>
  <c r="D1395" i="8"/>
  <c r="E1395" i="8" s="1"/>
  <c r="F1395" i="8" s="1"/>
  <c r="D1394" i="8"/>
  <c r="E1394" i="8" s="1"/>
  <c r="F1394" i="8" s="1"/>
  <c r="D1393" i="8"/>
  <c r="E1393" i="8" s="1"/>
  <c r="F1393" i="8" s="1"/>
  <c r="D1392" i="8"/>
  <c r="E1392" i="8" s="1"/>
  <c r="F1392" i="8" s="1"/>
  <c r="D1391" i="8"/>
  <c r="E1391" i="8" s="1"/>
  <c r="F1391" i="8" s="1"/>
  <c r="D1390" i="8"/>
  <c r="E1390" i="8" s="1"/>
  <c r="F1390" i="8" s="1"/>
  <c r="D1389" i="8"/>
  <c r="E1389" i="8" s="1"/>
  <c r="F1389" i="8" s="1"/>
  <c r="D1388" i="8"/>
  <c r="E1388" i="8" s="1"/>
  <c r="F1388" i="8" s="1"/>
  <c r="D1387" i="8"/>
  <c r="E1387" i="8" s="1"/>
  <c r="F1387" i="8" s="1"/>
  <c r="D1386" i="8"/>
  <c r="E1386" i="8" s="1"/>
  <c r="F1386" i="8" s="1"/>
  <c r="D1385" i="8"/>
  <c r="E1385" i="8" s="1"/>
  <c r="F1385" i="8" s="1"/>
  <c r="D1384" i="8"/>
  <c r="E1384" i="8" s="1"/>
  <c r="F1384" i="8" s="1"/>
  <c r="D1383" i="8"/>
  <c r="E1383" i="8" s="1"/>
  <c r="F1383" i="8" s="1"/>
  <c r="D1382" i="8"/>
  <c r="E1382" i="8" s="1"/>
  <c r="F1382" i="8" s="1"/>
  <c r="D1381" i="8"/>
  <c r="E1381" i="8" s="1"/>
  <c r="F1381" i="8" s="1"/>
  <c r="D1380" i="8"/>
  <c r="E1380" i="8" s="1"/>
  <c r="F1380" i="8" s="1"/>
  <c r="D1379" i="8"/>
  <c r="E1379" i="8" s="1"/>
  <c r="F1379" i="8" s="1"/>
  <c r="D1378" i="8"/>
  <c r="E1378" i="8" s="1"/>
  <c r="F1378" i="8" s="1"/>
  <c r="D1377" i="8"/>
  <c r="E1377" i="8" s="1"/>
  <c r="F1377" i="8" s="1"/>
  <c r="D1376" i="8"/>
  <c r="E1376" i="8" s="1"/>
  <c r="F1376" i="8" s="1"/>
  <c r="D1375" i="8"/>
  <c r="E1375" i="8" s="1"/>
  <c r="F1375" i="8" s="1"/>
  <c r="D1374" i="8"/>
  <c r="E1374" i="8" s="1"/>
  <c r="F1374" i="8" s="1"/>
  <c r="D1373" i="8"/>
  <c r="E1373" i="8" s="1"/>
  <c r="F1373" i="8" s="1"/>
  <c r="D1372" i="8"/>
  <c r="E1372" i="8" s="1"/>
  <c r="F1372" i="8" s="1"/>
  <c r="D1371" i="8"/>
  <c r="E1371" i="8" s="1"/>
  <c r="F1371" i="8" s="1"/>
  <c r="D1370" i="8"/>
  <c r="E1370" i="8" s="1"/>
  <c r="F1370" i="8" s="1"/>
  <c r="D1369" i="8"/>
  <c r="E1369" i="8" s="1"/>
  <c r="F1369" i="8" s="1"/>
  <c r="D1368" i="8"/>
  <c r="E1368" i="8" s="1"/>
  <c r="F1368" i="8" s="1"/>
  <c r="D1367" i="8"/>
  <c r="E1367" i="8" s="1"/>
  <c r="F1367" i="8" s="1"/>
  <c r="D1366" i="8"/>
  <c r="E1366" i="8" s="1"/>
  <c r="F1366" i="8" s="1"/>
  <c r="D1365" i="8"/>
  <c r="E1365" i="8" s="1"/>
  <c r="F1365" i="8" s="1"/>
  <c r="D1364" i="8"/>
  <c r="E1364" i="8" s="1"/>
  <c r="F1364" i="8" s="1"/>
  <c r="D1363" i="8"/>
  <c r="E1363" i="8" s="1"/>
  <c r="F1363" i="8" s="1"/>
  <c r="D1362" i="8"/>
  <c r="E1362" i="8" s="1"/>
  <c r="F1362" i="8" s="1"/>
  <c r="D1361" i="8"/>
  <c r="E1361" i="8" s="1"/>
  <c r="F1361" i="8" s="1"/>
  <c r="D1360" i="8"/>
  <c r="E1360" i="8" s="1"/>
  <c r="F1360" i="8" s="1"/>
  <c r="D1359" i="8"/>
  <c r="E1359" i="8" s="1"/>
  <c r="F1359" i="8" s="1"/>
  <c r="D1358" i="8"/>
  <c r="E1358" i="8" s="1"/>
  <c r="F1358" i="8" s="1"/>
  <c r="D1357" i="8"/>
  <c r="E1357" i="8" s="1"/>
  <c r="F1357" i="8" s="1"/>
  <c r="D1356" i="8"/>
  <c r="E1356" i="8" s="1"/>
  <c r="F1356" i="8" s="1"/>
  <c r="D1355" i="8"/>
  <c r="E1355" i="8" s="1"/>
  <c r="F1355" i="8" s="1"/>
  <c r="D1354" i="8"/>
  <c r="E1354" i="8" s="1"/>
  <c r="F1354" i="8" s="1"/>
  <c r="D1353" i="8"/>
  <c r="E1353" i="8" s="1"/>
  <c r="F1353" i="8" s="1"/>
  <c r="D1352" i="8"/>
  <c r="E1352" i="8" s="1"/>
  <c r="F1352" i="8" s="1"/>
  <c r="D1351" i="8"/>
  <c r="E1351" i="8" s="1"/>
  <c r="F1351" i="8" s="1"/>
  <c r="D1350" i="8"/>
  <c r="E1350" i="8" s="1"/>
  <c r="F1350" i="8" s="1"/>
  <c r="D1349" i="8"/>
  <c r="E1349" i="8" s="1"/>
  <c r="F1349" i="8" s="1"/>
  <c r="D1348" i="8"/>
  <c r="E1348" i="8" s="1"/>
  <c r="F1348" i="8" s="1"/>
  <c r="D1347" i="8"/>
  <c r="E1347" i="8" s="1"/>
  <c r="F1347" i="8" s="1"/>
  <c r="D1346" i="8"/>
  <c r="E1346" i="8" s="1"/>
  <c r="F1346" i="8" s="1"/>
  <c r="D1345" i="8"/>
  <c r="D1344" i="8"/>
  <c r="E1344" i="8" s="1"/>
  <c r="F1344" i="8" s="1"/>
  <c r="D1343" i="8"/>
  <c r="E1343" i="8" s="1"/>
  <c r="F1343" i="8" s="1"/>
  <c r="D1342" i="8"/>
  <c r="E1342" i="8" s="1"/>
  <c r="F1342" i="8" s="1"/>
  <c r="D1341" i="8"/>
  <c r="D1340" i="8"/>
  <c r="E1340" i="8" s="1"/>
  <c r="F1340" i="8" s="1"/>
  <c r="D1339" i="8"/>
  <c r="E1339" i="8" s="1"/>
  <c r="F1339" i="8" s="1"/>
  <c r="D1338" i="8"/>
  <c r="E1338" i="8" s="1"/>
  <c r="F1338" i="8" s="1"/>
  <c r="D1337" i="8"/>
  <c r="E1337" i="8" s="1"/>
  <c r="F1337" i="8" s="1"/>
  <c r="D1336" i="8"/>
  <c r="D1335" i="8"/>
  <c r="D1334" i="8"/>
  <c r="E1334" i="8" s="1"/>
  <c r="F1334" i="8" s="1"/>
  <c r="D1333" i="8"/>
  <c r="E1333" i="8" s="1"/>
  <c r="F1333" i="8" s="1"/>
  <c r="E1332" i="8"/>
  <c r="F1332" i="8" s="1"/>
  <c r="D1332" i="8"/>
  <c r="E1331" i="8" s="1"/>
  <c r="F1331" i="8" s="1"/>
  <c r="D1331" i="8"/>
  <c r="E1330" i="8"/>
  <c r="F1330" i="8" s="1"/>
  <c r="D1330" i="8"/>
  <c r="E1329" i="8"/>
  <c r="F1329" i="8" s="1"/>
  <c r="D1329" i="8"/>
  <c r="D1328" i="8"/>
  <c r="E1328" i="8" s="1"/>
  <c r="F1328" i="8" s="1"/>
  <c r="E1327" i="8"/>
  <c r="F1327" i="8" s="1"/>
  <c r="D1327" i="8"/>
  <c r="D1326" i="8"/>
  <c r="E1326" i="8" s="1"/>
  <c r="F1326" i="8" s="1"/>
  <c r="D1325" i="8"/>
  <c r="E1325" i="8" s="1"/>
  <c r="F1325" i="8" s="1"/>
  <c r="D1324" i="8"/>
  <c r="E1324" i="8" s="1"/>
  <c r="F1324" i="8" s="1"/>
  <c r="D1323" i="8"/>
  <c r="E1323" i="8" s="1"/>
  <c r="F1323" i="8" s="1"/>
  <c r="D1322" i="8"/>
  <c r="D1321" i="8"/>
  <c r="E1321" i="8" s="1"/>
  <c r="F1321" i="8" s="1"/>
  <c r="D1320" i="8"/>
  <c r="E1320" i="8" s="1"/>
  <c r="F1320" i="8" s="1"/>
  <c r="E1319" i="8"/>
  <c r="F1319" i="8" s="1"/>
  <c r="D1319" i="8"/>
  <c r="E1318" i="8"/>
  <c r="F1318" i="8" s="1"/>
  <c r="D1318" i="8"/>
  <c r="D1317" i="8"/>
  <c r="E1317" i="8" s="1"/>
  <c r="F1317" i="8" s="1"/>
  <c r="E1316" i="8"/>
  <c r="F1316" i="8" s="1"/>
  <c r="D1316" i="8"/>
  <c r="E1315" i="8" s="1"/>
  <c r="F1315" i="8" s="1"/>
  <c r="D1315" i="8"/>
  <c r="E1314" i="8"/>
  <c r="F1314" i="8" s="1"/>
  <c r="D1314" i="8"/>
  <c r="E1313" i="8"/>
  <c r="F1313" i="8" s="1"/>
  <c r="D1313" i="8"/>
  <c r="D1312" i="8"/>
  <c r="E1312" i="8" s="1"/>
  <c r="F1312" i="8" s="1"/>
  <c r="E1311" i="8"/>
  <c r="F1311" i="8" s="1"/>
  <c r="D1311" i="8"/>
  <c r="D1310" i="8"/>
  <c r="E1310" i="8" s="1"/>
  <c r="F1310" i="8" s="1"/>
  <c r="D1309" i="8"/>
  <c r="E1309" i="8" s="1"/>
  <c r="F1309" i="8" s="1"/>
  <c r="D1308" i="8"/>
  <c r="E1308" i="8" s="1"/>
  <c r="F1308" i="8" s="1"/>
  <c r="D1307" i="8"/>
  <c r="E1307" i="8" s="1"/>
  <c r="F1307" i="8" s="1"/>
  <c r="D1306" i="8"/>
  <c r="D1305" i="8"/>
  <c r="E1305" i="8" s="1"/>
  <c r="F1305" i="8" s="1"/>
  <c r="D1304" i="8"/>
  <c r="E1304" i="8" s="1"/>
  <c r="F1304" i="8" s="1"/>
  <c r="E1303" i="8"/>
  <c r="F1303" i="8" s="1"/>
  <c r="D1303" i="8"/>
  <c r="E1302" i="8"/>
  <c r="F1302" i="8" s="1"/>
  <c r="D1302" i="8"/>
  <c r="D1301" i="8"/>
  <c r="E1301" i="8" s="1"/>
  <c r="F1301" i="8" s="1"/>
  <c r="E1300" i="8"/>
  <c r="F1300" i="8" s="1"/>
  <c r="D1300" i="8"/>
  <c r="E1299" i="8" s="1"/>
  <c r="F1299" i="8" s="1"/>
  <c r="D1299" i="8"/>
  <c r="E1298" i="8"/>
  <c r="F1298" i="8" s="1"/>
  <c r="D1298" i="8"/>
  <c r="E1297" i="8"/>
  <c r="F1297" i="8" s="1"/>
  <c r="D1297" i="8"/>
  <c r="D1296" i="8"/>
  <c r="E1296" i="8" s="1"/>
  <c r="F1296" i="8" s="1"/>
  <c r="E1295" i="8"/>
  <c r="F1295" i="8" s="1"/>
  <c r="D1295" i="8"/>
  <c r="D1294" i="8"/>
  <c r="E1294" i="8" s="1"/>
  <c r="F1294" i="8" s="1"/>
  <c r="D1293" i="8"/>
  <c r="E1293" i="8" s="1"/>
  <c r="F1293" i="8" s="1"/>
  <c r="D1292" i="8"/>
  <c r="E1292" i="8" s="1"/>
  <c r="F1292" i="8" s="1"/>
  <c r="D1291" i="8"/>
  <c r="E1291" i="8" s="1"/>
  <c r="F1291" i="8" s="1"/>
  <c r="D1290" i="8"/>
  <c r="D1289" i="8"/>
  <c r="E1289" i="8" s="1"/>
  <c r="F1289" i="8" s="1"/>
  <c r="D1288" i="8"/>
  <c r="E1288" i="8" s="1"/>
  <c r="F1288" i="8" s="1"/>
  <c r="E1287" i="8"/>
  <c r="F1287" i="8" s="1"/>
  <c r="D1287" i="8"/>
  <c r="E1286" i="8"/>
  <c r="F1286" i="8" s="1"/>
  <c r="D1286" i="8"/>
  <c r="D1285" i="8"/>
  <c r="E1285" i="8" s="1"/>
  <c r="F1285" i="8" s="1"/>
  <c r="E1284" i="8"/>
  <c r="F1284" i="8" s="1"/>
  <c r="D1284" i="8"/>
  <c r="E1283" i="8" s="1"/>
  <c r="F1283" i="8" s="1"/>
  <c r="D1283" i="8"/>
  <c r="E1282" i="8"/>
  <c r="F1282" i="8" s="1"/>
  <c r="D1282" i="8"/>
  <c r="E1281" i="8"/>
  <c r="F1281" i="8" s="1"/>
  <c r="D1281" i="8"/>
  <c r="D1280" i="8"/>
  <c r="E1280" i="8" s="1"/>
  <c r="F1280" i="8" s="1"/>
  <c r="E1279" i="8"/>
  <c r="F1279" i="8" s="1"/>
  <c r="D1279" i="8"/>
  <c r="D1278" i="8"/>
  <c r="E1278" i="8" s="1"/>
  <c r="F1278" i="8" s="1"/>
  <c r="D1277" i="8"/>
  <c r="E1277" i="8" s="1"/>
  <c r="F1277" i="8" s="1"/>
  <c r="D1276" i="8"/>
  <c r="E1276" i="8" s="1"/>
  <c r="F1276" i="8" s="1"/>
  <c r="D1275" i="8"/>
  <c r="E1275" i="8" s="1"/>
  <c r="F1275" i="8" s="1"/>
  <c r="D1274" i="8"/>
  <c r="D1273" i="8"/>
  <c r="E1273" i="8" s="1"/>
  <c r="F1273" i="8" s="1"/>
  <c r="D1272" i="8"/>
  <c r="E1272" i="8" s="1"/>
  <c r="F1272" i="8" s="1"/>
  <c r="E1271" i="8"/>
  <c r="F1271" i="8" s="1"/>
  <c r="D1271" i="8"/>
  <c r="E1270" i="8"/>
  <c r="F1270" i="8" s="1"/>
  <c r="D1270" i="8"/>
  <c r="D1269" i="8"/>
  <c r="E1269" i="8" s="1"/>
  <c r="F1269" i="8" s="1"/>
  <c r="E1268" i="8"/>
  <c r="F1268" i="8" s="1"/>
  <c r="D1268" i="8"/>
  <c r="E1267" i="8" s="1"/>
  <c r="F1267" i="8" s="1"/>
  <c r="D1267" i="8"/>
  <c r="E1266" i="8"/>
  <c r="F1266" i="8" s="1"/>
  <c r="D1266" i="8"/>
  <c r="E1265" i="8"/>
  <c r="F1265" i="8" s="1"/>
  <c r="D1265" i="8"/>
  <c r="D1264" i="8"/>
  <c r="E1264" i="8" s="1"/>
  <c r="F1264" i="8" s="1"/>
  <c r="E1263" i="8"/>
  <c r="F1263" i="8" s="1"/>
  <c r="D1263" i="8"/>
  <c r="D1262" i="8"/>
  <c r="E1262" i="8" s="1"/>
  <c r="F1262" i="8" s="1"/>
  <c r="D1261" i="8"/>
  <c r="E1261" i="8" s="1"/>
  <c r="F1261" i="8" s="1"/>
  <c r="D1260" i="8"/>
  <c r="E1260" i="8" s="1"/>
  <c r="F1260" i="8" s="1"/>
  <c r="D1259" i="8"/>
  <c r="E1259" i="8" s="1"/>
  <c r="F1259" i="8" s="1"/>
  <c r="D1258" i="8"/>
  <c r="D1257" i="8"/>
  <c r="E1257" i="8" s="1"/>
  <c r="F1257" i="8" s="1"/>
  <c r="D1256" i="8"/>
  <c r="E1256" i="8" s="1"/>
  <c r="F1256" i="8" s="1"/>
  <c r="E1255" i="8"/>
  <c r="F1255" i="8" s="1"/>
  <c r="D1255" i="8"/>
  <c r="E1254" i="8"/>
  <c r="F1254" i="8" s="1"/>
  <c r="D1254" i="8"/>
  <c r="D1253" i="8"/>
  <c r="E1253" i="8" s="1"/>
  <c r="F1253" i="8" s="1"/>
  <c r="E1252" i="8"/>
  <c r="F1252" i="8" s="1"/>
  <c r="D1252" i="8"/>
  <c r="E1251" i="8" s="1"/>
  <c r="F1251" i="8" s="1"/>
  <c r="D1251" i="8"/>
  <c r="E1250" i="8"/>
  <c r="F1250" i="8" s="1"/>
  <c r="D1250" i="8"/>
  <c r="E1249" i="8"/>
  <c r="F1249" i="8" s="1"/>
  <c r="D1249" i="8"/>
  <c r="D1248" i="8"/>
  <c r="E1248" i="8" s="1"/>
  <c r="F1248" i="8" s="1"/>
  <c r="E1247" i="8"/>
  <c r="F1247" i="8" s="1"/>
  <c r="D1247" i="8"/>
  <c r="D1246" i="8"/>
  <c r="E1246" i="8" s="1"/>
  <c r="F1246" i="8" s="1"/>
  <c r="D1245" i="8"/>
  <c r="E1245" i="8" s="1"/>
  <c r="F1245" i="8" s="1"/>
  <c r="D1244" i="8"/>
  <c r="E1244" i="8" s="1"/>
  <c r="F1244" i="8" s="1"/>
  <c r="D1243" i="8"/>
  <c r="E1243" i="8" s="1"/>
  <c r="F1243" i="8" s="1"/>
  <c r="D1242" i="8"/>
  <c r="E1242" i="8" s="1"/>
  <c r="F1242" i="8" s="1"/>
  <c r="E1241" i="8"/>
  <c r="F1241" i="8" s="1"/>
  <c r="D1241" i="8"/>
  <c r="E1240" i="8"/>
  <c r="F1240" i="8" s="1"/>
  <c r="D1240" i="8"/>
  <c r="E1239" i="8" s="1"/>
  <c r="F1239" i="8" s="1"/>
  <c r="D1239" i="8"/>
  <c r="D1238" i="8"/>
  <c r="E1238" i="8" s="1"/>
  <c r="F1238" i="8" s="1"/>
  <c r="E1237" i="8"/>
  <c r="F1237" i="8" s="1"/>
  <c r="D1237" i="8"/>
  <c r="D1236" i="8"/>
  <c r="E1236" i="8" s="1"/>
  <c r="F1236" i="8" s="1"/>
  <c r="D1235" i="8"/>
  <c r="E1235" i="8" s="1"/>
  <c r="F1235" i="8" s="1"/>
  <c r="D1234" i="8"/>
  <c r="E1234" i="8" s="1"/>
  <c r="F1234" i="8" s="1"/>
  <c r="E1233" i="8"/>
  <c r="F1233" i="8" s="1"/>
  <c r="D1233" i="8"/>
  <c r="E1232" i="8"/>
  <c r="F1232" i="8" s="1"/>
  <c r="D1232" i="8"/>
  <c r="E1231" i="8" s="1"/>
  <c r="F1231" i="8" s="1"/>
  <c r="D1231" i="8"/>
  <c r="D1230" i="8"/>
  <c r="E1229" i="8" s="1"/>
  <c r="F1229" i="8" s="1"/>
  <c r="D1229" i="8"/>
  <c r="D1228" i="8"/>
  <c r="E1227" i="8" s="1"/>
  <c r="F1227" i="8" s="1"/>
  <c r="D1227" i="8"/>
  <c r="D1226" i="8"/>
  <c r="E1225" i="8" s="1"/>
  <c r="F1225" i="8" s="1"/>
  <c r="D1225" i="8"/>
  <c r="D1224" i="8"/>
  <c r="E1223" i="8" s="1"/>
  <c r="F1223" i="8" s="1"/>
  <c r="D1223" i="8"/>
  <c r="D1222" i="8"/>
  <c r="E1221" i="8" s="1"/>
  <c r="F1221" i="8" s="1"/>
  <c r="D1221" i="8"/>
  <c r="D1220" i="8"/>
  <c r="D1219" i="8"/>
  <c r="D1218" i="8"/>
  <c r="D1217" i="8"/>
  <c r="D1216" i="8"/>
  <c r="D1215" i="8"/>
  <c r="D1214" i="8"/>
  <c r="D1213" i="8"/>
  <c r="D1212" i="8"/>
  <c r="D1211" i="8"/>
  <c r="D1210" i="8"/>
  <c r="D1209" i="8"/>
  <c r="D1208" i="8"/>
  <c r="D1207" i="8"/>
  <c r="D1206" i="8"/>
  <c r="D1205" i="8"/>
  <c r="D1204" i="8"/>
  <c r="D1203" i="8"/>
  <c r="D1202" i="8"/>
  <c r="D1201" i="8"/>
  <c r="D1200" i="8"/>
  <c r="D1199" i="8"/>
  <c r="D1198" i="8"/>
  <c r="D1197" i="8"/>
  <c r="D1196" i="8"/>
  <c r="D1195" i="8"/>
  <c r="D1194" i="8"/>
  <c r="D1193" i="8"/>
  <c r="D1192" i="8"/>
  <c r="D1191" i="8"/>
  <c r="D1190" i="8"/>
  <c r="D1189" i="8"/>
  <c r="D1188" i="8"/>
  <c r="D1187" i="8"/>
  <c r="D1186" i="8"/>
  <c r="D1185" i="8"/>
  <c r="D1184" i="8"/>
  <c r="D1183" i="8"/>
  <c r="D1182" i="8"/>
  <c r="D1181" i="8"/>
  <c r="D1180" i="8"/>
  <c r="E1180" i="8" s="1"/>
  <c r="F1180" i="8" s="1"/>
  <c r="D1179" i="8"/>
  <c r="D1178" i="8"/>
  <c r="E1178" i="8" s="1"/>
  <c r="F1178" i="8" s="1"/>
  <c r="E1177" i="8"/>
  <c r="F1177" i="8" s="1"/>
  <c r="D1177" i="8"/>
  <c r="D1176" i="8"/>
  <c r="E1176" i="8" s="1"/>
  <c r="F1176" i="8" s="1"/>
  <c r="D1175" i="8"/>
  <c r="D1174" i="8"/>
  <c r="E1174" i="8" s="1"/>
  <c r="F1174" i="8" s="1"/>
  <c r="E1173" i="8"/>
  <c r="F1173" i="8" s="1"/>
  <c r="D1173" i="8"/>
  <c r="E1172" i="8"/>
  <c r="F1172" i="8" s="1"/>
  <c r="D1172" i="8"/>
  <c r="E1171" i="8"/>
  <c r="F1171" i="8" s="1"/>
  <c r="D1171" i="8"/>
  <c r="E1170" i="8"/>
  <c r="F1170" i="8" s="1"/>
  <c r="D1170" i="8"/>
  <c r="E1169" i="8"/>
  <c r="F1169" i="8" s="1"/>
  <c r="D1169" i="8"/>
  <c r="E1168" i="8"/>
  <c r="F1168" i="8" s="1"/>
  <c r="D1168" i="8"/>
  <c r="E1167" i="8"/>
  <c r="F1167" i="8" s="1"/>
  <c r="D1167" i="8"/>
  <c r="E1166" i="8"/>
  <c r="F1166" i="8" s="1"/>
  <c r="D1166" i="8"/>
  <c r="E1165" i="8"/>
  <c r="F1165" i="8" s="1"/>
  <c r="D1165" i="8"/>
  <c r="E1164" i="8"/>
  <c r="F1164" i="8" s="1"/>
  <c r="D1164" i="8"/>
  <c r="E1163" i="8"/>
  <c r="F1163" i="8" s="1"/>
  <c r="D1163" i="8"/>
  <c r="E1162" i="8"/>
  <c r="F1162" i="8" s="1"/>
  <c r="D1162" i="8"/>
  <c r="E1161" i="8"/>
  <c r="F1161" i="8" s="1"/>
  <c r="D1161" i="8"/>
  <c r="E1160" i="8"/>
  <c r="F1160" i="8" s="1"/>
  <c r="D1160" i="8"/>
  <c r="E1159" i="8"/>
  <c r="F1159" i="8" s="1"/>
  <c r="D1159" i="8"/>
  <c r="E1158" i="8"/>
  <c r="F1158" i="8" s="1"/>
  <c r="D1158" i="8"/>
  <c r="E1157" i="8"/>
  <c r="F1157" i="8" s="1"/>
  <c r="D1157" i="8"/>
  <c r="E1156" i="8"/>
  <c r="F1156" i="8" s="1"/>
  <c r="D1156" i="8"/>
  <c r="E1155" i="8"/>
  <c r="F1155" i="8" s="1"/>
  <c r="D1155" i="8"/>
  <c r="E1154" i="8"/>
  <c r="F1154" i="8" s="1"/>
  <c r="D1154" i="8"/>
  <c r="E1153" i="8"/>
  <c r="F1153" i="8" s="1"/>
  <c r="D1153" i="8"/>
  <c r="E1152" i="8"/>
  <c r="F1152" i="8" s="1"/>
  <c r="D1152" i="8"/>
  <c r="E1151" i="8"/>
  <c r="F1151" i="8" s="1"/>
  <c r="D1151" i="8"/>
  <c r="E1150" i="8"/>
  <c r="F1150" i="8" s="1"/>
  <c r="D1150" i="8"/>
  <c r="E1149" i="8"/>
  <c r="F1149" i="8" s="1"/>
  <c r="D1149" i="8"/>
  <c r="E1148" i="8"/>
  <c r="F1148" i="8" s="1"/>
  <c r="D1148" i="8"/>
  <c r="E1147" i="8"/>
  <c r="F1147" i="8" s="1"/>
  <c r="D1147" i="8"/>
  <c r="D1146" i="8"/>
  <c r="E1146" i="8" s="1"/>
  <c r="F1146" i="8" s="1"/>
  <c r="E1145" i="8"/>
  <c r="F1145" i="8" s="1"/>
  <c r="D1145" i="8"/>
  <c r="D1144" i="8"/>
  <c r="E1144" i="8" s="1"/>
  <c r="F1144" i="8" s="1"/>
  <c r="E1143" i="8"/>
  <c r="F1143" i="8" s="1"/>
  <c r="D1143" i="8"/>
  <c r="D1142" i="8"/>
  <c r="E1142" i="8" s="1"/>
  <c r="F1142" i="8" s="1"/>
  <c r="D1141" i="8"/>
  <c r="D1140" i="8"/>
  <c r="E1139" i="8" s="1"/>
  <c r="F1139" i="8" s="1"/>
  <c r="D1139" i="8"/>
  <c r="D1138" i="8"/>
  <c r="E1138" i="8" s="1"/>
  <c r="F1138" i="8" s="1"/>
  <c r="E1137" i="8"/>
  <c r="F1137" i="8" s="1"/>
  <c r="D1137" i="8"/>
  <c r="D1136" i="8"/>
  <c r="E1136" i="8" s="1"/>
  <c r="F1136" i="8" s="1"/>
  <c r="E1135" i="8"/>
  <c r="F1135" i="8" s="1"/>
  <c r="D1135" i="8"/>
  <c r="D1134" i="8"/>
  <c r="E1134" i="8" s="1"/>
  <c r="F1134" i="8" s="1"/>
  <c r="D1133" i="8"/>
  <c r="D1132" i="8"/>
  <c r="E1131" i="8" s="1"/>
  <c r="F1131" i="8" s="1"/>
  <c r="D1131" i="8"/>
  <c r="D1130" i="8"/>
  <c r="E1130" i="8" s="1"/>
  <c r="F1130" i="8" s="1"/>
  <c r="E1129" i="8"/>
  <c r="F1129" i="8" s="1"/>
  <c r="D1129" i="8"/>
  <c r="D1128" i="8"/>
  <c r="E1128" i="8" s="1"/>
  <c r="F1128" i="8" s="1"/>
  <c r="E1127" i="8"/>
  <c r="F1127" i="8" s="1"/>
  <c r="D1127" i="8"/>
  <c r="D1126" i="8"/>
  <c r="E1126" i="8" s="1"/>
  <c r="F1126" i="8" s="1"/>
  <c r="D1125" i="8"/>
  <c r="D1124" i="8"/>
  <c r="E1123" i="8" s="1"/>
  <c r="F1123" i="8" s="1"/>
  <c r="D1123" i="8"/>
  <c r="D1122" i="8"/>
  <c r="E1122" i="8" s="1"/>
  <c r="F1122" i="8" s="1"/>
  <c r="E1121" i="8"/>
  <c r="F1121" i="8" s="1"/>
  <c r="D1121" i="8"/>
  <c r="D1120" i="8"/>
  <c r="E1120" i="8" s="1"/>
  <c r="F1120" i="8" s="1"/>
  <c r="E1119" i="8"/>
  <c r="F1119" i="8" s="1"/>
  <c r="D1119" i="8"/>
  <c r="D1118" i="8"/>
  <c r="E1118" i="8" s="1"/>
  <c r="F1118" i="8" s="1"/>
  <c r="D1117" i="8"/>
  <c r="D1116" i="8"/>
  <c r="E1115" i="8" s="1"/>
  <c r="F1115" i="8" s="1"/>
  <c r="D1115" i="8"/>
  <c r="D1114" i="8"/>
  <c r="E1114" i="8" s="1"/>
  <c r="F1114" i="8" s="1"/>
  <c r="D1113" i="8"/>
  <c r="E1113" i="8" s="1"/>
  <c r="F1113" i="8" s="1"/>
  <c r="D1112" i="8"/>
  <c r="E1112" i="8" s="1"/>
  <c r="F1112" i="8" s="1"/>
  <c r="D1111" i="8"/>
  <c r="E1111" i="8" s="1"/>
  <c r="F1111" i="8" s="1"/>
  <c r="D1110" i="8"/>
  <c r="E1110" i="8" s="1"/>
  <c r="F1110" i="8" s="1"/>
  <c r="D1109" i="8"/>
  <c r="E1109" i="8" s="1"/>
  <c r="F1109" i="8" s="1"/>
  <c r="D1108" i="8"/>
  <c r="E1108" i="8" s="1"/>
  <c r="F1108" i="8" s="1"/>
  <c r="D1107" i="8"/>
  <c r="E1107" i="8" s="1"/>
  <c r="F1107" i="8" s="1"/>
  <c r="D1106" i="8"/>
  <c r="E1106" i="8" s="1"/>
  <c r="F1106" i="8" s="1"/>
  <c r="D1105" i="8"/>
  <c r="E1105" i="8" s="1"/>
  <c r="F1105" i="8" s="1"/>
  <c r="D1104" i="8"/>
  <c r="E1104" i="8" s="1"/>
  <c r="F1104" i="8" s="1"/>
  <c r="D1103" i="8"/>
  <c r="E1103" i="8" s="1"/>
  <c r="F1103" i="8" s="1"/>
  <c r="D1102" i="8"/>
  <c r="E1102" i="8" s="1"/>
  <c r="F1102" i="8" s="1"/>
  <c r="D1101" i="8"/>
  <c r="E1101" i="8" s="1"/>
  <c r="F1101" i="8" s="1"/>
  <c r="D1100" i="8"/>
  <c r="E1100" i="8" s="1"/>
  <c r="F1100" i="8" s="1"/>
  <c r="D1099" i="8"/>
  <c r="E1099" i="8" s="1"/>
  <c r="F1099" i="8" s="1"/>
  <c r="D1098" i="8"/>
  <c r="E1098" i="8" s="1"/>
  <c r="F1098" i="8" s="1"/>
  <c r="D1097" i="8"/>
  <c r="E1097" i="8" s="1"/>
  <c r="F1097" i="8" s="1"/>
  <c r="D1096" i="8"/>
  <c r="E1096" i="8" s="1"/>
  <c r="F1096" i="8" s="1"/>
  <c r="D1095" i="8"/>
  <c r="E1095" i="8" s="1"/>
  <c r="F1095" i="8" s="1"/>
  <c r="D1094" i="8"/>
  <c r="E1094" i="8" s="1"/>
  <c r="F1094" i="8" s="1"/>
  <c r="D1093" i="8"/>
  <c r="E1093" i="8" s="1"/>
  <c r="F1093" i="8" s="1"/>
  <c r="D1092" i="8"/>
  <c r="E1092" i="8" s="1"/>
  <c r="F1092" i="8" s="1"/>
  <c r="D1091" i="8"/>
  <c r="E1091" i="8" s="1"/>
  <c r="F1091" i="8" s="1"/>
  <c r="D1090" i="8"/>
  <c r="E1090" i="8" s="1"/>
  <c r="F1090" i="8" s="1"/>
  <c r="D1089" i="8"/>
  <c r="E1089" i="8" s="1"/>
  <c r="F1089" i="8" s="1"/>
  <c r="D1088" i="8"/>
  <c r="E1088" i="8" s="1"/>
  <c r="F1088" i="8" s="1"/>
  <c r="D1087" i="8"/>
  <c r="E1087" i="8" s="1"/>
  <c r="F1087" i="8" s="1"/>
  <c r="D1086" i="8"/>
  <c r="E1086" i="8" s="1"/>
  <c r="F1086" i="8" s="1"/>
  <c r="D1085" i="8"/>
  <c r="E1085" i="8" s="1"/>
  <c r="F1085" i="8" s="1"/>
  <c r="D1084" i="8"/>
  <c r="E1084" i="8" s="1"/>
  <c r="F1084" i="8" s="1"/>
  <c r="D1083" i="8"/>
  <c r="E1083" i="8" s="1"/>
  <c r="F1083" i="8" s="1"/>
  <c r="D1082" i="8"/>
  <c r="E1082" i="8" s="1"/>
  <c r="F1082" i="8" s="1"/>
  <c r="D1081" i="8"/>
  <c r="E1081" i="8" s="1"/>
  <c r="F1081" i="8" s="1"/>
  <c r="D1080" i="8"/>
  <c r="E1080" i="8" s="1"/>
  <c r="F1080" i="8" s="1"/>
  <c r="D1079" i="8"/>
  <c r="E1079" i="8" s="1"/>
  <c r="F1079" i="8" s="1"/>
  <c r="D1078" i="8"/>
  <c r="E1078" i="8" s="1"/>
  <c r="F1078" i="8" s="1"/>
  <c r="D1077" i="8"/>
  <c r="E1077" i="8" s="1"/>
  <c r="F1077" i="8" s="1"/>
  <c r="D1076" i="8"/>
  <c r="E1076" i="8" s="1"/>
  <c r="F1076" i="8" s="1"/>
  <c r="D1075" i="8"/>
  <c r="E1075" i="8" s="1"/>
  <c r="F1075" i="8" s="1"/>
  <c r="D1074" i="8"/>
  <c r="E1074" i="8" s="1"/>
  <c r="F1074" i="8" s="1"/>
  <c r="D1073" i="8"/>
  <c r="E1073" i="8" s="1"/>
  <c r="F1073" i="8" s="1"/>
  <c r="D1072" i="8"/>
  <c r="E1072" i="8" s="1"/>
  <c r="F1072" i="8" s="1"/>
  <c r="D1071" i="8"/>
  <c r="E1071" i="8" s="1"/>
  <c r="F1071" i="8" s="1"/>
  <c r="D1070" i="8"/>
  <c r="E1070" i="8" s="1"/>
  <c r="F1070" i="8" s="1"/>
  <c r="D1069" i="8"/>
  <c r="E1069" i="8" s="1"/>
  <c r="F1069" i="8" s="1"/>
  <c r="D1068" i="8"/>
  <c r="E1068" i="8" s="1"/>
  <c r="F1068" i="8" s="1"/>
  <c r="D1067" i="8"/>
  <c r="E1067" i="8" s="1"/>
  <c r="F1067" i="8" s="1"/>
  <c r="D1066" i="8"/>
  <c r="E1066" i="8" s="1"/>
  <c r="F1066" i="8" s="1"/>
  <c r="D1065" i="8"/>
  <c r="E1065" i="8" s="1"/>
  <c r="F1065" i="8" s="1"/>
  <c r="D1064" i="8"/>
  <c r="E1064" i="8" s="1"/>
  <c r="F1064" i="8" s="1"/>
  <c r="D1063" i="8"/>
  <c r="E1063" i="8" s="1"/>
  <c r="F1063" i="8" s="1"/>
  <c r="D1062" i="8"/>
  <c r="E1062" i="8" s="1"/>
  <c r="F1062" i="8" s="1"/>
  <c r="D1061" i="8"/>
  <c r="E1061" i="8" s="1"/>
  <c r="F1061" i="8" s="1"/>
  <c r="D1060" i="8"/>
  <c r="E1060" i="8" s="1"/>
  <c r="F1060" i="8" s="1"/>
  <c r="D1059" i="8"/>
  <c r="E1059" i="8" s="1"/>
  <c r="F1059" i="8" s="1"/>
  <c r="D1058" i="8"/>
  <c r="E1058" i="8" s="1"/>
  <c r="F1058" i="8" s="1"/>
  <c r="D1057" i="8"/>
  <c r="E1057" i="8" s="1"/>
  <c r="F1057" i="8" s="1"/>
  <c r="D1056" i="8"/>
  <c r="E1056" i="8" s="1"/>
  <c r="F1056" i="8" s="1"/>
  <c r="D1055" i="8"/>
  <c r="E1055" i="8" s="1"/>
  <c r="F1055" i="8" s="1"/>
  <c r="D1054" i="8"/>
  <c r="E1054" i="8" s="1"/>
  <c r="F1054" i="8" s="1"/>
  <c r="D1053" i="8"/>
  <c r="E1053" i="8" s="1"/>
  <c r="F1053" i="8" s="1"/>
  <c r="D1052" i="8"/>
  <c r="E1052" i="8" s="1"/>
  <c r="F1052" i="8" s="1"/>
  <c r="D1051" i="8"/>
  <c r="E1051" i="8" s="1"/>
  <c r="F1051" i="8" s="1"/>
  <c r="D1050" i="8"/>
  <c r="E1050" i="8" s="1"/>
  <c r="F1050" i="8" s="1"/>
  <c r="D1049" i="8"/>
  <c r="E1049" i="8" s="1"/>
  <c r="F1049" i="8" s="1"/>
  <c r="D1048" i="8"/>
  <c r="E1048" i="8" s="1"/>
  <c r="F1048" i="8" s="1"/>
  <c r="D1047" i="8"/>
  <c r="E1047" i="8" s="1"/>
  <c r="F1047" i="8" s="1"/>
  <c r="D1046" i="8"/>
  <c r="E1046" i="8" s="1"/>
  <c r="F1046" i="8" s="1"/>
  <c r="D1045" i="8"/>
  <c r="E1045" i="8" s="1"/>
  <c r="F1045" i="8" s="1"/>
  <c r="D1044" i="8"/>
  <c r="E1044" i="8" s="1"/>
  <c r="F1044" i="8" s="1"/>
  <c r="D1043" i="8"/>
  <c r="D1042" i="8"/>
  <c r="E1042" i="8" s="1"/>
  <c r="F1042" i="8" s="1"/>
  <c r="D1041" i="8"/>
  <c r="E1041" i="8" s="1"/>
  <c r="F1041" i="8" s="1"/>
  <c r="D1040" i="8"/>
  <c r="D1039" i="8"/>
  <c r="E1039" i="8" s="1"/>
  <c r="F1039" i="8" s="1"/>
  <c r="D1038" i="8"/>
  <c r="E1038" i="8" s="1"/>
  <c r="F1038" i="8" s="1"/>
  <c r="D1037" i="8"/>
  <c r="E1037" i="8" s="1"/>
  <c r="F1037" i="8" s="1"/>
  <c r="D1036" i="8"/>
  <c r="E1036" i="8" s="1"/>
  <c r="F1036" i="8" s="1"/>
  <c r="D1035" i="8"/>
  <c r="D1034" i="8"/>
  <c r="E1034" i="8" s="1"/>
  <c r="F1034" i="8" s="1"/>
  <c r="D1033" i="8"/>
  <c r="E1033" i="8" s="1"/>
  <c r="F1033" i="8" s="1"/>
  <c r="D1032" i="8"/>
  <c r="D1031" i="8"/>
  <c r="E1031" i="8" s="1"/>
  <c r="F1031" i="8" s="1"/>
  <c r="D1030" i="8"/>
  <c r="E1030" i="8" s="1"/>
  <c r="F1030" i="8" s="1"/>
  <c r="D1029" i="8"/>
  <c r="E1029" i="8" s="1"/>
  <c r="F1029" i="8" s="1"/>
  <c r="D1028" i="8"/>
  <c r="E1028" i="8" s="1"/>
  <c r="F1028" i="8" s="1"/>
  <c r="D1027" i="8"/>
  <c r="D1026" i="8"/>
  <c r="E1026" i="8" s="1"/>
  <c r="F1026" i="8" s="1"/>
  <c r="D1025" i="8"/>
  <c r="E1025" i="8" s="1"/>
  <c r="F1025" i="8" s="1"/>
  <c r="D1024" i="8"/>
  <c r="D1023" i="8"/>
  <c r="E1023" i="8" s="1"/>
  <c r="F1023" i="8" s="1"/>
  <c r="D1022" i="8"/>
  <c r="E1022" i="8" s="1"/>
  <c r="F1022" i="8" s="1"/>
  <c r="D1021" i="8"/>
  <c r="E1021" i="8" s="1"/>
  <c r="F1021" i="8" s="1"/>
  <c r="D1020" i="8"/>
  <c r="E1020" i="8" s="1"/>
  <c r="F1020" i="8" s="1"/>
  <c r="D1019" i="8"/>
  <c r="D1018" i="8"/>
  <c r="E1018" i="8" s="1"/>
  <c r="F1018" i="8" s="1"/>
  <c r="D1017" i="8"/>
  <c r="E1017" i="8" s="1"/>
  <c r="F1017" i="8" s="1"/>
  <c r="D1016" i="8"/>
  <c r="D1015" i="8"/>
  <c r="E1015" i="8" s="1"/>
  <c r="F1015" i="8" s="1"/>
  <c r="D1014" i="8"/>
  <c r="E1014" i="8" s="1"/>
  <c r="F1014" i="8" s="1"/>
  <c r="D1013" i="8"/>
  <c r="E1013" i="8" s="1"/>
  <c r="F1013" i="8" s="1"/>
  <c r="D1012" i="8"/>
  <c r="E1012" i="8" s="1"/>
  <c r="F1012" i="8" s="1"/>
  <c r="D1011" i="8"/>
  <c r="D1010" i="8"/>
  <c r="E1010" i="8" s="1"/>
  <c r="F1010" i="8" s="1"/>
  <c r="D1009" i="8"/>
  <c r="E1009" i="8" s="1"/>
  <c r="F1009" i="8" s="1"/>
  <c r="D1008" i="8"/>
  <c r="D1007" i="8"/>
  <c r="E1007" i="8" s="1"/>
  <c r="F1007" i="8" s="1"/>
  <c r="D1006" i="8"/>
  <c r="E1006" i="8" s="1"/>
  <c r="F1006" i="8" s="1"/>
  <c r="D1005" i="8"/>
  <c r="E1005" i="8" s="1"/>
  <c r="F1005" i="8" s="1"/>
  <c r="D1004" i="8"/>
  <c r="E1004" i="8" s="1"/>
  <c r="F1004" i="8" s="1"/>
  <c r="D1003" i="8"/>
  <c r="D1002" i="8"/>
  <c r="E1002" i="8" s="1"/>
  <c r="F1002" i="8" s="1"/>
  <c r="D1001" i="8"/>
  <c r="E1001" i="8" s="1"/>
  <c r="F1001" i="8" s="1"/>
  <c r="D1000" i="8"/>
  <c r="D999" i="8"/>
  <c r="E999" i="8" s="1"/>
  <c r="F999" i="8" s="1"/>
  <c r="D998" i="8"/>
  <c r="E998" i="8" s="1"/>
  <c r="F998" i="8" s="1"/>
  <c r="D997" i="8"/>
  <c r="E997" i="8" s="1"/>
  <c r="F997" i="8" s="1"/>
  <c r="D996" i="8"/>
  <c r="E996" i="8" s="1"/>
  <c r="F996" i="8" s="1"/>
  <c r="D995" i="8"/>
  <c r="D994" i="8"/>
  <c r="E994" i="8" s="1"/>
  <c r="F994" i="8" s="1"/>
  <c r="D993" i="8"/>
  <c r="E993" i="8" s="1"/>
  <c r="F993" i="8" s="1"/>
  <c r="D992" i="8"/>
  <c r="E992" i="8" s="1"/>
  <c r="F992" i="8" s="1"/>
  <c r="E991" i="8"/>
  <c r="F991" i="8" s="1"/>
  <c r="D991" i="8"/>
  <c r="D990" i="8"/>
  <c r="E990" i="8" s="1"/>
  <c r="F990" i="8" s="1"/>
  <c r="D989" i="8"/>
  <c r="E989" i="8" s="1"/>
  <c r="F989" i="8" s="1"/>
  <c r="D988" i="8"/>
  <c r="E988" i="8" s="1"/>
  <c r="F988" i="8" s="1"/>
  <c r="E987" i="8"/>
  <c r="F987" i="8" s="1"/>
  <c r="D987" i="8"/>
  <c r="D986" i="8"/>
  <c r="E986" i="8" s="1"/>
  <c r="F986" i="8" s="1"/>
  <c r="D985" i="8"/>
  <c r="E985" i="8" s="1"/>
  <c r="F985" i="8" s="1"/>
  <c r="D984" i="8"/>
  <c r="E984" i="8" s="1"/>
  <c r="F984" i="8" s="1"/>
  <c r="E983" i="8"/>
  <c r="F983" i="8" s="1"/>
  <c r="D983" i="8"/>
  <c r="D982" i="8"/>
  <c r="E982" i="8" s="1"/>
  <c r="F982" i="8" s="1"/>
  <c r="D981" i="8"/>
  <c r="E981" i="8" s="1"/>
  <c r="F981" i="8" s="1"/>
  <c r="D980" i="8"/>
  <c r="E980" i="8" s="1"/>
  <c r="F980" i="8" s="1"/>
  <c r="D979" i="8"/>
  <c r="E979" i="8" s="1"/>
  <c r="F979" i="8" s="1"/>
  <c r="E978" i="8"/>
  <c r="F978" i="8" s="1"/>
  <c r="D978" i="8"/>
  <c r="D977" i="8"/>
  <c r="E977" i="8" s="1"/>
  <c r="F977" i="8" s="1"/>
  <c r="E976" i="8"/>
  <c r="F976" i="8" s="1"/>
  <c r="D976" i="8"/>
  <c r="E975" i="8"/>
  <c r="F975" i="8" s="1"/>
  <c r="D975" i="8"/>
  <c r="D974" i="8"/>
  <c r="E974" i="8" s="1"/>
  <c r="F974" i="8" s="1"/>
  <c r="E973" i="8"/>
  <c r="F973" i="8" s="1"/>
  <c r="D973" i="8"/>
  <c r="D972" i="8"/>
  <c r="E972" i="8" s="1"/>
  <c r="F972" i="8" s="1"/>
  <c r="D971" i="8"/>
  <c r="E971" i="8" s="1"/>
  <c r="F971" i="8" s="1"/>
  <c r="D970" i="8"/>
  <c r="E970" i="8" s="1"/>
  <c r="F970" i="8" s="1"/>
  <c r="D969" i="8"/>
  <c r="E969" i="8" s="1"/>
  <c r="F969" i="8" s="1"/>
  <c r="D968" i="8"/>
  <c r="E968" i="8" s="1"/>
  <c r="F968" i="8" s="1"/>
  <c r="D967" i="8"/>
  <c r="E967" i="8" s="1"/>
  <c r="F967" i="8" s="1"/>
  <c r="D966" i="8"/>
  <c r="E966" i="8" s="1"/>
  <c r="F966" i="8" s="1"/>
  <c r="D965" i="8"/>
  <c r="E965" i="8" s="1"/>
  <c r="F965" i="8" s="1"/>
  <c r="D964" i="8"/>
  <c r="E964" i="8" s="1"/>
  <c r="F964" i="8" s="1"/>
  <c r="D963" i="8"/>
  <c r="E963" i="8" s="1"/>
  <c r="F963" i="8" s="1"/>
  <c r="D962" i="8"/>
  <c r="E962" i="8" s="1"/>
  <c r="F962" i="8" s="1"/>
  <c r="D961" i="8"/>
  <c r="E960" i="8" s="1"/>
  <c r="F960" i="8" s="1"/>
  <c r="D960" i="8"/>
  <c r="D959" i="8"/>
  <c r="E958" i="8" s="1"/>
  <c r="F958" i="8" s="1"/>
  <c r="D958" i="8"/>
  <c r="D957" i="8"/>
  <c r="E956" i="8" s="1"/>
  <c r="F956" i="8" s="1"/>
  <c r="D956" i="8"/>
  <c r="D955" i="8"/>
  <c r="E954" i="8" s="1"/>
  <c r="F954" i="8" s="1"/>
  <c r="D954" i="8"/>
  <c r="D953" i="8"/>
  <c r="E952" i="8" s="1"/>
  <c r="F952" i="8" s="1"/>
  <c r="D952" i="8"/>
  <c r="D951" i="8"/>
  <c r="E950" i="8" s="1"/>
  <c r="F950" i="8" s="1"/>
  <c r="D950" i="8"/>
  <c r="D949" i="8"/>
  <c r="E948" i="8" s="1"/>
  <c r="F948" i="8" s="1"/>
  <c r="D948" i="8"/>
  <c r="D947" i="8"/>
  <c r="E946" i="8" s="1"/>
  <c r="F946" i="8" s="1"/>
  <c r="D946" i="8"/>
  <c r="D945" i="8"/>
  <c r="E944" i="8" s="1"/>
  <c r="F944" i="8" s="1"/>
  <c r="D944" i="8"/>
  <c r="D943" i="8"/>
  <c r="E942" i="8" s="1"/>
  <c r="F942" i="8" s="1"/>
  <c r="D942" i="8"/>
  <c r="D941" i="8"/>
  <c r="E940" i="8" s="1"/>
  <c r="F940" i="8" s="1"/>
  <c r="D940" i="8"/>
  <c r="D939" i="8"/>
  <c r="E938" i="8" s="1"/>
  <c r="F938" i="8" s="1"/>
  <c r="D938" i="8"/>
  <c r="D937" i="8"/>
  <c r="E936" i="8" s="1"/>
  <c r="F936" i="8" s="1"/>
  <c r="D936" i="8"/>
  <c r="D935" i="8"/>
  <c r="E934" i="8" s="1"/>
  <c r="F934" i="8" s="1"/>
  <c r="D934" i="8"/>
  <c r="D933" i="8"/>
  <c r="E932" i="8" s="1"/>
  <c r="F932" i="8" s="1"/>
  <c r="D932" i="8"/>
  <c r="D931" i="8"/>
  <c r="E930" i="8" s="1"/>
  <c r="F930" i="8" s="1"/>
  <c r="D930" i="8"/>
  <c r="D929" i="8"/>
  <c r="E928" i="8" s="1"/>
  <c r="F928" i="8" s="1"/>
  <c r="D928" i="8"/>
  <c r="D927" i="8"/>
  <c r="E926" i="8" s="1"/>
  <c r="F926" i="8" s="1"/>
  <c r="D926" i="8"/>
  <c r="D925" i="8"/>
  <c r="E924" i="8" s="1"/>
  <c r="F924" i="8" s="1"/>
  <c r="D924" i="8"/>
  <c r="D923" i="8"/>
  <c r="E922" i="8" s="1"/>
  <c r="F922" i="8" s="1"/>
  <c r="D922" i="8"/>
  <c r="D921" i="8"/>
  <c r="E920" i="8" s="1"/>
  <c r="F920" i="8" s="1"/>
  <c r="D920" i="8"/>
  <c r="D919" i="8"/>
  <c r="E918" i="8" s="1"/>
  <c r="F918" i="8" s="1"/>
  <c r="D918" i="8"/>
  <c r="D917" i="8"/>
  <c r="E916" i="8" s="1"/>
  <c r="F916" i="8" s="1"/>
  <c r="D916" i="8"/>
  <c r="D915" i="8"/>
  <c r="E914" i="8" s="1"/>
  <c r="F914" i="8" s="1"/>
  <c r="D914" i="8"/>
  <c r="D913" i="8"/>
  <c r="E912" i="8" s="1"/>
  <c r="F912" i="8" s="1"/>
  <c r="D912" i="8"/>
  <c r="D911" i="8"/>
  <c r="E910" i="8" s="1"/>
  <c r="F910" i="8" s="1"/>
  <c r="D910" i="8"/>
  <c r="D909" i="8"/>
  <c r="E908" i="8" s="1"/>
  <c r="F908" i="8" s="1"/>
  <c r="D908" i="8"/>
  <c r="D907" i="8"/>
  <c r="E906" i="8" s="1"/>
  <c r="F906" i="8" s="1"/>
  <c r="D906" i="8"/>
  <c r="D905" i="8"/>
  <c r="E904" i="8" s="1"/>
  <c r="F904" i="8" s="1"/>
  <c r="D904" i="8"/>
  <c r="D903" i="8"/>
  <c r="E902" i="8" s="1"/>
  <c r="F902" i="8" s="1"/>
  <c r="D902" i="8"/>
  <c r="D901" i="8"/>
  <c r="E900" i="8" s="1"/>
  <c r="F900" i="8" s="1"/>
  <c r="D900" i="8"/>
  <c r="D899" i="8"/>
  <c r="D898" i="8"/>
  <c r="D897" i="8"/>
  <c r="D896" i="8"/>
  <c r="D895" i="8"/>
  <c r="D894" i="8"/>
  <c r="D893" i="8"/>
  <c r="D892" i="8"/>
  <c r="D891" i="8"/>
  <c r="E891" i="8" s="1"/>
  <c r="F891" i="8" s="1"/>
  <c r="D890" i="8"/>
  <c r="D889" i="8"/>
  <c r="E889" i="8" s="1"/>
  <c r="F889" i="8" s="1"/>
  <c r="E888" i="8"/>
  <c r="F888" i="8" s="1"/>
  <c r="D888" i="8"/>
  <c r="D887" i="8"/>
  <c r="D886" i="8"/>
  <c r="E885" i="8"/>
  <c r="F885" i="8" s="1"/>
  <c r="D885" i="8"/>
  <c r="E884" i="8"/>
  <c r="F884" i="8" s="1"/>
  <c r="D884" i="8"/>
  <c r="D883" i="8"/>
  <c r="D882" i="8"/>
  <c r="E881" i="8"/>
  <c r="F881" i="8" s="1"/>
  <c r="D881" i="8"/>
  <c r="E880" i="8"/>
  <c r="F880" i="8" s="1"/>
  <c r="D880" i="8"/>
  <c r="D879" i="8"/>
  <c r="D878" i="8"/>
  <c r="E877" i="8"/>
  <c r="F877" i="8" s="1"/>
  <c r="D877" i="8"/>
  <c r="E876" i="8"/>
  <c r="F876" i="8" s="1"/>
  <c r="D876" i="8"/>
  <c r="D875" i="8"/>
  <c r="D874" i="8"/>
  <c r="E873" i="8"/>
  <c r="F873" i="8" s="1"/>
  <c r="D873" i="8"/>
  <c r="E872" i="8"/>
  <c r="F872" i="8" s="1"/>
  <c r="D872" i="8"/>
  <c r="D871" i="8"/>
  <c r="D870" i="8"/>
  <c r="E869" i="8"/>
  <c r="F869" i="8" s="1"/>
  <c r="D869" i="8"/>
  <c r="E868" i="8"/>
  <c r="F868" i="8" s="1"/>
  <c r="D868" i="8"/>
  <c r="D867" i="8"/>
  <c r="D866" i="8"/>
  <c r="E865" i="8"/>
  <c r="F865" i="8" s="1"/>
  <c r="D865" i="8"/>
  <c r="E864" i="8"/>
  <c r="F864" i="8" s="1"/>
  <c r="D864" i="8"/>
  <c r="D863" i="8"/>
  <c r="D862" i="8"/>
  <c r="E861" i="8"/>
  <c r="F861" i="8" s="1"/>
  <c r="D861" i="8"/>
  <c r="E860" i="8"/>
  <c r="F860" i="8" s="1"/>
  <c r="D860" i="8"/>
  <c r="D859" i="8"/>
  <c r="D858" i="8"/>
  <c r="E857" i="8"/>
  <c r="F857" i="8" s="1"/>
  <c r="D857" i="8"/>
  <c r="E856" i="8"/>
  <c r="F856" i="8" s="1"/>
  <c r="D856" i="8"/>
  <c r="D855" i="8"/>
  <c r="D854" i="8"/>
  <c r="E853" i="8"/>
  <c r="F853" i="8" s="1"/>
  <c r="D853" i="8"/>
  <c r="E852" i="8"/>
  <c r="F852" i="8" s="1"/>
  <c r="D852" i="8"/>
  <c r="D851" i="8"/>
  <c r="D850" i="8"/>
  <c r="E849" i="8"/>
  <c r="F849" i="8" s="1"/>
  <c r="D849" i="8"/>
  <c r="E848" i="8"/>
  <c r="F848" i="8" s="1"/>
  <c r="D848" i="8"/>
  <c r="D847" i="8"/>
  <c r="D846" i="8"/>
  <c r="E845" i="8"/>
  <c r="F845" i="8" s="1"/>
  <c r="D845" i="8"/>
  <c r="E844" i="8"/>
  <c r="F844" i="8" s="1"/>
  <c r="D844" i="8"/>
  <c r="D843" i="8"/>
  <c r="D842" i="8"/>
  <c r="E841" i="8"/>
  <c r="F841" i="8" s="1"/>
  <c r="D841" i="8"/>
  <c r="E840" i="8"/>
  <c r="F840" i="8" s="1"/>
  <c r="D840" i="8"/>
  <c r="D839" i="8"/>
  <c r="D838" i="8"/>
  <c r="E837" i="8"/>
  <c r="F837" i="8" s="1"/>
  <c r="D837" i="8"/>
  <c r="E836" i="8"/>
  <c r="F836" i="8" s="1"/>
  <c r="D836" i="8"/>
  <c r="D835" i="8"/>
  <c r="D834" i="8"/>
  <c r="E833" i="8"/>
  <c r="F833" i="8" s="1"/>
  <c r="D833" i="8"/>
  <c r="E832" i="8"/>
  <c r="F832" i="8" s="1"/>
  <c r="D832" i="8"/>
  <c r="D831" i="8"/>
  <c r="D830" i="8"/>
  <c r="E829" i="8"/>
  <c r="F829" i="8" s="1"/>
  <c r="D829" i="8"/>
  <c r="E828" i="8"/>
  <c r="F828" i="8" s="1"/>
  <c r="D828" i="8"/>
  <c r="D827" i="8"/>
  <c r="D826" i="8"/>
  <c r="E825" i="8"/>
  <c r="F825" i="8" s="1"/>
  <c r="D825" i="8"/>
  <c r="E824" i="8"/>
  <c r="F824" i="8" s="1"/>
  <c r="D824" i="8"/>
  <c r="D823" i="8"/>
  <c r="D822" i="8"/>
  <c r="E821" i="8"/>
  <c r="F821" i="8" s="1"/>
  <c r="D821" i="8"/>
  <c r="E820" i="8"/>
  <c r="F820" i="8" s="1"/>
  <c r="D820" i="8"/>
  <c r="D819" i="8"/>
  <c r="D818" i="8"/>
  <c r="E817" i="8"/>
  <c r="F817" i="8" s="1"/>
  <c r="D817" i="8"/>
  <c r="E816" i="8"/>
  <c r="F816" i="8" s="1"/>
  <c r="D816" i="8"/>
  <c r="D815" i="8"/>
  <c r="D814" i="8"/>
  <c r="E813" i="8"/>
  <c r="F813" i="8" s="1"/>
  <c r="D813" i="8"/>
  <c r="D812" i="8"/>
  <c r="E812" i="8" s="1"/>
  <c r="F812" i="8" s="1"/>
  <c r="F811" i="8"/>
  <c r="E811" i="8"/>
  <c r="D811" i="8"/>
  <c r="D810" i="8"/>
  <c r="E810" i="8" s="1"/>
  <c r="F810" i="8" s="1"/>
  <c r="D809" i="8"/>
  <c r="E809" i="8" s="1"/>
  <c r="F809" i="8" s="1"/>
  <c r="D808" i="8"/>
  <c r="E808" i="8" s="1"/>
  <c r="F808" i="8" s="1"/>
  <c r="D807" i="8"/>
  <c r="E806" i="8"/>
  <c r="F806" i="8" s="1"/>
  <c r="D806" i="8"/>
  <c r="E805" i="8"/>
  <c r="F805" i="8" s="1"/>
  <c r="D805" i="8"/>
  <c r="D804" i="8"/>
  <c r="E804" i="8" s="1"/>
  <c r="F804" i="8" s="1"/>
  <c r="F803" i="8"/>
  <c r="E803" i="8"/>
  <c r="D803" i="8"/>
  <c r="D802" i="8"/>
  <c r="E802" i="8" s="1"/>
  <c r="F802" i="8" s="1"/>
  <c r="D801" i="8"/>
  <c r="E801" i="8" s="1"/>
  <c r="F801" i="8" s="1"/>
  <c r="D800" i="8"/>
  <c r="E800" i="8" s="1"/>
  <c r="F800" i="8" s="1"/>
  <c r="D799" i="8"/>
  <c r="E798" i="8"/>
  <c r="F798" i="8" s="1"/>
  <c r="D798" i="8"/>
  <c r="E797" i="8"/>
  <c r="F797" i="8" s="1"/>
  <c r="D797" i="8"/>
  <c r="D796" i="8"/>
  <c r="E796" i="8" s="1"/>
  <c r="F796" i="8" s="1"/>
  <c r="D795" i="8"/>
  <c r="E795" i="8" s="1"/>
  <c r="F795" i="8" s="1"/>
  <c r="D794" i="8"/>
  <c r="E794" i="8" s="1"/>
  <c r="F794" i="8" s="1"/>
  <c r="D793" i="8"/>
  <c r="E793" i="8" s="1"/>
  <c r="F793" i="8" s="1"/>
  <c r="D792" i="8"/>
  <c r="E792" i="8" s="1"/>
  <c r="F792" i="8" s="1"/>
  <c r="D791" i="8"/>
  <c r="E791" i="8" s="1"/>
  <c r="F791" i="8" s="1"/>
  <c r="D790" i="8"/>
  <c r="E790" i="8" s="1"/>
  <c r="F790" i="8" s="1"/>
  <c r="D789" i="8"/>
  <c r="E789" i="8" s="1"/>
  <c r="F789" i="8" s="1"/>
  <c r="D788" i="8"/>
  <c r="E788" i="8" s="1"/>
  <c r="F788" i="8" s="1"/>
  <c r="D787" i="8"/>
  <c r="E787" i="8" s="1"/>
  <c r="F787" i="8" s="1"/>
  <c r="D786" i="8"/>
  <c r="E786" i="8" s="1"/>
  <c r="F786" i="8" s="1"/>
  <c r="D785" i="8"/>
  <c r="E785" i="8" s="1"/>
  <c r="F785" i="8" s="1"/>
  <c r="D784" i="8"/>
  <c r="E784" i="8" s="1"/>
  <c r="F784" i="8" s="1"/>
  <c r="D783" i="8"/>
  <c r="E783" i="8" s="1"/>
  <c r="F783" i="8" s="1"/>
  <c r="D782" i="8"/>
  <c r="E782" i="8" s="1"/>
  <c r="F782" i="8" s="1"/>
  <c r="D781" i="8"/>
  <c r="E781" i="8" s="1"/>
  <c r="F781" i="8" s="1"/>
  <c r="D780" i="8"/>
  <c r="E780" i="8" s="1"/>
  <c r="F780" i="8" s="1"/>
  <c r="D779" i="8"/>
  <c r="E779" i="8" s="1"/>
  <c r="F779" i="8" s="1"/>
  <c r="D778" i="8"/>
  <c r="E778" i="8" s="1"/>
  <c r="F778" i="8" s="1"/>
  <c r="D777" i="8"/>
  <c r="E777" i="8" s="1"/>
  <c r="F777" i="8" s="1"/>
  <c r="D776" i="8"/>
  <c r="E776" i="8" s="1"/>
  <c r="F776" i="8" s="1"/>
  <c r="D775" i="8"/>
  <c r="E775" i="8" s="1"/>
  <c r="F775" i="8" s="1"/>
  <c r="D774" i="8"/>
  <c r="E774" i="8" s="1"/>
  <c r="F774" i="8" s="1"/>
  <c r="D773" i="8"/>
  <c r="E773" i="8" s="1"/>
  <c r="F773" i="8" s="1"/>
  <c r="D772" i="8"/>
  <c r="E772" i="8" s="1"/>
  <c r="F772" i="8" s="1"/>
  <c r="D771" i="8"/>
  <c r="E771" i="8" s="1"/>
  <c r="F771" i="8" s="1"/>
  <c r="D770" i="8"/>
  <c r="E770" i="8" s="1"/>
  <c r="F770" i="8" s="1"/>
  <c r="D769" i="8"/>
  <c r="E769" i="8" s="1"/>
  <c r="F769" i="8" s="1"/>
  <c r="D768" i="8"/>
  <c r="E768" i="8" s="1"/>
  <c r="F768" i="8" s="1"/>
  <c r="D767" i="8"/>
  <c r="E767" i="8" s="1"/>
  <c r="F767" i="8" s="1"/>
  <c r="D766" i="8"/>
  <c r="E766" i="8" s="1"/>
  <c r="F766" i="8" s="1"/>
  <c r="D765" i="8"/>
  <c r="E765" i="8" s="1"/>
  <c r="F765" i="8" s="1"/>
  <c r="D764" i="8"/>
  <c r="E764" i="8" s="1"/>
  <c r="F764" i="8" s="1"/>
  <c r="D763" i="8"/>
  <c r="E763" i="8" s="1"/>
  <c r="F763" i="8" s="1"/>
  <c r="D762" i="8"/>
  <c r="E762" i="8" s="1"/>
  <c r="F762" i="8" s="1"/>
  <c r="D761" i="8"/>
  <c r="E761" i="8" s="1"/>
  <c r="F761" i="8" s="1"/>
  <c r="D760" i="8"/>
  <c r="E760" i="8" s="1"/>
  <c r="F760" i="8" s="1"/>
  <c r="D759" i="8"/>
  <c r="E759" i="8" s="1"/>
  <c r="F759" i="8" s="1"/>
  <c r="D758" i="8"/>
  <c r="E758" i="8" s="1"/>
  <c r="F758" i="8" s="1"/>
  <c r="D757" i="8"/>
  <c r="E757" i="8" s="1"/>
  <c r="F757" i="8" s="1"/>
  <c r="D756" i="8"/>
  <c r="E756" i="8" s="1"/>
  <c r="F756" i="8" s="1"/>
  <c r="D755" i="8"/>
  <c r="E755" i="8" s="1"/>
  <c r="F755" i="8" s="1"/>
  <c r="D754" i="8"/>
  <c r="E754" i="8" s="1"/>
  <c r="F754" i="8" s="1"/>
  <c r="D753" i="8"/>
  <c r="E753" i="8" s="1"/>
  <c r="F753" i="8" s="1"/>
  <c r="D752" i="8"/>
  <c r="E752" i="8" s="1"/>
  <c r="F752" i="8" s="1"/>
  <c r="D751" i="8"/>
  <c r="E751" i="8" s="1"/>
  <c r="F751" i="8" s="1"/>
  <c r="D750" i="8"/>
  <c r="E750" i="8" s="1"/>
  <c r="F750" i="8" s="1"/>
  <c r="D749" i="8"/>
  <c r="E749" i="8" s="1"/>
  <c r="F749" i="8" s="1"/>
  <c r="D748" i="8"/>
  <c r="E748" i="8" s="1"/>
  <c r="F748" i="8" s="1"/>
  <c r="D747" i="8"/>
  <c r="E747" i="8" s="1"/>
  <c r="F747" i="8" s="1"/>
  <c r="D746" i="8"/>
  <c r="E746" i="8" s="1"/>
  <c r="F746" i="8" s="1"/>
  <c r="D745" i="8"/>
  <c r="E745" i="8" s="1"/>
  <c r="F745" i="8" s="1"/>
  <c r="D744" i="8"/>
  <c r="E744" i="8" s="1"/>
  <c r="F744" i="8" s="1"/>
  <c r="D743" i="8"/>
  <c r="E743" i="8" s="1"/>
  <c r="F743" i="8" s="1"/>
  <c r="D742" i="8"/>
  <c r="E742" i="8" s="1"/>
  <c r="F742" i="8" s="1"/>
  <c r="D741" i="8"/>
  <c r="E741" i="8" s="1"/>
  <c r="F741" i="8" s="1"/>
  <c r="D740" i="8"/>
  <c r="E740" i="8" s="1"/>
  <c r="F740" i="8" s="1"/>
  <c r="D739" i="8"/>
  <c r="E739" i="8" s="1"/>
  <c r="F739" i="8" s="1"/>
  <c r="D738" i="8"/>
  <c r="E738" i="8" s="1"/>
  <c r="F738" i="8" s="1"/>
  <c r="D737" i="8"/>
  <c r="E737" i="8" s="1"/>
  <c r="F737" i="8" s="1"/>
  <c r="D736" i="8"/>
  <c r="E736" i="8" s="1"/>
  <c r="F736" i="8" s="1"/>
  <c r="D735" i="8"/>
  <c r="E735" i="8" s="1"/>
  <c r="F735" i="8" s="1"/>
  <c r="D734" i="8"/>
  <c r="E734" i="8" s="1"/>
  <c r="F734" i="8" s="1"/>
  <c r="D733" i="8"/>
  <c r="E733" i="8" s="1"/>
  <c r="F733" i="8" s="1"/>
  <c r="D732" i="8"/>
  <c r="E732" i="8" s="1"/>
  <c r="F732" i="8" s="1"/>
  <c r="D731" i="8"/>
  <c r="E731" i="8" s="1"/>
  <c r="F731" i="8" s="1"/>
  <c r="D730" i="8"/>
  <c r="E730" i="8" s="1"/>
  <c r="F730" i="8" s="1"/>
  <c r="D729" i="8"/>
  <c r="E729" i="8" s="1"/>
  <c r="F729" i="8" s="1"/>
  <c r="D728" i="8"/>
  <c r="E728" i="8" s="1"/>
  <c r="F728" i="8" s="1"/>
  <c r="D727" i="8"/>
  <c r="E727" i="8" s="1"/>
  <c r="F727" i="8" s="1"/>
  <c r="D726" i="8"/>
  <c r="E726" i="8" s="1"/>
  <c r="F726" i="8" s="1"/>
  <c r="D725" i="8"/>
  <c r="E725" i="8" s="1"/>
  <c r="F725" i="8" s="1"/>
  <c r="D724" i="8"/>
  <c r="E724" i="8" s="1"/>
  <c r="F724" i="8" s="1"/>
  <c r="D723" i="8"/>
  <c r="E723" i="8" s="1"/>
  <c r="F723" i="8" s="1"/>
  <c r="D722" i="8"/>
  <c r="E722" i="8" s="1"/>
  <c r="F722" i="8" s="1"/>
  <c r="D721" i="8"/>
  <c r="E721" i="8" s="1"/>
  <c r="F721" i="8" s="1"/>
  <c r="D720" i="8"/>
  <c r="E720" i="8" s="1"/>
  <c r="F720" i="8" s="1"/>
  <c r="D719" i="8"/>
  <c r="E719" i="8" s="1"/>
  <c r="F719" i="8" s="1"/>
  <c r="D718" i="8"/>
  <c r="E718" i="8" s="1"/>
  <c r="F718" i="8" s="1"/>
  <c r="D717" i="8"/>
  <c r="E717" i="8" s="1"/>
  <c r="F717" i="8" s="1"/>
  <c r="D716" i="8"/>
  <c r="E716" i="8" s="1"/>
  <c r="F716" i="8" s="1"/>
  <c r="D715" i="8"/>
  <c r="E715" i="8" s="1"/>
  <c r="F715" i="8" s="1"/>
  <c r="D714" i="8"/>
  <c r="E714" i="8" s="1"/>
  <c r="F714" i="8" s="1"/>
  <c r="D713" i="8"/>
  <c r="E713" i="8" s="1"/>
  <c r="F713" i="8" s="1"/>
  <c r="D712" i="8"/>
  <c r="E712" i="8" s="1"/>
  <c r="F712" i="8" s="1"/>
  <c r="D711" i="8"/>
  <c r="E711" i="8" s="1"/>
  <c r="F711" i="8" s="1"/>
  <c r="D710" i="8"/>
  <c r="E710" i="8" s="1"/>
  <c r="F710" i="8" s="1"/>
  <c r="D709" i="8"/>
  <c r="E709" i="8" s="1"/>
  <c r="F709" i="8" s="1"/>
  <c r="D708" i="8"/>
  <c r="E708" i="8" s="1"/>
  <c r="F708" i="8" s="1"/>
  <c r="D707" i="8"/>
  <c r="E707" i="8" s="1"/>
  <c r="F707" i="8" s="1"/>
  <c r="D706" i="8"/>
  <c r="E706" i="8" s="1"/>
  <c r="F706" i="8" s="1"/>
  <c r="D705" i="8"/>
  <c r="E705" i="8" s="1"/>
  <c r="F705" i="8" s="1"/>
  <c r="D704" i="8"/>
  <c r="E704" i="8" s="1"/>
  <c r="F704" i="8" s="1"/>
  <c r="D703" i="8"/>
  <c r="E703" i="8" s="1"/>
  <c r="F703" i="8" s="1"/>
  <c r="D702" i="8"/>
  <c r="E702" i="8" s="1"/>
  <c r="F702" i="8" s="1"/>
  <c r="D701" i="8"/>
  <c r="E701" i="8" s="1"/>
  <c r="F701" i="8" s="1"/>
  <c r="D700" i="8"/>
  <c r="E700" i="8" s="1"/>
  <c r="F700" i="8" s="1"/>
  <c r="D699" i="8"/>
  <c r="E699" i="8" s="1"/>
  <c r="F699" i="8" s="1"/>
  <c r="D698" i="8"/>
  <c r="E698" i="8" s="1"/>
  <c r="F698" i="8" s="1"/>
  <c r="D697" i="8"/>
  <c r="E697" i="8" s="1"/>
  <c r="F697" i="8" s="1"/>
  <c r="D696" i="8"/>
  <c r="E696" i="8" s="1"/>
  <c r="F696" i="8" s="1"/>
  <c r="D695" i="8"/>
  <c r="E695" i="8" s="1"/>
  <c r="F695" i="8" s="1"/>
  <c r="D694" i="8"/>
  <c r="E694" i="8" s="1"/>
  <c r="F694" i="8" s="1"/>
  <c r="D693" i="8"/>
  <c r="E693" i="8" s="1"/>
  <c r="F693" i="8" s="1"/>
  <c r="D692" i="8"/>
  <c r="E692" i="8" s="1"/>
  <c r="F692" i="8" s="1"/>
  <c r="D691" i="8"/>
  <c r="E691" i="8" s="1"/>
  <c r="F691" i="8" s="1"/>
  <c r="D690" i="8"/>
  <c r="E690" i="8" s="1"/>
  <c r="F690" i="8" s="1"/>
  <c r="D689" i="8"/>
  <c r="E689" i="8" s="1"/>
  <c r="F689" i="8" s="1"/>
  <c r="D688" i="8"/>
  <c r="E688" i="8" s="1"/>
  <c r="F688" i="8" s="1"/>
  <c r="D687" i="8"/>
  <c r="E687" i="8" s="1"/>
  <c r="F687" i="8" s="1"/>
  <c r="D686" i="8"/>
  <c r="E686" i="8" s="1"/>
  <c r="F686" i="8" s="1"/>
  <c r="D685" i="8"/>
  <c r="E685" i="8" s="1"/>
  <c r="F685" i="8" s="1"/>
  <c r="D684" i="8"/>
  <c r="E684" i="8" s="1"/>
  <c r="F684" i="8" s="1"/>
  <c r="D683" i="8"/>
  <c r="E683" i="8" s="1"/>
  <c r="F683" i="8" s="1"/>
  <c r="D682" i="8"/>
  <c r="E682" i="8" s="1"/>
  <c r="F682" i="8" s="1"/>
  <c r="D681" i="8"/>
  <c r="E681" i="8" s="1"/>
  <c r="F681" i="8" s="1"/>
  <c r="D680" i="8"/>
  <c r="E680" i="8" s="1"/>
  <c r="F680" i="8" s="1"/>
  <c r="D679" i="8"/>
  <c r="E679" i="8" s="1"/>
  <c r="F679" i="8" s="1"/>
  <c r="D678" i="8"/>
  <c r="E678" i="8" s="1"/>
  <c r="F678" i="8" s="1"/>
  <c r="D677" i="8"/>
  <c r="E677" i="8" s="1"/>
  <c r="F677" i="8" s="1"/>
  <c r="D676" i="8"/>
  <c r="E676" i="8" s="1"/>
  <c r="F676" i="8" s="1"/>
  <c r="D675" i="8"/>
  <c r="E675" i="8" s="1"/>
  <c r="F675" i="8" s="1"/>
  <c r="D674" i="8"/>
  <c r="E674" i="8" s="1"/>
  <c r="F674" i="8" s="1"/>
  <c r="D673" i="8"/>
  <c r="E673" i="8" s="1"/>
  <c r="F673" i="8" s="1"/>
  <c r="D672" i="8"/>
  <c r="E672" i="8" s="1"/>
  <c r="F672" i="8" s="1"/>
  <c r="D671" i="8"/>
  <c r="E671" i="8" s="1"/>
  <c r="F671" i="8" s="1"/>
  <c r="D670" i="8"/>
  <c r="E670" i="8" s="1"/>
  <c r="F670" i="8" s="1"/>
  <c r="D669" i="8"/>
  <c r="E669" i="8" s="1"/>
  <c r="F669" i="8" s="1"/>
  <c r="D668" i="8"/>
  <c r="E668" i="8" s="1"/>
  <c r="F668" i="8" s="1"/>
  <c r="D667" i="8"/>
  <c r="E667" i="8" s="1"/>
  <c r="F667" i="8" s="1"/>
  <c r="D666" i="8"/>
  <c r="E666" i="8" s="1"/>
  <c r="F666" i="8" s="1"/>
  <c r="D665" i="8"/>
  <c r="E665" i="8" s="1"/>
  <c r="F665" i="8" s="1"/>
  <c r="D664" i="8"/>
  <c r="E664" i="8" s="1"/>
  <c r="F664" i="8" s="1"/>
  <c r="D663" i="8"/>
  <c r="E663" i="8" s="1"/>
  <c r="F663" i="8" s="1"/>
  <c r="D662" i="8"/>
  <c r="E662" i="8" s="1"/>
  <c r="F662" i="8" s="1"/>
  <c r="D661" i="8"/>
  <c r="E661" i="8" s="1"/>
  <c r="F661" i="8" s="1"/>
  <c r="D660" i="8"/>
  <c r="E660" i="8" s="1"/>
  <c r="F660" i="8" s="1"/>
  <c r="D659" i="8"/>
  <c r="E659" i="8" s="1"/>
  <c r="F659" i="8" s="1"/>
  <c r="D658" i="8"/>
  <c r="E658" i="8" s="1"/>
  <c r="F658" i="8" s="1"/>
  <c r="D657" i="8"/>
  <c r="E657" i="8" s="1"/>
  <c r="F657" i="8" s="1"/>
  <c r="D656" i="8"/>
  <c r="E656" i="8" s="1"/>
  <c r="F656" i="8" s="1"/>
  <c r="D655" i="8"/>
  <c r="E655" i="8" s="1"/>
  <c r="F655" i="8" s="1"/>
  <c r="D654" i="8"/>
  <c r="E654" i="8" s="1"/>
  <c r="F654" i="8" s="1"/>
  <c r="D653" i="8"/>
  <c r="E653" i="8" s="1"/>
  <c r="F653" i="8" s="1"/>
  <c r="D652" i="8"/>
  <c r="E652" i="8" s="1"/>
  <c r="F652" i="8" s="1"/>
  <c r="D651" i="8"/>
  <c r="E651" i="8" s="1"/>
  <c r="F651" i="8" s="1"/>
  <c r="D650" i="8"/>
  <c r="E650" i="8" s="1"/>
  <c r="F650" i="8" s="1"/>
  <c r="D649" i="8"/>
  <c r="E649" i="8" s="1"/>
  <c r="F649" i="8" s="1"/>
  <c r="D648" i="8"/>
  <c r="E648" i="8" s="1"/>
  <c r="F648" i="8" s="1"/>
  <c r="D647" i="8"/>
  <c r="E647" i="8" s="1"/>
  <c r="F647" i="8" s="1"/>
  <c r="D646" i="8"/>
  <c r="E646" i="8" s="1"/>
  <c r="F646" i="8" s="1"/>
  <c r="F645" i="8"/>
  <c r="D645" i="8"/>
  <c r="E645" i="8" s="1"/>
  <c r="D644" i="8"/>
  <c r="E644" i="8" s="1"/>
  <c r="F644" i="8" s="1"/>
  <c r="D643" i="8"/>
  <c r="E643" i="8" s="1"/>
  <c r="F643" i="8" s="1"/>
  <c r="D642" i="8"/>
  <c r="E642" i="8" s="1"/>
  <c r="F642" i="8" s="1"/>
  <c r="F641" i="8"/>
  <c r="D641" i="8"/>
  <c r="E641" i="8" s="1"/>
  <c r="D640" i="8"/>
  <c r="E640" i="8" s="1"/>
  <c r="F640" i="8" s="1"/>
  <c r="D639" i="8"/>
  <c r="E639" i="8" s="1"/>
  <c r="F639" i="8" s="1"/>
  <c r="D638" i="8"/>
  <c r="E638" i="8" s="1"/>
  <c r="F638" i="8" s="1"/>
  <c r="F637" i="8"/>
  <c r="D637" i="8"/>
  <c r="E637" i="8" s="1"/>
  <c r="D636" i="8"/>
  <c r="E636" i="8" s="1"/>
  <c r="F636" i="8" s="1"/>
  <c r="D635" i="8"/>
  <c r="E635" i="8" s="1"/>
  <c r="F635" i="8" s="1"/>
  <c r="D634" i="8"/>
  <c r="E634" i="8" s="1"/>
  <c r="F634" i="8" s="1"/>
  <c r="F633" i="8"/>
  <c r="D633" i="8"/>
  <c r="E633" i="8" s="1"/>
  <c r="D632" i="8"/>
  <c r="E632" i="8" s="1"/>
  <c r="F632" i="8" s="1"/>
  <c r="D631" i="8"/>
  <c r="E631" i="8" s="1"/>
  <c r="F631" i="8" s="1"/>
  <c r="D630" i="8"/>
  <c r="E630" i="8" s="1"/>
  <c r="F630" i="8" s="1"/>
  <c r="F629" i="8"/>
  <c r="D629" i="8"/>
  <c r="E629" i="8" s="1"/>
  <c r="D628" i="8"/>
  <c r="E628" i="8" s="1"/>
  <c r="F628" i="8" s="1"/>
  <c r="D627" i="8"/>
  <c r="E627" i="8" s="1"/>
  <c r="F627" i="8" s="1"/>
  <c r="D626" i="8"/>
  <c r="E626" i="8" s="1"/>
  <c r="F626" i="8" s="1"/>
  <c r="F625" i="8"/>
  <c r="D625" i="8"/>
  <c r="E625" i="8" s="1"/>
  <c r="D624" i="8"/>
  <c r="E624" i="8" s="1"/>
  <c r="F624" i="8" s="1"/>
  <c r="D623" i="8"/>
  <c r="E623" i="8" s="1"/>
  <c r="F623" i="8" s="1"/>
  <c r="D622" i="8"/>
  <c r="E622" i="8" s="1"/>
  <c r="F622" i="8" s="1"/>
  <c r="F621" i="8"/>
  <c r="D621" i="8"/>
  <c r="E621" i="8" s="1"/>
  <c r="D620" i="8"/>
  <c r="E620" i="8" s="1"/>
  <c r="F620" i="8" s="1"/>
  <c r="D619" i="8"/>
  <c r="E619" i="8" s="1"/>
  <c r="F619" i="8" s="1"/>
  <c r="D618" i="8"/>
  <c r="E618" i="8" s="1"/>
  <c r="F618" i="8" s="1"/>
  <c r="D617" i="8"/>
  <c r="D616" i="8"/>
  <c r="D615" i="8"/>
  <c r="E615" i="8" s="1"/>
  <c r="F615" i="8" s="1"/>
  <c r="D614" i="8"/>
  <c r="E614" i="8" s="1"/>
  <c r="F614" i="8" s="1"/>
  <c r="D613" i="8"/>
  <c r="D612" i="8"/>
  <c r="D611" i="8"/>
  <c r="E611" i="8" s="1"/>
  <c r="F611" i="8" s="1"/>
  <c r="D610" i="8"/>
  <c r="E610" i="8" s="1"/>
  <c r="F610" i="8" s="1"/>
  <c r="D609" i="8"/>
  <c r="D608" i="8"/>
  <c r="D607" i="8"/>
  <c r="E607" i="8" s="1"/>
  <c r="F607" i="8" s="1"/>
  <c r="D606" i="8"/>
  <c r="E606" i="8" s="1"/>
  <c r="F606" i="8" s="1"/>
  <c r="D605" i="8"/>
  <c r="D604" i="8"/>
  <c r="D603" i="8"/>
  <c r="E603" i="8" s="1"/>
  <c r="F603" i="8" s="1"/>
  <c r="D602" i="8"/>
  <c r="E602" i="8" s="1"/>
  <c r="F602" i="8" s="1"/>
  <c r="D601" i="8"/>
  <c r="D600" i="8"/>
  <c r="D599" i="8"/>
  <c r="E599" i="8" s="1"/>
  <c r="F599" i="8" s="1"/>
  <c r="D598" i="8"/>
  <c r="E598" i="8" s="1"/>
  <c r="F598" i="8" s="1"/>
  <c r="D597" i="8"/>
  <c r="D596" i="8"/>
  <c r="D595" i="8"/>
  <c r="E595" i="8" s="1"/>
  <c r="F595" i="8" s="1"/>
  <c r="D594" i="8"/>
  <c r="E594" i="8" s="1"/>
  <c r="F594" i="8" s="1"/>
  <c r="D593" i="8"/>
  <c r="D592" i="8"/>
  <c r="D591" i="8"/>
  <c r="E591" i="8" s="1"/>
  <c r="F591" i="8" s="1"/>
  <c r="D590" i="8"/>
  <c r="E590" i="8" s="1"/>
  <c r="F590" i="8" s="1"/>
  <c r="D589" i="8"/>
  <c r="D588" i="8"/>
  <c r="D587" i="8"/>
  <c r="E587" i="8" s="1"/>
  <c r="F587" i="8" s="1"/>
  <c r="D586" i="8"/>
  <c r="E586" i="8" s="1"/>
  <c r="F586" i="8" s="1"/>
  <c r="D585" i="8"/>
  <c r="D584" i="8"/>
  <c r="D583" i="8"/>
  <c r="E583" i="8" s="1"/>
  <c r="F583" i="8" s="1"/>
  <c r="D582" i="8"/>
  <c r="E582" i="8" s="1"/>
  <c r="F582" i="8" s="1"/>
  <c r="D581" i="8"/>
  <c r="D580" i="8"/>
  <c r="D579" i="8"/>
  <c r="E579" i="8" s="1"/>
  <c r="F579" i="8" s="1"/>
  <c r="D578" i="8"/>
  <c r="E578" i="8" s="1"/>
  <c r="F578" i="8" s="1"/>
  <c r="D577" i="8"/>
  <c r="D576" i="8"/>
  <c r="D575" i="8"/>
  <c r="E575" i="8" s="1"/>
  <c r="F575" i="8" s="1"/>
  <c r="D574" i="8"/>
  <c r="E574" i="8" s="1"/>
  <c r="F574" i="8" s="1"/>
  <c r="D573" i="8"/>
  <c r="D572" i="8"/>
  <c r="D571" i="8"/>
  <c r="E571" i="8" s="1"/>
  <c r="F571" i="8" s="1"/>
  <c r="D570" i="8"/>
  <c r="E570" i="8" s="1"/>
  <c r="F570" i="8" s="1"/>
  <c r="D569" i="8"/>
  <c r="D568" i="8"/>
  <c r="D567" i="8"/>
  <c r="E567" i="8" s="1"/>
  <c r="F567" i="8" s="1"/>
  <c r="D566" i="8"/>
  <c r="E566" i="8" s="1"/>
  <c r="F566" i="8" s="1"/>
  <c r="D565" i="8"/>
  <c r="D564" i="8"/>
  <c r="D563" i="8"/>
  <c r="E563" i="8" s="1"/>
  <c r="F563" i="8" s="1"/>
  <c r="D562" i="8"/>
  <c r="E562" i="8" s="1"/>
  <c r="F562" i="8" s="1"/>
  <c r="D561" i="8"/>
  <c r="D560" i="8"/>
  <c r="D559" i="8"/>
  <c r="E559" i="8" s="1"/>
  <c r="F559" i="8" s="1"/>
  <c r="D558" i="8"/>
  <c r="E558" i="8" s="1"/>
  <c r="F558" i="8" s="1"/>
  <c r="D557" i="8"/>
  <c r="D556" i="8"/>
  <c r="D555" i="8"/>
  <c r="E555" i="8" s="1"/>
  <c r="F555" i="8" s="1"/>
  <c r="D554" i="8"/>
  <c r="F553" i="8"/>
  <c r="E553" i="8"/>
  <c r="D553" i="8"/>
  <c r="D552" i="8"/>
  <c r="E552" i="8" s="1"/>
  <c r="F552" i="8" s="1"/>
  <c r="D551" i="8"/>
  <c r="E551" i="8" s="1"/>
  <c r="F551" i="8" s="1"/>
  <c r="D550" i="8"/>
  <c r="D549" i="8"/>
  <c r="E549" i="8" s="1"/>
  <c r="F549" i="8" s="1"/>
  <c r="D548" i="8"/>
  <c r="E548" i="8" s="1"/>
  <c r="F548" i="8" s="1"/>
  <c r="D547" i="8"/>
  <c r="D546" i="8"/>
  <c r="E545" i="8"/>
  <c r="F545" i="8" s="1"/>
  <c r="D545" i="8"/>
  <c r="D544" i="8"/>
  <c r="E544" i="8" s="1"/>
  <c r="F544" i="8" s="1"/>
  <c r="D543" i="8"/>
  <c r="E543" i="8" s="1"/>
  <c r="F543" i="8" s="1"/>
  <c r="D542" i="8"/>
  <c r="E542" i="8" s="1"/>
  <c r="F542" i="8" s="1"/>
  <c r="E541" i="8"/>
  <c r="F541" i="8" s="1"/>
  <c r="D541" i="8"/>
  <c r="D540" i="8"/>
  <c r="D539" i="8"/>
  <c r="E539" i="8" s="1"/>
  <c r="F539" i="8" s="1"/>
  <c r="D538" i="8"/>
  <c r="F537" i="8"/>
  <c r="E537" i="8"/>
  <c r="D537" i="8"/>
  <c r="D536" i="8"/>
  <c r="E536" i="8" s="1"/>
  <c r="F536" i="8" s="1"/>
  <c r="D535" i="8"/>
  <c r="E535" i="8" s="1"/>
  <c r="F535" i="8" s="1"/>
  <c r="D534" i="8"/>
  <c r="D533" i="8"/>
  <c r="E533" i="8" s="1"/>
  <c r="F533" i="8" s="1"/>
  <c r="D532" i="8"/>
  <c r="E532" i="8" s="1"/>
  <c r="F532" i="8" s="1"/>
  <c r="D531" i="8"/>
  <c r="D530" i="8"/>
  <c r="E529" i="8"/>
  <c r="F529" i="8" s="1"/>
  <c r="D529" i="8"/>
  <c r="D528" i="8"/>
  <c r="E528" i="8" s="1"/>
  <c r="F528" i="8" s="1"/>
  <c r="D527" i="8"/>
  <c r="E527" i="8" s="1"/>
  <c r="F527" i="8" s="1"/>
  <c r="D526" i="8"/>
  <c r="E525" i="8" s="1"/>
  <c r="F525" i="8"/>
  <c r="D525" i="8"/>
  <c r="D524" i="8"/>
  <c r="E524" i="8" s="1"/>
  <c r="F524" i="8" s="1"/>
  <c r="D523" i="8"/>
  <c r="D522" i="8"/>
  <c r="D521" i="8"/>
  <c r="E521" i="8" s="1"/>
  <c r="F521" i="8" s="1"/>
  <c r="D520" i="8"/>
  <c r="E520" i="8" s="1"/>
  <c r="F520" i="8" s="1"/>
  <c r="D519" i="8"/>
  <c r="D518" i="8"/>
  <c r="E517" i="8" s="1"/>
  <c r="F517" i="8" s="1"/>
  <c r="D517" i="8"/>
  <c r="D516" i="8"/>
  <c r="E516" i="8" s="1"/>
  <c r="F516" i="8" s="1"/>
  <c r="D515" i="8"/>
  <c r="D514" i="8"/>
  <c r="D513" i="8"/>
  <c r="E513" i="8" s="1"/>
  <c r="F513" i="8" s="1"/>
  <c r="D512" i="8"/>
  <c r="E512" i="8" s="1"/>
  <c r="F512" i="8" s="1"/>
  <c r="D511" i="8"/>
  <c r="E511" i="8" s="1"/>
  <c r="F511" i="8" s="1"/>
  <c r="D510" i="8"/>
  <c r="E509" i="8" s="1"/>
  <c r="F509" i="8" s="1"/>
  <c r="D509" i="8"/>
  <c r="D508" i="8"/>
  <c r="E508" i="8" s="1"/>
  <c r="F508" i="8" s="1"/>
  <c r="D507" i="8"/>
  <c r="D506" i="8"/>
  <c r="D505" i="8"/>
  <c r="E505" i="8" s="1"/>
  <c r="F505" i="8" s="1"/>
  <c r="D504" i="8"/>
  <c r="E504" i="8" s="1"/>
  <c r="F504" i="8" s="1"/>
  <c r="D503" i="8"/>
  <c r="D502" i="8"/>
  <c r="E501" i="8" s="1"/>
  <c r="F501" i="8"/>
  <c r="D501" i="8"/>
  <c r="D500" i="8"/>
  <c r="E500" i="8" s="1"/>
  <c r="F500" i="8" s="1"/>
  <c r="D499" i="8"/>
  <c r="D498" i="8"/>
  <c r="D497" i="8"/>
  <c r="E497" i="8" s="1"/>
  <c r="F497" i="8" s="1"/>
  <c r="D496" i="8"/>
  <c r="E496" i="8" s="1"/>
  <c r="F496" i="8" s="1"/>
  <c r="D495" i="8"/>
  <c r="D494" i="8"/>
  <c r="E493" i="8" s="1"/>
  <c r="F493" i="8" s="1"/>
  <c r="D493" i="8"/>
  <c r="D492" i="8"/>
  <c r="E492" i="8" s="1"/>
  <c r="F492" i="8" s="1"/>
  <c r="D491" i="8"/>
  <c r="D490" i="8"/>
  <c r="D489" i="8"/>
  <c r="E489" i="8" s="1"/>
  <c r="F489" i="8" s="1"/>
  <c r="D488" i="8"/>
  <c r="E488" i="8" s="1"/>
  <c r="F488" i="8" s="1"/>
  <c r="D487" i="8"/>
  <c r="D486" i="8"/>
  <c r="E485" i="8" s="1"/>
  <c r="F485" i="8" s="1"/>
  <c r="D485" i="8"/>
  <c r="D484" i="8"/>
  <c r="E484" i="8" s="1"/>
  <c r="F484" i="8" s="1"/>
  <c r="D483" i="8"/>
  <c r="D482" i="8"/>
  <c r="D481" i="8"/>
  <c r="E481" i="8" s="1"/>
  <c r="F481" i="8" s="1"/>
  <c r="E480" i="8"/>
  <c r="F480" i="8" s="1"/>
  <c r="D480" i="8"/>
  <c r="D479" i="8"/>
  <c r="E479" i="8" s="1"/>
  <c r="F479" i="8" s="1"/>
  <c r="D478" i="8"/>
  <c r="E478" i="8" s="1"/>
  <c r="F478" i="8" s="1"/>
  <c r="D477" i="8"/>
  <c r="E477" i="8" s="1"/>
  <c r="F477" i="8" s="1"/>
  <c r="E476" i="8"/>
  <c r="F476" i="8" s="1"/>
  <c r="D476" i="8"/>
  <c r="F475" i="8"/>
  <c r="E475" i="8"/>
  <c r="D475" i="8"/>
  <c r="D474" i="8"/>
  <c r="E473" i="8" s="1"/>
  <c r="F473" i="8"/>
  <c r="D473" i="8"/>
  <c r="D472" i="8"/>
  <c r="E472" i="8" s="1"/>
  <c r="F472" i="8" s="1"/>
  <c r="E471" i="8"/>
  <c r="F471" i="8" s="1"/>
  <c r="D471" i="8"/>
  <c r="D470" i="8"/>
  <c r="E470" i="8" s="1"/>
  <c r="F470" i="8" s="1"/>
  <c r="D469" i="8"/>
  <c r="D468" i="8"/>
  <c r="E467" i="8"/>
  <c r="F467" i="8" s="1"/>
  <c r="D467" i="8"/>
  <c r="E466" i="8"/>
  <c r="F466" i="8" s="1"/>
  <c r="D466" i="8"/>
  <c r="D465" i="8"/>
  <c r="E464" i="8" s="1"/>
  <c r="F464" i="8" s="1"/>
  <c r="D464" i="8"/>
  <c r="D463" i="8"/>
  <c r="E462" i="8" s="1"/>
  <c r="F462" i="8"/>
  <c r="D462" i="8"/>
  <c r="D461" i="8"/>
  <c r="E460" i="8" s="1"/>
  <c r="F460" i="8" s="1"/>
  <c r="D460" i="8"/>
  <c r="D459" i="8"/>
  <c r="E458" i="8" s="1"/>
  <c r="F458" i="8"/>
  <c r="D458" i="8"/>
  <c r="D457" i="8"/>
  <c r="E456" i="8" s="1"/>
  <c r="F456" i="8" s="1"/>
  <c r="D456" i="8"/>
  <c r="D455" i="8"/>
  <c r="E454" i="8" s="1"/>
  <c r="F454" i="8" s="1"/>
  <c r="D454" i="8"/>
  <c r="D453" i="8"/>
  <c r="E452" i="8" s="1"/>
  <c r="F452" i="8"/>
  <c r="D452" i="8"/>
  <c r="D451" i="8"/>
  <c r="E450" i="8" s="1"/>
  <c r="F450" i="8" s="1"/>
  <c r="D450" i="8"/>
  <c r="D449" i="8"/>
  <c r="E448" i="8" s="1"/>
  <c r="F448" i="8" s="1"/>
  <c r="D448" i="8"/>
  <c r="D447" i="8"/>
  <c r="E446" i="8" s="1"/>
  <c r="F446" i="8"/>
  <c r="D446" i="8"/>
  <c r="D445" i="8"/>
  <c r="E444" i="8" s="1"/>
  <c r="F444" i="8" s="1"/>
  <c r="D444" i="8"/>
  <c r="D443" i="8"/>
  <c r="E442" i="8" s="1"/>
  <c r="F442" i="8"/>
  <c r="D442" i="8"/>
  <c r="D441" i="8"/>
  <c r="E440" i="8" s="1"/>
  <c r="F440" i="8" s="1"/>
  <c r="D440" i="8"/>
  <c r="D439" i="8"/>
  <c r="E438" i="8" s="1"/>
  <c r="F438" i="8" s="1"/>
  <c r="D438" i="8"/>
  <c r="D437" i="8"/>
  <c r="E436" i="8" s="1"/>
  <c r="F436" i="8"/>
  <c r="D436" i="8"/>
  <c r="D435" i="8"/>
  <c r="E434" i="8" s="1"/>
  <c r="F434" i="8" s="1"/>
  <c r="D434" i="8"/>
  <c r="D433" i="8"/>
  <c r="E432" i="8" s="1"/>
  <c r="F432" i="8" s="1"/>
  <c r="D432" i="8"/>
  <c r="D431" i="8"/>
  <c r="E430" i="8" s="1"/>
  <c r="F430" i="8"/>
  <c r="D430" i="8"/>
  <c r="D429" i="8"/>
  <c r="D428" i="8"/>
  <c r="D427" i="8"/>
  <c r="D426" i="8"/>
  <c r="D425" i="8"/>
  <c r="D424" i="8"/>
  <c r="D423" i="8"/>
  <c r="D422" i="8"/>
  <c r="D421" i="8"/>
  <c r="D420" i="8"/>
  <c r="D419" i="8"/>
  <c r="D418" i="8"/>
  <c r="D417" i="8"/>
  <c r="D416" i="8"/>
  <c r="D415" i="8"/>
  <c r="E415" i="8" s="1"/>
  <c r="F415" i="8" s="1"/>
  <c r="D414" i="8"/>
  <c r="D413" i="8"/>
  <c r="E413" i="8" s="1"/>
  <c r="F413" i="8" s="1"/>
  <c r="D412" i="8"/>
  <c r="D411" i="8"/>
  <c r="E411" i="8" s="1"/>
  <c r="F411" i="8" s="1"/>
  <c r="D410" i="8"/>
  <c r="D409" i="8"/>
  <c r="E409" i="8" s="1"/>
  <c r="F409" i="8" s="1"/>
  <c r="D408" i="8"/>
  <c r="D407" i="8"/>
  <c r="E407" i="8" s="1"/>
  <c r="F407" i="8" s="1"/>
  <c r="D406" i="8"/>
  <c r="D405" i="8"/>
  <c r="E405" i="8" s="1"/>
  <c r="F405" i="8" s="1"/>
  <c r="D404" i="8"/>
  <c r="D403" i="8"/>
  <c r="E403" i="8" s="1"/>
  <c r="F403" i="8" s="1"/>
  <c r="D402" i="8"/>
  <c r="D401" i="8"/>
  <c r="E401" i="8" s="1"/>
  <c r="F401" i="8" s="1"/>
  <c r="D400" i="8"/>
  <c r="D399" i="8"/>
  <c r="E399" i="8" s="1"/>
  <c r="F399" i="8" s="1"/>
  <c r="D398" i="8"/>
  <c r="D397" i="8"/>
  <c r="E397" i="8" s="1"/>
  <c r="F397" i="8" s="1"/>
  <c r="D396" i="8"/>
  <c r="E396" i="8" s="1"/>
  <c r="F396" i="8" s="1"/>
  <c r="D395" i="8"/>
  <c r="E395" i="8" s="1"/>
  <c r="F395" i="8" s="1"/>
  <c r="D394" i="8"/>
  <c r="D393" i="8"/>
  <c r="E393" i="8" s="1"/>
  <c r="F393" i="8" s="1"/>
  <c r="D392" i="8"/>
  <c r="E392" i="8" s="1"/>
  <c r="F392" i="8" s="1"/>
  <c r="D391" i="8"/>
  <c r="E391" i="8" s="1"/>
  <c r="F391" i="8" s="1"/>
  <c r="D390" i="8"/>
  <c r="D389" i="8"/>
  <c r="E389" i="8" s="1"/>
  <c r="F389" i="8" s="1"/>
  <c r="D388" i="8"/>
  <c r="E388" i="8" s="1"/>
  <c r="F388" i="8" s="1"/>
  <c r="D387" i="8"/>
  <c r="E387" i="8" s="1"/>
  <c r="F387" i="8" s="1"/>
  <c r="D386" i="8"/>
  <c r="D385" i="8"/>
  <c r="E385" i="8" s="1"/>
  <c r="F385" i="8" s="1"/>
  <c r="D384" i="8"/>
  <c r="E384" i="8" s="1"/>
  <c r="F384" i="8" s="1"/>
  <c r="D383" i="8"/>
  <c r="E383" i="8" s="1"/>
  <c r="F383" i="8" s="1"/>
  <c r="D382" i="8"/>
  <c r="D381" i="8"/>
  <c r="E381" i="8" s="1"/>
  <c r="F381" i="8" s="1"/>
  <c r="D380" i="8"/>
  <c r="E380" i="8" s="1"/>
  <c r="F380" i="8" s="1"/>
  <c r="D379" i="8"/>
  <c r="E379" i="8" s="1"/>
  <c r="F379" i="8" s="1"/>
  <c r="D378" i="8"/>
  <c r="D377" i="8"/>
  <c r="E377" i="8" s="1"/>
  <c r="F377" i="8" s="1"/>
  <c r="D376" i="8"/>
  <c r="E376" i="8" s="1"/>
  <c r="F376" i="8" s="1"/>
  <c r="D375" i="8"/>
  <c r="E375" i="8" s="1"/>
  <c r="F375" i="8" s="1"/>
  <c r="D374" i="8"/>
  <c r="D373" i="8"/>
  <c r="E373" i="8" s="1"/>
  <c r="F373" i="8" s="1"/>
  <c r="D372" i="8"/>
  <c r="E372" i="8" s="1"/>
  <c r="F372" i="8" s="1"/>
  <c r="D371" i="8"/>
  <c r="E371" i="8" s="1"/>
  <c r="F371" i="8" s="1"/>
  <c r="D370" i="8"/>
  <c r="E369" i="8"/>
  <c r="F369" i="8" s="1"/>
  <c r="D369" i="8"/>
  <c r="D368" i="8"/>
  <c r="E368" i="8" s="1"/>
  <c r="F368" i="8" s="1"/>
  <c r="E367" i="8"/>
  <c r="F367" i="8" s="1"/>
  <c r="D367" i="8"/>
  <c r="E366" i="8"/>
  <c r="F366" i="8" s="1"/>
  <c r="D366" i="8"/>
  <c r="D365" i="8"/>
  <c r="E365" i="8" s="1"/>
  <c r="F365" i="8" s="1"/>
  <c r="E364" i="8"/>
  <c r="F364" i="8" s="1"/>
  <c r="D364" i="8"/>
  <c r="D363" i="8"/>
  <c r="E363" i="8" s="1"/>
  <c r="F363" i="8" s="1"/>
  <c r="D362" i="8"/>
  <c r="E362" i="8" s="1"/>
  <c r="F362" i="8" s="1"/>
  <c r="D361" i="8"/>
  <c r="E361" i="8" s="1"/>
  <c r="F361" i="8" s="1"/>
  <c r="D360" i="8"/>
  <c r="E360" i="8" s="1"/>
  <c r="F360" i="8" s="1"/>
  <c r="D359" i="8"/>
  <c r="D358" i="8"/>
  <c r="D357" i="8"/>
  <c r="E356" i="8" s="1"/>
  <c r="F356" i="8" s="1"/>
  <c r="D356" i="8"/>
  <c r="D355" i="8"/>
  <c r="E355" i="8" s="1"/>
  <c r="F355" i="8" s="1"/>
  <c r="D354" i="8"/>
  <c r="E353" i="8"/>
  <c r="F353" i="8" s="1"/>
  <c r="D353" i="8"/>
  <c r="D352" i="8"/>
  <c r="E352" i="8" s="1"/>
  <c r="F352" i="8" s="1"/>
  <c r="E351" i="8"/>
  <c r="F351" i="8" s="1"/>
  <c r="D351" i="8"/>
  <c r="E350" i="8"/>
  <c r="F350" i="8" s="1"/>
  <c r="D350" i="8"/>
  <c r="D349" i="8"/>
  <c r="E349" i="8" s="1"/>
  <c r="F349" i="8" s="1"/>
  <c r="E348" i="8"/>
  <c r="F348" i="8" s="1"/>
  <c r="D348" i="8"/>
  <c r="D347" i="8"/>
  <c r="E347" i="8" s="1"/>
  <c r="F347" i="8" s="1"/>
  <c r="D346" i="8"/>
  <c r="E346" i="8" s="1"/>
  <c r="F346" i="8" s="1"/>
  <c r="D345" i="8"/>
  <c r="E345" i="8" s="1"/>
  <c r="F345" i="8" s="1"/>
  <c r="D344" i="8"/>
  <c r="D343" i="8"/>
  <c r="D342" i="8"/>
  <c r="D341" i="8"/>
  <c r="E340" i="8" s="1"/>
  <c r="F340" i="8" s="1"/>
  <c r="D340" i="8"/>
  <c r="D339" i="8"/>
  <c r="E339" i="8" s="1"/>
  <c r="F339" i="8" s="1"/>
  <c r="D338" i="8"/>
  <c r="E337" i="8"/>
  <c r="F337" i="8" s="1"/>
  <c r="D337" i="8"/>
  <c r="D336" i="8"/>
  <c r="E336" i="8" s="1"/>
  <c r="F336" i="8" s="1"/>
  <c r="E335" i="8"/>
  <c r="F335" i="8" s="1"/>
  <c r="D335" i="8"/>
  <c r="E334" i="8"/>
  <c r="F334" i="8" s="1"/>
  <c r="D334" i="8"/>
  <c r="D333" i="8"/>
  <c r="E333" i="8" s="1"/>
  <c r="F333" i="8" s="1"/>
  <c r="E332" i="8"/>
  <c r="F332" i="8" s="1"/>
  <c r="D332" i="8"/>
  <c r="D331" i="8"/>
  <c r="E331" i="8" s="1"/>
  <c r="F331" i="8" s="1"/>
  <c r="D330" i="8"/>
  <c r="E330" i="8" s="1"/>
  <c r="F330" i="8" s="1"/>
  <c r="D329" i="8"/>
  <c r="E329" i="8" s="1"/>
  <c r="F329" i="8" s="1"/>
  <c r="D328" i="8"/>
  <c r="E328" i="8" s="1"/>
  <c r="F328" i="8" s="1"/>
  <c r="D327" i="8"/>
  <c r="D326" i="8"/>
  <c r="D325" i="8"/>
  <c r="E324" i="8" s="1"/>
  <c r="F324" i="8" s="1"/>
  <c r="D324" i="8"/>
  <c r="D323" i="8"/>
  <c r="E323" i="8" s="1"/>
  <c r="F323" i="8" s="1"/>
  <c r="D322" i="8"/>
  <c r="E321" i="8"/>
  <c r="F321" i="8" s="1"/>
  <c r="D321" i="8"/>
  <c r="D320" i="8"/>
  <c r="E320" i="8" s="1"/>
  <c r="F320" i="8" s="1"/>
  <c r="E319" i="8"/>
  <c r="F319" i="8" s="1"/>
  <c r="D319" i="8"/>
  <c r="E318" i="8"/>
  <c r="F318" i="8" s="1"/>
  <c r="D318" i="8"/>
  <c r="D317" i="8"/>
  <c r="E317" i="8" s="1"/>
  <c r="F317" i="8" s="1"/>
  <c r="E316" i="8"/>
  <c r="F316" i="8" s="1"/>
  <c r="D316" i="8"/>
  <c r="D315" i="8"/>
  <c r="E315" i="8" s="1"/>
  <c r="F315" i="8" s="1"/>
  <c r="D314" i="8"/>
  <c r="E314" i="8" s="1"/>
  <c r="F314" i="8" s="1"/>
  <c r="D313" i="8"/>
  <c r="E313" i="8" s="1"/>
  <c r="F313" i="8" s="1"/>
  <c r="D312" i="8"/>
  <c r="E312" i="8" s="1"/>
  <c r="F312" i="8" s="1"/>
  <c r="D311" i="8"/>
  <c r="D310" i="8"/>
  <c r="D309" i="8"/>
  <c r="E308" i="8" s="1"/>
  <c r="F308" i="8" s="1"/>
  <c r="D308" i="8"/>
  <c r="D307" i="8"/>
  <c r="E307" i="8" s="1"/>
  <c r="F307" i="8" s="1"/>
  <c r="D306" i="8"/>
  <c r="E305" i="8"/>
  <c r="F305" i="8" s="1"/>
  <c r="D305" i="8"/>
  <c r="D304" i="8"/>
  <c r="E304" i="8" s="1"/>
  <c r="F304" i="8" s="1"/>
  <c r="E303" i="8"/>
  <c r="F303" i="8" s="1"/>
  <c r="D303" i="8"/>
  <c r="E302" i="8"/>
  <c r="F302" i="8" s="1"/>
  <c r="D302" i="8"/>
  <c r="D301" i="8"/>
  <c r="E301" i="8" s="1"/>
  <c r="F301" i="8" s="1"/>
  <c r="E300" i="8"/>
  <c r="F300" i="8" s="1"/>
  <c r="D300" i="8"/>
  <c r="D299" i="8"/>
  <c r="E299" i="8" s="1"/>
  <c r="F299" i="8" s="1"/>
  <c r="D298" i="8"/>
  <c r="E298" i="8" s="1"/>
  <c r="F298" i="8" s="1"/>
  <c r="D297" i="8"/>
  <c r="E297" i="8" s="1"/>
  <c r="F297" i="8" s="1"/>
  <c r="D296" i="8"/>
  <c r="E296" i="8" s="1"/>
  <c r="F296" i="8" s="1"/>
  <c r="D295" i="8"/>
  <c r="D294" i="8"/>
  <c r="D293" i="8"/>
  <c r="E292" i="8" s="1"/>
  <c r="F292" i="8" s="1"/>
  <c r="D292" i="8"/>
  <c r="D291" i="8"/>
  <c r="E291" i="8" s="1"/>
  <c r="F291" i="8" s="1"/>
  <c r="D290" i="8"/>
  <c r="E289" i="8"/>
  <c r="F289" i="8" s="1"/>
  <c r="D289" i="8"/>
  <c r="D288" i="8"/>
  <c r="E288" i="8" s="1"/>
  <c r="F288" i="8" s="1"/>
  <c r="E287" i="8"/>
  <c r="F287" i="8" s="1"/>
  <c r="D287" i="8"/>
  <c r="E286" i="8"/>
  <c r="F286" i="8" s="1"/>
  <c r="D286" i="8"/>
  <c r="D285" i="8"/>
  <c r="E285" i="8" s="1"/>
  <c r="F285" i="8" s="1"/>
  <c r="E284" i="8"/>
  <c r="F284" i="8" s="1"/>
  <c r="D284" i="8"/>
  <c r="D283" i="8"/>
  <c r="E283" i="8" s="1"/>
  <c r="F283" i="8" s="1"/>
  <c r="D282" i="8"/>
  <c r="E282" i="8" s="1"/>
  <c r="F282" i="8" s="1"/>
  <c r="D281" i="8"/>
  <c r="E281" i="8" s="1"/>
  <c r="F281" i="8" s="1"/>
  <c r="D280" i="8"/>
  <c r="E280" i="8" s="1"/>
  <c r="F280" i="8" s="1"/>
  <c r="D279" i="8"/>
  <c r="E279" i="8" s="1"/>
  <c r="F279" i="8" s="1"/>
  <c r="E278" i="8"/>
  <c r="F278" i="8" s="1"/>
  <c r="D278" i="8"/>
  <c r="E277" i="8"/>
  <c r="F277" i="8" s="1"/>
  <c r="D277" i="8"/>
  <c r="D276" i="8"/>
  <c r="E276" i="8" s="1"/>
  <c r="F276" i="8" s="1"/>
  <c r="D275" i="8"/>
  <c r="E274" i="8" s="1"/>
  <c r="F274" i="8" s="1"/>
  <c r="D274" i="8"/>
  <c r="D273" i="8"/>
  <c r="D272" i="8"/>
  <c r="D271" i="8"/>
  <c r="E271" i="8" s="1"/>
  <c r="F271" i="8" s="1"/>
  <c r="D270" i="8"/>
  <c r="E270" i="8" s="1"/>
  <c r="F270" i="8" s="1"/>
  <c r="D269" i="8"/>
  <c r="E269" i="8" s="1"/>
  <c r="F269" i="8" s="1"/>
  <c r="F268" i="8"/>
  <c r="E268" i="8"/>
  <c r="D268" i="8"/>
  <c r="E267" i="8" s="1"/>
  <c r="F267" i="8" s="1"/>
  <c r="D267" i="8"/>
  <c r="E266" i="8"/>
  <c r="F266" i="8" s="1"/>
  <c r="D266" i="8"/>
  <c r="E265" i="8"/>
  <c r="F265" i="8" s="1"/>
  <c r="D265" i="8"/>
  <c r="D264" i="8"/>
  <c r="E264" i="8" s="1"/>
  <c r="F264" i="8" s="1"/>
  <c r="D263" i="8"/>
  <c r="E263" i="8" s="1"/>
  <c r="F263" i="8" s="1"/>
  <c r="D262" i="8"/>
  <c r="E262" i="8" s="1"/>
  <c r="F262" i="8" s="1"/>
  <c r="D261" i="8"/>
  <c r="D260" i="8"/>
  <c r="E260" i="8" s="1"/>
  <c r="F260" i="8" s="1"/>
  <c r="E259" i="8"/>
  <c r="F259" i="8" s="1"/>
  <c r="D259" i="8"/>
  <c r="E258" i="8" s="1"/>
  <c r="F258" i="8" s="1"/>
  <c r="D258" i="8"/>
  <c r="D257" i="8"/>
  <c r="D256" i="8"/>
  <c r="D255" i="8"/>
  <c r="E255" i="8" s="1"/>
  <c r="F255" i="8" s="1"/>
  <c r="D254" i="8"/>
  <c r="E254" i="8" s="1"/>
  <c r="F254" i="8" s="1"/>
  <c r="D253" i="8"/>
  <c r="E253" i="8" s="1"/>
  <c r="F253" i="8" s="1"/>
  <c r="F252" i="8"/>
  <c r="E252" i="8"/>
  <c r="D252" i="8"/>
  <c r="E251" i="8" s="1"/>
  <c r="F251" i="8" s="1"/>
  <c r="D251" i="8"/>
  <c r="E250" i="8"/>
  <c r="F250" i="8" s="1"/>
  <c r="D250" i="8"/>
  <c r="E249" i="8"/>
  <c r="F249" i="8" s="1"/>
  <c r="D249" i="8"/>
  <c r="D248" i="8"/>
  <c r="D247" i="8"/>
  <c r="D246" i="8"/>
  <c r="D245" i="8"/>
  <c r="D244" i="8"/>
  <c r="D243" i="8"/>
  <c r="D242" i="8"/>
  <c r="D241" i="8"/>
  <c r="D240" i="8"/>
  <c r="D239" i="8"/>
  <c r="D238" i="8"/>
  <c r="D237" i="8"/>
  <c r="D236" i="8"/>
  <c r="D235" i="8"/>
  <c r="D234" i="8"/>
  <c r="D233" i="8"/>
  <c r="D232" i="8"/>
  <c r="D231" i="8"/>
  <c r="D230" i="8"/>
  <c r="D229" i="8"/>
  <c r="D228" i="8"/>
  <c r="D227" i="8"/>
  <c r="D226" i="8"/>
  <c r="D225" i="8"/>
  <c r="D224" i="8"/>
  <c r="D223" i="8"/>
  <c r="D222" i="8"/>
  <c r="D221" i="8"/>
  <c r="D220" i="8"/>
  <c r="D219" i="8"/>
  <c r="D218" i="8"/>
  <c r="D217" i="8"/>
  <c r="D216" i="8"/>
  <c r="D215" i="8"/>
  <c r="D214" i="8"/>
  <c r="D213" i="8"/>
  <c r="D212" i="8"/>
  <c r="D211" i="8"/>
  <c r="D210" i="8"/>
  <c r="D209" i="8"/>
  <c r="D208" i="8"/>
  <c r="D207" i="8"/>
  <c r="D206" i="8"/>
  <c r="D205" i="8"/>
  <c r="D204" i="8"/>
  <c r="D203" i="8"/>
  <c r="D202" i="8"/>
  <c r="D201" i="8"/>
  <c r="D200" i="8"/>
  <c r="D199" i="8"/>
  <c r="D198" i="8"/>
  <c r="D197" i="8"/>
  <c r="D196" i="8"/>
  <c r="D195" i="8"/>
  <c r="D194" i="8"/>
  <c r="D193" i="8"/>
  <c r="D192" i="8"/>
  <c r="D191" i="8"/>
  <c r="D190" i="8"/>
  <c r="D189" i="8"/>
  <c r="D188" i="8"/>
  <c r="D187" i="8"/>
  <c r="D186" i="8"/>
  <c r="D185" i="8"/>
  <c r="D184" i="8"/>
  <c r="D183" i="8"/>
  <c r="D182" i="8"/>
  <c r="D181" i="8"/>
  <c r="D180" i="8"/>
  <c r="D179" i="8"/>
  <c r="D178" i="8"/>
  <c r="D177" i="8"/>
  <c r="D176" i="8"/>
  <c r="D175" i="8"/>
  <c r="D174" i="8"/>
  <c r="D173" i="8"/>
  <c r="D172" i="8"/>
  <c r="D171" i="8"/>
  <c r="D170" i="8"/>
  <c r="D169" i="8"/>
  <c r="D168" i="8"/>
  <c r="D167" i="8"/>
  <c r="D166" i="8"/>
  <c r="D165" i="8"/>
  <c r="D164" i="8"/>
  <c r="D163" i="8"/>
  <c r="D162" i="8"/>
  <c r="D161" i="8"/>
  <c r="D160" i="8"/>
  <c r="D159" i="8"/>
  <c r="D158" i="8"/>
  <c r="D157" i="8"/>
  <c r="D156" i="8"/>
  <c r="D155" i="8"/>
  <c r="D154" i="8"/>
  <c r="D153" i="8"/>
  <c r="D152" i="8"/>
  <c r="D151" i="8"/>
  <c r="D150" i="8"/>
  <c r="E150" i="8" s="1"/>
  <c r="F150" i="8" s="1"/>
  <c r="D149" i="8"/>
  <c r="D148" i="8"/>
  <c r="E148" i="8" s="1"/>
  <c r="F148" i="8" s="1"/>
  <c r="E147" i="8"/>
  <c r="F147" i="8" s="1"/>
  <c r="D147" i="8"/>
  <c r="D146" i="8"/>
  <c r="E146" i="8" s="1"/>
  <c r="F146" i="8" s="1"/>
  <c r="D145" i="8"/>
  <c r="D144" i="8"/>
  <c r="E144" i="8" s="1"/>
  <c r="F144" i="8" s="1"/>
  <c r="E143" i="8"/>
  <c r="F143" i="8" s="1"/>
  <c r="D143" i="8"/>
  <c r="E142" i="8"/>
  <c r="F142" i="8" s="1"/>
  <c r="D142" i="8"/>
  <c r="E141" i="8"/>
  <c r="F141" i="8" s="1"/>
  <c r="D141" i="8"/>
  <c r="E140" i="8"/>
  <c r="F140" i="8" s="1"/>
  <c r="D140" i="8"/>
  <c r="E139" i="8"/>
  <c r="F139" i="8" s="1"/>
  <c r="D139" i="8"/>
  <c r="E138" i="8"/>
  <c r="F138" i="8" s="1"/>
  <c r="D138" i="8"/>
  <c r="E137" i="8"/>
  <c r="F137" i="8" s="1"/>
  <c r="D137" i="8"/>
  <c r="E136" i="8"/>
  <c r="F136" i="8" s="1"/>
  <c r="D136" i="8"/>
  <c r="E135" i="8"/>
  <c r="F135" i="8" s="1"/>
  <c r="D135" i="8"/>
  <c r="E134" i="8"/>
  <c r="F134" i="8" s="1"/>
  <c r="D134" i="8"/>
  <c r="E133" i="8"/>
  <c r="F133" i="8" s="1"/>
  <c r="D133" i="8"/>
  <c r="E132" i="8"/>
  <c r="F132" i="8" s="1"/>
  <c r="D132" i="8"/>
  <c r="E131" i="8"/>
  <c r="F131" i="8" s="1"/>
  <c r="D131" i="8"/>
  <c r="E130" i="8"/>
  <c r="F130" i="8" s="1"/>
  <c r="D130" i="8"/>
  <c r="E129" i="8"/>
  <c r="F129" i="8" s="1"/>
  <c r="D129" i="8"/>
  <c r="E128" i="8"/>
  <c r="F128" i="8" s="1"/>
  <c r="D128" i="8"/>
  <c r="E127" i="8"/>
  <c r="F127" i="8" s="1"/>
  <c r="D127" i="8"/>
  <c r="E126" i="8"/>
  <c r="F126" i="8" s="1"/>
  <c r="D126" i="8"/>
  <c r="E125" i="8"/>
  <c r="F125" i="8" s="1"/>
  <c r="D125" i="8"/>
  <c r="E124" i="8"/>
  <c r="F124" i="8" s="1"/>
  <c r="D124" i="8"/>
  <c r="E123" i="8"/>
  <c r="F123" i="8" s="1"/>
  <c r="D123" i="8"/>
  <c r="L122" i="8"/>
  <c r="E122" i="8"/>
  <c r="F122" i="8" s="1"/>
  <c r="D122" i="8"/>
  <c r="V121" i="8"/>
  <c r="U121" i="8"/>
  <c r="U122" i="8" s="1"/>
  <c r="T121" i="8"/>
  <c r="S121" i="8"/>
  <c r="R121" i="8"/>
  <c r="Q121" i="8"/>
  <c r="P121" i="8"/>
  <c r="O121" i="8"/>
  <c r="O122" i="8" s="1"/>
  <c r="N121" i="8"/>
  <c r="M121" i="8"/>
  <c r="M122" i="8" s="1"/>
  <c r="L121" i="8"/>
  <c r="K121" i="8"/>
  <c r="W121" i="8" s="1"/>
  <c r="P122" i="8" s="1"/>
  <c r="E121" i="8"/>
  <c r="F121" i="8" s="1"/>
  <c r="D121" i="8"/>
  <c r="D120" i="8"/>
  <c r="E120" i="8" s="1"/>
  <c r="F120" i="8" s="1"/>
  <c r="E119" i="8"/>
  <c r="F119" i="8" s="1"/>
  <c r="D119" i="8"/>
  <c r="D118" i="8"/>
  <c r="D117" i="8"/>
  <c r="D116" i="8"/>
  <c r="E116" i="8" s="1"/>
  <c r="F116" i="8" s="1"/>
  <c r="E115" i="8"/>
  <c r="F115" i="8" s="1"/>
  <c r="D115" i="8"/>
  <c r="D114" i="8"/>
  <c r="E114" i="8" s="1"/>
  <c r="F114" i="8" s="1"/>
  <c r="E113" i="8"/>
  <c r="F113" i="8" s="1"/>
  <c r="D113" i="8"/>
  <c r="F112" i="8"/>
  <c r="D112" i="8"/>
  <c r="E112" i="8" s="1"/>
  <c r="E111" i="8"/>
  <c r="F111" i="8" s="1"/>
  <c r="D111" i="8"/>
  <c r="D110" i="8"/>
  <c r="D109" i="8"/>
  <c r="D108" i="8"/>
  <c r="E108" i="8" s="1"/>
  <c r="F108" i="8" s="1"/>
  <c r="E107" i="8"/>
  <c r="F107" i="8" s="1"/>
  <c r="D107" i="8"/>
  <c r="D106" i="8"/>
  <c r="E106" i="8" s="1"/>
  <c r="F106" i="8" s="1"/>
  <c r="E105" i="8"/>
  <c r="F105" i="8" s="1"/>
  <c r="D105" i="8"/>
  <c r="D104" i="8"/>
  <c r="E104" i="8" s="1"/>
  <c r="F104" i="8" s="1"/>
  <c r="E103" i="8"/>
  <c r="F103" i="8" s="1"/>
  <c r="D103" i="8"/>
  <c r="D102" i="8"/>
  <c r="D101" i="8"/>
  <c r="D100" i="8"/>
  <c r="E100" i="8" s="1"/>
  <c r="F100" i="8" s="1"/>
  <c r="E99" i="8"/>
  <c r="F99" i="8" s="1"/>
  <c r="D99" i="8"/>
  <c r="D98" i="8"/>
  <c r="E98" i="8" s="1"/>
  <c r="F98" i="8" s="1"/>
  <c r="E97" i="8"/>
  <c r="F97" i="8" s="1"/>
  <c r="D97" i="8"/>
  <c r="F96" i="8"/>
  <c r="D96" i="8"/>
  <c r="E96" i="8" s="1"/>
  <c r="E95" i="8"/>
  <c r="F95" i="8" s="1"/>
  <c r="D95" i="8"/>
  <c r="D94" i="8"/>
  <c r="D93" i="8"/>
  <c r="D92" i="8"/>
  <c r="E92" i="8" s="1"/>
  <c r="F92" i="8" s="1"/>
  <c r="E91" i="8"/>
  <c r="F91" i="8" s="1"/>
  <c r="D91" i="8"/>
  <c r="D90" i="8"/>
  <c r="E90" i="8" s="1"/>
  <c r="F90" i="8" s="1"/>
  <c r="E89" i="8"/>
  <c r="F89" i="8" s="1"/>
  <c r="D89" i="8"/>
  <c r="D88" i="8"/>
  <c r="E88" i="8" s="1"/>
  <c r="F88" i="8" s="1"/>
  <c r="E87" i="8"/>
  <c r="F87" i="8" s="1"/>
  <c r="D87" i="8"/>
  <c r="D86" i="8"/>
  <c r="D85" i="8"/>
  <c r="D84" i="8"/>
  <c r="E84" i="8" s="1"/>
  <c r="F84" i="8" s="1"/>
  <c r="E83" i="8"/>
  <c r="F83" i="8" s="1"/>
  <c r="D83" i="8"/>
  <c r="D82" i="8"/>
  <c r="E82" i="8" s="1"/>
  <c r="F82" i="8" s="1"/>
  <c r="E81" i="8"/>
  <c r="F81" i="8" s="1"/>
  <c r="D81" i="8"/>
  <c r="F80" i="8"/>
  <c r="D80" i="8"/>
  <c r="E80" i="8" s="1"/>
  <c r="E79" i="8"/>
  <c r="F79" i="8" s="1"/>
  <c r="D79" i="8"/>
  <c r="D78" i="8"/>
  <c r="D77" i="8"/>
  <c r="D76" i="8"/>
  <c r="E76" i="8" s="1"/>
  <c r="F76" i="8" s="1"/>
  <c r="E75" i="8"/>
  <c r="F75" i="8" s="1"/>
  <c r="D75" i="8"/>
  <c r="D74" i="8"/>
  <c r="E74" i="8" s="1"/>
  <c r="F74" i="8" s="1"/>
  <c r="E73" i="8"/>
  <c r="F73" i="8" s="1"/>
  <c r="D73" i="8"/>
  <c r="D72" i="8"/>
  <c r="E72" i="8" s="1"/>
  <c r="F72" i="8" s="1"/>
  <c r="E71" i="8"/>
  <c r="F71" i="8" s="1"/>
  <c r="D71" i="8"/>
  <c r="D70" i="8"/>
  <c r="D69" i="8"/>
  <c r="D68" i="8"/>
  <c r="E68" i="8" s="1"/>
  <c r="F68" i="8" s="1"/>
  <c r="E67" i="8"/>
  <c r="F67" i="8" s="1"/>
  <c r="D67" i="8"/>
  <c r="D66" i="8"/>
  <c r="E66" i="8" s="1"/>
  <c r="F66" i="8" s="1"/>
  <c r="E65" i="8"/>
  <c r="F65" i="8" s="1"/>
  <c r="D65" i="8"/>
  <c r="F64" i="8"/>
  <c r="D64" i="8"/>
  <c r="E64" i="8" s="1"/>
  <c r="E63" i="8"/>
  <c r="F63" i="8" s="1"/>
  <c r="D63" i="8"/>
  <c r="D62" i="8"/>
  <c r="D61" i="8"/>
  <c r="D60" i="8"/>
  <c r="E60" i="8" s="1"/>
  <c r="F60" i="8" s="1"/>
  <c r="E59" i="8"/>
  <c r="F59" i="8" s="1"/>
  <c r="D59" i="8"/>
  <c r="D58" i="8"/>
  <c r="E58" i="8" s="1"/>
  <c r="F58" i="8" s="1"/>
  <c r="E57" i="8"/>
  <c r="F57" i="8" s="1"/>
  <c r="D57" i="8"/>
  <c r="D56" i="8"/>
  <c r="E56" i="8" s="1"/>
  <c r="F56" i="8" s="1"/>
  <c r="E55" i="8"/>
  <c r="F55" i="8" s="1"/>
  <c r="D55" i="8"/>
  <c r="D54" i="8"/>
  <c r="D53" i="8"/>
  <c r="D52" i="8"/>
  <c r="E52" i="8" s="1"/>
  <c r="F52" i="8" s="1"/>
  <c r="E51" i="8"/>
  <c r="F51" i="8" s="1"/>
  <c r="D51" i="8"/>
  <c r="D50" i="8"/>
  <c r="E50" i="8" s="1"/>
  <c r="F50" i="8" s="1"/>
  <c r="E49" i="8"/>
  <c r="F49" i="8" s="1"/>
  <c r="D49" i="8"/>
  <c r="F48" i="8"/>
  <c r="D48" i="8"/>
  <c r="E48" i="8" s="1"/>
  <c r="D47" i="8"/>
  <c r="E47" i="8" s="1"/>
  <c r="F47" i="8" s="1"/>
  <c r="E46" i="8"/>
  <c r="F46" i="8" s="1"/>
  <c r="D46" i="8"/>
  <c r="E45" i="8"/>
  <c r="F45" i="8" s="1"/>
  <c r="D45" i="8"/>
  <c r="D44" i="8"/>
  <c r="E44" i="8" s="1"/>
  <c r="F44" i="8" s="1"/>
  <c r="D43" i="8"/>
  <c r="E43" i="8" s="1"/>
  <c r="F43" i="8" s="1"/>
  <c r="E42" i="8"/>
  <c r="F42" i="8" s="1"/>
  <c r="D42" i="8"/>
  <c r="E41" i="8"/>
  <c r="F41" i="8" s="1"/>
  <c r="D41" i="8"/>
  <c r="D40" i="8"/>
  <c r="E40" i="8" s="1"/>
  <c r="F40" i="8" s="1"/>
  <c r="D39" i="8"/>
  <c r="E39" i="8" s="1"/>
  <c r="F39" i="8" s="1"/>
  <c r="E38" i="8"/>
  <c r="F38" i="8" s="1"/>
  <c r="D38" i="8"/>
  <c r="E37" i="8"/>
  <c r="F37" i="8" s="1"/>
  <c r="D37" i="8"/>
  <c r="D36" i="8"/>
  <c r="E36" i="8" s="1"/>
  <c r="F36" i="8" s="1"/>
  <c r="D35" i="8"/>
  <c r="D34" i="8"/>
  <c r="E33" i="8"/>
  <c r="F33" i="8" s="1"/>
  <c r="D33" i="8"/>
  <c r="D32" i="8"/>
  <c r="E32" i="8" s="1"/>
  <c r="F32" i="8" s="1"/>
  <c r="D31" i="8"/>
  <c r="E31" i="8" s="1"/>
  <c r="F31" i="8" s="1"/>
  <c r="E30" i="8"/>
  <c r="F30" i="8" s="1"/>
  <c r="D30" i="8"/>
  <c r="E29" i="8"/>
  <c r="F29" i="8" s="1"/>
  <c r="D29" i="8"/>
  <c r="D28" i="8"/>
  <c r="E28" i="8" s="1"/>
  <c r="F28" i="8" s="1"/>
  <c r="D27" i="8"/>
  <c r="E26" i="8"/>
  <c r="F26" i="8" s="1"/>
  <c r="D26" i="8"/>
  <c r="E25" i="8"/>
  <c r="F25" i="8" s="1"/>
  <c r="D25" i="8"/>
  <c r="A25" i="8"/>
  <c r="A37" i="8" s="1"/>
  <c r="A49" i="8" s="1"/>
  <c r="A61" i="8" s="1"/>
  <c r="A73" i="8" s="1"/>
  <c r="A85" i="8" s="1"/>
  <c r="A97" i="8" s="1"/>
  <c r="A109" i="8" s="1"/>
  <c r="A121" i="8" s="1"/>
  <c r="A133" i="8" s="1"/>
  <c r="A145" i="8" s="1"/>
  <c r="A157" i="8" s="1"/>
  <c r="A169" i="8" s="1"/>
  <c r="A181" i="8" s="1"/>
  <c r="A193" i="8" s="1"/>
  <c r="A205" i="8" s="1"/>
  <c r="A217" i="8" s="1"/>
  <c r="A229" i="8" s="1"/>
  <c r="A241" i="8" s="1"/>
  <c r="A253" i="8" s="1"/>
  <c r="A265" i="8" s="1"/>
  <c r="A277" i="8" s="1"/>
  <c r="A289" i="8" s="1"/>
  <c r="A301" i="8" s="1"/>
  <c r="A313" i="8" s="1"/>
  <c r="A325" i="8" s="1"/>
  <c r="A337" i="8" s="1"/>
  <c r="A349" i="8" s="1"/>
  <c r="A361" i="8" s="1"/>
  <c r="A373" i="8" s="1"/>
  <c r="A385" i="8" s="1"/>
  <c r="A397" i="8" s="1"/>
  <c r="A409" i="8" s="1"/>
  <c r="A421" i="8" s="1"/>
  <c r="A433" i="8" s="1"/>
  <c r="A445" i="8" s="1"/>
  <c r="A457" i="8" s="1"/>
  <c r="A469" i="8" s="1"/>
  <c r="A481" i="8" s="1"/>
  <c r="A493" i="8" s="1"/>
  <c r="A505" i="8" s="1"/>
  <c r="A517" i="8" s="1"/>
  <c r="A529" i="8" s="1"/>
  <c r="A541" i="8" s="1"/>
  <c r="A553" i="8" s="1"/>
  <c r="A565" i="8" s="1"/>
  <c r="A577" i="8" s="1"/>
  <c r="A589" i="8" s="1"/>
  <c r="A601" i="8" s="1"/>
  <c r="A613" i="8" s="1"/>
  <c r="A625" i="8" s="1"/>
  <c r="A637" i="8" s="1"/>
  <c r="A649" i="8" s="1"/>
  <c r="A661" i="8" s="1"/>
  <c r="A673" i="8" s="1"/>
  <c r="A685" i="8" s="1"/>
  <c r="A697" i="8" s="1"/>
  <c r="A709" i="8" s="1"/>
  <c r="A721" i="8" s="1"/>
  <c r="A733" i="8" s="1"/>
  <c r="A745" i="8" s="1"/>
  <c r="A757" i="8" s="1"/>
  <c r="A769" i="8" s="1"/>
  <c r="A781" i="8" s="1"/>
  <c r="A793" i="8" s="1"/>
  <c r="A805" i="8" s="1"/>
  <c r="A817" i="8" s="1"/>
  <c r="A829" i="8" s="1"/>
  <c r="A841" i="8" s="1"/>
  <c r="A853" i="8" s="1"/>
  <c r="A865" i="8" s="1"/>
  <c r="A877" i="8" s="1"/>
  <c r="A889" i="8" s="1"/>
  <c r="A901" i="8" s="1"/>
  <c r="A913" i="8" s="1"/>
  <c r="A925" i="8" s="1"/>
  <c r="A937" i="8" s="1"/>
  <c r="A949" i="8" s="1"/>
  <c r="A961" i="8" s="1"/>
  <c r="A973" i="8" s="1"/>
  <c r="A985" i="8" s="1"/>
  <c r="A997" i="8" s="1"/>
  <c r="A1009" i="8" s="1"/>
  <c r="A1021" i="8" s="1"/>
  <c r="A1033" i="8" s="1"/>
  <c r="A1045" i="8" s="1"/>
  <c r="A1057" i="8" s="1"/>
  <c r="A1069" i="8" s="1"/>
  <c r="A1081" i="8" s="1"/>
  <c r="A1093" i="8" s="1"/>
  <c r="A1105" i="8" s="1"/>
  <c r="A1117" i="8" s="1"/>
  <c r="A1129" i="8" s="1"/>
  <c r="A1141" i="8" s="1"/>
  <c r="A1153" i="8" s="1"/>
  <c r="A1165" i="8" s="1"/>
  <c r="A1177" i="8" s="1"/>
  <c r="A1189" i="8" s="1"/>
  <c r="A1201" i="8" s="1"/>
  <c r="A1213" i="8" s="1"/>
  <c r="A1225" i="8" s="1"/>
  <c r="A1237" i="8" s="1"/>
  <c r="A1249" i="8" s="1"/>
  <c r="A1261" i="8" s="1"/>
  <c r="A1273" i="8" s="1"/>
  <c r="A1285" i="8" s="1"/>
  <c r="A1297" i="8" s="1"/>
  <c r="A1309" i="8" s="1"/>
  <c r="A1321" i="8" s="1"/>
  <c r="A1333" i="8" s="1"/>
  <c r="A1345" i="8" s="1"/>
  <c r="A1357" i="8" s="1"/>
  <c r="A1369" i="8" s="1"/>
  <c r="A1381" i="8" s="1"/>
  <c r="A1393" i="8" s="1"/>
  <c r="A1405" i="8" s="1"/>
  <c r="E24" i="8"/>
  <c r="F24" i="8" s="1"/>
  <c r="D24" i="8"/>
  <c r="A24" i="8"/>
  <c r="A36" i="8" s="1"/>
  <c r="A48" i="8" s="1"/>
  <c r="A60" i="8" s="1"/>
  <c r="A72" i="8" s="1"/>
  <c r="A84" i="8" s="1"/>
  <c r="A96" i="8" s="1"/>
  <c r="A108" i="8" s="1"/>
  <c r="A120" i="8" s="1"/>
  <c r="A132" i="8" s="1"/>
  <c r="A144" i="8" s="1"/>
  <c r="A156" i="8" s="1"/>
  <c r="A168" i="8" s="1"/>
  <c r="A180" i="8" s="1"/>
  <c r="A192" i="8" s="1"/>
  <c r="A204" i="8" s="1"/>
  <c r="A216" i="8" s="1"/>
  <c r="A228" i="8" s="1"/>
  <c r="A240" i="8" s="1"/>
  <c r="A252" i="8" s="1"/>
  <c r="A264" i="8" s="1"/>
  <c r="A276" i="8" s="1"/>
  <c r="A288" i="8" s="1"/>
  <c r="A300" i="8" s="1"/>
  <c r="A312" i="8" s="1"/>
  <c r="A324" i="8" s="1"/>
  <c r="A336" i="8" s="1"/>
  <c r="A348" i="8" s="1"/>
  <c r="A360" i="8" s="1"/>
  <c r="A372" i="8" s="1"/>
  <c r="A384" i="8" s="1"/>
  <c r="A396" i="8" s="1"/>
  <c r="A408" i="8" s="1"/>
  <c r="A420" i="8" s="1"/>
  <c r="A432" i="8" s="1"/>
  <c r="A444" i="8" s="1"/>
  <c r="A456" i="8" s="1"/>
  <c r="A468" i="8" s="1"/>
  <c r="A480" i="8" s="1"/>
  <c r="A492" i="8" s="1"/>
  <c r="A504" i="8" s="1"/>
  <c r="A516" i="8" s="1"/>
  <c r="A528" i="8" s="1"/>
  <c r="A540" i="8" s="1"/>
  <c r="A552" i="8" s="1"/>
  <c r="A564" i="8" s="1"/>
  <c r="A576" i="8" s="1"/>
  <c r="A588" i="8" s="1"/>
  <c r="A600" i="8" s="1"/>
  <c r="A612" i="8" s="1"/>
  <c r="A624" i="8" s="1"/>
  <c r="A636" i="8" s="1"/>
  <c r="A648" i="8" s="1"/>
  <c r="A660" i="8" s="1"/>
  <c r="A672" i="8" s="1"/>
  <c r="A684" i="8" s="1"/>
  <c r="A696" i="8" s="1"/>
  <c r="A708" i="8" s="1"/>
  <c r="A720" i="8" s="1"/>
  <c r="A732" i="8" s="1"/>
  <c r="A744" i="8" s="1"/>
  <c r="A756" i="8" s="1"/>
  <c r="A768" i="8" s="1"/>
  <c r="A780" i="8" s="1"/>
  <c r="A792" i="8" s="1"/>
  <c r="A804" i="8" s="1"/>
  <c r="A816" i="8" s="1"/>
  <c r="A828" i="8" s="1"/>
  <c r="A840" i="8" s="1"/>
  <c r="A852" i="8" s="1"/>
  <c r="A864" i="8" s="1"/>
  <c r="A876" i="8" s="1"/>
  <c r="A888" i="8" s="1"/>
  <c r="A900" i="8" s="1"/>
  <c r="A912" i="8" s="1"/>
  <c r="A924" i="8" s="1"/>
  <c r="A936" i="8" s="1"/>
  <c r="A948" i="8" s="1"/>
  <c r="A960" i="8" s="1"/>
  <c r="A972" i="8" s="1"/>
  <c r="A984" i="8" s="1"/>
  <c r="A996" i="8" s="1"/>
  <c r="A1008" i="8" s="1"/>
  <c r="A1020" i="8" s="1"/>
  <c r="A1032" i="8" s="1"/>
  <c r="A1044" i="8" s="1"/>
  <c r="A1056" i="8" s="1"/>
  <c r="A1068" i="8" s="1"/>
  <c r="A1080" i="8" s="1"/>
  <c r="A1092" i="8" s="1"/>
  <c r="A1104" i="8" s="1"/>
  <c r="A1116" i="8" s="1"/>
  <c r="A1128" i="8" s="1"/>
  <c r="A1140" i="8" s="1"/>
  <c r="A1152" i="8" s="1"/>
  <c r="A1164" i="8" s="1"/>
  <c r="A1176" i="8" s="1"/>
  <c r="A1188" i="8" s="1"/>
  <c r="A1200" i="8" s="1"/>
  <c r="A1212" i="8" s="1"/>
  <c r="A1224" i="8" s="1"/>
  <c r="A1236" i="8" s="1"/>
  <c r="A1248" i="8" s="1"/>
  <c r="A1260" i="8" s="1"/>
  <c r="A1272" i="8" s="1"/>
  <c r="A1284" i="8" s="1"/>
  <c r="A1296" i="8" s="1"/>
  <c r="A1308" i="8" s="1"/>
  <c r="A1320" i="8" s="1"/>
  <c r="A1332" i="8" s="1"/>
  <c r="A1344" i="8" s="1"/>
  <c r="A1356" i="8" s="1"/>
  <c r="A1368" i="8" s="1"/>
  <c r="A1380" i="8" s="1"/>
  <c r="A1392" i="8" s="1"/>
  <c r="A1404" i="8" s="1"/>
  <c r="E23" i="8"/>
  <c r="F23" i="8" s="1"/>
  <c r="D23" i="8"/>
  <c r="A23" i="8"/>
  <c r="A35" i="8" s="1"/>
  <c r="A47" i="8" s="1"/>
  <c r="A59" i="8" s="1"/>
  <c r="A71" i="8" s="1"/>
  <c r="A83" i="8" s="1"/>
  <c r="A95" i="8" s="1"/>
  <c r="A107" i="8" s="1"/>
  <c r="A119" i="8" s="1"/>
  <c r="A131" i="8" s="1"/>
  <c r="A143" i="8" s="1"/>
  <c r="A155" i="8" s="1"/>
  <c r="A167" i="8" s="1"/>
  <c r="A179" i="8" s="1"/>
  <c r="A191" i="8" s="1"/>
  <c r="A203" i="8" s="1"/>
  <c r="A215" i="8" s="1"/>
  <c r="A227" i="8" s="1"/>
  <c r="A239" i="8" s="1"/>
  <c r="A251" i="8" s="1"/>
  <c r="A263" i="8" s="1"/>
  <c r="A275" i="8" s="1"/>
  <c r="A287" i="8" s="1"/>
  <c r="A299" i="8" s="1"/>
  <c r="A311" i="8" s="1"/>
  <c r="A323" i="8" s="1"/>
  <c r="A335" i="8" s="1"/>
  <c r="A347" i="8" s="1"/>
  <c r="A359" i="8" s="1"/>
  <c r="A371" i="8" s="1"/>
  <c r="A383" i="8" s="1"/>
  <c r="A395" i="8" s="1"/>
  <c r="A407" i="8" s="1"/>
  <c r="A419" i="8" s="1"/>
  <c r="A431" i="8" s="1"/>
  <c r="A443" i="8" s="1"/>
  <c r="A455" i="8" s="1"/>
  <c r="A467" i="8" s="1"/>
  <c r="A479" i="8" s="1"/>
  <c r="A491" i="8" s="1"/>
  <c r="A503" i="8" s="1"/>
  <c r="A515" i="8" s="1"/>
  <c r="A527" i="8" s="1"/>
  <c r="A539" i="8" s="1"/>
  <c r="A551" i="8" s="1"/>
  <c r="A563" i="8" s="1"/>
  <c r="A575" i="8" s="1"/>
  <c r="A587" i="8" s="1"/>
  <c r="A599" i="8" s="1"/>
  <c r="A611" i="8" s="1"/>
  <c r="A623" i="8" s="1"/>
  <c r="A635" i="8" s="1"/>
  <c r="A647" i="8" s="1"/>
  <c r="A659" i="8" s="1"/>
  <c r="A671" i="8" s="1"/>
  <c r="A683" i="8" s="1"/>
  <c r="A695" i="8" s="1"/>
  <c r="A707" i="8" s="1"/>
  <c r="A719" i="8" s="1"/>
  <c r="A731" i="8" s="1"/>
  <c r="A743" i="8" s="1"/>
  <c r="A755" i="8" s="1"/>
  <c r="A767" i="8" s="1"/>
  <c r="A779" i="8" s="1"/>
  <c r="A791" i="8" s="1"/>
  <c r="A803" i="8" s="1"/>
  <c r="A815" i="8" s="1"/>
  <c r="A827" i="8" s="1"/>
  <c r="A839" i="8" s="1"/>
  <c r="A851" i="8" s="1"/>
  <c r="A863" i="8" s="1"/>
  <c r="A875" i="8" s="1"/>
  <c r="A887" i="8" s="1"/>
  <c r="A899" i="8" s="1"/>
  <c r="A911" i="8" s="1"/>
  <c r="A923" i="8" s="1"/>
  <c r="A935" i="8" s="1"/>
  <c r="A947" i="8" s="1"/>
  <c r="A959" i="8" s="1"/>
  <c r="A971" i="8" s="1"/>
  <c r="A983" i="8" s="1"/>
  <c r="A995" i="8" s="1"/>
  <c r="A1007" i="8" s="1"/>
  <c r="A1019" i="8" s="1"/>
  <c r="A1031" i="8" s="1"/>
  <c r="A1043" i="8" s="1"/>
  <c r="A1055" i="8" s="1"/>
  <c r="A1067" i="8" s="1"/>
  <c r="A1079" i="8" s="1"/>
  <c r="A1091" i="8" s="1"/>
  <c r="A1103" i="8" s="1"/>
  <c r="A1115" i="8" s="1"/>
  <c r="A1127" i="8" s="1"/>
  <c r="A1139" i="8" s="1"/>
  <c r="A1151" i="8" s="1"/>
  <c r="A1163" i="8" s="1"/>
  <c r="A1175" i="8" s="1"/>
  <c r="A1187" i="8" s="1"/>
  <c r="A1199" i="8" s="1"/>
  <c r="A1211" i="8" s="1"/>
  <c r="A1223" i="8" s="1"/>
  <c r="A1235" i="8" s="1"/>
  <c r="A1247" i="8" s="1"/>
  <c r="A1259" i="8" s="1"/>
  <c r="A1271" i="8" s="1"/>
  <c r="A1283" i="8" s="1"/>
  <c r="A1295" i="8" s="1"/>
  <c r="A1307" i="8" s="1"/>
  <c r="A1319" i="8" s="1"/>
  <c r="A1331" i="8" s="1"/>
  <c r="A1343" i="8" s="1"/>
  <c r="A1355" i="8" s="1"/>
  <c r="A1367" i="8" s="1"/>
  <c r="A1379" i="8" s="1"/>
  <c r="A1391" i="8" s="1"/>
  <c r="A1403" i="8" s="1"/>
  <c r="E22" i="8"/>
  <c r="F22" i="8" s="1"/>
  <c r="D22" i="8"/>
  <c r="A22" i="8"/>
  <c r="A34" i="8" s="1"/>
  <c r="A46" i="8" s="1"/>
  <c r="A58" i="8" s="1"/>
  <c r="A70" i="8" s="1"/>
  <c r="A82" i="8" s="1"/>
  <c r="A94" i="8" s="1"/>
  <c r="A106" i="8" s="1"/>
  <c r="A118" i="8" s="1"/>
  <c r="A130" i="8" s="1"/>
  <c r="A142" i="8" s="1"/>
  <c r="A154" i="8" s="1"/>
  <c r="A166" i="8" s="1"/>
  <c r="A178" i="8" s="1"/>
  <c r="A190" i="8" s="1"/>
  <c r="A202" i="8" s="1"/>
  <c r="A214" i="8" s="1"/>
  <c r="A226" i="8" s="1"/>
  <c r="A238" i="8" s="1"/>
  <c r="A250" i="8" s="1"/>
  <c r="A262" i="8" s="1"/>
  <c r="A274" i="8" s="1"/>
  <c r="A286" i="8" s="1"/>
  <c r="A298" i="8" s="1"/>
  <c r="A310" i="8" s="1"/>
  <c r="A322" i="8" s="1"/>
  <c r="A334" i="8" s="1"/>
  <c r="A346" i="8" s="1"/>
  <c r="A358" i="8" s="1"/>
  <c r="A370" i="8" s="1"/>
  <c r="A382" i="8" s="1"/>
  <c r="A394" i="8" s="1"/>
  <c r="A406" i="8" s="1"/>
  <c r="A418" i="8" s="1"/>
  <c r="A430" i="8" s="1"/>
  <c r="A442" i="8" s="1"/>
  <c r="A454" i="8" s="1"/>
  <c r="A466" i="8" s="1"/>
  <c r="A478" i="8" s="1"/>
  <c r="A490" i="8" s="1"/>
  <c r="A502" i="8" s="1"/>
  <c r="A514" i="8" s="1"/>
  <c r="A526" i="8" s="1"/>
  <c r="A538" i="8" s="1"/>
  <c r="A550" i="8" s="1"/>
  <c r="A562" i="8" s="1"/>
  <c r="A574" i="8" s="1"/>
  <c r="A586" i="8" s="1"/>
  <c r="A598" i="8" s="1"/>
  <c r="A610" i="8" s="1"/>
  <c r="A622" i="8" s="1"/>
  <c r="A634" i="8" s="1"/>
  <c r="A646" i="8" s="1"/>
  <c r="A658" i="8" s="1"/>
  <c r="A670" i="8" s="1"/>
  <c r="A682" i="8" s="1"/>
  <c r="A694" i="8" s="1"/>
  <c r="A706" i="8" s="1"/>
  <c r="A718" i="8" s="1"/>
  <c r="A730" i="8" s="1"/>
  <c r="A742" i="8" s="1"/>
  <c r="A754" i="8" s="1"/>
  <c r="A766" i="8" s="1"/>
  <c r="A778" i="8" s="1"/>
  <c r="A790" i="8" s="1"/>
  <c r="A802" i="8" s="1"/>
  <c r="A814" i="8" s="1"/>
  <c r="A826" i="8" s="1"/>
  <c r="A838" i="8" s="1"/>
  <c r="A850" i="8" s="1"/>
  <c r="A862" i="8" s="1"/>
  <c r="A874" i="8" s="1"/>
  <c r="A886" i="8" s="1"/>
  <c r="A898" i="8" s="1"/>
  <c r="A910" i="8" s="1"/>
  <c r="A922" i="8" s="1"/>
  <c r="A934" i="8" s="1"/>
  <c r="A946" i="8" s="1"/>
  <c r="A958" i="8" s="1"/>
  <c r="A970" i="8" s="1"/>
  <c r="A982" i="8" s="1"/>
  <c r="A994" i="8" s="1"/>
  <c r="A1006" i="8" s="1"/>
  <c r="A1018" i="8" s="1"/>
  <c r="A1030" i="8" s="1"/>
  <c r="A1042" i="8" s="1"/>
  <c r="A1054" i="8" s="1"/>
  <c r="A1066" i="8" s="1"/>
  <c r="A1078" i="8" s="1"/>
  <c r="A1090" i="8" s="1"/>
  <c r="A1102" i="8" s="1"/>
  <c r="A1114" i="8" s="1"/>
  <c r="A1126" i="8" s="1"/>
  <c r="A1138" i="8" s="1"/>
  <c r="A1150" i="8" s="1"/>
  <c r="A1162" i="8" s="1"/>
  <c r="A1174" i="8" s="1"/>
  <c r="A1186" i="8" s="1"/>
  <c r="A1198" i="8" s="1"/>
  <c r="A1210" i="8" s="1"/>
  <c r="A1222" i="8" s="1"/>
  <c r="A1234" i="8" s="1"/>
  <c r="A1246" i="8" s="1"/>
  <c r="A1258" i="8" s="1"/>
  <c r="A1270" i="8" s="1"/>
  <c r="A1282" i="8" s="1"/>
  <c r="A1294" i="8" s="1"/>
  <c r="A1306" i="8" s="1"/>
  <c r="A1318" i="8" s="1"/>
  <c r="A1330" i="8" s="1"/>
  <c r="A1342" i="8" s="1"/>
  <c r="A1354" i="8" s="1"/>
  <c r="A1366" i="8" s="1"/>
  <c r="A1378" i="8" s="1"/>
  <c r="A1390" i="8" s="1"/>
  <c r="A1402" i="8" s="1"/>
  <c r="E21" i="8"/>
  <c r="F21" i="8" s="1"/>
  <c r="D21" i="8"/>
  <c r="A21" i="8"/>
  <c r="A33" i="8" s="1"/>
  <c r="A45" i="8" s="1"/>
  <c r="A57" i="8" s="1"/>
  <c r="A69" i="8" s="1"/>
  <c r="A81" i="8" s="1"/>
  <c r="A93" i="8" s="1"/>
  <c r="A105" i="8" s="1"/>
  <c r="A117" i="8" s="1"/>
  <c r="A129" i="8" s="1"/>
  <c r="A141" i="8" s="1"/>
  <c r="A153" i="8" s="1"/>
  <c r="A165" i="8" s="1"/>
  <c r="A177" i="8" s="1"/>
  <c r="A189" i="8" s="1"/>
  <c r="A201" i="8" s="1"/>
  <c r="A213" i="8" s="1"/>
  <c r="A225" i="8" s="1"/>
  <c r="A237" i="8" s="1"/>
  <c r="A249" i="8" s="1"/>
  <c r="A261" i="8" s="1"/>
  <c r="A273" i="8" s="1"/>
  <c r="A285" i="8" s="1"/>
  <c r="A297" i="8" s="1"/>
  <c r="A309" i="8" s="1"/>
  <c r="A321" i="8" s="1"/>
  <c r="A333" i="8" s="1"/>
  <c r="A345" i="8" s="1"/>
  <c r="A357" i="8" s="1"/>
  <c r="A369" i="8" s="1"/>
  <c r="A381" i="8" s="1"/>
  <c r="A393" i="8" s="1"/>
  <c r="A405" i="8" s="1"/>
  <c r="A417" i="8" s="1"/>
  <c r="A429" i="8" s="1"/>
  <c r="A441" i="8" s="1"/>
  <c r="A453" i="8" s="1"/>
  <c r="A465" i="8" s="1"/>
  <c r="A477" i="8" s="1"/>
  <c r="A489" i="8" s="1"/>
  <c r="A501" i="8" s="1"/>
  <c r="A513" i="8" s="1"/>
  <c r="A525" i="8" s="1"/>
  <c r="A537" i="8" s="1"/>
  <c r="A549" i="8" s="1"/>
  <c r="A561" i="8" s="1"/>
  <c r="A573" i="8" s="1"/>
  <c r="A585" i="8" s="1"/>
  <c r="A597" i="8" s="1"/>
  <c r="A609" i="8" s="1"/>
  <c r="A621" i="8" s="1"/>
  <c r="A633" i="8" s="1"/>
  <c r="A645" i="8" s="1"/>
  <c r="A657" i="8" s="1"/>
  <c r="A669" i="8" s="1"/>
  <c r="A681" i="8" s="1"/>
  <c r="A693" i="8" s="1"/>
  <c r="A705" i="8" s="1"/>
  <c r="A717" i="8" s="1"/>
  <c r="A729" i="8" s="1"/>
  <c r="A741" i="8" s="1"/>
  <c r="A753" i="8" s="1"/>
  <c r="A765" i="8" s="1"/>
  <c r="A777" i="8" s="1"/>
  <c r="A789" i="8" s="1"/>
  <c r="A801" i="8" s="1"/>
  <c r="A813" i="8" s="1"/>
  <c r="A825" i="8" s="1"/>
  <c r="A837" i="8" s="1"/>
  <c r="A849" i="8" s="1"/>
  <c r="A861" i="8" s="1"/>
  <c r="A873" i="8" s="1"/>
  <c r="A885" i="8" s="1"/>
  <c r="A897" i="8" s="1"/>
  <c r="A909" i="8" s="1"/>
  <c r="A921" i="8" s="1"/>
  <c r="A933" i="8" s="1"/>
  <c r="A945" i="8" s="1"/>
  <c r="A957" i="8" s="1"/>
  <c r="A969" i="8" s="1"/>
  <c r="A981" i="8" s="1"/>
  <c r="A993" i="8" s="1"/>
  <c r="A1005" i="8" s="1"/>
  <c r="A1017" i="8" s="1"/>
  <c r="A1029" i="8" s="1"/>
  <c r="A1041" i="8" s="1"/>
  <c r="A1053" i="8" s="1"/>
  <c r="A1065" i="8" s="1"/>
  <c r="A1077" i="8" s="1"/>
  <c r="A1089" i="8" s="1"/>
  <c r="A1101" i="8" s="1"/>
  <c r="A1113" i="8" s="1"/>
  <c r="A1125" i="8" s="1"/>
  <c r="A1137" i="8" s="1"/>
  <c r="A1149" i="8" s="1"/>
  <c r="A1161" i="8" s="1"/>
  <c r="A1173" i="8" s="1"/>
  <c r="A1185" i="8" s="1"/>
  <c r="A1197" i="8" s="1"/>
  <c r="A1209" i="8" s="1"/>
  <c r="A1221" i="8" s="1"/>
  <c r="A1233" i="8" s="1"/>
  <c r="A1245" i="8" s="1"/>
  <c r="A1257" i="8" s="1"/>
  <c r="A1269" i="8" s="1"/>
  <c r="A1281" i="8" s="1"/>
  <c r="A1293" i="8" s="1"/>
  <c r="A1305" i="8" s="1"/>
  <c r="A1317" i="8" s="1"/>
  <c r="A1329" i="8" s="1"/>
  <c r="A1341" i="8" s="1"/>
  <c r="A1353" i="8" s="1"/>
  <c r="A1365" i="8" s="1"/>
  <c r="A1377" i="8" s="1"/>
  <c r="A1389" i="8" s="1"/>
  <c r="A1401" i="8" s="1"/>
  <c r="E20" i="8"/>
  <c r="F20" i="8" s="1"/>
  <c r="D20" i="8"/>
  <c r="A20" i="8"/>
  <c r="A32" i="8" s="1"/>
  <c r="A44" i="8" s="1"/>
  <c r="A56" i="8" s="1"/>
  <c r="A68" i="8" s="1"/>
  <c r="A80" i="8" s="1"/>
  <c r="A92" i="8" s="1"/>
  <c r="A104" i="8" s="1"/>
  <c r="A116" i="8" s="1"/>
  <c r="A128" i="8" s="1"/>
  <c r="A140" i="8" s="1"/>
  <c r="A152" i="8" s="1"/>
  <c r="A164" i="8" s="1"/>
  <c r="A176" i="8" s="1"/>
  <c r="A188" i="8" s="1"/>
  <c r="A200" i="8" s="1"/>
  <c r="A212" i="8" s="1"/>
  <c r="A224" i="8" s="1"/>
  <c r="A236" i="8" s="1"/>
  <c r="A248" i="8" s="1"/>
  <c r="A260" i="8" s="1"/>
  <c r="A272" i="8" s="1"/>
  <c r="A284" i="8" s="1"/>
  <c r="A296" i="8" s="1"/>
  <c r="A308" i="8" s="1"/>
  <c r="A320" i="8" s="1"/>
  <c r="A332" i="8" s="1"/>
  <c r="A344" i="8" s="1"/>
  <c r="A356" i="8" s="1"/>
  <c r="A368" i="8" s="1"/>
  <c r="A380" i="8" s="1"/>
  <c r="A392" i="8" s="1"/>
  <c r="A404" i="8" s="1"/>
  <c r="A416" i="8" s="1"/>
  <c r="A428" i="8" s="1"/>
  <c r="A440" i="8" s="1"/>
  <c r="A452" i="8" s="1"/>
  <c r="A464" i="8" s="1"/>
  <c r="A476" i="8" s="1"/>
  <c r="A488" i="8" s="1"/>
  <c r="A500" i="8" s="1"/>
  <c r="A512" i="8" s="1"/>
  <c r="A524" i="8" s="1"/>
  <c r="A536" i="8" s="1"/>
  <c r="A548" i="8" s="1"/>
  <c r="A560" i="8" s="1"/>
  <c r="A572" i="8" s="1"/>
  <c r="A584" i="8" s="1"/>
  <c r="A596" i="8" s="1"/>
  <c r="A608" i="8" s="1"/>
  <c r="A620" i="8" s="1"/>
  <c r="A632" i="8" s="1"/>
  <c r="A644" i="8" s="1"/>
  <c r="A656" i="8" s="1"/>
  <c r="A668" i="8" s="1"/>
  <c r="A680" i="8" s="1"/>
  <c r="A692" i="8" s="1"/>
  <c r="A704" i="8" s="1"/>
  <c r="A716" i="8" s="1"/>
  <c r="A728" i="8" s="1"/>
  <c r="A740" i="8" s="1"/>
  <c r="A752" i="8" s="1"/>
  <c r="A764" i="8" s="1"/>
  <c r="A776" i="8" s="1"/>
  <c r="A788" i="8" s="1"/>
  <c r="A800" i="8" s="1"/>
  <c r="A812" i="8" s="1"/>
  <c r="A824" i="8" s="1"/>
  <c r="A836" i="8" s="1"/>
  <c r="A848" i="8" s="1"/>
  <c r="A860" i="8" s="1"/>
  <c r="A872" i="8" s="1"/>
  <c r="A884" i="8" s="1"/>
  <c r="A896" i="8" s="1"/>
  <c r="A908" i="8" s="1"/>
  <c r="A920" i="8" s="1"/>
  <c r="A932" i="8" s="1"/>
  <c r="A944" i="8" s="1"/>
  <c r="A956" i="8" s="1"/>
  <c r="A968" i="8" s="1"/>
  <c r="A980" i="8" s="1"/>
  <c r="A992" i="8" s="1"/>
  <c r="A1004" i="8" s="1"/>
  <c r="A1016" i="8" s="1"/>
  <c r="A1028" i="8" s="1"/>
  <c r="A1040" i="8" s="1"/>
  <c r="A1052" i="8" s="1"/>
  <c r="A1064" i="8" s="1"/>
  <c r="A1076" i="8" s="1"/>
  <c r="A1088" i="8" s="1"/>
  <c r="A1100" i="8" s="1"/>
  <c r="A1112" i="8" s="1"/>
  <c r="A1124" i="8" s="1"/>
  <c r="A1136" i="8" s="1"/>
  <c r="A1148" i="8" s="1"/>
  <c r="A1160" i="8" s="1"/>
  <c r="A1172" i="8" s="1"/>
  <c r="A1184" i="8" s="1"/>
  <c r="A1196" i="8" s="1"/>
  <c r="A1208" i="8" s="1"/>
  <c r="A1220" i="8" s="1"/>
  <c r="A1232" i="8" s="1"/>
  <c r="A1244" i="8" s="1"/>
  <c r="A1256" i="8" s="1"/>
  <c r="A1268" i="8" s="1"/>
  <c r="A1280" i="8" s="1"/>
  <c r="A1292" i="8" s="1"/>
  <c r="A1304" i="8" s="1"/>
  <c r="A1316" i="8" s="1"/>
  <c r="A1328" i="8" s="1"/>
  <c r="A1340" i="8" s="1"/>
  <c r="A1352" i="8" s="1"/>
  <c r="A1364" i="8" s="1"/>
  <c r="A1376" i="8" s="1"/>
  <c r="A1388" i="8" s="1"/>
  <c r="A1400" i="8" s="1"/>
  <c r="E19" i="8"/>
  <c r="F19" i="8" s="1"/>
  <c r="D19" i="8"/>
  <c r="A19" i="8"/>
  <c r="A31" i="8" s="1"/>
  <c r="A43" i="8" s="1"/>
  <c r="A55" i="8" s="1"/>
  <c r="A67" i="8" s="1"/>
  <c r="A79" i="8" s="1"/>
  <c r="A91" i="8" s="1"/>
  <c r="A103" i="8" s="1"/>
  <c r="A115" i="8" s="1"/>
  <c r="A127" i="8" s="1"/>
  <c r="A139" i="8" s="1"/>
  <c r="A151" i="8" s="1"/>
  <c r="A163" i="8" s="1"/>
  <c r="A175" i="8" s="1"/>
  <c r="A187" i="8" s="1"/>
  <c r="A199" i="8" s="1"/>
  <c r="A211" i="8" s="1"/>
  <c r="A223" i="8" s="1"/>
  <c r="A235" i="8" s="1"/>
  <c r="A247" i="8" s="1"/>
  <c r="A259" i="8" s="1"/>
  <c r="A271" i="8" s="1"/>
  <c r="A283" i="8" s="1"/>
  <c r="A295" i="8" s="1"/>
  <c r="A307" i="8" s="1"/>
  <c r="A319" i="8" s="1"/>
  <c r="A331" i="8" s="1"/>
  <c r="A343" i="8" s="1"/>
  <c r="A355" i="8" s="1"/>
  <c r="A367" i="8" s="1"/>
  <c r="A379" i="8" s="1"/>
  <c r="A391" i="8" s="1"/>
  <c r="A403" i="8" s="1"/>
  <c r="A415" i="8" s="1"/>
  <c r="A427" i="8" s="1"/>
  <c r="A439" i="8" s="1"/>
  <c r="A451" i="8" s="1"/>
  <c r="A463" i="8" s="1"/>
  <c r="A475" i="8" s="1"/>
  <c r="A487" i="8" s="1"/>
  <c r="A499" i="8" s="1"/>
  <c r="A511" i="8" s="1"/>
  <c r="A523" i="8" s="1"/>
  <c r="A535" i="8" s="1"/>
  <c r="A547" i="8" s="1"/>
  <c r="A559" i="8" s="1"/>
  <c r="A571" i="8" s="1"/>
  <c r="A583" i="8" s="1"/>
  <c r="A595" i="8" s="1"/>
  <c r="A607" i="8" s="1"/>
  <c r="A619" i="8" s="1"/>
  <c r="A631" i="8" s="1"/>
  <c r="A643" i="8" s="1"/>
  <c r="A655" i="8" s="1"/>
  <c r="A667" i="8" s="1"/>
  <c r="A679" i="8" s="1"/>
  <c r="A691" i="8" s="1"/>
  <c r="A703" i="8" s="1"/>
  <c r="A715" i="8" s="1"/>
  <c r="A727" i="8" s="1"/>
  <c r="A739" i="8" s="1"/>
  <c r="A751" i="8" s="1"/>
  <c r="A763" i="8" s="1"/>
  <c r="A775" i="8" s="1"/>
  <c r="A787" i="8" s="1"/>
  <c r="A799" i="8" s="1"/>
  <c r="A811" i="8" s="1"/>
  <c r="A823" i="8" s="1"/>
  <c r="A835" i="8" s="1"/>
  <c r="A847" i="8" s="1"/>
  <c r="A859" i="8" s="1"/>
  <c r="A871" i="8" s="1"/>
  <c r="A883" i="8" s="1"/>
  <c r="A895" i="8" s="1"/>
  <c r="A907" i="8" s="1"/>
  <c r="A919" i="8" s="1"/>
  <c r="A931" i="8" s="1"/>
  <c r="A943" i="8" s="1"/>
  <c r="A955" i="8" s="1"/>
  <c r="A967" i="8" s="1"/>
  <c r="A979" i="8" s="1"/>
  <c r="A991" i="8" s="1"/>
  <c r="A1003" i="8" s="1"/>
  <c r="A1015" i="8" s="1"/>
  <c r="A1027" i="8" s="1"/>
  <c r="A1039" i="8" s="1"/>
  <c r="A1051" i="8" s="1"/>
  <c r="A1063" i="8" s="1"/>
  <c r="A1075" i="8" s="1"/>
  <c r="A1087" i="8" s="1"/>
  <c r="A1099" i="8" s="1"/>
  <c r="A1111" i="8" s="1"/>
  <c r="A1123" i="8" s="1"/>
  <c r="A1135" i="8" s="1"/>
  <c r="A1147" i="8" s="1"/>
  <c r="A1159" i="8" s="1"/>
  <c r="A1171" i="8" s="1"/>
  <c r="A1183" i="8" s="1"/>
  <c r="A1195" i="8" s="1"/>
  <c r="A1207" i="8" s="1"/>
  <c r="A1219" i="8" s="1"/>
  <c r="A1231" i="8" s="1"/>
  <c r="A1243" i="8" s="1"/>
  <c r="A1255" i="8" s="1"/>
  <c r="A1267" i="8" s="1"/>
  <c r="A1279" i="8" s="1"/>
  <c r="A1291" i="8" s="1"/>
  <c r="A1303" i="8" s="1"/>
  <c r="A1315" i="8" s="1"/>
  <c r="A1327" i="8" s="1"/>
  <c r="A1339" i="8" s="1"/>
  <c r="A1351" i="8" s="1"/>
  <c r="A1363" i="8" s="1"/>
  <c r="A1375" i="8" s="1"/>
  <c r="A1387" i="8" s="1"/>
  <c r="A1399" i="8" s="1"/>
  <c r="E18" i="8"/>
  <c r="F18" i="8" s="1"/>
  <c r="D18" i="8"/>
  <c r="A18" i="8"/>
  <c r="A30" i="8" s="1"/>
  <c r="A42" i="8" s="1"/>
  <c r="A54" i="8" s="1"/>
  <c r="A66" i="8" s="1"/>
  <c r="A78" i="8" s="1"/>
  <c r="A90" i="8" s="1"/>
  <c r="A102" i="8" s="1"/>
  <c r="A114" i="8" s="1"/>
  <c r="A126" i="8" s="1"/>
  <c r="A138" i="8" s="1"/>
  <c r="A150" i="8" s="1"/>
  <c r="A162" i="8" s="1"/>
  <c r="A174" i="8" s="1"/>
  <c r="A186" i="8" s="1"/>
  <c r="A198" i="8" s="1"/>
  <c r="A210" i="8" s="1"/>
  <c r="A222" i="8" s="1"/>
  <c r="A234" i="8" s="1"/>
  <c r="A246" i="8" s="1"/>
  <c r="A258" i="8" s="1"/>
  <c r="A270" i="8" s="1"/>
  <c r="A282" i="8" s="1"/>
  <c r="A294" i="8" s="1"/>
  <c r="A306" i="8" s="1"/>
  <c r="A318" i="8" s="1"/>
  <c r="A330" i="8" s="1"/>
  <c r="A342" i="8" s="1"/>
  <c r="A354" i="8" s="1"/>
  <c r="A366" i="8" s="1"/>
  <c r="A378" i="8" s="1"/>
  <c r="A390" i="8" s="1"/>
  <c r="A402" i="8" s="1"/>
  <c r="A414" i="8" s="1"/>
  <c r="A426" i="8" s="1"/>
  <c r="A438" i="8" s="1"/>
  <c r="A450" i="8" s="1"/>
  <c r="A462" i="8" s="1"/>
  <c r="A474" i="8" s="1"/>
  <c r="A486" i="8" s="1"/>
  <c r="A498" i="8" s="1"/>
  <c r="A510" i="8" s="1"/>
  <c r="A522" i="8" s="1"/>
  <c r="A534" i="8" s="1"/>
  <c r="A546" i="8" s="1"/>
  <c r="A558" i="8" s="1"/>
  <c r="A570" i="8" s="1"/>
  <c r="A582" i="8" s="1"/>
  <c r="A594" i="8" s="1"/>
  <c r="A606" i="8" s="1"/>
  <c r="A618" i="8" s="1"/>
  <c r="A630" i="8" s="1"/>
  <c r="A642" i="8" s="1"/>
  <c r="A654" i="8" s="1"/>
  <c r="A666" i="8" s="1"/>
  <c r="A678" i="8" s="1"/>
  <c r="A690" i="8" s="1"/>
  <c r="A702" i="8" s="1"/>
  <c r="A714" i="8" s="1"/>
  <c r="A726" i="8" s="1"/>
  <c r="A738" i="8" s="1"/>
  <c r="A750" i="8" s="1"/>
  <c r="A762" i="8" s="1"/>
  <c r="A774" i="8" s="1"/>
  <c r="A786" i="8" s="1"/>
  <c r="A798" i="8" s="1"/>
  <c r="A810" i="8" s="1"/>
  <c r="A822" i="8" s="1"/>
  <c r="A834" i="8" s="1"/>
  <c r="A846" i="8" s="1"/>
  <c r="A858" i="8" s="1"/>
  <c r="A870" i="8" s="1"/>
  <c r="A882" i="8" s="1"/>
  <c r="A894" i="8" s="1"/>
  <c r="A906" i="8" s="1"/>
  <c r="A918" i="8" s="1"/>
  <c r="A930" i="8" s="1"/>
  <c r="A942" i="8" s="1"/>
  <c r="A954" i="8" s="1"/>
  <c r="A966" i="8" s="1"/>
  <c r="A978" i="8" s="1"/>
  <c r="A990" i="8" s="1"/>
  <c r="A1002" i="8" s="1"/>
  <c r="A1014" i="8" s="1"/>
  <c r="A1026" i="8" s="1"/>
  <c r="A1038" i="8" s="1"/>
  <c r="A1050" i="8" s="1"/>
  <c r="A1062" i="8" s="1"/>
  <c r="A1074" i="8" s="1"/>
  <c r="A1086" i="8" s="1"/>
  <c r="A1098" i="8" s="1"/>
  <c r="A1110" i="8" s="1"/>
  <c r="A1122" i="8" s="1"/>
  <c r="A1134" i="8" s="1"/>
  <c r="A1146" i="8" s="1"/>
  <c r="A1158" i="8" s="1"/>
  <c r="A1170" i="8" s="1"/>
  <c r="A1182" i="8" s="1"/>
  <c r="A1194" i="8" s="1"/>
  <c r="A1206" i="8" s="1"/>
  <c r="A1218" i="8" s="1"/>
  <c r="A1230" i="8" s="1"/>
  <c r="A1242" i="8" s="1"/>
  <c r="A1254" i="8" s="1"/>
  <c r="A1266" i="8" s="1"/>
  <c r="A1278" i="8" s="1"/>
  <c r="A1290" i="8" s="1"/>
  <c r="A1302" i="8" s="1"/>
  <c r="A1314" i="8" s="1"/>
  <c r="A1326" i="8" s="1"/>
  <c r="A1338" i="8" s="1"/>
  <c r="A1350" i="8" s="1"/>
  <c r="A1362" i="8" s="1"/>
  <c r="A1374" i="8" s="1"/>
  <c r="A1386" i="8" s="1"/>
  <c r="A1398" i="8" s="1"/>
  <c r="E17" i="8"/>
  <c r="F17" i="8" s="1"/>
  <c r="D17" i="8"/>
  <c r="A17" i="8"/>
  <c r="A29" i="8" s="1"/>
  <c r="A41" i="8" s="1"/>
  <c r="A53" i="8" s="1"/>
  <c r="A65" i="8" s="1"/>
  <c r="A77" i="8" s="1"/>
  <c r="A89" i="8" s="1"/>
  <c r="A101" i="8" s="1"/>
  <c r="A113" i="8" s="1"/>
  <c r="A125" i="8" s="1"/>
  <c r="A137" i="8" s="1"/>
  <c r="A149" i="8" s="1"/>
  <c r="A161" i="8" s="1"/>
  <c r="A173" i="8" s="1"/>
  <c r="A185" i="8" s="1"/>
  <c r="A197" i="8" s="1"/>
  <c r="A209" i="8" s="1"/>
  <c r="A221" i="8" s="1"/>
  <c r="A233" i="8" s="1"/>
  <c r="A245" i="8" s="1"/>
  <c r="A257" i="8" s="1"/>
  <c r="A269" i="8" s="1"/>
  <c r="A281" i="8" s="1"/>
  <c r="A293" i="8" s="1"/>
  <c r="A305" i="8" s="1"/>
  <c r="A317" i="8" s="1"/>
  <c r="A329" i="8" s="1"/>
  <c r="A341" i="8" s="1"/>
  <c r="A353" i="8" s="1"/>
  <c r="A365" i="8" s="1"/>
  <c r="A377" i="8" s="1"/>
  <c r="A389" i="8" s="1"/>
  <c r="A401" i="8" s="1"/>
  <c r="A413" i="8" s="1"/>
  <c r="A425" i="8" s="1"/>
  <c r="A437" i="8" s="1"/>
  <c r="A449" i="8" s="1"/>
  <c r="A461" i="8" s="1"/>
  <c r="A473" i="8" s="1"/>
  <c r="A485" i="8" s="1"/>
  <c r="A497" i="8" s="1"/>
  <c r="A509" i="8" s="1"/>
  <c r="A521" i="8" s="1"/>
  <c r="A533" i="8" s="1"/>
  <c r="A545" i="8" s="1"/>
  <c r="A557" i="8" s="1"/>
  <c r="A569" i="8" s="1"/>
  <c r="A581" i="8" s="1"/>
  <c r="A593" i="8" s="1"/>
  <c r="A605" i="8" s="1"/>
  <c r="A617" i="8" s="1"/>
  <c r="A629" i="8" s="1"/>
  <c r="A641" i="8" s="1"/>
  <c r="A653" i="8" s="1"/>
  <c r="A665" i="8" s="1"/>
  <c r="A677" i="8" s="1"/>
  <c r="A689" i="8" s="1"/>
  <c r="A701" i="8" s="1"/>
  <c r="A713" i="8" s="1"/>
  <c r="A725" i="8" s="1"/>
  <c r="A737" i="8" s="1"/>
  <c r="A749" i="8" s="1"/>
  <c r="A761" i="8" s="1"/>
  <c r="A773" i="8" s="1"/>
  <c r="A785" i="8" s="1"/>
  <c r="A797" i="8" s="1"/>
  <c r="A809" i="8" s="1"/>
  <c r="A821" i="8" s="1"/>
  <c r="A833" i="8" s="1"/>
  <c r="A845" i="8" s="1"/>
  <c r="A857" i="8" s="1"/>
  <c r="A869" i="8" s="1"/>
  <c r="A881" i="8" s="1"/>
  <c r="A893" i="8" s="1"/>
  <c r="A905" i="8" s="1"/>
  <c r="A917" i="8" s="1"/>
  <c r="A929" i="8" s="1"/>
  <c r="A941" i="8" s="1"/>
  <c r="A953" i="8" s="1"/>
  <c r="A965" i="8" s="1"/>
  <c r="A977" i="8" s="1"/>
  <c r="A989" i="8" s="1"/>
  <c r="A1001" i="8" s="1"/>
  <c r="A1013" i="8" s="1"/>
  <c r="A1025" i="8" s="1"/>
  <c r="A1037" i="8" s="1"/>
  <c r="A1049" i="8" s="1"/>
  <c r="A1061" i="8" s="1"/>
  <c r="A1073" i="8" s="1"/>
  <c r="A1085" i="8" s="1"/>
  <c r="A1097" i="8" s="1"/>
  <c r="A1109" i="8" s="1"/>
  <c r="A1121" i="8" s="1"/>
  <c r="A1133" i="8" s="1"/>
  <c r="A1145" i="8" s="1"/>
  <c r="A1157" i="8" s="1"/>
  <c r="A1169" i="8" s="1"/>
  <c r="A1181" i="8" s="1"/>
  <c r="A1193" i="8" s="1"/>
  <c r="A1205" i="8" s="1"/>
  <c r="A1217" i="8" s="1"/>
  <c r="A1229" i="8" s="1"/>
  <c r="A1241" i="8" s="1"/>
  <c r="A1253" i="8" s="1"/>
  <c r="A1265" i="8" s="1"/>
  <c r="A1277" i="8" s="1"/>
  <c r="A1289" i="8" s="1"/>
  <c r="A1301" i="8" s="1"/>
  <c r="A1313" i="8" s="1"/>
  <c r="A1325" i="8" s="1"/>
  <c r="A1337" i="8" s="1"/>
  <c r="A1349" i="8" s="1"/>
  <c r="A1361" i="8" s="1"/>
  <c r="A1373" i="8" s="1"/>
  <c r="A1385" i="8" s="1"/>
  <c r="A1397" i="8" s="1"/>
  <c r="E16" i="8"/>
  <c r="F16" i="8" s="1"/>
  <c r="D16" i="8"/>
  <c r="A16" i="8"/>
  <c r="A28" i="8" s="1"/>
  <c r="A40" i="8" s="1"/>
  <c r="A52" i="8" s="1"/>
  <c r="A64" i="8" s="1"/>
  <c r="A76" i="8" s="1"/>
  <c r="A88" i="8" s="1"/>
  <c r="A100" i="8" s="1"/>
  <c r="A112" i="8" s="1"/>
  <c r="A124" i="8" s="1"/>
  <c r="A136" i="8" s="1"/>
  <c r="A148" i="8" s="1"/>
  <c r="A160" i="8" s="1"/>
  <c r="A172" i="8" s="1"/>
  <c r="A184" i="8" s="1"/>
  <c r="A196" i="8" s="1"/>
  <c r="A208" i="8" s="1"/>
  <c r="A220" i="8" s="1"/>
  <c r="A232" i="8" s="1"/>
  <c r="A244" i="8" s="1"/>
  <c r="A256" i="8" s="1"/>
  <c r="A268" i="8" s="1"/>
  <c r="A280" i="8" s="1"/>
  <c r="A292" i="8" s="1"/>
  <c r="A304" i="8" s="1"/>
  <c r="A316" i="8" s="1"/>
  <c r="A328" i="8" s="1"/>
  <c r="A340" i="8" s="1"/>
  <c r="A352" i="8" s="1"/>
  <c r="A364" i="8" s="1"/>
  <c r="A376" i="8" s="1"/>
  <c r="A388" i="8" s="1"/>
  <c r="A400" i="8" s="1"/>
  <c r="A412" i="8" s="1"/>
  <c r="A424" i="8" s="1"/>
  <c r="A436" i="8" s="1"/>
  <c r="A448" i="8" s="1"/>
  <c r="A460" i="8" s="1"/>
  <c r="A472" i="8" s="1"/>
  <c r="A484" i="8" s="1"/>
  <c r="A496" i="8" s="1"/>
  <c r="A508" i="8" s="1"/>
  <c r="A520" i="8" s="1"/>
  <c r="A532" i="8" s="1"/>
  <c r="A544" i="8" s="1"/>
  <c r="A556" i="8" s="1"/>
  <c r="A568" i="8" s="1"/>
  <c r="A580" i="8" s="1"/>
  <c r="A592" i="8" s="1"/>
  <c r="A604" i="8" s="1"/>
  <c r="A616" i="8" s="1"/>
  <c r="A628" i="8" s="1"/>
  <c r="A640" i="8" s="1"/>
  <c r="A652" i="8" s="1"/>
  <c r="A664" i="8" s="1"/>
  <c r="A676" i="8" s="1"/>
  <c r="A688" i="8" s="1"/>
  <c r="A700" i="8" s="1"/>
  <c r="A712" i="8" s="1"/>
  <c r="A724" i="8" s="1"/>
  <c r="A736" i="8" s="1"/>
  <c r="A748" i="8" s="1"/>
  <c r="A760" i="8" s="1"/>
  <c r="A772" i="8" s="1"/>
  <c r="A784" i="8" s="1"/>
  <c r="A796" i="8" s="1"/>
  <c r="A808" i="8" s="1"/>
  <c r="A820" i="8" s="1"/>
  <c r="A832" i="8" s="1"/>
  <c r="A844" i="8" s="1"/>
  <c r="A856" i="8" s="1"/>
  <c r="A868" i="8" s="1"/>
  <c r="A880" i="8" s="1"/>
  <c r="A892" i="8" s="1"/>
  <c r="A904" i="8" s="1"/>
  <c r="A916" i="8" s="1"/>
  <c r="A928" i="8" s="1"/>
  <c r="A940" i="8" s="1"/>
  <c r="A952" i="8" s="1"/>
  <c r="A964" i="8" s="1"/>
  <c r="A976" i="8" s="1"/>
  <c r="A988" i="8" s="1"/>
  <c r="A1000" i="8" s="1"/>
  <c r="A1012" i="8" s="1"/>
  <c r="A1024" i="8" s="1"/>
  <c r="A1036" i="8" s="1"/>
  <c r="A1048" i="8" s="1"/>
  <c r="A1060" i="8" s="1"/>
  <c r="A1072" i="8" s="1"/>
  <c r="A1084" i="8" s="1"/>
  <c r="A1096" i="8" s="1"/>
  <c r="A1108" i="8" s="1"/>
  <c r="A1120" i="8" s="1"/>
  <c r="A1132" i="8" s="1"/>
  <c r="A1144" i="8" s="1"/>
  <c r="A1156" i="8" s="1"/>
  <c r="A1168" i="8" s="1"/>
  <c r="A1180" i="8" s="1"/>
  <c r="A1192" i="8" s="1"/>
  <c r="A1204" i="8" s="1"/>
  <c r="A1216" i="8" s="1"/>
  <c r="A1228" i="8" s="1"/>
  <c r="A1240" i="8" s="1"/>
  <c r="A1252" i="8" s="1"/>
  <c r="A1264" i="8" s="1"/>
  <c r="A1276" i="8" s="1"/>
  <c r="A1288" i="8" s="1"/>
  <c r="A1300" i="8" s="1"/>
  <c r="A1312" i="8" s="1"/>
  <c r="A1324" i="8" s="1"/>
  <c r="A1336" i="8" s="1"/>
  <c r="A1348" i="8" s="1"/>
  <c r="A1360" i="8" s="1"/>
  <c r="A1372" i="8" s="1"/>
  <c r="A1384" i="8" s="1"/>
  <c r="A1396" i="8" s="1"/>
  <c r="E15" i="8"/>
  <c r="F15" i="8" s="1"/>
  <c r="D15" i="8"/>
  <c r="A15" i="8"/>
  <c r="A27" i="8" s="1"/>
  <c r="A39" i="8" s="1"/>
  <c r="A51" i="8" s="1"/>
  <c r="A63" i="8" s="1"/>
  <c r="A75" i="8" s="1"/>
  <c r="A87" i="8" s="1"/>
  <c r="A99" i="8" s="1"/>
  <c r="A111" i="8" s="1"/>
  <c r="A123" i="8" s="1"/>
  <c r="A135" i="8" s="1"/>
  <c r="A147" i="8" s="1"/>
  <c r="A159" i="8" s="1"/>
  <c r="A171" i="8" s="1"/>
  <c r="A183" i="8" s="1"/>
  <c r="A195" i="8" s="1"/>
  <c r="A207" i="8" s="1"/>
  <c r="A219" i="8" s="1"/>
  <c r="A231" i="8" s="1"/>
  <c r="A243" i="8" s="1"/>
  <c r="A255" i="8" s="1"/>
  <c r="A267" i="8" s="1"/>
  <c r="A279" i="8" s="1"/>
  <c r="A291" i="8" s="1"/>
  <c r="A303" i="8" s="1"/>
  <c r="A315" i="8" s="1"/>
  <c r="A327" i="8" s="1"/>
  <c r="A339" i="8" s="1"/>
  <c r="A351" i="8" s="1"/>
  <c r="A363" i="8" s="1"/>
  <c r="A375" i="8" s="1"/>
  <c r="A387" i="8" s="1"/>
  <c r="A399" i="8" s="1"/>
  <c r="A411" i="8" s="1"/>
  <c r="A423" i="8" s="1"/>
  <c r="A435" i="8" s="1"/>
  <c r="A447" i="8" s="1"/>
  <c r="A459" i="8" s="1"/>
  <c r="A471" i="8" s="1"/>
  <c r="A483" i="8" s="1"/>
  <c r="A495" i="8" s="1"/>
  <c r="A507" i="8" s="1"/>
  <c r="A519" i="8" s="1"/>
  <c r="A531" i="8" s="1"/>
  <c r="A543" i="8" s="1"/>
  <c r="A555" i="8" s="1"/>
  <c r="A567" i="8" s="1"/>
  <c r="A579" i="8" s="1"/>
  <c r="A591" i="8" s="1"/>
  <c r="A603" i="8" s="1"/>
  <c r="A615" i="8" s="1"/>
  <c r="A627" i="8" s="1"/>
  <c r="A639" i="8" s="1"/>
  <c r="A651" i="8" s="1"/>
  <c r="A663" i="8" s="1"/>
  <c r="A675" i="8" s="1"/>
  <c r="A687" i="8" s="1"/>
  <c r="A699" i="8" s="1"/>
  <c r="A711" i="8" s="1"/>
  <c r="A723" i="8" s="1"/>
  <c r="A735" i="8" s="1"/>
  <c r="A747" i="8" s="1"/>
  <c r="A759" i="8" s="1"/>
  <c r="A771" i="8" s="1"/>
  <c r="A783" i="8" s="1"/>
  <c r="A795" i="8" s="1"/>
  <c r="A807" i="8" s="1"/>
  <c r="A819" i="8" s="1"/>
  <c r="A831" i="8" s="1"/>
  <c r="A843" i="8" s="1"/>
  <c r="A855" i="8" s="1"/>
  <c r="A867" i="8" s="1"/>
  <c r="A879" i="8" s="1"/>
  <c r="A891" i="8" s="1"/>
  <c r="A903" i="8" s="1"/>
  <c r="A915" i="8" s="1"/>
  <c r="A927" i="8" s="1"/>
  <c r="A939" i="8" s="1"/>
  <c r="A951" i="8" s="1"/>
  <c r="A963" i="8" s="1"/>
  <c r="A975" i="8" s="1"/>
  <c r="A987" i="8" s="1"/>
  <c r="A999" i="8" s="1"/>
  <c r="A1011" i="8" s="1"/>
  <c r="A1023" i="8" s="1"/>
  <c r="A1035" i="8" s="1"/>
  <c r="A1047" i="8" s="1"/>
  <c r="A1059" i="8" s="1"/>
  <c r="A1071" i="8" s="1"/>
  <c r="A1083" i="8" s="1"/>
  <c r="A1095" i="8" s="1"/>
  <c r="A1107" i="8" s="1"/>
  <c r="A1119" i="8" s="1"/>
  <c r="A1131" i="8" s="1"/>
  <c r="A1143" i="8" s="1"/>
  <c r="A1155" i="8" s="1"/>
  <c r="A1167" i="8" s="1"/>
  <c r="A1179" i="8" s="1"/>
  <c r="A1191" i="8" s="1"/>
  <c r="A1203" i="8" s="1"/>
  <c r="A1215" i="8" s="1"/>
  <c r="A1227" i="8" s="1"/>
  <c r="A1239" i="8" s="1"/>
  <c r="A1251" i="8" s="1"/>
  <c r="A1263" i="8" s="1"/>
  <c r="A1275" i="8" s="1"/>
  <c r="A1287" i="8" s="1"/>
  <c r="A1299" i="8" s="1"/>
  <c r="A1311" i="8" s="1"/>
  <c r="A1323" i="8" s="1"/>
  <c r="A1335" i="8" s="1"/>
  <c r="A1347" i="8" s="1"/>
  <c r="A1359" i="8" s="1"/>
  <c r="A1371" i="8" s="1"/>
  <c r="A1383" i="8" s="1"/>
  <c r="A1395" i="8" s="1"/>
  <c r="E14" i="8"/>
  <c r="F14" i="8" s="1"/>
  <c r="D14" i="8"/>
  <c r="A14" i="8"/>
  <c r="A26" i="8" s="1"/>
  <c r="A38" i="8" s="1"/>
  <c r="A50" i="8" s="1"/>
  <c r="A62" i="8" s="1"/>
  <c r="A74" i="8" s="1"/>
  <c r="A86" i="8" s="1"/>
  <c r="A98" i="8" s="1"/>
  <c r="A110" i="8" s="1"/>
  <c r="A122" i="8" s="1"/>
  <c r="A134" i="8" s="1"/>
  <c r="A146" i="8" s="1"/>
  <c r="A158" i="8" s="1"/>
  <c r="A170" i="8" s="1"/>
  <c r="A182" i="8" s="1"/>
  <c r="A194" i="8" s="1"/>
  <c r="A206" i="8" s="1"/>
  <c r="A218" i="8" s="1"/>
  <c r="A230" i="8" s="1"/>
  <c r="A242" i="8" s="1"/>
  <c r="A254" i="8" s="1"/>
  <c r="A266" i="8" s="1"/>
  <c r="A278" i="8" s="1"/>
  <c r="A290" i="8" s="1"/>
  <c r="A302" i="8" s="1"/>
  <c r="A314" i="8" s="1"/>
  <c r="A326" i="8" s="1"/>
  <c r="A338" i="8" s="1"/>
  <c r="A350" i="8" s="1"/>
  <c r="A362" i="8" s="1"/>
  <c r="A374" i="8" s="1"/>
  <c r="A386" i="8" s="1"/>
  <c r="A398" i="8" s="1"/>
  <c r="A410" i="8" s="1"/>
  <c r="A422" i="8" s="1"/>
  <c r="A434" i="8" s="1"/>
  <c r="A446" i="8" s="1"/>
  <c r="A458" i="8" s="1"/>
  <c r="A470" i="8" s="1"/>
  <c r="A482" i="8" s="1"/>
  <c r="A494" i="8" s="1"/>
  <c r="A506" i="8" s="1"/>
  <c r="A518" i="8" s="1"/>
  <c r="A530" i="8" s="1"/>
  <c r="A542" i="8" s="1"/>
  <c r="A554" i="8" s="1"/>
  <c r="A566" i="8" s="1"/>
  <c r="A578" i="8" s="1"/>
  <c r="A590" i="8" s="1"/>
  <c r="A602" i="8" s="1"/>
  <c r="A614" i="8" s="1"/>
  <c r="A626" i="8" s="1"/>
  <c r="A638" i="8" s="1"/>
  <c r="A650" i="8" s="1"/>
  <c r="A662" i="8" s="1"/>
  <c r="A674" i="8" s="1"/>
  <c r="A686" i="8" s="1"/>
  <c r="A698" i="8" s="1"/>
  <c r="A710" i="8" s="1"/>
  <c r="A722" i="8" s="1"/>
  <c r="A734" i="8" s="1"/>
  <c r="A746" i="8" s="1"/>
  <c r="A758" i="8" s="1"/>
  <c r="A770" i="8" s="1"/>
  <c r="A782" i="8" s="1"/>
  <c r="A794" i="8" s="1"/>
  <c r="A806" i="8" s="1"/>
  <c r="A818" i="8" s="1"/>
  <c r="A830" i="8" s="1"/>
  <c r="A842" i="8" s="1"/>
  <c r="A854" i="8" s="1"/>
  <c r="A866" i="8" s="1"/>
  <c r="A878" i="8" s="1"/>
  <c r="A890" i="8" s="1"/>
  <c r="A902" i="8" s="1"/>
  <c r="A914" i="8" s="1"/>
  <c r="A926" i="8" s="1"/>
  <c r="A938" i="8" s="1"/>
  <c r="A950" i="8" s="1"/>
  <c r="A962" i="8" s="1"/>
  <c r="A974" i="8" s="1"/>
  <c r="A986" i="8" s="1"/>
  <c r="A998" i="8" s="1"/>
  <c r="A1010" i="8" s="1"/>
  <c r="A1022" i="8" s="1"/>
  <c r="A1034" i="8" s="1"/>
  <c r="A1046" i="8" s="1"/>
  <c r="A1058" i="8" s="1"/>
  <c r="A1070" i="8" s="1"/>
  <c r="A1082" i="8" s="1"/>
  <c r="A1094" i="8" s="1"/>
  <c r="A1106" i="8" s="1"/>
  <c r="A1118" i="8" s="1"/>
  <c r="A1130" i="8" s="1"/>
  <c r="A1142" i="8" s="1"/>
  <c r="A1154" i="8" s="1"/>
  <c r="A1166" i="8" s="1"/>
  <c r="A1178" i="8" s="1"/>
  <c r="A1190" i="8" s="1"/>
  <c r="A1202" i="8" s="1"/>
  <c r="A1214" i="8" s="1"/>
  <c r="A1226" i="8" s="1"/>
  <c r="A1238" i="8" s="1"/>
  <c r="A1250" i="8" s="1"/>
  <c r="A1262" i="8" s="1"/>
  <c r="A1274" i="8" s="1"/>
  <c r="A1286" i="8" s="1"/>
  <c r="A1298" i="8" s="1"/>
  <c r="A1310" i="8" s="1"/>
  <c r="A1322" i="8" s="1"/>
  <c r="A1334" i="8" s="1"/>
  <c r="A1346" i="8" s="1"/>
  <c r="A1358" i="8" s="1"/>
  <c r="A1370" i="8" s="1"/>
  <c r="A1382" i="8" s="1"/>
  <c r="A1394" i="8" s="1"/>
  <c r="E13" i="8"/>
  <c r="F13" i="8" s="1"/>
  <c r="D13" i="8"/>
  <c r="F12" i="8"/>
  <c r="D12" i="8"/>
  <c r="E12" i="8" s="1"/>
  <c r="E11" i="8"/>
  <c r="F11" i="8" s="1"/>
  <c r="D11" i="8"/>
  <c r="D10" i="8"/>
  <c r="D9" i="8"/>
  <c r="D8" i="8"/>
  <c r="E8" i="8" s="1"/>
  <c r="F8" i="8" s="1"/>
  <c r="L39" i="7"/>
  <c r="L40" i="7" s="1"/>
  <c r="N38" i="7"/>
  <c r="M38" i="7"/>
  <c r="L38" i="7"/>
  <c r="N37" i="7"/>
  <c r="M37" i="7"/>
  <c r="L37" i="7"/>
  <c r="N36" i="7"/>
  <c r="M36" i="7"/>
  <c r="M20" i="7"/>
  <c r="M19" i="7"/>
  <c r="M18" i="7"/>
  <c r="M17" i="7"/>
  <c r="M14" i="7"/>
  <c r="M13" i="7"/>
  <c r="M12" i="7"/>
  <c r="M8" i="7"/>
  <c r="M4" i="7"/>
  <c r="C4" i="7"/>
  <c r="F4" i="7" s="1"/>
  <c r="I4" i="7" s="1"/>
  <c r="I3" i="7"/>
  <c r="H3" i="7"/>
  <c r="F3" i="7"/>
  <c r="E3" i="7"/>
  <c r="P118" i="6"/>
  <c r="Q118" i="6" s="1"/>
  <c r="O118" i="6"/>
  <c r="P117" i="6"/>
  <c r="O117" i="6"/>
  <c r="O116" i="6"/>
  <c r="O115" i="6"/>
  <c r="P116" i="6" s="1"/>
  <c r="O114" i="6"/>
  <c r="P114" i="6" s="1"/>
  <c r="O113" i="6"/>
  <c r="P113" i="6" s="1"/>
  <c r="Q113" i="6" s="1"/>
  <c r="P112" i="6"/>
  <c r="Q112" i="6" s="1"/>
  <c r="O112" i="6"/>
  <c r="P111" i="6"/>
  <c r="Q111" i="6" s="1"/>
  <c r="O111" i="6"/>
  <c r="P110" i="6"/>
  <c r="Q110" i="6" s="1"/>
  <c r="O110" i="6"/>
  <c r="P109" i="6"/>
  <c r="O109" i="6"/>
  <c r="O108" i="6"/>
  <c r="O107" i="6"/>
  <c r="P108" i="6" s="1"/>
  <c r="O106" i="6"/>
  <c r="P106" i="6" s="1"/>
  <c r="O105" i="6"/>
  <c r="P105" i="6" s="1"/>
  <c r="Q105" i="6" s="1"/>
  <c r="P104" i="6"/>
  <c r="Q104" i="6" s="1"/>
  <c r="O104" i="6"/>
  <c r="P103" i="6"/>
  <c r="Q103" i="6" s="1"/>
  <c r="O103" i="6"/>
  <c r="P102" i="6"/>
  <c r="Q102" i="6" s="1"/>
  <c r="O102" i="6"/>
  <c r="P101" i="6"/>
  <c r="O101" i="6"/>
  <c r="O100" i="6"/>
  <c r="O99" i="6"/>
  <c r="P100" i="6" s="1"/>
  <c r="O98" i="6"/>
  <c r="P98" i="6" s="1"/>
  <c r="O97" i="6"/>
  <c r="P97" i="6" s="1"/>
  <c r="Q97" i="6" s="1"/>
  <c r="P96" i="6"/>
  <c r="Q96" i="6" s="1"/>
  <c r="O96" i="6"/>
  <c r="P95" i="6"/>
  <c r="Q95" i="6" s="1"/>
  <c r="O95" i="6"/>
  <c r="P94" i="6"/>
  <c r="Q94" i="6" s="1"/>
  <c r="O94" i="6"/>
  <c r="P93" i="6"/>
  <c r="O93" i="6"/>
  <c r="O92" i="6"/>
  <c r="O91" i="6"/>
  <c r="P92" i="6" s="1"/>
  <c r="O90" i="6"/>
  <c r="P90" i="6" s="1"/>
  <c r="O89" i="6"/>
  <c r="P89" i="6" s="1"/>
  <c r="Q89" i="6" s="1"/>
  <c r="P88" i="6"/>
  <c r="Q88" i="6" s="1"/>
  <c r="O88" i="6"/>
  <c r="P87" i="6"/>
  <c r="Q87" i="6" s="1"/>
  <c r="O87" i="6"/>
  <c r="P86" i="6"/>
  <c r="Q86" i="6" s="1"/>
  <c r="O86" i="6"/>
  <c r="P85" i="6"/>
  <c r="O85" i="6"/>
  <c r="O84" i="6"/>
  <c r="O83" i="6"/>
  <c r="P84" i="6" s="1"/>
  <c r="O82" i="6"/>
  <c r="P82" i="6" s="1"/>
  <c r="O81" i="6"/>
  <c r="P81" i="6" s="1"/>
  <c r="Q81" i="6" s="1"/>
  <c r="P80" i="6"/>
  <c r="Q80" i="6" s="1"/>
  <c r="O80" i="6"/>
  <c r="P79" i="6"/>
  <c r="Q79" i="6" s="1"/>
  <c r="O79" i="6"/>
  <c r="P78" i="6"/>
  <c r="Q78" i="6" s="1"/>
  <c r="O78" i="6"/>
  <c r="P77" i="6"/>
  <c r="O77" i="6"/>
  <c r="O76" i="6"/>
  <c r="O75" i="6"/>
  <c r="P76" i="6" s="1"/>
  <c r="O74" i="6"/>
  <c r="P74" i="6" s="1"/>
  <c r="O73" i="6"/>
  <c r="P73" i="6" s="1"/>
  <c r="Q73" i="6" s="1"/>
  <c r="P72" i="6"/>
  <c r="Q72" i="6" s="1"/>
  <c r="O72" i="6"/>
  <c r="P71" i="6"/>
  <c r="Q71" i="6" s="1"/>
  <c r="O71" i="6"/>
  <c r="P70" i="6"/>
  <c r="Q70" i="6" s="1"/>
  <c r="O70" i="6"/>
  <c r="P69" i="6"/>
  <c r="O69" i="6"/>
  <c r="O68" i="6"/>
  <c r="O67" i="6"/>
  <c r="P68" i="6" s="1"/>
  <c r="O66" i="6"/>
  <c r="P66" i="6" s="1"/>
  <c r="O65" i="6"/>
  <c r="P65" i="6" s="1"/>
  <c r="Q65" i="6" s="1"/>
  <c r="P64" i="6"/>
  <c r="Q64" i="6" s="1"/>
  <c r="O64" i="6"/>
  <c r="P63" i="6"/>
  <c r="Q63" i="6" s="1"/>
  <c r="O63" i="6"/>
  <c r="P62" i="6"/>
  <c r="Q62" i="6" s="1"/>
  <c r="O62" i="6"/>
  <c r="P61" i="6"/>
  <c r="O61" i="6"/>
  <c r="O60" i="6"/>
  <c r="O59" i="6"/>
  <c r="P60" i="6" s="1"/>
  <c r="O58" i="6"/>
  <c r="P58" i="6" s="1"/>
  <c r="O57" i="6"/>
  <c r="P57" i="6" s="1"/>
  <c r="Q57" i="6" s="1"/>
  <c r="P56" i="6"/>
  <c r="Q56" i="6" s="1"/>
  <c r="O56" i="6"/>
  <c r="P55" i="6"/>
  <c r="Q55" i="6" s="1"/>
  <c r="O55" i="6"/>
  <c r="P54" i="6"/>
  <c r="Q54" i="6" s="1"/>
  <c r="O54" i="6"/>
  <c r="P53" i="6"/>
  <c r="O53" i="6"/>
  <c r="O52" i="6"/>
  <c r="O51" i="6"/>
  <c r="P52" i="6" s="1"/>
  <c r="O50" i="6"/>
  <c r="P50" i="6" s="1"/>
  <c r="O49" i="6"/>
  <c r="P49" i="6" s="1"/>
  <c r="Q49" i="6" s="1"/>
  <c r="P48" i="6"/>
  <c r="Q48" i="6" s="1"/>
  <c r="O48" i="6"/>
  <c r="P47" i="6"/>
  <c r="Q47" i="6" s="1"/>
  <c r="O47" i="6"/>
  <c r="P46" i="6"/>
  <c r="Q46" i="6" s="1"/>
  <c r="O46" i="6"/>
  <c r="P45" i="6"/>
  <c r="O45" i="6"/>
  <c r="O44" i="6"/>
  <c r="O43" i="6"/>
  <c r="P44" i="6" s="1"/>
  <c r="O42" i="6"/>
  <c r="P42" i="6" s="1"/>
  <c r="O41" i="6"/>
  <c r="P41" i="6" s="1"/>
  <c r="Q41" i="6" s="1"/>
  <c r="P40" i="6"/>
  <c r="Q40" i="6" s="1"/>
  <c r="O40" i="6"/>
  <c r="P39" i="6"/>
  <c r="Q39" i="6" s="1"/>
  <c r="O39" i="6"/>
  <c r="P38" i="6"/>
  <c r="Q38" i="6" s="1"/>
  <c r="O38" i="6"/>
  <c r="P37" i="6"/>
  <c r="O37" i="6"/>
  <c r="O36" i="6"/>
  <c r="O35" i="6"/>
  <c r="P36" i="6" s="1"/>
  <c r="O34" i="6"/>
  <c r="P34" i="6" s="1"/>
  <c r="O33" i="6"/>
  <c r="P33" i="6" s="1"/>
  <c r="Q33" i="6" s="1"/>
  <c r="P32" i="6"/>
  <c r="Q32" i="6" s="1"/>
  <c r="O32" i="6"/>
  <c r="P31" i="6"/>
  <c r="Q31" i="6" s="1"/>
  <c r="O31" i="6"/>
  <c r="P30" i="6"/>
  <c r="Q30" i="6" s="1"/>
  <c r="O30" i="6"/>
  <c r="P29" i="6"/>
  <c r="O29" i="6"/>
  <c r="O28" i="6"/>
  <c r="O27" i="6"/>
  <c r="P28" i="6" s="1"/>
  <c r="O26" i="6"/>
  <c r="P26" i="6" s="1"/>
  <c r="O25" i="6"/>
  <c r="P25" i="6" s="1"/>
  <c r="Q25" i="6" s="1"/>
  <c r="P24" i="6"/>
  <c r="Q24" i="6" s="1"/>
  <c r="O24" i="6"/>
  <c r="P23" i="6"/>
  <c r="Q23" i="6" s="1"/>
  <c r="O23" i="6"/>
  <c r="P22" i="6"/>
  <c r="Q22" i="6" s="1"/>
  <c r="O22" i="6"/>
  <c r="P21" i="6"/>
  <c r="O21" i="6"/>
  <c r="O20" i="6"/>
  <c r="O19" i="6"/>
  <c r="P20" i="6" s="1"/>
  <c r="O18" i="6"/>
  <c r="P18" i="6" s="1"/>
  <c r="O17" i="6"/>
  <c r="P17" i="6" s="1"/>
  <c r="Q17" i="6" s="1"/>
  <c r="P16" i="6"/>
  <c r="Q16" i="6" s="1"/>
  <c r="O16" i="6"/>
  <c r="P15" i="6"/>
  <c r="Q15" i="6" s="1"/>
  <c r="O15" i="6"/>
  <c r="P14" i="6"/>
  <c r="Q14" i="6" s="1"/>
  <c r="O14" i="6"/>
  <c r="P13" i="6"/>
  <c r="O13" i="6"/>
  <c r="O12" i="6"/>
  <c r="O11" i="6"/>
  <c r="P12" i="6" s="1"/>
  <c r="O10" i="6"/>
  <c r="P10" i="6" s="1"/>
  <c r="O9" i="6"/>
  <c r="P9" i="6" s="1"/>
  <c r="Q9" i="6" s="1"/>
  <c r="P8" i="6"/>
  <c r="Q8" i="6" s="1"/>
  <c r="O8" i="6"/>
  <c r="P7" i="6"/>
  <c r="Q7" i="6" s="1"/>
  <c r="O7" i="6"/>
  <c r="P6" i="6"/>
  <c r="Q6" i="6" s="1"/>
  <c r="O6" i="6"/>
  <c r="P5" i="6"/>
  <c r="Q5" i="6" s="1"/>
  <c r="O5" i="6"/>
  <c r="P4" i="6"/>
  <c r="O4" i="6"/>
  <c r="O3" i="6"/>
  <c r="O2" i="6"/>
  <c r="T3" i="6" s="1"/>
  <c r="T4" i="6" s="1"/>
  <c r="V1" i="6"/>
  <c r="O118" i="5"/>
  <c r="O117" i="5"/>
  <c r="O116" i="5"/>
  <c r="O115" i="5"/>
  <c r="O114" i="5"/>
  <c r="O113" i="5"/>
  <c r="O112" i="5"/>
  <c r="O111" i="5"/>
  <c r="O110" i="5"/>
  <c r="O109" i="5"/>
  <c r="O108" i="5"/>
  <c r="O107" i="5"/>
  <c r="O106" i="5"/>
  <c r="O105" i="5"/>
  <c r="O104" i="5"/>
  <c r="O103" i="5"/>
  <c r="O102" i="5"/>
  <c r="O101" i="5"/>
  <c r="O100" i="5"/>
  <c r="O99" i="5"/>
  <c r="O98" i="5"/>
  <c r="O97" i="5"/>
  <c r="O96" i="5"/>
  <c r="O95" i="5"/>
  <c r="O94" i="5"/>
  <c r="O93" i="5"/>
  <c r="O92" i="5"/>
  <c r="O91" i="5"/>
  <c r="O90" i="5"/>
  <c r="O89" i="5"/>
  <c r="O88" i="5"/>
  <c r="O87" i="5"/>
  <c r="O86" i="5"/>
  <c r="O85" i="5"/>
  <c r="O84" i="5"/>
  <c r="O83" i="5"/>
  <c r="O82" i="5"/>
  <c r="O81" i="5"/>
  <c r="O80" i="5"/>
  <c r="O79" i="5"/>
  <c r="O78" i="5"/>
  <c r="O77" i="5"/>
  <c r="O76" i="5"/>
  <c r="O75" i="5"/>
  <c r="O74" i="5"/>
  <c r="O73" i="5"/>
  <c r="O72" i="5"/>
  <c r="O71" i="5"/>
  <c r="O70" i="5"/>
  <c r="O69" i="5"/>
  <c r="O68" i="5"/>
  <c r="O67" i="5"/>
  <c r="O66" i="5"/>
  <c r="O65" i="5"/>
  <c r="O64" i="5"/>
  <c r="O63" i="5"/>
  <c r="O62" i="5"/>
  <c r="O61" i="5"/>
  <c r="O60" i="5"/>
  <c r="O59" i="5"/>
  <c r="O58" i="5"/>
  <c r="O57" i="5"/>
  <c r="O56" i="5"/>
  <c r="O55" i="5"/>
  <c r="O54" i="5"/>
  <c r="O53" i="5"/>
  <c r="O52" i="5"/>
  <c r="O51" i="5"/>
  <c r="O50" i="5"/>
  <c r="O49" i="5"/>
  <c r="O48" i="5"/>
  <c r="O47" i="5"/>
  <c r="O46" i="5"/>
  <c r="O45" i="5"/>
  <c r="O44" i="5"/>
  <c r="O43" i="5"/>
  <c r="O42" i="5"/>
  <c r="O41" i="5"/>
  <c r="O40" i="5"/>
  <c r="O39" i="5"/>
  <c r="O38" i="5"/>
  <c r="O37" i="5"/>
  <c r="O36" i="5"/>
  <c r="O35" i="5"/>
  <c r="O34" i="5"/>
  <c r="O33" i="5"/>
  <c r="O32" i="5"/>
  <c r="O31" i="5"/>
  <c r="O30" i="5"/>
  <c r="O29" i="5"/>
  <c r="O28" i="5"/>
  <c r="O27" i="5"/>
  <c r="O26" i="5"/>
  <c r="O25" i="5"/>
  <c r="O24" i="5"/>
  <c r="O23" i="5"/>
  <c r="O22" i="5"/>
  <c r="O21" i="5"/>
  <c r="O20" i="5"/>
  <c r="O19" i="5"/>
  <c r="O18" i="5"/>
  <c r="O17" i="5"/>
  <c r="O16" i="5"/>
  <c r="O15" i="5"/>
  <c r="O14" i="5"/>
  <c r="O13" i="5"/>
  <c r="O12" i="5"/>
  <c r="O11" i="5"/>
  <c r="O10" i="5"/>
  <c r="O9" i="5"/>
  <c r="O8" i="5"/>
  <c r="O7" i="5"/>
  <c r="O6" i="5"/>
  <c r="O5" i="5"/>
  <c r="O4" i="5"/>
  <c r="O3" i="5"/>
  <c r="O2" i="5"/>
  <c r="E1400" i="4"/>
  <c r="H1399" i="4"/>
  <c r="E1399" i="4"/>
  <c r="F1399" i="4" s="1"/>
  <c r="G1399" i="4" s="1"/>
  <c r="H1398" i="4"/>
  <c r="G1398" i="4"/>
  <c r="E1398" i="4"/>
  <c r="F1398" i="4" s="1"/>
  <c r="H1397" i="4"/>
  <c r="E1397" i="4"/>
  <c r="F1397" i="4" s="1"/>
  <c r="G1397" i="4" s="1"/>
  <c r="H1396" i="4"/>
  <c r="F1396" i="4"/>
  <c r="G1396" i="4" s="1"/>
  <c r="E1396" i="4"/>
  <c r="H1395" i="4"/>
  <c r="E1395" i="4"/>
  <c r="F1395" i="4" s="1"/>
  <c r="G1395" i="4" s="1"/>
  <c r="H1394" i="4"/>
  <c r="E1394" i="4"/>
  <c r="F1394" i="4" s="1"/>
  <c r="G1394" i="4" s="1"/>
  <c r="H1393" i="4"/>
  <c r="E1393" i="4"/>
  <c r="F1393" i="4" s="1"/>
  <c r="G1393" i="4" s="1"/>
  <c r="H1392" i="4"/>
  <c r="E1392" i="4"/>
  <c r="F1391" i="4" s="1"/>
  <c r="G1391" i="4" s="1"/>
  <c r="H1391" i="4"/>
  <c r="E1391" i="4"/>
  <c r="H1390" i="4"/>
  <c r="E1390" i="4"/>
  <c r="H1389" i="4"/>
  <c r="E1389" i="4"/>
  <c r="H1388" i="4"/>
  <c r="F1388" i="4"/>
  <c r="G1388" i="4" s="1"/>
  <c r="E1388" i="4"/>
  <c r="F1387" i="4" s="1"/>
  <c r="H1387" i="4"/>
  <c r="G1387" i="4"/>
  <c r="E1387" i="4"/>
  <c r="H1386" i="4"/>
  <c r="E1386" i="4"/>
  <c r="F1386" i="4" s="1"/>
  <c r="G1386" i="4" s="1"/>
  <c r="H1385" i="4"/>
  <c r="E1385" i="4"/>
  <c r="F1385" i="4" s="1"/>
  <c r="G1385" i="4" s="1"/>
  <c r="H1384" i="4"/>
  <c r="E1384" i="4"/>
  <c r="F1383" i="4" s="1"/>
  <c r="G1383" i="4" s="1"/>
  <c r="H1383" i="4"/>
  <c r="E1383" i="4"/>
  <c r="H1382" i="4"/>
  <c r="E1382" i="4"/>
  <c r="F1382" i="4" s="1"/>
  <c r="G1382" i="4" s="1"/>
  <c r="H1381" i="4"/>
  <c r="E1381" i="4"/>
  <c r="F1381" i="4" s="1"/>
  <c r="G1381" i="4" s="1"/>
  <c r="H1380" i="4"/>
  <c r="F1380" i="4"/>
  <c r="G1380" i="4" s="1"/>
  <c r="E1380" i="4"/>
  <c r="F1379" i="4" s="1"/>
  <c r="H1379" i="4"/>
  <c r="G1379" i="4"/>
  <c r="E1379" i="4"/>
  <c r="H1378" i="4"/>
  <c r="E1378" i="4"/>
  <c r="F1378" i="4" s="1"/>
  <c r="G1378" i="4" s="1"/>
  <c r="H1377" i="4"/>
  <c r="E1377" i="4"/>
  <c r="F1377" i="4" s="1"/>
  <c r="G1377" i="4" s="1"/>
  <c r="H1376" i="4"/>
  <c r="E1376" i="4"/>
  <c r="F1375" i="4" s="1"/>
  <c r="G1375" i="4" s="1"/>
  <c r="H1375" i="4"/>
  <c r="E1375" i="4"/>
  <c r="H1374" i="4"/>
  <c r="E1374" i="4"/>
  <c r="F1374" i="4" s="1"/>
  <c r="G1374" i="4" s="1"/>
  <c r="H1373" i="4"/>
  <c r="E1373" i="4"/>
  <c r="F1373" i="4" s="1"/>
  <c r="G1373" i="4" s="1"/>
  <c r="H1372" i="4"/>
  <c r="F1372" i="4"/>
  <c r="G1372" i="4" s="1"/>
  <c r="E1372" i="4"/>
  <c r="F1371" i="4" s="1"/>
  <c r="H1371" i="4"/>
  <c r="G1371" i="4"/>
  <c r="E1371" i="4"/>
  <c r="H1370" i="4"/>
  <c r="E1370" i="4"/>
  <c r="F1370" i="4" s="1"/>
  <c r="G1370" i="4" s="1"/>
  <c r="H1369" i="4"/>
  <c r="F1369" i="4"/>
  <c r="G1369" i="4" s="1"/>
  <c r="E1369" i="4"/>
  <c r="H1368" i="4"/>
  <c r="E1368" i="4"/>
  <c r="F1367" i="4" s="1"/>
  <c r="G1367" i="4" s="1"/>
  <c r="H1367" i="4"/>
  <c r="E1367" i="4"/>
  <c r="H1366" i="4"/>
  <c r="G1366" i="4"/>
  <c r="E1366" i="4"/>
  <c r="F1366" i="4" s="1"/>
  <c r="H1365" i="4"/>
  <c r="E1365" i="4"/>
  <c r="H1364" i="4"/>
  <c r="E1364" i="4"/>
  <c r="F1364" i="4" s="1"/>
  <c r="G1364" i="4" s="1"/>
  <c r="H1363" i="4"/>
  <c r="G1363" i="4"/>
  <c r="F1363" i="4"/>
  <c r="E1363" i="4"/>
  <c r="H1362" i="4"/>
  <c r="E1362" i="4"/>
  <c r="F1362" i="4" s="1"/>
  <c r="G1362" i="4" s="1"/>
  <c r="H1361" i="4"/>
  <c r="E1361" i="4"/>
  <c r="F1361" i="4" s="1"/>
  <c r="G1361" i="4" s="1"/>
  <c r="H1360" i="4"/>
  <c r="E1360" i="4"/>
  <c r="F1359" i="4" s="1"/>
  <c r="G1359" i="4" s="1"/>
  <c r="H1359" i="4"/>
  <c r="E1359" i="4"/>
  <c r="H1358" i="4"/>
  <c r="F1358" i="4"/>
  <c r="G1358" i="4" s="1"/>
  <c r="E1358" i="4"/>
  <c r="H1357" i="4"/>
  <c r="F1357" i="4"/>
  <c r="G1357" i="4" s="1"/>
  <c r="E1357" i="4"/>
  <c r="H1356" i="4"/>
  <c r="E1356" i="4"/>
  <c r="H1355" i="4"/>
  <c r="E1355" i="4"/>
  <c r="H1354" i="4"/>
  <c r="E1354" i="4"/>
  <c r="F1354" i="4" s="1"/>
  <c r="G1354" i="4" s="1"/>
  <c r="H1353" i="4"/>
  <c r="F1353" i="4"/>
  <c r="G1353" i="4" s="1"/>
  <c r="E1353" i="4"/>
  <c r="H1352" i="4"/>
  <c r="E1352" i="4"/>
  <c r="F1351" i="4" s="1"/>
  <c r="G1351" i="4" s="1"/>
  <c r="H1351" i="4"/>
  <c r="E1351" i="4"/>
  <c r="H1350" i="4"/>
  <c r="E1350" i="4"/>
  <c r="F1350" i="4" s="1"/>
  <c r="G1350" i="4" s="1"/>
  <c r="H1349" i="4"/>
  <c r="E1349" i="4"/>
  <c r="H1348" i="4"/>
  <c r="E1348" i="4"/>
  <c r="F1348" i="4" s="1"/>
  <c r="G1348" i="4" s="1"/>
  <c r="H1347" i="4"/>
  <c r="G1347" i="4"/>
  <c r="F1347" i="4"/>
  <c r="E1347" i="4"/>
  <c r="H1346" i="4"/>
  <c r="E1346" i="4"/>
  <c r="F1346" i="4" s="1"/>
  <c r="G1346" i="4" s="1"/>
  <c r="H1345" i="4"/>
  <c r="E1345" i="4"/>
  <c r="F1345" i="4" s="1"/>
  <c r="G1345" i="4" s="1"/>
  <c r="H1344" i="4"/>
  <c r="E1344" i="4"/>
  <c r="F1343" i="4" s="1"/>
  <c r="G1343" i="4" s="1"/>
  <c r="H1343" i="4"/>
  <c r="E1343" i="4"/>
  <c r="H1342" i="4"/>
  <c r="F1342" i="4"/>
  <c r="G1342" i="4" s="1"/>
  <c r="E1342" i="4"/>
  <c r="H1341" i="4"/>
  <c r="F1341" i="4"/>
  <c r="G1341" i="4" s="1"/>
  <c r="E1341" i="4"/>
  <c r="H1340" i="4"/>
  <c r="F1340" i="4"/>
  <c r="G1340" i="4" s="1"/>
  <c r="E1340" i="4"/>
  <c r="H1339" i="4"/>
  <c r="G1339" i="4"/>
  <c r="F1339" i="4"/>
  <c r="E1339" i="4"/>
  <c r="H1338" i="4"/>
  <c r="E1338" i="4"/>
  <c r="F1338" i="4" s="1"/>
  <c r="G1338" i="4" s="1"/>
  <c r="H1337" i="4"/>
  <c r="F1337" i="4"/>
  <c r="G1337" i="4" s="1"/>
  <c r="E1337" i="4"/>
  <c r="H1336" i="4"/>
  <c r="F1336" i="4"/>
  <c r="G1336" i="4" s="1"/>
  <c r="E1336" i="4"/>
  <c r="H1335" i="4"/>
  <c r="F1335" i="4"/>
  <c r="G1335" i="4" s="1"/>
  <c r="E1335" i="4"/>
  <c r="H1334" i="4"/>
  <c r="E1334" i="4"/>
  <c r="F1334" i="4" s="1"/>
  <c r="G1334" i="4" s="1"/>
  <c r="H1333" i="4"/>
  <c r="F1333" i="4"/>
  <c r="G1333" i="4" s="1"/>
  <c r="E1333" i="4"/>
  <c r="H1332" i="4"/>
  <c r="F1332" i="4"/>
  <c r="G1332" i="4" s="1"/>
  <c r="E1332" i="4"/>
  <c r="H1331" i="4"/>
  <c r="F1331" i="4"/>
  <c r="G1331" i="4" s="1"/>
  <c r="E1331" i="4"/>
  <c r="H1330" i="4"/>
  <c r="E1330" i="4"/>
  <c r="F1330" i="4" s="1"/>
  <c r="G1330" i="4" s="1"/>
  <c r="H1329" i="4"/>
  <c r="F1329" i="4"/>
  <c r="G1329" i="4" s="1"/>
  <c r="E1329" i="4"/>
  <c r="H1328" i="4"/>
  <c r="F1328" i="4"/>
  <c r="G1328" i="4" s="1"/>
  <c r="E1328" i="4"/>
  <c r="H1327" i="4"/>
  <c r="F1327" i="4"/>
  <c r="G1327" i="4" s="1"/>
  <c r="E1327" i="4"/>
  <c r="H1326" i="4"/>
  <c r="E1326" i="4"/>
  <c r="F1326" i="4" s="1"/>
  <c r="G1326" i="4" s="1"/>
  <c r="H1325" i="4"/>
  <c r="F1325" i="4"/>
  <c r="G1325" i="4" s="1"/>
  <c r="E1325" i="4"/>
  <c r="H1324" i="4"/>
  <c r="F1324" i="4"/>
  <c r="G1324" i="4" s="1"/>
  <c r="E1324" i="4"/>
  <c r="H1323" i="4"/>
  <c r="F1323" i="4"/>
  <c r="G1323" i="4" s="1"/>
  <c r="E1323" i="4"/>
  <c r="H1322" i="4"/>
  <c r="E1322" i="4"/>
  <c r="F1322" i="4" s="1"/>
  <c r="G1322" i="4" s="1"/>
  <c r="H1321" i="4"/>
  <c r="F1321" i="4"/>
  <c r="G1321" i="4" s="1"/>
  <c r="E1321" i="4"/>
  <c r="H1320" i="4"/>
  <c r="F1320" i="4"/>
  <c r="G1320" i="4" s="1"/>
  <c r="E1320" i="4"/>
  <c r="H1319" i="4"/>
  <c r="F1319" i="4"/>
  <c r="G1319" i="4" s="1"/>
  <c r="E1319" i="4"/>
  <c r="H1318" i="4"/>
  <c r="E1318" i="4"/>
  <c r="F1318" i="4" s="1"/>
  <c r="G1318" i="4" s="1"/>
  <c r="H1317" i="4"/>
  <c r="F1317" i="4"/>
  <c r="G1317" i="4" s="1"/>
  <c r="E1317" i="4"/>
  <c r="H1316" i="4"/>
  <c r="F1316" i="4"/>
  <c r="G1316" i="4" s="1"/>
  <c r="E1316" i="4"/>
  <c r="H1315" i="4"/>
  <c r="F1315" i="4"/>
  <c r="G1315" i="4" s="1"/>
  <c r="E1315" i="4"/>
  <c r="H1314" i="4"/>
  <c r="E1314" i="4"/>
  <c r="F1314" i="4" s="1"/>
  <c r="G1314" i="4" s="1"/>
  <c r="H1313" i="4"/>
  <c r="F1313" i="4"/>
  <c r="G1313" i="4" s="1"/>
  <c r="E1313" i="4"/>
  <c r="H1312" i="4"/>
  <c r="F1312" i="4"/>
  <c r="G1312" i="4" s="1"/>
  <c r="E1312" i="4"/>
  <c r="H1311" i="4"/>
  <c r="F1311" i="4"/>
  <c r="G1311" i="4" s="1"/>
  <c r="E1311" i="4"/>
  <c r="H1310" i="4"/>
  <c r="E1310" i="4"/>
  <c r="F1310" i="4" s="1"/>
  <c r="G1310" i="4" s="1"/>
  <c r="H1309" i="4"/>
  <c r="F1309" i="4"/>
  <c r="G1309" i="4" s="1"/>
  <c r="E1309" i="4"/>
  <c r="H1308" i="4"/>
  <c r="F1308" i="4"/>
  <c r="G1308" i="4" s="1"/>
  <c r="E1308" i="4"/>
  <c r="H1307" i="4"/>
  <c r="F1307" i="4"/>
  <c r="G1307" i="4" s="1"/>
  <c r="E1307" i="4"/>
  <c r="H1306" i="4"/>
  <c r="E1306" i="4"/>
  <c r="F1306" i="4" s="1"/>
  <c r="G1306" i="4" s="1"/>
  <c r="H1305" i="4"/>
  <c r="F1305" i="4"/>
  <c r="G1305" i="4" s="1"/>
  <c r="E1305" i="4"/>
  <c r="H1304" i="4"/>
  <c r="F1304" i="4"/>
  <c r="G1304" i="4" s="1"/>
  <c r="E1304" i="4"/>
  <c r="H1303" i="4"/>
  <c r="F1303" i="4"/>
  <c r="G1303" i="4" s="1"/>
  <c r="E1303" i="4"/>
  <c r="H1302" i="4"/>
  <c r="E1302" i="4"/>
  <c r="F1302" i="4" s="1"/>
  <c r="G1302" i="4" s="1"/>
  <c r="H1301" i="4"/>
  <c r="F1301" i="4"/>
  <c r="G1301" i="4" s="1"/>
  <c r="E1301" i="4"/>
  <c r="H1300" i="4"/>
  <c r="F1300" i="4"/>
  <c r="G1300" i="4" s="1"/>
  <c r="E1300" i="4"/>
  <c r="H1299" i="4"/>
  <c r="F1299" i="4"/>
  <c r="G1299" i="4" s="1"/>
  <c r="E1299" i="4"/>
  <c r="H1298" i="4"/>
  <c r="F1298" i="4"/>
  <c r="G1298" i="4" s="1"/>
  <c r="E1298" i="4"/>
  <c r="H1297" i="4"/>
  <c r="F1297" i="4"/>
  <c r="G1297" i="4" s="1"/>
  <c r="E1297" i="4"/>
  <c r="H1296" i="4"/>
  <c r="F1296" i="4"/>
  <c r="G1296" i="4" s="1"/>
  <c r="E1296" i="4"/>
  <c r="H1295" i="4"/>
  <c r="F1295" i="4"/>
  <c r="G1295" i="4" s="1"/>
  <c r="E1295" i="4"/>
  <c r="H1294" i="4"/>
  <c r="F1294" i="4"/>
  <c r="G1294" i="4" s="1"/>
  <c r="E1294" i="4"/>
  <c r="H1293" i="4"/>
  <c r="F1293" i="4"/>
  <c r="G1293" i="4" s="1"/>
  <c r="E1293" i="4"/>
  <c r="H1292" i="4"/>
  <c r="F1292" i="4"/>
  <c r="G1292" i="4" s="1"/>
  <c r="E1292" i="4"/>
  <c r="H1291" i="4"/>
  <c r="F1291" i="4"/>
  <c r="G1291" i="4" s="1"/>
  <c r="E1291" i="4"/>
  <c r="H1290" i="4"/>
  <c r="F1290" i="4"/>
  <c r="G1290" i="4" s="1"/>
  <c r="E1290" i="4"/>
  <c r="H1289" i="4"/>
  <c r="F1289" i="4"/>
  <c r="G1289" i="4" s="1"/>
  <c r="E1289" i="4"/>
  <c r="H1288" i="4"/>
  <c r="F1288" i="4"/>
  <c r="G1288" i="4" s="1"/>
  <c r="E1288" i="4"/>
  <c r="H1287" i="4"/>
  <c r="F1287" i="4"/>
  <c r="G1287" i="4" s="1"/>
  <c r="E1287" i="4"/>
  <c r="H1286" i="4"/>
  <c r="F1286" i="4"/>
  <c r="G1286" i="4" s="1"/>
  <c r="E1286" i="4"/>
  <c r="H1285" i="4"/>
  <c r="F1285" i="4"/>
  <c r="G1285" i="4" s="1"/>
  <c r="E1285" i="4"/>
  <c r="H1284" i="4"/>
  <c r="F1284" i="4"/>
  <c r="G1284" i="4" s="1"/>
  <c r="E1284" i="4"/>
  <c r="H1283" i="4"/>
  <c r="F1283" i="4"/>
  <c r="G1283" i="4" s="1"/>
  <c r="E1283" i="4"/>
  <c r="H1282" i="4"/>
  <c r="F1282" i="4"/>
  <c r="G1282" i="4" s="1"/>
  <c r="E1282" i="4"/>
  <c r="H1281" i="4"/>
  <c r="F1281" i="4"/>
  <c r="G1281" i="4" s="1"/>
  <c r="E1281" i="4"/>
  <c r="H1280" i="4"/>
  <c r="F1280" i="4"/>
  <c r="G1280" i="4" s="1"/>
  <c r="E1280" i="4"/>
  <c r="H1279" i="4"/>
  <c r="F1279" i="4"/>
  <c r="G1279" i="4" s="1"/>
  <c r="E1279" i="4"/>
  <c r="H1278" i="4"/>
  <c r="F1278" i="4"/>
  <c r="G1278" i="4" s="1"/>
  <c r="E1278" i="4"/>
  <c r="H1277" i="4"/>
  <c r="F1277" i="4"/>
  <c r="G1277" i="4" s="1"/>
  <c r="E1277" i="4"/>
  <c r="H1276" i="4"/>
  <c r="F1276" i="4"/>
  <c r="G1276" i="4" s="1"/>
  <c r="E1276" i="4"/>
  <c r="H1275" i="4"/>
  <c r="F1275" i="4"/>
  <c r="G1275" i="4" s="1"/>
  <c r="E1275" i="4"/>
  <c r="H1274" i="4"/>
  <c r="F1274" i="4"/>
  <c r="G1274" i="4" s="1"/>
  <c r="E1274" i="4"/>
  <c r="H1273" i="4"/>
  <c r="F1273" i="4"/>
  <c r="G1273" i="4" s="1"/>
  <c r="E1273" i="4"/>
  <c r="H1272" i="4"/>
  <c r="F1272" i="4"/>
  <c r="G1272" i="4" s="1"/>
  <c r="E1272" i="4"/>
  <c r="H1271" i="4"/>
  <c r="F1271" i="4"/>
  <c r="G1271" i="4" s="1"/>
  <c r="E1271" i="4"/>
  <c r="H1270" i="4"/>
  <c r="F1270" i="4"/>
  <c r="G1270" i="4" s="1"/>
  <c r="E1270" i="4"/>
  <c r="H1269" i="4"/>
  <c r="F1269" i="4"/>
  <c r="G1269" i="4" s="1"/>
  <c r="E1269" i="4"/>
  <c r="H1268" i="4"/>
  <c r="F1268" i="4"/>
  <c r="G1268" i="4" s="1"/>
  <c r="E1268" i="4"/>
  <c r="H1267" i="4"/>
  <c r="F1267" i="4"/>
  <c r="G1267" i="4" s="1"/>
  <c r="E1267" i="4"/>
  <c r="H1266" i="4"/>
  <c r="F1266" i="4"/>
  <c r="G1266" i="4" s="1"/>
  <c r="E1266" i="4"/>
  <c r="H1265" i="4"/>
  <c r="F1265" i="4"/>
  <c r="G1265" i="4" s="1"/>
  <c r="E1265" i="4"/>
  <c r="H1264" i="4"/>
  <c r="F1264" i="4"/>
  <c r="G1264" i="4" s="1"/>
  <c r="E1264" i="4"/>
  <c r="H1263" i="4"/>
  <c r="F1263" i="4"/>
  <c r="G1263" i="4" s="1"/>
  <c r="E1263" i="4"/>
  <c r="H1262" i="4"/>
  <c r="F1262" i="4"/>
  <c r="G1262" i="4" s="1"/>
  <c r="E1262" i="4"/>
  <c r="H1261" i="4"/>
  <c r="F1261" i="4"/>
  <c r="G1261" i="4" s="1"/>
  <c r="E1261" i="4"/>
  <c r="H1260" i="4"/>
  <c r="F1260" i="4"/>
  <c r="G1260" i="4" s="1"/>
  <c r="E1260" i="4"/>
  <c r="H1259" i="4"/>
  <c r="F1259" i="4"/>
  <c r="G1259" i="4" s="1"/>
  <c r="E1259" i="4"/>
  <c r="H1258" i="4"/>
  <c r="F1258" i="4"/>
  <c r="G1258" i="4" s="1"/>
  <c r="E1258" i="4"/>
  <c r="H1257" i="4"/>
  <c r="F1257" i="4"/>
  <c r="G1257" i="4" s="1"/>
  <c r="E1257" i="4"/>
  <c r="H1256" i="4"/>
  <c r="F1256" i="4"/>
  <c r="G1256" i="4" s="1"/>
  <c r="E1256" i="4"/>
  <c r="H1255" i="4"/>
  <c r="F1255" i="4"/>
  <c r="G1255" i="4" s="1"/>
  <c r="E1255" i="4"/>
  <c r="H1254" i="4"/>
  <c r="F1254" i="4"/>
  <c r="G1254" i="4" s="1"/>
  <c r="E1254" i="4"/>
  <c r="H1253" i="4"/>
  <c r="F1253" i="4"/>
  <c r="G1253" i="4" s="1"/>
  <c r="E1253" i="4"/>
  <c r="H1252" i="4"/>
  <c r="F1252" i="4"/>
  <c r="G1252" i="4" s="1"/>
  <c r="E1252" i="4"/>
  <c r="H1251" i="4"/>
  <c r="F1251" i="4"/>
  <c r="G1251" i="4" s="1"/>
  <c r="E1251" i="4"/>
  <c r="H1250" i="4"/>
  <c r="F1250" i="4"/>
  <c r="G1250" i="4" s="1"/>
  <c r="E1250" i="4"/>
  <c r="H1249" i="4"/>
  <c r="F1249" i="4"/>
  <c r="G1249" i="4" s="1"/>
  <c r="E1249" i="4"/>
  <c r="H1248" i="4"/>
  <c r="F1248" i="4"/>
  <c r="G1248" i="4" s="1"/>
  <c r="E1248" i="4"/>
  <c r="H1247" i="4"/>
  <c r="F1247" i="4"/>
  <c r="G1247" i="4" s="1"/>
  <c r="E1247" i="4"/>
  <c r="H1246" i="4"/>
  <c r="F1246" i="4"/>
  <c r="G1246" i="4" s="1"/>
  <c r="E1246" i="4"/>
  <c r="H1245" i="4"/>
  <c r="F1245" i="4"/>
  <c r="G1245" i="4" s="1"/>
  <c r="E1245" i="4"/>
  <c r="H1244" i="4"/>
  <c r="F1244" i="4"/>
  <c r="G1244" i="4" s="1"/>
  <c r="E1244" i="4"/>
  <c r="H1243" i="4"/>
  <c r="F1243" i="4"/>
  <c r="G1243" i="4" s="1"/>
  <c r="E1243" i="4"/>
  <c r="H1242" i="4"/>
  <c r="F1242" i="4"/>
  <c r="G1242" i="4" s="1"/>
  <c r="E1242" i="4"/>
  <c r="H1241" i="4"/>
  <c r="F1241" i="4"/>
  <c r="G1241" i="4" s="1"/>
  <c r="E1241" i="4"/>
  <c r="H1240" i="4"/>
  <c r="F1240" i="4"/>
  <c r="G1240" i="4" s="1"/>
  <c r="E1240" i="4"/>
  <c r="H1239" i="4"/>
  <c r="F1239" i="4"/>
  <c r="G1239" i="4" s="1"/>
  <c r="E1239" i="4"/>
  <c r="H1238" i="4"/>
  <c r="F1238" i="4"/>
  <c r="G1238" i="4" s="1"/>
  <c r="E1238" i="4"/>
  <c r="H1237" i="4"/>
  <c r="F1237" i="4"/>
  <c r="G1237" i="4" s="1"/>
  <c r="E1237" i="4"/>
  <c r="H1236" i="4"/>
  <c r="F1236" i="4"/>
  <c r="G1236" i="4" s="1"/>
  <c r="E1236" i="4"/>
  <c r="H1235" i="4"/>
  <c r="F1235" i="4"/>
  <c r="G1235" i="4" s="1"/>
  <c r="E1235" i="4"/>
  <c r="H1234" i="4"/>
  <c r="F1234" i="4"/>
  <c r="G1234" i="4" s="1"/>
  <c r="E1234" i="4"/>
  <c r="H1233" i="4"/>
  <c r="F1233" i="4"/>
  <c r="G1233" i="4" s="1"/>
  <c r="E1233" i="4"/>
  <c r="H1232" i="4"/>
  <c r="F1232" i="4"/>
  <c r="G1232" i="4" s="1"/>
  <c r="E1232" i="4"/>
  <c r="H1231" i="4"/>
  <c r="F1231" i="4"/>
  <c r="G1231" i="4" s="1"/>
  <c r="E1231" i="4"/>
  <c r="H1230" i="4"/>
  <c r="F1230" i="4"/>
  <c r="G1230" i="4" s="1"/>
  <c r="E1230" i="4"/>
  <c r="H1229" i="4"/>
  <c r="F1229" i="4"/>
  <c r="G1229" i="4" s="1"/>
  <c r="E1229" i="4"/>
  <c r="H1228" i="4"/>
  <c r="F1228" i="4"/>
  <c r="G1228" i="4" s="1"/>
  <c r="E1228" i="4"/>
  <c r="H1227" i="4"/>
  <c r="F1227" i="4"/>
  <c r="G1227" i="4" s="1"/>
  <c r="E1227" i="4"/>
  <c r="H1226" i="4"/>
  <c r="F1226" i="4"/>
  <c r="G1226" i="4" s="1"/>
  <c r="E1226" i="4"/>
  <c r="H1225" i="4"/>
  <c r="F1225" i="4"/>
  <c r="G1225" i="4" s="1"/>
  <c r="E1225" i="4"/>
  <c r="H1224" i="4"/>
  <c r="F1224" i="4"/>
  <c r="G1224" i="4" s="1"/>
  <c r="E1224" i="4"/>
  <c r="H1223" i="4"/>
  <c r="F1223" i="4"/>
  <c r="G1223" i="4" s="1"/>
  <c r="E1223" i="4"/>
  <c r="H1222" i="4"/>
  <c r="F1222" i="4"/>
  <c r="G1222" i="4" s="1"/>
  <c r="E1222" i="4"/>
  <c r="H1221" i="4"/>
  <c r="F1221" i="4"/>
  <c r="G1221" i="4" s="1"/>
  <c r="E1221" i="4"/>
  <c r="H1220" i="4"/>
  <c r="F1220" i="4"/>
  <c r="G1220" i="4" s="1"/>
  <c r="E1220" i="4"/>
  <c r="H1219" i="4"/>
  <c r="F1219" i="4"/>
  <c r="G1219" i="4" s="1"/>
  <c r="E1219" i="4"/>
  <c r="H1218" i="4"/>
  <c r="F1218" i="4"/>
  <c r="G1218" i="4" s="1"/>
  <c r="E1218" i="4"/>
  <c r="H1217" i="4"/>
  <c r="F1217" i="4"/>
  <c r="G1217" i="4" s="1"/>
  <c r="E1217" i="4"/>
  <c r="H1216" i="4"/>
  <c r="F1216" i="4"/>
  <c r="G1216" i="4" s="1"/>
  <c r="E1216" i="4"/>
  <c r="H1215" i="4"/>
  <c r="F1215" i="4"/>
  <c r="G1215" i="4" s="1"/>
  <c r="E1215" i="4"/>
  <c r="H1214" i="4"/>
  <c r="F1214" i="4"/>
  <c r="G1214" i="4" s="1"/>
  <c r="E1214" i="4"/>
  <c r="H1213" i="4"/>
  <c r="F1213" i="4"/>
  <c r="G1213" i="4" s="1"/>
  <c r="E1213" i="4"/>
  <c r="H1212" i="4"/>
  <c r="F1212" i="4"/>
  <c r="G1212" i="4" s="1"/>
  <c r="E1212" i="4"/>
  <c r="H1211" i="4"/>
  <c r="F1211" i="4"/>
  <c r="G1211" i="4" s="1"/>
  <c r="E1211" i="4"/>
  <c r="H1210" i="4"/>
  <c r="F1210" i="4"/>
  <c r="G1210" i="4" s="1"/>
  <c r="E1210" i="4"/>
  <c r="H1209" i="4"/>
  <c r="F1209" i="4"/>
  <c r="G1209" i="4" s="1"/>
  <c r="E1209" i="4"/>
  <c r="H1208" i="4"/>
  <c r="F1208" i="4"/>
  <c r="G1208" i="4" s="1"/>
  <c r="E1208" i="4"/>
  <c r="H1207" i="4"/>
  <c r="F1207" i="4"/>
  <c r="G1207" i="4" s="1"/>
  <c r="E1207" i="4"/>
  <c r="H1206" i="4"/>
  <c r="F1206" i="4"/>
  <c r="G1206" i="4" s="1"/>
  <c r="E1206" i="4"/>
  <c r="H1205" i="4"/>
  <c r="F1205" i="4"/>
  <c r="G1205" i="4" s="1"/>
  <c r="E1205" i="4"/>
  <c r="H1204" i="4"/>
  <c r="F1204" i="4"/>
  <c r="G1204" i="4" s="1"/>
  <c r="E1204" i="4"/>
  <c r="H1203" i="4"/>
  <c r="F1203" i="4"/>
  <c r="G1203" i="4" s="1"/>
  <c r="E1203" i="4"/>
  <c r="H1202" i="4"/>
  <c r="F1202" i="4"/>
  <c r="G1202" i="4" s="1"/>
  <c r="E1202" i="4"/>
  <c r="H1201" i="4"/>
  <c r="F1201" i="4"/>
  <c r="G1201" i="4" s="1"/>
  <c r="E1201" i="4"/>
  <c r="H1200" i="4"/>
  <c r="F1200" i="4"/>
  <c r="G1200" i="4" s="1"/>
  <c r="E1200" i="4"/>
  <c r="H1199" i="4"/>
  <c r="F1199" i="4"/>
  <c r="G1199" i="4" s="1"/>
  <c r="E1199" i="4"/>
  <c r="H1198" i="4"/>
  <c r="F1198" i="4"/>
  <c r="G1198" i="4" s="1"/>
  <c r="E1198" i="4"/>
  <c r="H1197" i="4"/>
  <c r="F1197" i="4"/>
  <c r="G1197" i="4" s="1"/>
  <c r="E1197" i="4"/>
  <c r="H1196" i="4"/>
  <c r="F1196" i="4"/>
  <c r="G1196" i="4" s="1"/>
  <c r="E1196" i="4"/>
  <c r="H1195" i="4"/>
  <c r="F1195" i="4"/>
  <c r="G1195" i="4" s="1"/>
  <c r="E1195" i="4"/>
  <c r="H1194" i="4"/>
  <c r="F1194" i="4"/>
  <c r="G1194" i="4" s="1"/>
  <c r="E1194" i="4"/>
  <c r="H1193" i="4"/>
  <c r="F1193" i="4"/>
  <c r="G1193" i="4" s="1"/>
  <c r="E1193" i="4"/>
  <c r="H1192" i="4"/>
  <c r="F1192" i="4"/>
  <c r="G1192" i="4" s="1"/>
  <c r="E1192" i="4"/>
  <c r="H1191" i="4"/>
  <c r="F1191" i="4"/>
  <c r="G1191" i="4" s="1"/>
  <c r="E1191" i="4"/>
  <c r="H1190" i="4"/>
  <c r="F1190" i="4"/>
  <c r="G1190" i="4" s="1"/>
  <c r="E1190" i="4"/>
  <c r="H1189" i="4"/>
  <c r="F1189" i="4"/>
  <c r="G1189" i="4" s="1"/>
  <c r="E1189" i="4"/>
  <c r="H1188" i="4"/>
  <c r="F1188" i="4"/>
  <c r="G1188" i="4" s="1"/>
  <c r="E1188" i="4"/>
  <c r="H1187" i="4"/>
  <c r="F1187" i="4"/>
  <c r="G1187" i="4" s="1"/>
  <c r="E1187" i="4"/>
  <c r="H1186" i="4"/>
  <c r="F1186" i="4"/>
  <c r="G1186" i="4" s="1"/>
  <c r="E1186" i="4"/>
  <c r="H1185" i="4"/>
  <c r="F1185" i="4"/>
  <c r="G1185" i="4" s="1"/>
  <c r="E1185" i="4"/>
  <c r="H1184" i="4"/>
  <c r="F1184" i="4"/>
  <c r="G1184" i="4" s="1"/>
  <c r="E1184" i="4"/>
  <c r="H1183" i="4"/>
  <c r="F1183" i="4"/>
  <c r="G1183" i="4" s="1"/>
  <c r="E1183" i="4"/>
  <c r="H1182" i="4"/>
  <c r="F1182" i="4"/>
  <c r="G1182" i="4" s="1"/>
  <c r="E1182" i="4"/>
  <c r="H1181" i="4"/>
  <c r="F1181" i="4"/>
  <c r="G1181" i="4" s="1"/>
  <c r="E1181" i="4"/>
  <c r="H1180" i="4"/>
  <c r="F1180" i="4"/>
  <c r="G1180" i="4" s="1"/>
  <c r="E1180" i="4"/>
  <c r="H1179" i="4"/>
  <c r="F1179" i="4"/>
  <c r="G1179" i="4" s="1"/>
  <c r="E1179" i="4"/>
  <c r="H1178" i="4"/>
  <c r="F1178" i="4"/>
  <c r="G1178" i="4" s="1"/>
  <c r="E1178" i="4"/>
  <c r="H1177" i="4"/>
  <c r="F1177" i="4"/>
  <c r="G1177" i="4" s="1"/>
  <c r="E1177" i="4"/>
  <c r="H1176" i="4"/>
  <c r="F1176" i="4"/>
  <c r="G1176" i="4" s="1"/>
  <c r="E1176" i="4"/>
  <c r="H1175" i="4"/>
  <c r="F1175" i="4"/>
  <c r="G1175" i="4" s="1"/>
  <c r="E1175" i="4"/>
  <c r="H1174" i="4"/>
  <c r="F1174" i="4"/>
  <c r="G1174" i="4" s="1"/>
  <c r="E1174" i="4"/>
  <c r="H1173" i="4"/>
  <c r="F1173" i="4"/>
  <c r="G1173" i="4" s="1"/>
  <c r="E1173" i="4"/>
  <c r="H1172" i="4"/>
  <c r="F1172" i="4"/>
  <c r="G1172" i="4" s="1"/>
  <c r="E1172" i="4"/>
  <c r="H1171" i="4"/>
  <c r="F1171" i="4"/>
  <c r="G1171" i="4" s="1"/>
  <c r="E1171" i="4"/>
  <c r="H1170" i="4"/>
  <c r="F1170" i="4"/>
  <c r="G1170" i="4" s="1"/>
  <c r="E1170" i="4"/>
  <c r="H1169" i="4"/>
  <c r="F1169" i="4"/>
  <c r="G1169" i="4" s="1"/>
  <c r="E1169" i="4"/>
  <c r="H1168" i="4"/>
  <c r="F1168" i="4"/>
  <c r="G1168" i="4" s="1"/>
  <c r="E1168" i="4"/>
  <c r="H1167" i="4"/>
  <c r="F1167" i="4"/>
  <c r="G1167" i="4" s="1"/>
  <c r="E1167" i="4"/>
  <c r="H1166" i="4"/>
  <c r="F1166" i="4"/>
  <c r="G1166" i="4" s="1"/>
  <c r="E1166" i="4"/>
  <c r="H1165" i="4"/>
  <c r="F1165" i="4"/>
  <c r="G1165" i="4" s="1"/>
  <c r="E1165" i="4"/>
  <c r="H1164" i="4"/>
  <c r="F1164" i="4"/>
  <c r="G1164" i="4" s="1"/>
  <c r="E1164" i="4"/>
  <c r="H1163" i="4"/>
  <c r="F1163" i="4"/>
  <c r="G1163" i="4" s="1"/>
  <c r="E1163" i="4"/>
  <c r="H1162" i="4"/>
  <c r="F1162" i="4"/>
  <c r="G1162" i="4" s="1"/>
  <c r="E1162" i="4"/>
  <c r="H1161" i="4"/>
  <c r="F1161" i="4"/>
  <c r="G1161" i="4" s="1"/>
  <c r="E1161" i="4"/>
  <c r="H1160" i="4"/>
  <c r="F1160" i="4"/>
  <c r="G1160" i="4" s="1"/>
  <c r="E1160" i="4"/>
  <c r="H1159" i="4"/>
  <c r="F1159" i="4"/>
  <c r="G1159" i="4" s="1"/>
  <c r="E1159" i="4"/>
  <c r="H1158" i="4"/>
  <c r="F1158" i="4"/>
  <c r="G1158" i="4" s="1"/>
  <c r="E1158" i="4"/>
  <c r="H1157" i="4"/>
  <c r="F1157" i="4"/>
  <c r="G1157" i="4" s="1"/>
  <c r="E1157" i="4"/>
  <c r="H1156" i="4"/>
  <c r="F1156" i="4"/>
  <c r="G1156" i="4" s="1"/>
  <c r="E1156" i="4"/>
  <c r="H1155" i="4"/>
  <c r="F1155" i="4"/>
  <c r="G1155" i="4" s="1"/>
  <c r="E1155" i="4"/>
  <c r="H1154" i="4"/>
  <c r="F1154" i="4"/>
  <c r="G1154" i="4" s="1"/>
  <c r="E1154" i="4"/>
  <c r="H1153" i="4"/>
  <c r="F1153" i="4"/>
  <c r="G1153" i="4" s="1"/>
  <c r="E1153" i="4"/>
  <c r="H1152" i="4"/>
  <c r="F1152" i="4"/>
  <c r="G1152" i="4" s="1"/>
  <c r="E1152" i="4"/>
  <c r="H1151" i="4"/>
  <c r="F1151" i="4"/>
  <c r="G1151" i="4" s="1"/>
  <c r="E1151" i="4"/>
  <c r="H1150" i="4"/>
  <c r="F1150" i="4"/>
  <c r="G1150" i="4" s="1"/>
  <c r="E1150" i="4"/>
  <c r="H1149" i="4"/>
  <c r="F1149" i="4"/>
  <c r="G1149" i="4" s="1"/>
  <c r="E1149" i="4"/>
  <c r="H1148" i="4"/>
  <c r="F1148" i="4"/>
  <c r="G1148" i="4" s="1"/>
  <c r="E1148" i="4"/>
  <c r="H1147" i="4"/>
  <c r="E1147" i="4"/>
  <c r="F1146" i="4" s="1"/>
  <c r="G1146" i="4" s="1"/>
  <c r="H1146" i="4"/>
  <c r="E1146" i="4"/>
  <c r="H1145" i="4"/>
  <c r="F1145" i="4"/>
  <c r="G1145" i="4" s="1"/>
  <c r="E1145" i="4"/>
  <c r="H1144" i="4"/>
  <c r="G1144" i="4"/>
  <c r="F1144" i="4"/>
  <c r="E1144" i="4"/>
  <c r="H1143" i="4"/>
  <c r="F1143" i="4"/>
  <c r="G1143" i="4" s="1"/>
  <c r="E1143" i="4"/>
  <c r="H1142" i="4"/>
  <c r="F1142" i="4"/>
  <c r="G1142" i="4" s="1"/>
  <c r="E1142" i="4"/>
  <c r="H1141" i="4"/>
  <c r="F1141" i="4"/>
  <c r="G1141" i="4" s="1"/>
  <c r="E1141" i="4"/>
  <c r="H1140" i="4"/>
  <c r="F1140" i="4"/>
  <c r="G1140" i="4" s="1"/>
  <c r="E1140" i="4"/>
  <c r="H1139" i="4"/>
  <c r="E1139" i="4"/>
  <c r="F1139" i="4" s="1"/>
  <c r="G1139" i="4" s="1"/>
  <c r="H1138" i="4"/>
  <c r="E1138" i="4"/>
  <c r="H1137" i="4"/>
  <c r="F1137" i="4"/>
  <c r="G1137" i="4" s="1"/>
  <c r="E1137" i="4"/>
  <c r="H1136" i="4"/>
  <c r="G1136" i="4"/>
  <c r="F1136" i="4"/>
  <c r="E1136" i="4"/>
  <c r="H1135" i="4"/>
  <c r="F1135" i="4"/>
  <c r="G1135" i="4" s="1"/>
  <c r="E1135" i="4"/>
  <c r="H1134" i="4"/>
  <c r="F1134" i="4"/>
  <c r="G1134" i="4" s="1"/>
  <c r="E1134" i="4"/>
  <c r="H1133" i="4"/>
  <c r="F1133" i="4"/>
  <c r="G1133" i="4" s="1"/>
  <c r="E1133" i="4"/>
  <c r="H1132" i="4"/>
  <c r="F1132" i="4"/>
  <c r="G1132" i="4" s="1"/>
  <c r="E1132" i="4"/>
  <c r="H1131" i="4"/>
  <c r="E1131" i="4"/>
  <c r="F1130" i="4" s="1"/>
  <c r="G1130" i="4" s="1"/>
  <c r="H1130" i="4"/>
  <c r="E1130" i="4"/>
  <c r="H1129" i="4"/>
  <c r="F1129" i="4"/>
  <c r="G1129" i="4" s="1"/>
  <c r="E1129" i="4"/>
  <c r="H1128" i="4"/>
  <c r="G1128" i="4"/>
  <c r="F1128" i="4"/>
  <c r="E1128" i="4"/>
  <c r="H1127" i="4"/>
  <c r="F1127" i="4"/>
  <c r="G1127" i="4" s="1"/>
  <c r="E1127" i="4"/>
  <c r="H1126" i="4"/>
  <c r="F1126" i="4"/>
  <c r="G1126" i="4" s="1"/>
  <c r="E1126" i="4"/>
  <c r="H1125" i="4"/>
  <c r="F1125" i="4"/>
  <c r="G1125" i="4" s="1"/>
  <c r="E1125" i="4"/>
  <c r="H1124" i="4"/>
  <c r="F1124" i="4"/>
  <c r="G1124" i="4" s="1"/>
  <c r="E1124" i="4"/>
  <c r="H1123" i="4"/>
  <c r="E1123" i="4"/>
  <c r="F1123" i="4" s="1"/>
  <c r="G1123" i="4" s="1"/>
  <c r="H1122" i="4"/>
  <c r="E1122" i="4"/>
  <c r="H1121" i="4"/>
  <c r="F1121" i="4"/>
  <c r="G1121" i="4" s="1"/>
  <c r="E1121" i="4"/>
  <c r="H1120" i="4"/>
  <c r="G1120" i="4"/>
  <c r="F1120" i="4"/>
  <c r="E1120" i="4"/>
  <c r="H1119" i="4"/>
  <c r="F1119" i="4"/>
  <c r="G1119" i="4" s="1"/>
  <c r="E1119" i="4"/>
  <c r="F1118" i="4" s="1"/>
  <c r="G1118" i="4" s="1"/>
  <c r="H1118" i="4"/>
  <c r="E1118" i="4"/>
  <c r="H1117" i="4"/>
  <c r="F1117" i="4"/>
  <c r="G1117" i="4" s="1"/>
  <c r="E1117" i="4"/>
  <c r="H1116" i="4"/>
  <c r="G1116" i="4"/>
  <c r="F1116" i="4"/>
  <c r="E1116" i="4"/>
  <c r="H1115" i="4"/>
  <c r="F1115" i="4"/>
  <c r="G1115" i="4" s="1"/>
  <c r="E1115" i="4"/>
  <c r="H1114" i="4"/>
  <c r="F1114" i="4"/>
  <c r="G1114" i="4" s="1"/>
  <c r="E1114" i="4"/>
  <c r="H1113" i="4"/>
  <c r="F1113" i="4"/>
  <c r="G1113" i="4" s="1"/>
  <c r="E1113" i="4"/>
  <c r="H1112" i="4"/>
  <c r="G1112" i="4"/>
  <c r="F1112" i="4"/>
  <c r="E1112" i="4"/>
  <c r="H1111" i="4"/>
  <c r="F1111" i="4"/>
  <c r="G1111" i="4" s="1"/>
  <c r="E1111" i="4"/>
  <c r="F1110" i="4" s="1"/>
  <c r="G1110" i="4" s="1"/>
  <c r="H1110" i="4"/>
  <c r="E1110" i="4"/>
  <c r="H1109" i="4"/>
  <c r="F1109" i="4"/>
  <c r="G1109" i="4" s="1"/>
  <c r="E1109" i="4"/>
  <c r="H1108" i="4"/>
  <c r="G1108" i="4"/>
  <c r="F1108" i="4"/>
  <c r="E1108" i="4"/>
  <c r="H1107" i="4"/>
  <c r="F1107" i="4"/>
  <c r="G1107" i="4" s="1"/>
  <c r="E1107" i="4"/>
  <c r="H1106" i="4"/>
  <c r="F1106" i="4"/>
  <c r="G1106" i="4" s="1"/>
  <c r="E1106" i="4"/>
  <c r="H1105" i="4"/>
  <c r="F1105" i="4"/>
  <c r="G1105" i="4" s="1"/>
  <c r="E1105" i="4"/>
  <c r="H1104" i="4"/>
  <c r="G1104" i="4"/>
  <c r="F1104" i="4"/>
  <c r="E1104" i="4"/>
  <c r="H1103" i="4"/>
  <c r="F1103" i="4"/>
  <c r="G1103" i="4" s="1"/>
  <c r="E1103" i="4"/>
  <c r="F1102" i="4" s="1"/>
  <c r="G1102" i="4" s="1"/>
  <c r="H1102" i="4"/>
  <c r="E1102" i="4"/>
  <c r="H1101" i="4"/>
  <c r="F1101" i="4"/>
  <c r="G1101" i="4" s="1"/>
  <c r="E1101" i="4"/>
  <c r="H1100" i="4"/>
  <c r="G1100" i="4"/>
  <c r="F1100" i="4"/>
  <c r="E1100" i="4"/>
  <c r="H1099" i="4"/>
  <c r="F1099" i="4"/>
  <c r="G1099" i="4" s="1"/>
  <c r="E1099" i="4"/>
  <c r="H1098" i="4"/>
  <c r="F1098" i="4"/>
  <c r="G1098" i="4" s="1"/>
  <c r="E1098" i="4"/>
  <c r="H1097" i="4"/>
  <c r="F1097" i="4"/>
  <c r="G1097" i="4" s="1"/>
  <c r="E1097" i="4"/>
  <c r="H1096" i="4"/>
  <c r="G1096" i="4"/>
  <c r="F1096" i="4"/>
  <c r="E1096" i="4"/>
  <c r="H1095" i="4"/>
  <c r="F1095" i="4"/>
  <c r="G1095" i="4" s="1"/>
  <c r="E1095" i="4"/>
  <c r="F1094" i="4" s="1"/>
  <c r="G1094" i="4" s="1"/>
  <c r="H1094" i="4"/>
  <c r="E1094" i="4"/>
  <c r="H1093" i="4"/>
  <c r="F1093" i="4"/>
  <c r="G1093" i="4" s="1"/>
  <c r="E1093" i="4"/>
  <c r="H1092" i="4"/>
  <c r="G1092" i="4"/>
  <c r="F1092" i="4"/>
  <c r="E1092" i="4"/>
  <c r="H1091" i="4"/>
  <c r="F1091" i="4"/>
  <c r="G1091" i="4" s="1"/>
  <c r="E1091" i="4"/>
  <c r="H1090" i="4"/>
  <c r="F1090" i="4"/>
  <c r="G1090" i="4" s="1"/>
  <c r="E1090" i="4"/>
  <c r="H1089" i="4"/>
  <c r="F1089" i="4"/>
  <c r="G1089" i="4" s="1"/>
  <c r="E1089" i="4"/>
  <c r="H1088" i="4"/>
  <c r="G1088" i="4"/>
  <c r="F1088" i="4"/>
  <c r="E1088" i="4"/>
  <c r="H1087" i="4"/>
  <c r="F1087" i="4"/>
  <c r="G1087" i="4" s="1"/>
  <c r="E1087" i="4"/>
  <c r="F1086" i="4" s="1"/>
  <c r="G1086" i="4" s="1"/>
  <c r="H1086" i="4"/>
  <c r="E1086" i="4"/>
  <c r="H1085" i="4"/>
  <c r="F1085" i="4"/>
  <c r="G1085" i="4" s="1"/>
  <c r="E1085" i="4"/>
  <c r="H1084" i="4"/>
  <c r="G1084" i="4"/>
  <c r="F1084" i="4"/>
  <c r="E1084" i="4"/>
  <c r="H1083" i="4"/>
  <c r="F1083" i="4"/>
  <c r="G1083" i="4" s="1"/>
  <c r="E1083" i="4"/>
  <c r="H1082" i="4"/>
  <c r="F1082" i="4"/>
  <c r="G1082" i="4" s="1"/>
  <c r="E1082" i="4"/>
  <c r="H1081" i="4"/>
  <c r="F1081" i="4"/>
  <c r="G1081" i="4" s="1"/>
  <c r="E1081" i="4"/>
  <c r="H1080" i="4"/>
  <c r="G1080" i="4"/>
  <c r="F1080" i="4"/>
  <c r="E1080" i="4"/>
  <c r="H1079" i="4"/>
  <c r="F1079" i="4"/>
  <c r="G1079" i="4" s="1"/>
  <c r="E1079" i="4"/>
  <c r="F1078" i="4" s="1"/>
  <c r="G1078" i="4" s="1"/>
  <c r="H1078" i="4"/>
  <c r="E1078" i="4"/>
  <c r="H1077" i="4"/>
  <c r="F1077" i="4"/>
  <c r="G1077" i="4" s="1"/>
  <c r="E1077" i="4"/>
  <c r="H1076" i="4"/>
  <c r="G1076" i="4"/>
  <c r="F1076" i="4"/>
  <c r="E1076" i="4"/>
  <c r="F1075" i="4" s="1"/>
  <c r="G1075" i="4" s="1"/>
  <c r="H1075" i="4"/>
  <c r="E1075" i="4"/>
  <c r="H1074" i="4"/>
  <c r="F1074" i="4"/>
  <c r="G1074" i="4" s="1"/>
  <c r="E1074" i="4"/>
  <c r="H1073" i="4"/>
  <c r="F1073" i="4"/>
  <c r="G1073" i="4" s="1"/>
  <c r="E1073" i="4"/>
  <c r="H1072" i="4"/>
  <c r="G1072" i="4"/>
  <c r="F1072" i="4"/>
  <c r="E1072" i="4"/>
  <c r="H1071" i="4"/>
  <c r="F1071" i="4"/>
  <c r="G1071" i="4" s="1"/>
  <c r="E1071" i="4"/>
  <c r="F1070" i="4" s="1"/>
  <c r="G1070" i="4" s="1"/>
  <c r="H1070" i="4"/>
  <c r="E1070" i="4"/>
  <c r="H1069" i="4"/>
  <c r="F1069" i="4"/>
  <c r="G1069" i="4" s="1"/>
  <c r="E1069" i="4"/>
  <c r="H1068" i="4"/>
  <c r="G1068" i="4"/>
  <c r="F1068" i="4"/>
  <c r="E1068" i="4"/>
  <c r="F1067" i="4" s="1"/>
  <c r="G1067" i="4" s="1"/>
  <c r="H1067" i="4"/>
  <c r="E1067" i="4"/>
  <c r="H1066" i="4"/>
  <c r="F1066" i="4"/>
  <c r="G1066" i="4" s="1"/>
  <c r="E1066" i="4"/>
  <c r="H1065" i="4"/>
  <c r="F1065" i="4"/>
  <c r="G1065" i="4" s="1"/>
  <c r="E1065" i="4"/>
  <c r="H1064" i="4"/>
  <c r="G1064" i="4"/>
  <c r="F1064" i="4"/>
  <c r="E1064" i="4"/>
  <c r="H1063" i="4"/>
  <c r="E1063" i="4"/>
  <c r="F1063" i="4" s="1"/>
  <c r="G1063" i="4" s="1"/>
  <c r="H1062" i="4"/>
  <c r="F1062" i="4"/>
  <c r="G1062" i="4" s="1"/>
  <c r="E1062" i="4"/>
  <c r="H1061" i="4"/>
  <c r="E1061" i="4"/>
  <c r="F1061" i="4" s="1"/>
  <c r="G1061" i="4" s="1"/>
  <c r="H1060" i="4"/>
  <c r="F1060" i="4"/>
  <c r="G1060" i="4" s="1"/>
  <c r="E1060" i="4"/>
  <c r="H1059" i="4"/>
  <c r="E1059" i="4"/>
  <c r="F1059" i="4" s="1"/>
  <c r="G1059" i="4" s="1"/>
  <c r="H1058" i="4"/>
  <c r="F1058" i="4"/>
  <c r="G1058" i="4" s="1"/>
  <c r="E1058" i="4"/>
  <c r="H1057" i="4"/>
  <c r="E1057" i="4"/>
  <c r="F1057" i="4" s="1"/>
  <c r="G1057" i="4" s="1"/>
  <c r="H1056" i="4"/>
  <c r="F1056" i="4"/>
  <c r="G1056" i="4" s="1"/>
  <c r="E1056" i="4"/>
  <c r="H1055" i="4"/>
  <c r="E1055" i="4"/>
  <c r="F1055" i="4" s="1"/>
  <c r="G1055" i="4" s="1"/>
  <c r="H1054" i="4"/>
  <c r="F1054" i="4"/>
  <c r="G1054" i="4" s="1"/>
  <c r="E1054" i="4"/>
  <c r="H1053" i="4"/>
  <c r="E1053" i="4"/>
  <c r="F1053" i="4" s="1"/>
  <c r="G1053" i="4" s="1"/>
  <c r="H1052" i="4"/>
  <c r="F1052" i="4"/>
  <c r="G1052" i="4" s="1"/>
  <c r="E1052" i="4"/>
  <c r="H1051" i="4"/>
  <c r="E1051" i="4"/>
  <c r="F1051" i="4" s="1"/>
  <c r="G1051" i="4" s="1"/>
  <c r="H1050" i="4"/>
  <c r="F1050" i="4"/>
  <c r="G1050" i="4" s="1"/>
  <c r="E1050" i="4"/>
  <c r="H1049" i="4"/>
  <c r="E1049" i="4"/>
  <c r="F1049" i="4" s="1"/>
  <c r="G1049" i="4" s="1"/>
  <c r="H1048" i="4"/>
  <c r="F1048" i="4"/>
  <c r="G1048" i="4" s="1"/>
  <c r="E1048" i="4"/>
  <c r="H1047" i="4"/>
  <c r="E1047" i="4"/>
  <c r="F1047" i="4" s="1"/>
  <c r="G1047" i="4" s="1"/>
  <c r="H1046" i="4"/>
  <c r="F1046" i="4"/>
  <c r="G1046" i="4" s="1"/>
  <c r="E1046" i="4"/>
  <c r="H1045" i="4"/>
  <c r="E1045" i="4"/>
  <c r="F1045" i="4" s="1"/>
  <c r="G1045" i="4" s="1"/>
  <c r="H1044" i="4"/>
  <c r="F1044" i="4"/>
  <c r="G1044" i="4" s="1"/>
  <c r="E1044" i="4"/>
  <c r="H1043" i="4"/>
  <c r="E1043" i="4"/>
  <c r="F1043" i="4" s="1"/>
  <c r="G1043" i="4" s="1"/>
  <c r="H1042" i="4"/>
  <c r="F1042" i="4"/>
  <c r="G1042" i="4" s="1"/>
  <c r="E1042" i="4"/>
  <c r="H1041" i="4"/>
  <c r="E1041" i="4"/>
  <c r="F1041" i="4" s="1"/>
  <c r="G1041" i="4" s="1"/>
  <c r="H1040" i="4"/>
  <c r="F1040" i="4"/>
  <c r="G1040" i="4" s="1"/>
  <c r="E1040" i="4"/>
  <c r="H1039" i="4"/>
  <c r="E1039" i="4"/>
  <c r="F1039" i="4" s="1"/>
  <c r="G1039" i="4" s="1"/>
  <c r="H1038" i="4"/>
  <c r="F1038" i="4"/>
  <c r="G1038" i="4" s="1"/>
  <c r="E1038" i="4"/>
  <c r="H1037" i="4"/>
  <c r="E1037" i="4"/>
  <c r="F1037" i="4" s="1"/>
  <c r="G1037" i="4" s="1"/>
  <c r="H1036" i="4"/>
  <c r="F1036" i="4"/>
  <c r="G1036" i="4" s="1"/>
  <c r="E1036" i="4"/>
  <c r="H1035" i="4"/>
  <c r="F1035" i="4"/>
  <c r="G1035" i="4" s="1"/>
  <c r="E1035" i="4"/>
  <c r="H1034" i="4"/>
  <c r="F1034" i="4"/>
  <c r="G1034" i="4" s="1"/>
  <c r="E1034" i="4"/>
  <c r="H1033" i="4"/>
  <c r="E1033" i="4"/>
  <c r="F1033" i="4" s="1"/>
  <c r="G1033" i="4" s="1"/>
  <c r="H1032" i="4"/>
  <c r="F1032" i="4"/>
  <c r="G1032" i="4" s="1"/>
  <c r="E1032" i="4"/>
  <c r="H1031" i="4"/>
  <c r="F1031" i="4"/>
  <c r="G1031" i="4" s="1"/>
  <c r="E1031" i="4"/>
  <c r="H1030" i="4"/>
  <c r="F1030" i="4"/>
  <c r="G1030" i="4" s="1"/>
  <c r="E1030" i="4"/>
  <c r="H1029" i="4"/>
  <c r="E1029" i="4"/>
  <c r="F1029" i="4" s="1"/>
  <c r="G1029" i="4" s="1"/>
  <c r="H1028" i="4"/>
  <c r="F1028" i="4"/>
  <c r="G1028" i="4" s="1"/>
  <c r="E1028" i="4"/>
  <c r="H1027" i="4"/>
  <c r="F1027" i="4"/>
  <c r="G1027" i="4" s="1"/>
  <c r="E1027" i="4"/>
  <c r="H1026" i="4"/>
  <c r="F1026" i="4"/>
  <c r="G1026" i="4" s="1"/>
  <c r="E1026" i="4"/>
  <c r="H1025" i="4"/>
  <c r="E1025" i="4"/>
  <c r="F1025" i="4" s="1"/>
  <c r="G1025" i="4" s="1"/>
  <c r="H1024" i="4"/>
  <c r="F1024" i="4"/>
  <c r="G1024" i="4" s="1"/>
  <c r="E1024" i="4"/>
  <c r="H1023" i="4"/>
  <c r="F1023" i="4"/>
  <c r="G1023" i="4" s="1"/>
  <c r="E1023" i="4"/>
  <c r="H1022" i="4"/>
  <c r="F1022" i="4"/>
  <c r="G1022" i="4" s="1"/>
  <c r="E1022" i="4"/>
  <c r="H1021" i="4"/>
  <c r="F1021" i="4"/>
  <c r="G1021" i="4" s="1"/>
  <c r="E1021" i="4"/>
  <c r="H1020" i="4"/>
  <c r="F1020" i="4"/>
  <c r="G1020" i="4" s="1"/>
  <c r="E1020" i="4"/>
  <c r="H1019" i="4"/>
  <c r="F1019" i="4"/>
  <c r="G1019" i="4" s="1"/>
  <c r="E1019" i="4"/>
  <c r="H1018" i="4"/>
  <c r="F1018" i="4"/>
  <c r="G1018" i="4" s="1"/>
  <c r="E1018" i="4"/>
  <c r="H1017" i="4"/>
  <c r="F1017" i="4"/>
  <c r="G1017" i="4" s="1"/>
  <c r="E1017" i="4"/>
  <c r="H1016" i="4"/>
  <c r="F1016" i="4"/>
  <c r="G1016" i="4" s="1"/>
  <c r="E1016" i="4"/>
  <c r="H1015" i="4"/>
  <c r="F1015" i="4"/>
  <c r="G1015" i="4" s="1"/>
  <c r="E1015" i="4"/>
  <c r="H1014" i="4"/>
  <c r="F1014" i="4"/>
  <c r="G1014" i="4" s="1"/>
  <c r="E1014" i="4"/>
  <c r="H1013" i="4"/>
  <c r="F1013" i="4"/>
  <c r="G1013" i="4" s="1"/>
  <c r="E1013" i="4"/>
  <c r="H1012" i="4"/>
  <c r="F1012" i="4"/>
  <c r="G1012" i="4" s="1"/>
  <c r="E1012" i="4"/>
  <c r="H1011" i="4"/>
  <c r="F1011" i="4"/>
  <c r="G1011" i="4" s="1"/>
  <c r="E1011" i="4"/>
  <c r="H1010" i="4"/>
  <c r="F1010" i="4"/>
  <c r="G1010" i="4" s="1"/>
  <c r="E1010" i="4"/>
  <c r="H1009" i="4"/>
  <c r="F1009" i="4"/>
  <c r="G1009" i="4" s="1"/>
  <c r="E1009" i="4"/>
  <c r="H1008" i="4"/>
  <c r="F1008" i="4"/>
  <c r="G1008" i="4" s="1"/>
  <c r="E1008" i="4"/>
  <c r="H1007" i="4"/>
  <c r="F1007" i="4"/>
  <c r="G1007" i="4" s="1"/>
  <c r="E1007" i="4"/>
  <c r="H1006" i="4"/>
  <c r="F1006" i="4"/>
  <c r="G1006" i="4" s="1"/>
  <c r="E1006" i="4"/>
  <c r="H1005" i="4"/>
  <c r="F1005" i="4"/>
  <c r="G1005" i="4" s="1"/>
  <c r="E1005" i="4"/>
  <c r="H1004" i="4"/>
  <c r="F1004" i="4"/>
  <c r="G1004" i="4" s="1"/>
  <c r="E1004" i="4"/>
  <c r="H1003" i="4"/>
  <c r="F1003" i="4"/>
  <c r="G1003" i="4" s="1"/>
  <c r="E1003" i="4"/>
  <c r="H1002" i="4"/>
  <c r="F1002" i="4"/>
  <c r="G1002" i="4" s="1"/>
  <c r="E1002" i="4"/>
  <c r="H1001" i="4"/>
  <c r="F1001" i="4"/>
  <c r="G1001" i="4" s="1"/>
  <c r="E1001" i="4"/>
  <c r="H1000" i="4"/>
  <c r="F1000" i="4"/>
  <c r="G1000" i="4" s="1"/>
  <c r="E1000" i="4"/>
  <c r="H999" i="4"/>
  <c r="F999" i="4"/>
  <c r="G999" i="4" s="1"/>
  <c r="E999" i="4"/>
  <c r="H998" i="4"/>
  <c r="F998" i="4"/>
  <c r="G998" i="4" s="1"/>
  <c r="E998" i="4"/>
  <c r="H997" i="4"/>
  <c r="F997" i="4"/>
  <c r="G997" i="4" s="1"/>
  <c r="E997" i="4"/>
  <c r="H996" i="4"/>
  <c r="F996" i="4"/>
  <c r="G996" i="4" s="1"/>
  <c r="E996" i="4"/>
  <c r="H995" i="4"/>
  <c r="F995" i="4"/>
  <c r="G995" i="4" s="1"/>
  <c r="E995" i="4"/>
  <c r="H994" i="4"/>
  <c r="F994" i="4"/>
  <c r="G994" i="4" s="1"/>
  <c r="E994" i="4"/>
  <c r="H993" i="4"/>
  <c r="F993" i="4"/>
  <c r="G993" i="4" s="1"/>
  <c r="E993" i="4"/>
  <c r="H992" i="4"/>
  <c r="F992" i="4"/>
  <c r="G992" i="4" s="1"/>
  <c r="E992" i="4"/>
  <c r="H991" i="4"/>
  <c r="F991" i="4"/>
  <c r="G991" i="4" s="1"/>
  <c r="E991" i="4"/>
  <c r="H990" i="4"/>
  <c r="F990" i="4"/>
  <c r="G990" i="4" s="1"/>
  <c r="E990" i="4"/>
  <c r="H989" i="4"/>
  <c r="F989" i="4"/>
  <c r="G989" i="4" s="1"/>
  <c r="E989" i="4"/>
  <c r="H988" i="4"/>
  <c r="F988" i="4"/>
  <c r="G988" i="4" s="1"/>
  <c r="E988" i="4"/>
  <c r="H987" i="4"/>
  <c r="F987" i="4"/>
  <c r="G987" i="4" s="1"/>
  <c r="E987" i="4"/>
  <c r="H986" i="4"/>
  <c r="F986" i="4"/>
  <c r="G986" i="4" s="1"/>
  <c r="E986" i="4"/>
  <c r="H985" i="4"/>
  <c r="F985" i="4"/>
  <c r="G985" i="4" s="1"/>
  <c r="E985" i="4"/>
  <c r="H984" i="4"/>
  <c r="F984" i="4"/>
  <c r="G984" i="4" s="1"/>
  <c r="E984" i="4"/>
  <c r="H983" i="4"/>
  <c r="F983" i="4"/>
  <c r="G983" i="4" s="1"/>
  <c r="E983" i="4"/>
  <c r="H982" i="4"/>
  <c r="F982" i="4"/>
  <c r="G982" i="4" s="1"/>
  <c r="E982" i="4"/>
  <c r="H981" i="4"/>
  <c r="F981" i="4"/>
  <c r="G981" i="4" s="1"/>
  <c r="E981" i="4"/>
  <c r="H980" i="4"/>
  <c r="F980" i="4"/>
  <c r="G980" i="4" s="1"/>
  <c r="E980" i="4"/>
  <c r="H979" i="4"/>
  <c r="F979" i="4"/>
  <c r="G979" i="4" s="1"/>
  <c r="E979" i="4"/>
  <c r="H978" i="4"/>
  <c r="F978" i="4"/>
  <c r="G978" i="4" s="1"/>
  <c r="E978" i="4"/>
  <c r="H977" i="4"/>
  <c r="F977" i="4"/>
  <c r="G977" i="4" s="1"/>
  <c r="E977" i="4"/>
  <c r="H976" i="4"/>
  <c r="F976" i="4"/>
  <c r="G976" i="4" s="1"/>
  <c r="E976" i="4"/>
  <c r="H975" i="4"/>
  <c r="F975" i="4"/>
  <c r="G975" i="4" s="1"/>
  <c r="E975" i="4"/>
  <c r="H974" i="4"/>
  <c r="F974" i="4"/>
  <c r="G974" i="4" s="1"/>
  <c r="E974" i="4"/>
  <c r="H973" i="4"/>
  <c r="F973" i="4"/>
  <c r="G973" i="4" s="1"/>
  <c r="E973" i="4"/>
  <c r="H972" i="4"/>
  <c r="F972" i="4"/>
  <c r="G972" i="4" s="1"/>
  <c r="E972" i="4"/>
  <c r="H971" i="4"/>
  <c r="F971" i="4"/>
  <c r="G971" i="4" s="1"/>
  <c r="E971" i="4"/>
  <c r="H970" i="4"/>
  <c r="F970" i="4"/>
  <c r="G970" i="4" s="1"/>
  <c r="E970" i="4"/>
  <c r="H969" i="4"/>
  <c r="F969" i="4"/>
  <c r="G969" i="4" s="1"/>
  <c r="E969" i="4"/>
  <c r="H968" i="4"/>
  <c r="F968" i="4"/>
  <c r="G968" i="4" s="1"/>
  <c r="E968" i="4"/>
  <c r="H967" i="4"/>
  <c r="F967" i="4"/>
  <c r="G967" i="4" s="1"/>
  <c r="E967" i="4"/>
  <c r="H966" i="4"/>
  <c r="F966" i="4"/>
  <c r="G966" i="4" s="1"/>
  <c r="E966" i="4"/>
  <c r="H965" i="4"/>
  <c r="F965" i="4"/>
  <c r="G965" i="4" s="1"/>
  <c r="E965" i="4"/>
  <c r="H964" i="4"/>
  <c r="F964" i="4"/>
  <c r="G964" i="4" s="1"/>
  <c r="E964" i="4"/>
  <c r="H963" i="4"/>
  <c r="F963" i="4"/>
  <c r="G963" i="4" s="1"/>
  <c r="E963" i="4"/>
  <c r="H962" i="4"/>
  <c r="F962" i="4"/>
  <c r="G962" i="4" s="1"/>
  <c r="E962" i="4"/>
  <c r="H961" i="4"/>
  <c r="F961" i="4"/>
  <c r="G961" i="4" s="1"/>
  <c r="E961" i="4"/>
  <c r="H960" i="4"/>
  <c r="F960" i="4"/>
  <c r="G960" i="4" s="1"/>
  <c r="E960" i="4"/>
  <c r="H959" i="4"/>
  <c r="F959" i="4"/>
  <c r="G959" i="4" s="1"/>
  <c r="E959" i="4"/>
  <c r="H958" i="4"/>
  <c r="F958" i="4"/>
  <c r="G958" i="4" s="1"/>
  <c r="E958" i="4"/>
  <c r="H957" i="4"/>
  <c r="F957" i="4"/>
  <c r="G957" i="4" s="1"/>
  <c r="E957" i="4"/>
  <c r="H956" i="4"/>
  <c r="F956" i="4"/>
  <c r="G956" i="4" s="1"/>
  <c r="E956" i="4"/>
  <c r="H955" i="4"/>
  <c r="F955" i="4"/>
  <c r="G955" i="4" s="1"/>
  <c r="E955" i="4"/>
  <c r="H954" i="4"/>
  <c r="F954" i="4"/>
  <c r="G954" i="4" s="1"/>
  <c r="E954" i="4"/>
  <c r="H953" i="4"/>
  <c r="F953" i="4"/>
  <c r="G953" i="4" s="1"/>
  <c r="E953" i="4"/>
  <c r="H952" i="4"/>
  <c r="F952" i="4"/>
  <c r="G952" i="4" s="1"/>
  <c r="E952" i="4"/>
  <c r="H951" i="4"/>
  <c r="F951" i="4"/>
  <c r="G951" i="4" s="1"/>
  <c r="E951" i="4"/>
  <c r="H950" i="4"/>
  <c r="F950" i="4"/>
  <c r="G950" i="4" s="1"/>
  <c r="E950" i="4"/>
  <c r="H949" i="4"/>
  <c r="F949" i="4"/>
  <c r="G949" i="4" s="1"/>
  <c r="E949" i="4"/>
  <c r="H948" i="4"/>
  <c r="F948" i="4"/>
  <c r="G948" i="4" s="1"/>
  <c r="E948" i="4"/>
  <c r="H947" i="4"/>
  <c r="F947" i="4"/>
  <c r="G947" i="4" s="1"/>
  <c r="E947" i="4"/>
  <c r="H946" i="4"/>
  <c r="F946" i="4"/>
  <c r="G946" i="4" s="1"/>
  <c r="E946" i="4"/>
  <c r="H945" i="4"/>
  <c r="F945" i="4"/>
  <c r="G945" i="4" s="1"/>
  <c r="E945" i="4"/>
  <c r="H944" i="4"/>
  <c r="F944" i="4"/>
  <c r="G944" i="4" s="1"/>
  <c r="E944" i="4"/>
  <c r="H943" i="4"/>
  <c r="F943" i="4"/>
  <c r="G943" i="4" s="1"/>
  <c r="E943" i="4"/>
  <c r="H942" i="4"/>
  <c r="F942" i="4"/>
  <c r="G942" i="4" s="1"/>
  <c r="E942" i="4"/>
  <c r="H941" i="4"/>
  <c r="F941" i="4"/>
  <c r="G941" i="4" s="1"/>
  <c r="E941" i="4"/>
  <c r="H940" i="4"/>
  <c r="F940" i="4"/>
  <c r="G940" i="4" s="1"/>
  <c r="E940" i="4"/>
  <c r="H939" i="4"/>
  <c r="F939" i="4"/>
  <c r="G939" i="4" s="1"/>
  <c r="E939" i="4"/>
  <c r="H938" i="4"/>
  <c r="F938" i="4"/>
  <c r="G938" i="4" s="1"/>
  <c r="E938" i="4"/>
  <c r="H937" i="4"/>
  <c r="F937" i="4"/>
  <c r="G937" i="4" s="1"/>
  <c r="E937" i="4"/>
  <c r="H936" i="4"/>
  <c r="F936" i="4"/>
  <c r="G936" i="4" s="1"/>
  <c r="E936" i="4"/>
  <c r="H935" i="4"/>
  <c r="F935" i="4"/>
  <c r="G935" i="4" s="1"/>
  <c r="E935" i="4"/>
  <c r="H934" i="4"/>
  <c r="F934" i="4"/>
  <c r="G934" i="4" s="1"/>
  <c r="E934" i="4"/>
  <c r="H933" i="4"/>
  <c r="F933" i="4"/>
  <c r="G933" i="4" s="1"/>
  <c r="E933" i="4"/>
  <c r="H932" i="4"/>
  <c r="F932" i="4"/>
  <c r="G932" i="4" s="1"/>
  <c r="E932" i="4"/>
  <c r="H931" i="4"/>
  <c r="F931" i="4"/>
  <c r="G931" i="4" s="1"/>
  <c r="E931" i="4"/>
  <c r="H930" i="4"/>
  <c r="F930" i="4"/>
  <c r="G930" i="4" s="1"/>
  <c r="E930" i="4"/>
  <c r="H929" i="4"/>
  <c r="F929" i="4"/>
  <c r="G929" i="4" s="1"/>
  <c r="E929" i="4"/>
  <c r="H928" i="4"/>
  <c r="F928" i="4"/>
  <c r="G928" i="4" s="1"/>
  <c r="E928" i="4"/>
  <c r="H927" i="4"/>
  <c r="F927" i="4"/>
  <c r="G927" i="4" s="1"/>
  <c r="E927" i="4"/>
  <c r="H926" i="4"/>
  <c r="F926" i="4"/>
  <c r="G926" i="4" s="1"/>
  <c r="E926" i="4"/>
  <c r="H925" i="4"/>
  <c r="F925" i="4"/>
  <c r="G925" i="4" s="1"/>
  <c r="E925" i="4"/>
  <c r="H924" i="4"/>
  <c r="F924" i="4"/>
  <c r="G924" i="4" s="1"/>
  <c r="E924" i="4"/>
  <c r="H923" i="4"/>
  <c r="F923" i="4"/>
  <c r="G923" i="4" s="1"/>
  <c r="E923" i="4"/>
  <c r="H922" i="4"/>
  <c r="F922" i="4"/>
  <c r="G922" i="4" s="1"/>
  <c r="E922" i="4"/>
  <c r="H921" i="4"/>
  <c r="F921" i="4"/>
  <c r="G921" i="4" s="1"/>
  <c r="E921" i="4"/>
  <c r="H920" i="4"/>
  <c r="F920" i="4"/>
  <c r="G920" i="4" s="1"/>
  <c r="E920" i="4"/>
  <c r="H919" i="4"/>
  <c r="F919" i="4"/>
  <c r="G919" i="4" s="1"/>
  <c r="E919" i="4"/>
  <c r="H918" i="4"/>
  <c r="F918" i="4"/>
  <c r="G918" i="4" s="1"/>
  <c r="E918" i="4"/>
  <c r="H917" i="4"/>
  <c r="F917" i="4"/>
  <c r="G917" i="4" s="1"/>
  <c r="E917" i="4"/>
  <c r="H916" i="4"/>
  <c r="F916" i="4"/>
  <c r="G916" i="4" s="1"/>
  <c r="E916" i="4"/>
  <c r="H915" i="4"/>
  <c r="F915" i="4"/>
  <c r="G915" i="4" s="1"/>
  <c r="E915" i="4"/>
  <c r="H914" i="4"/>
  <c r="F914" i="4"/>
  <c r="G914" i="4" s="1"/>
  <c r="E914" i="4"/>
  <c r="H913" i="4"/>
  <c r="F913" i="4"/>
  <c r="G913" i="4" s="1"/>
  <c r="E913" i="4"/>
  <c r="H912" i="4"/>
  <c r="F912" i="4"/>
  <c r="G912" i="4" s="1"/>
  <c r="E912" i="4"/>
  <c r="H911" i="4"/>
  <c r="F911" i="4"/>
  <c r="G911" i="4" s="1"/>
  <c r="E911" i="4"/>
  <c r="H910" i="4"/>
  <c r="F910" i="4"/>
  <c r="G910" i="4" s="1"/>
  <c r="E910" i="4"/>
  <c r="H909" i="4"/>
  <c r="F909" i="4"/>
  <c r="G909" i="4" s="1"/>
  <c r="E909" i="4"/>
  <c r="H908" i="4"/>
  <c r="F908" i="4"/>
  <c r="G908" i="4" s="1"/>
  <c r="E908" i="4"/>
  <c r="H907" i="4"/>
  <c r="F907" i="4"/>
  <c r="G907" i="4" s="1"/>
  <c r="E907" i="4"/>
  <c r="H906" i="4"/>
  <c r="F906" i="4"/>
  <c r="G906" i="4" s="1"/>
  <c r="E906" i="4"/>
  <c r="H905" i="4"/>
  <c r="F905" i="4"/>
  <c r="G905" i="4" s="1"/>
  <c r="E905" i="4"/>
  <c r="H904" i="4"/>
  <c r="F904" i="4"/>
  <c r="G904" i="4" s="1"/>
  <c r="E904" i="4"/>
  <c r="H903" i="4"/>
  <c r="F903" i="4"/>
  <c r="G903" i="4" s="1"/>
  <c r="E903" i="4"/>
  <c r="H902" i="4"/>
  <c r="F902" i="4"/>
  <c r="G902" i="4" s="1"/>
  <c r="E902" i="4"/>
  <c r="H901" i="4"/>
  <c r="F901" i="4"/>
  <c r="G901" i="4" s="1"/>
  <c r="E901" i="4"/>
  <c r="H900" i="4"/>
  <c r="F900" i="4"/>
  <c r="G900" i="4" s="1"/>
  <c r="E900" i="4"/>
  <c r="H899" i="4"/>
  <c r="F899" i="4"/>
  <c r="G899" i="4" s="1"/>
  <c r="E899" i="4"/>
  <c r="H898" i="4"/>
  <c r="F898" i="4"/>
  <c r="G898" i="4" s="1"/>
  <c r="E898" i="4"/>
  <c r="H897" i="4"/>
  <c r="F897" i="4"/>
  <c r="G897" i="4" s="1"/>
  <c r="E897" i="4"/>
  <c r="H896" i="4"/>
  <c r="F896" i="4"/>
  <c r="G896" i="4" s="1"/>
  <c r="E896" i="4"/>
  <c r="H895" i="4"/>
  <c r="F895" i="4"/>
  <c r="G895" i="4" s="1"/>
  <c r="E895" i="4"/>
  <c r="H894" i="4"/>
  <c r="F894" i="4"/>
  <c r="G894" i="4" s="1"/>
  <c r="E894" i="4"/>
  <c r="H893" i="4"/>
  <c r="F893" i="4"/>
  <c r="G893" i="4" s="1"/>
  <c r="E893" i="4"/>
  <c r="H892" i="4"/>
  <c r="F892" i="4"/>
  <c r="G892" i="4" s="1"/>
  <c r="E892" i="4"/>
  <c r="H891" i="4"/>
  <c r="F891" i="4"/>
  <c r="G891" i="4" s="1"/>
  <c r="E891" i="4"/>
  <c r="H890" i="4"/>
  <c r="F890" i="4"/>
  <c r="G890" i="4" s="1"/>
  <c r="E890" i="4"/>
  <c r="H889" i="4"/>
  <c r="F889" i="4"/>
  <c r="G889" i="4" s="1"/>
  <c r="E889" i="4"/>
  <c r="H888" i="4"/>
  <c r="F888" i="4"/>
  <c r="G888" i="4" s="1"/>
  <c r="E888" i="4"/>
  <c r="H887" i="4"/>
  <c r="F887" i="4"/>
  <c r="G887" i="4" s="1"/>
  <c r="E887" i="4"/>
  <c r="H886" i="4"/>
  <c r="F886" i="4"/>
  <c r="G886" i="4" s="1"/>
  <c r="E886" i="4"/>
  <c r="H885" i="4"/>
  <c r="F885" i="4"/>
  <c r="G885" i="4" s="1"/>
  <c r="E885" i="4"/>
  <c r="H884" i="4"/>
  <c r="F884" i="4"/>
  <c r="G884" i="4" s="1"/>
  <c r="E884" i="4"/>
  <c r="H883" i="4"/>
  <c r="F883" i="4"/>
  <c r="G883" i="4" s="1"/>
  <c r="E883" i="4"/>
  <c r="H882" i="4"/>
  <c r="F882" i="4"/>
  <c r="G882" i="4" s="1"/>
  <c r="E882" i="4"/>
  <c r="H881" i="4"/>
  <c r="F881" i="4"/>
  <c r="G881" i="4" s="1"/>
  <c r="E881" i="4"/>
  <c r="H880" i="4"/>
  <c r="F880" i="4"/>
  <c r="G880" i="4" s="1"/>
  <c r="E880" i="4"/>
  <c r="H879" i="4"/>
  <c r="F879" i="4"/>
  <c r="G879" i="4" s="1"/>
  <c r="E879" i="4"/>
  <c r="H878" i="4"/>
  <c r="F878" i="4"/>
  <c r="G878" i="4" s="1"/>
  <c r="E878" i="4"/>
  <c r="H877" i="4"/>
  <c r="E877" i="4"/>
  <c r="F876" i="4" s="1"/>
  <c r="G876" i="4" s="1"/>
  <c r="H876" i="4"/>
  <c r="E876" i="4"/>
  <c r="H875" i="4"/>
  <c r="F875" i="4"/>
  <c r="G875" i="4" s="1"/>
  <c r="E875" i="4"/>
  <c r="H874" i="4"/>
  <c r="E874" i="4"/>
  <c r="F874" i="4" s="1"/>
  <c r="G874" i="4" s="1"/>
  <c r="H873" i="4"/>
  <c r="F873" i="4"/>
  <c r="G873" i="4" s="1"/>
  <c r="E873" i="4"/>
  <c r="H872" i="4"/>
  <c r="E872" i="4"/>
  <c r="F872" i="4" s="1"/>
  <c r="G872" i="4" s="1"/>
  <c r="H871" i="4"/>
  <c r="F871" i="4"/>
  <c r="G871" i="4" s="1"/>
  <c r="E871" i="4"/>
  <c r="H870" i="4"/>
  <c r="E870" i="4"/>
  <c r="F870" i="4" s="1"/>
  <c r="G870" i="4" s="1"/>
  <c r="H869" i="4"/>
  <c r="F869" i="4"/>
  <c r="G869" i="4" s="1"/>
  <c r="E869" i="4"/>
  <c r="H868" i="4"/>
  <c r="E868" i="4"/>
  <c r="F868" i="4" s="1"/>
  <c r="G868" i="4" s="1"/>
  <c r="H867" i="4"/>
  <c r="F867" i="4"/>
  <c r="G867" i="4" s="1"/>
  <c r="E867" i="4"/>
  <c r="H866" i="4"/>
  <c r="E866" i="4"/>
  <c r="F866" i="4" s="1"/>
  <c r="G866" i="4" s="1"/>
  <c r="H865" i="4"/>
  <c r="F865" i="4"/>
  <c r="G865" i="4" s="1"/>
  <c r="E865" i="4"/>
  <c r="H864" i="4"/>
  <c r="E864" i="4"/>
  <c r="F864" i="4" s="1"/>
  <c r="G864" i="4" s="1"/>
  <c r="H863" i="4"/>
  <c r="F863" i="4"/>
  <c r="G863" i="4" s="1"/>
  <c r="E863" i="4"/>
  <c r="H862" i="4"/>
  <c r="E862" i="4"/>
  <c r="F862" i="4" s="1"/>
  <c r="G862" i="4" s="1"/>
  <c r="H861" i="4"/>
  <c r="F861" i="4"/>
  <c r="G861" i="4" s="1"/>
  <c r="E861" i="4"/>
  <c r="H860" i="4"/>
  <c r="E860" i="4"/>
  <c r="F860" i="4" s="1"/>
  <c r="G860" i="4" s="1"/>
  <c r="H859" i="4"/>
  <c r="F859" i="4"/>
  <c r="G859" i="4" s="1"/>
  <c r="E859" i="4"/>
  <c r="H858" i="4"/>
  <c r="E858" i="4"/>
  <c r="F858" i="4" s="1"/>
  <c r="G858" i="4" s="1"/>
  <c r="H857" i="4"/>
  <c r="F857" i="4"/>
  <c r="G857" i="4" s="1"/>
  <c r="E857" i="4"/>
  <c r="H856" i="4"/>
  <c r="E856" i="4"/>
  <c r="F856" i="4" s="1"/>
  <c r="G856" i="4" s="1"/>
  <c r="H855" i="4"/>
  <c r="F855" i="4"/>
  <c r="G855" i="4" s="1"/>
  <c r="E855" i="4"/>
  <c r="H854" i="4"/>
  <c r="E854" i="4"/>
  <c r="F854" i="4" s="1"/>
  <c r="G854" i="4" s="1"/>
  <c r="H853" i="4"/>
  <c r="F853" i="4"/>
  <c r="G853" i="4" s="1"/>
  <c r="E853" i="4"/>
  <c r="H852" i="4"/>
  <c r="E852" i="4"/>
  <c r="F852" i="4" s="1"/>
  <c r="G852" i="4" s="1"/>
  <c r="H851" i="4"/>
  <c r="F851" i="4"/>
  <c r="G851" i="4" s="1"/>
  <c r="E851" i="4"/>
  <c r="H850" i="4"/>
  <c r="E850" i="4"/>
  <c r="F850" i="4" s="1"/>
  <c r="G850" i="4" s="1"/>
  <c r="H849" i="4"/>
  <c r="F849" i="4"/>
  <c r="G849" i="4" s="1"/>
  <c r="E849" i="4"/>
  <c r="H848" i="4"/>
  <c r="E848" i="4"/>
  <c r="F848" i="4" s="1"/>
  <c r="G848" i="4" s="1"/>
  <c r="H847" i="4"/>
  <c r="F847" i="4"/>
  <c r="G847" i="4" s="1"/>
  <c r="E847" i="4"/>
  <c r="H846" i="4"/>
  <c r="E846" i="4"/>
  <c r="F846" i="4" s="1"/>
  <c r="G846" i="4" s="1"/>
  <c r="H845" i="4"/>
  <c r="F845" i="4"/>
  <c r="G845" i="4" s="1"/>
  <c r="E845" i="4"/>
  <c r="H844" i="4"/>
  <c r="E844" i="4"/>
  <c r="F844" i="4" s="1"/>
  <c r="G844" i="4" s="1"/>
  <c r="H843" i="4"/>
  <c r="F843" i="4"/>
  <c r="G843" i="4" s="1"/>
  <c r="E843" i="4"/>
  <c r="H842" i="4"/>
  <c r="E842" i="4"/>
  <c r="F842" i="4" s="1"/>
  <c r="G842" i="4" s="1"/>
  <c r="H841" i="4"/>
  <c r="F841" i="4"/>
  <c r="G841" i="4" s="1"/>
  <c r="E841" i="4"/>
  <c r="H840" i="4"/>
  <c r="E840" i="4"/>
  <c r="F840" i="4" s="1"/>
  <c r="G840" i="4" s="1"/>
  <c r="H839" i="4"/>
  <c r="F839" i="4"/>
  <c r="G839" i="4" s="1"/>
  <c r="E839" i="4"/>
  <c r="H838" i="4"/>
  <c r="E838" i="4"/>
  <c r="F838" i="4" s="1"/>
  <c r="G838" i="4" s="1"/>
  <c r="H837" i="4"/>
  <c r="F837" i="4"/>
  <c r="G837" i="4" s="1"/>
  <c r="E837" i="4"/>
  <c r="H836" i="4"/>
  <c r="E836" i="4"/>
  <c r="F836" i="4" s="1"/>
  <c r="G836" i="4" s="1"/>
  <c r="H835" i="4"/>
  <c r="F835" i="4"/>
  <c r="G835" i="4" s="1"/>
  <c r="E835" i="4"/>
  <c r="H834" i="4"/>
  <c r="E834" i="4"/>
  <c r="F834" i="4" s="1"/>
  <c r="G834" i="4" s="1"/>
  <c r="H833" i="4"/>
  <c r="F833" i="4"/>
  <c r="G833" i="4" s="1"/>
  <c r="E833" i="4"/>
  <c r="H832" i="4"/>
  <c r="E832" i="4"/>
  <c r="F832" i="4" s="1"/>
  <c r="G832" i="4" s="1"/>
  <c r="H831" i="4"/>
  <c r="F831" i="4"/>
  <c r="G831" i="4" s="1"/>
  <c r="E831" i="4"/>
  <c r="H830" i="4"/>
  <c r="E830" i="4"/>
  <c r="F830" i="4" s="1"/>
  <c r="G830" i="4" s="1"/>
  <c r="H829" i="4"/>
  <c r="F829" i="4"/>
  <c r="G829" i="4" s="1"/>
  <c r="E829" i="4"/>
  <c r="H828" i="4"/>
  <c r="E828" i="4"/>
  <c r="F828" i="4" s="1"/>
  <c r="G828" i="4" s="1"/>
  <c r="H827" i="4"/>
  <c r="F827" i="4"/>
  <c r="G827" i="4" s="1"/>
  <c r="E827" i="4"/>
  <c r="H826" i="4"/>
  <c r="E826" i="4"/>
  <c r="F826" i="4" s="1"/>
  <c r="G826" i="4" s="1"/>
  <c r="H825" i="4"/>
  <c r="F825" i="4"/>
  <c r="G825" i="4" s="1"/>
  <c r="E825" i="4"/>
  <c r="H824" i="4"/>
  <c r="E824" i="4"/>
  <c r="F824" i="4" s="1"/>
  <c r="G824" i="4" s="1"/>
  <c r="H823" i="4"/>
  <c r="F823" i="4"/>
  <c r="G823" i="4" s="1"/>
  <c r="E823" i="4"/>
  <c r="H822" i="4"/>
  <c r="E822" i="4"/>
  <c r="F822" i="4" s="1"/>
  <c r="G822" i="4" s="1"/>
  <c r="H821" i="4"/>
  <c r="F821" i="4"/>
  <c r="G821" i="4" s="1"/>
  <c r="E821" i="4"/>
  <c r="H820" i="4"/>
  <c r="G820" i="4"/>
  <c r="F820" i="4"/>
  <c r="E820" i="4"/>
  <c r="H819" i="4"/>
  <c r="F819" i="4"/>
  <c r="G819" i="4" s="1"/>
  <c r="E819" i="4"/>
  <c r="H818" i="4"/>
  <c r="E818" i="4"/>
  <c r="F818" i="4" s="1"/>
  <c r="G818" i="4" s="1"/>
  <c r="H817" i="4"/>
  <c r="F817" i="4"/>
  <c r="G817" i="4" s="1"/>
  <c r="E817" i="4"/>
  <c r="H816" i="4"/>
  <c r="G816" i="4"/>
  <c r="F816" i="4"/>
  <c r="E816" i="4"/>
  <c r="H815" i="4"/>
  <c r="F815" i="4"/>
  <c r="G815" i="4" s="1"/>
  <c r="E815" i="4"/>
  <c r="F814" i="4" s="1"/>
  <c r="G814" i="4" s="1"/>
  <c r="H814" i="4"/>
  <c r="E814" i="4"/>
  <c r="H813" i="4"/>
  <c r="F813" i="4"/>
  <c r="G813" i="4" s="1"/>
  <c r="E813" i="4"/>
  <c r="H812" i="4"/>
  <c r="G812" i="4"/>
  <c r="F812" i="4"/>
  <c r="E812" i="4"/>
  <c r="H811" i="4"/>
  <c r="F811" i="4"/>
  <c r="G811" i="4" s="1"/>
  <c r="E811" i="4"/>
  <c r="F810" i="4" s="1"/>
  <c r="G810" i="4" s="1"/>
  <c r="H810" i="4"/>
  <c r="E810" i="4"/>
  <c r="H809" i="4"/>
  <c r="F809" i="4"/>
  <c r="G809" i="4" s="1"/>
  <c r="E809" i="4"/>
  <c r="H808" i="4"/>
  <c r="G808" i="4"/>
  <c r="F808" i="4"/>
  <c r="E808" i="4"/>
  <c r="H807" i="4"/>
  <c r="F807" i="4"/>
  <c r="G807" i="4" s="1"/>
  <c r="E807" i="4"/>
  <c r="F806" i="4" s="1"/>
  <c r="G806" i="4" s="1"/>
  <c r="H806" i="4"/>
  <c r="E806" i="4"/>
  <c r="H805" i="4"/>
  <c r="F805" i="4"/>
  <c r="G805" i="4" s="1"/>
  <c r="E805" i="4"/>
  <c r="H804" i="4"/>
  <c r="G804" i="4"/>
  <c r="F804" i="4"/>
  <c r="E804" i="4"/>
  <c r="H803" i="4"/>
  <c r="F803" i="4"/>
  <c r="G803" i="4" s="1"/>
  <c r="E803" i="4"/>
  <c r="F802" i="4" s="1"/>
  <c r="G802" i="4" s="1"/>
  <c r="H802" i="4"/>
  <c r="E802" i="4"/>
  <c r="H801" i="4"/>
  <c r="F801" i="4"/>
  <c r="G801" i="4" s="1"/>
  <c r="E801" i="4"/>
  <c r="H800" i="4"/>
  <c r="F800" i="4"/>
  <c r="G800" i="4" s="1"/>
  <c r="E800" i="4"/>
  <c r="H799" i="4"/>
  <c r="F799" i="4"/>
  <c r="G799" i="4" s="1"/>
  <c r="E799" i="4"/>
  <c r="H798" i="4"/>
  <c r="F798" i="4"/>
  <c r="G798" i="4" s="1"/>
  <c r="E798" i="4"/>
  <c r="H797" i="4"/>
  <c r="F797" i="4"/>
  <c r="G797" i="4" s="1"/>
  <c r="E797" i="4"/>
  <c r="H796" i="4"/>
  <c r="F796" i="4"/>
  <c r="G796" i="4" s="1"/>
  <c r="E796" i="4"/>
  <c r="H795" i="4"/>
  <c r="F795" i="4"/>
  <c r="G795" i="4" s="1"/>
  <c r="E795" i="4"/>
  <c r="H794" i="4"/>
  <c r="F794" i="4"/>
  <c r="G794" i="4" s="1"/>
  <c r="E794" i="4"/>
  <c r="H793" i="4"/>
  <c r="F793" i="4"/>
  <c r="G793" i="4" s="1"/>
  <c r="E793" i="4"/>
  <c r="H792" i="4"/>
  <c r="F792" i="4"/>
  <c r="G792" i="4" s="1"/>
  <c r="E792" i="4"/>
  <c r="H791" i="4"/>
  <c r="F791" i="4"/>
  <c r="G791" i="4" s="1"/>
  <c r="E791" i="4"/>
  <c r="H790" i="4"/>
  <c r="F790" i="4"/>
  <c r="G790" i="4" s="1"/>
  <c r="E790" i="4"/>
  <c r="H789" i="4"/>
  <c r="F789" i="4"/>
  <c r="G789" i="4" s="1"/>
  <c r="E789" i="4"/>
  <c r="H788" i="4"/>
  <c r="F788" i="4"/>
  <c r="G788" i="4" s="1"/>
  <c r="E788" i="4"/>
  <c r="H787" i="4"/>
  <c r="F787" i="4"/>
  <c r="G787" i="4" s="1"/>
  <c r="E787" i="4"/>
  <c r="H786" i="4"/>
  <c r="F786" i="4"/>
  <c r="G786" i="4" s="1"/>
  <c r="E786" i="4"/>
  <c r="H785" i="4"/>
  <c r="F785" i="4"/>
  <c r="G785" i="4" s="1"/>
  <c r="E785" i="4"/>
  <c r="H784" i="4"/>
  <c r="F784" i="4"/>
  <c r="G784" i="4" s="1"/>
  <c r="E784" i="4"/>
  <c r="H783" i="4"/>
  <c r="F783" i="4"/>
  <c r="G783" i="4" s="1"/>
  <c r="E783" i="4"/>
  <c r="H782" i="4"/>
  <c r="F782" i="4"/>
  <c r="G782" i="4" s="1"/>
  <c r="E782" i="4"/>
  <c r="H781" i="4"/>
  <c r="F781" i="4"/>
  <c r="G781" i="4" s="1"/>
  <c r="E781" i="4"/>
  <c r="H780" i="4"/>
  <c r="F780" i="4"/>
  <c r="G780" i="4" s="1"/>
  <c r="E780" i="4"/>
  <c r="H779" i="4"/>
  <c r="F779" i="4"/>
  <c r="G779" i="4" s="1"/>
  <c r="E779" i="4"/>
  <c r="H778" i="4"/>
  <c r="F778" i="4"/>
  <c r="G778" i="4" s="1"/>
  <c r="E778" i="4"/>
  <c r="H777" i="4"/>
  <c r="F777" i="4"/>
  <c r="G777" i="4" s="1"/>
  <c r="E777" i="4"/>
  <c r="H776" i="4"/>
  <c r="F776" i="4"/>
  <c r="G776" i="4" s="1"/>
  <c r="E776" i="4"/>
  <c r="H775" i="4"/>
  <c r="F775" i="4"/>
  <c r="G775" i="4" s="1"/>
  <c r="E775" i="4"/>
  <c r="H774" i="4"/>
  <c r="F774" i="4"/>
  <c r="G774" i="4" s="1"/>
  <c r="E774" i="4"/>
  <c r="H773" i="4"/>
  <c r="F773" i="4"/>
  <c r="G773" i="4" s="1"/>
  <c r="E773" i="4"/>
  <c r="H772" i="4"/>
  <c r="F772" i="4"/>
  <c r="G772" i="4" s="1"/>
  <c r="E772" i="4"/>
  <c r="H771" i="4"/>
  <c r="F771" i="4"/>
  <c r="G771" i="4" s="1"/>
  <c r="E771" i="4"/>
  <c r="H770" i="4"/>
  <c r="F770" i="4"/>
  <c r="G770" i="4" s="1"/>
  <c r="E770" i="4"/>
  <c r="H769" i="4"/>
  <c r="F769" i="4"/>
  <c r="G769" i="4" s="1"/>
  <c r="E769" i="4"/>
  <c r="H768" i="4"/>
  <c r="F768" i="4"/>
  <c r="G768" i="4" s="1"/>
  <c r="E768" i="4"/>
  <c r="H767" i="4"/>
  <c r="F767" i="4"/>
  <c r="G767" i="4" s="1"/>
  <c r="E767" i="4"/>
  <c r="H766" i="4"/>
  <c r="F766" i="4"/>
  <c r="G766" i="4" s="1"/>
  <c r="E766" i="4"/>
  <c r="H765" i="4"/>
  <c r="F765" i="4"/>
  <c r="G765" i="4" s="1"/>
  <c r="E765" i="4"/>
  <c r="H764" i="4"/>
  <c r="F764" i="4"/>
  <c r="G764" i="4" s="1"/>
  <c r="E764" i="4"/>
  <c r="H763" i="4"/>
  <c r="F763" i="4"/>
  <c r="G763" i="4" s="1"/>
  <c r="E763" i="4"/>
  <c r="H762" i="4"/>
  <c r="F762" i="4"/>
  <c r="G762" i="4" s="1"/>
  <c r="E762" i="4"/>
  <c r="H761" i="4"/>
  <c r="F761" i="4"/>
  <c r="G761" i="4" s="1"/>
  <c r="E761" i="4"/>
  <c r="H760" i="4"/>
  <c r="F760" i="4"/>
  <c r="G760" i="4" s="1"/>
  <c r="E760" i="4"/>
  <c r="H759" i="4"/>
  <c r="F759" i="4"/>
  <c r="G759" i="4" s="1"/>
  <c r="E759" i="4"/>
  <c r="H758" i="4"/>
  <c r="F758" i="4"/>
  <c r="G758" i="4" s="1"/>
  <c r="E758" i="4"/>
  <c r="H757" i="4"/>
  <c r="F757" i="4"/>
  <c r="G757" i="4" s="1"/>
  <c r="E757" i="4"/>
  <c r="H756" i="4"/>
  <c r="F756" i="4"/>
  <c r="G756" i="4" s="1"/>
  <c r="E756" i="4"/>
  <c r="H755" i="4"/>
  <c r="F755" i="4"/>
  <c r="G755" i="4" s="1"/>
  <c r="E755" i="4"/>
  <c r="H754" i="4"/>
  <c r="F754" i="4"/>
  <c r="G754" i="4" s="1"/>
  <c r="E754" i="4"/>
  <c r="H753" i="4"/>
  <c r="F753" i="4"/>
  <c r="G753" i="4" s="1"/>
  <c r="E753" i="4"/>
  <c r="H752" i="4"/>
  <c r="F752" i="4"/>
  <c r="G752" i="4" s="1"/>
  <c r="E752" i="4"/>
  <c r="H751" i="4"/>
  <c r="F751" i="4"/>
  <c r="G751" i="4" s="1"/>
  <c r="E751" i="4"/>
  <c r="H750" i="4"/>
  <c r="F750" i="4"/>
  <c r="G750" i="4" s="1"/>
  <c r="E750" i="4"/>
  <c r="H749" i="4"/>
  <c r="F749" i="4"/>
  <c r="G749" i="4" s="1"/>
  <c r="E749" i="4"/>
  <c r="H748" i="4"/>
  <c r="F748" i="4"/>
  <c r="G748" i="4" s="1"/>
  <c r="E748" i="4"/>
  <c r="H747" i="4"/>
  <c r="F747" i="4"/>
  <c r="G747" i="4" s="1"/>
  <c r="E747" i="4"/>
  <c r="H746" i="4"/>
  <c r="F746" i="4"/>
  <c r="G746" i="4" s="1"/>
  <c r="E746" i="4"/>
  <c r="H745" i="4"/>
  <c r="F745" i="4"/>
  <c r="G745" i="4" s="1"/>
  <c r="E745" i="4"/>
  <c r="H744" i="4"/>
  <c r="F744" i="4"/>
  <c r="G744" i="4" s="1"/>
  <c r="E744" i="4"/>
  <c r="H743" i="4"/>
  <c r="F743" i="4"/>
  <c r="G743" i="4" s="1"/>
  <c r="E743" i="4"/>
  <c r="H742" i="4"/>
  <c r="F742" i="4"/>
  <c r="G742" i="4" s="1"/>
  <c r="E742" i="4"/>
  <c r="H741" i="4"/>
  <c r="F741" i="4"/>
  <c r="G741" i="4" s="1"/>
  <c r="E741" i="4"/>
  <c r="H740" i="4"/>
  <c r="F740" i="4"/>
  <c r="G740" i="4" s="1"/>
  <c r="E740" i="4"/>
  <c r="H739" i="4"/>
  <c r="F739" i="4"/>
  <c r="G739" i="4" s="1"/>
  <c r="E739" i="4"/>
  <c r="H738" i="4"/>
  <c r="F738" i="4"/>
  <c r="G738" i="4" s="1"/>
  <c r="E738" i="4"/>
  <c r="H737" i="4"/>
  <c r="F737" i="4"/>
  <c r="G737" i="4" s="1"/>
  <c r="E737" i="4"/>
  <c r="H736" i="4"/>
  <c r="F736" i="4"/>
  <c r="G736" i="4" s="1"/>
  <c r="E736" i="4"/>
  <c r="H735" i="4"/>
  <c r="F735" i="4"/>
  <c r="G735" i="4" s="1"/>
  <c r="E735" i="4"/>
  <c r="H734" i="4"/>
  <c r="F734" i="4"/>
  <c r="G734" i="4" s="1"/>
  <c r="E734" i="4"/>
  <c r="H733" i="4"/>
  <c r="F733" i="4"/>
  <c r="G733" i="4" s="1"/>
  <c r="E733" i="4"/>
  <c r="H732" i="4"/>
  <c r="F732" i="4"/>
  <c r="G732" i="4" s="1"/>
  <c r="E732" i="4"/>
  <c r="H731" i="4"/>
  <c r="F731" i="4"/>
  <c r="G731" i="4" s="1"/>
  <c r="E731" i="4"/>
  <c r="H730" i="4"/>
  <c r="F730" i="4"/>
  <c r="G730" i="4" s="1"/>
  <c r="E730" i="4"/>
  <c r="H729" i="4"/>
  <c r="F729" i="4"/>
  <c r="G729" i="4" s="1"/>
  <c r="E729" i="4"/>
  <c r="H728" i="4"/>
  <c r="F728" i="4"/>
  <c r="G728" i="4" s="1"/>
  <c r="E728" i="4"/>
  <c r="H727" i="4"/>
  <c r="F727" i="4"/>
  <c r="G727" i="4" s="1"/>
  <c r="E727" i="4"/>
  <c r="H726" i="4"/>
  <c r="F726" i="4"/>
  <c r="G726" i="4" s="1"/>
  <c r="E726" i="4"/>
  <c r="H725" i="4"/>
  <c r="F725" i="4"/>
  <c r="G725" i="4" s="1"/>
  <c r="E725" i="4"/>
  <c r="H724" i="4"/>
  <c r="F724" i="4"/>
  <c r="G724" i="4" s="1"/>
  <c r="E724" i="4"/>
  <c r="H723" i="4"/>
  <c r="F723" i="4"/>
  <c r="G723" i="4" s="1"/>
  <c r="E723" i="4"/>
  <c r="H722" i="4"/>
  <c r="F722" i="4"/>
  <c r="G722" i="4" s="1"/>
  <c r="E722" i="4"/>
  <c r="H721" i="4"/>
  <c r="F721" i="4"/>
  <c r="G721" i="4" s="1"/>
  <c r="E721" i="4"/>
  <c r="H720" i="4"/>
  <c r="F720" i="4"/>
  <c r="G720" i="4" s="1"/>
  <c r="E720" i="4"/>
  <c r="H719" i="4"/>
  <c r="F719" i="4"/>
  <c r="G719" i="4" s="1"/>
  <c r="E719" i="4"/>
  <c r="H718" i="4"/>
  <c r="F718" i="4"/>
  <c r="G718" i="4" s="1"/>
  <c r="E718" i="4"/>
  <c r="H717" i="4"/>
  <c r="F717" i="4"/>
  <c r="G717" i="4" s="1"/>
  <c r="E717" i="4"/>
  <c r="H716" i="4"/>
  <c r="F716" i="4"/>
  <c r="G716" i="4" s="1"/>
  <c r="E716" i="4"/>
  <c r="H715" i="4"/>
  <c r="F715" i="4"/>
  <c r="G715" i="4" s="1"/>
  <c r="E715" i="4"/>
  <c r="H714" i="4"/>
  <c r="F714" i="4"/>
  <c r="G714" i="4" s="1"/>
  <c r="E714" i="4"/>
  <c r="H713" i="4"/>
  <c r="F713" i="4"/>
  <c r="G713" i="4" s="1"/>
  <c r="E713" i="4"/>
  <c r="H712" i="4"/>
  <c r="F712" i="4"/>
  <c r="G712" i="4" s="1"/>
  <c r="E712" i="4"/>
  <c r="H711" i="4"/>
  <c r="F711" i="4"/>
  <c r="G711" i="4" s="1"/>
  <c r="E711" i="4"/>
  <c r="H710" i="4"/>
  <c r="F710" i="4"/>
  <c r="G710" i="4" s="1"/>
  <c r="E710" i="4"/>
  <c r="H709" i="4"/>
  <c r="F709" i="4"/>
  <c r="G709" i="4" s="1"/>
  <c r="E709" i="4"/>
  <c r="H708" i="4"/>
  <c r="F708" i="4"/>
  <c r="G708" i="4" s="1"/>
  <c r="E708" i="4"/>
  <c r="H707" i="4"/>
  <c r="F707" i="4"/>
  <c r="G707" i="4" s="1"/>
  <c r="E707" i="4"/>
  <c r="H706" i="4"/>
  <c r="F706" i="4"/>
  <c r="G706" i="4" s="1"/>
  <c r="E706" i="4"/>
  <c r="H705" i="4"/>
  <c r="F705" i="4"/>
  <c r="G705" i="4" s="1"/>
  <c r="E705" i="4"/>
  <c r="H704" i="4"/>
  <c r="F704" i="4"/>
  <c r="G704" i="4" s="1"/>
  <c r="E704" i="4"/>
  <c r="H703" i="4"/>
  <c r="F703" i="4"/>
  <c r="G703" i="4" s="1"/>
  <c r="E703" i="4"/>
  <c r="H702" i="4"/>
  <c r="F702" i="4"/>
  <c r="G702" i="4" s="1"/>
  <c r="E702" i="4"/>
  <c r="H701" i="4"/>
  <c r="F701" i="4"/>
  <c r="G701" i="4" s="1"/>
  <c r="E701" i="4"/>
  <c r="H700" i="4"/>
  <c r="F700" i="4"/>
  <c r="G700" i="4" s="1"/>
  <c r="E700" i="4"/>
  <c r="H699" i="4"/>
  <c r="F699" i="4"/>
  <c r="G699" i="4" s="1"/>
  <c r="E699" i="4"/>
  <c r="H698" i="4"/>
  <c r="F698" i="4"/>
  <c r="G698" i="4" s="1"/>
  <c r="E698" i="4"/>
  <c r="H697" i="4"/>
  <c r="F697" i="4"/>
  <c r="G697" i="4" s="1"/>
  <c r="E697" i="4"/>
  <c r="H696" i="4"/>
  <c r="F696" i="4"/>
  <c r="G696" i="4" s="1"/>
  <c r="E696" i="4"/>
  <c r="H695" i="4"/>
  <c r="F695" i="4"/>
  <c r="G695" i="4" s="1"/>
  <c r="E695" i="4"/>
  <c r="H694" i="4"/>
  <c r="F694" i="4"/>
  <c r="G694" i="4" s="1"/>
  <c r="E694" i="4"/>
  <c r="H693" i="4"/>
  <c r="F693" i="4"/>
  <c r="G693" i="4" s="1"/>
  <c r="E693" i="4"/>
  <c r="H692" i="4"/>
  <c r="F692" i="4"/>
  <c r="G692" i="4" s="1"/>
  <c r="E692" i="4"/>
  <c r="H691" i="4"/>
  <c r="F691" i="4"/>
  <c r="G691" i="4" s="1"/>
  <c r="E691" i="4"/>
  <c r="H690" i="4"/>
  <c r="F690" i="4"/>
  <c r="G690" i="4" s="1"/>
  <c r="E690" i="4"/>
  <c r="H689" i="4"/>
  <c r="F689" i="4"/>
  <c r="G689" i="4" s="1"/>
  <c r="E689" i="4"/>
  <c r="H688" i="4"/>
  <c r="F688" i="4"/>
  <c r="G688" i="4" s="1"/>
  <c r="E688" i="4"/>
  <c r="H687" i="4"/>
  <c r="F687" i="4"/>
  <c r="G687" i="4" s="1"/>
  <c r="E687" i="4"/>
  <c r="H686" i="4"/>
  <c r="F686" i="4"/>
  <c r="G686" i="4" s="1"/>
  <c r="E686" i="4"/>
  <c r="H685" i="4"/>
  <c r="F685" i="4"/>
  <c r="G685" i="4" s="1"/>
  <c r="E685" i="4"/>
  <c r="H684" i="4"/>
  <c r="F684" i="4"/>
  <c r="G684" i="4" s="1"/>
  <c r="E684" i="4"/>
  <c r="H683" i="4"/>
  <c r="F683" i="4"/>
  <c r="G683" i="4" s="1"/>
  <c r="E683" i="4"/>
  <c r="H682" i="4"/>
  <c r="F682" i="4"/>
  <c r="G682" i="4" s="1"/>
  <c r="E682" i="4"/>
  <c r="H681" i="4"/>
  <c r="F681" i="4"/>
  <c r="G681" i="4" s="1"/>
  <c r="E681" i="4"/>
  <c r="H680" i="4"/>
  <c r="F680" i="4"/>
  <c r="G680" i="4" s="1"/>
  <c r="E680" i="4"/>
  <c r="H679" i="4"/>
  <c r="F679" i="4"/>
  <c r="G679" i="4" s="1"/>
  <c r="E679" i="4"/>
  <c r="H678" i="4"/>
  <c r="F678" i="4"/>
  <c r="G678" i="4" s="1"/>
  <c r="E678" i="4"/>
  <c r="H677" i="4"/>
  <c r="F677" i="4"/>
  <c r="G677" i="4" s="1"/>
  <c r="E677" i="4"/>
  <c r="H676" i="4"/>
  <c r="F676" i="4"/>
  <c r="G676" i="4" s="1"/>
  <c r="E676" i="4"/>
  <c r="H675" i="4"/>
  <c r="F675" i="4"/>
  <c r="G675" i="4" s="1"/>
  <c r="E675" i="4"/>
  <c r="H674" i="4"/>
  <c r="F674" i="4"/>
  <c r="G674" i="4" s="1"/>
  <c r="E674" i="4"/>
  <c r="H673" i="4"/>
  <c r="F673" i="4"/>
  <c r="G673" i="4" s="1"/>
  <c r="E673" i="4"/>
  <c r="H672" i="4"/>
  <c r="F672" i="4"/>
  <c r="G672" i="4" s="1"/>
  <c r="E672" i="4"/>
  <c r="H671" i="4"/>
  <c r="F671" i="4"/>
  <c r="G671" i="4" s="1"/>
  <c r="E671" i="4"/>
  <c r="H670" i="4"/>
  <c r="F670" i="4"/>
  <c r="G670" i="4" s="1"/>
  <c r="E670" i="4"/>
  <c r="H669" i="4"/>
  <c r="F669" i="4"/>
  <c r="G669" i="4" s="1"/>
  <c r="E669" i="4"/>
  <c r="H668" i="4"/>
  <c r="F668" i="4"/>
  <c r="G668" i="4" s="1"/>
  <c r="E668" i="4"/>
  <c r="H667" i="4"/>
  <c r="F667" i="4"/>
  <c r="G667" i="4" s="1"/>
  <c r="E667" i="4"/>
  <c r="H666" i="4"/>
  <c r="F666" i="4"/>
  <c r="G666" i="4" s="1"/>
  <c r="E666" i="4"/>
  <c r="H665" i="4"/>
  <c r="F665" i="4"/>
  <c r="G665" i="4" s="1"/>
  <c r="E665" i="4"/>
  <c r="H664" i="4"/>
  <c r="F664" i="4"/>
  <c r="G664" i="4" s="1"/>
  <c r="E664" i="4"/>
  <c r="H663" i="4"/>
  <c r="F663" i="4"/>
  <c r="G663" i="4" s="1"/>
  <c r="E663" i="4"/>
  <c r="H662" i="4"/>
  <c r="F662" i="4"/>
  <c r="G662" i="4" s="1"/>
  <c r="E662" i="4"/>
  <c r="H661" i="4"/>
  <c r="F661" i="4"/>
  <c r="G661" i="4" s="1"/>
  <c r="E661" i="4"/>
  <c r="H660" i="4"/>
  <c r="F660" i="4"/>
  <c r="G660" i="4" s="1"/>
  <c r="E660" i="4"/>
  <c r="H659" i="4"/>
  <c r="F659" i="4"/>
  <c r="G659" i="4" s="1"/>
  <c r="E659" i="4"/>
  <c r="H658" i="4"/>
  <c r="F658" i="4"/>
  <c r="G658" i="4" s="1"/>
  <c r="E658" i="4"/>
  <c r="H657" i="4"/>
  <c r="F657" i="4"/>
  <c r="G657" i="4" s="1"/>
  <c r="E657" i="4"/>
  <c r="H656" i="4"/>
  <c r="F656" i="4"/>
  <c r="G656" i="4" s="1"/>
  <c r="E656" i="4"/>
  <c r="H655" i="4"/>
  <c r="F655" i="4"/>
  <c r="G655" i="4" s="1"/>
  <c r="E655" i="4"/>
  <c r="H654" i="4"/>
  <c r="F654" i="4"/>
  <c r="G654" i="4" s="1"/>
  <c r="E654" i="4"/>
  <c r="H653" i="4"/>
  <c r="F653" i="4"/>
  <c r="G653" i="4" s="1"/>
  <c r="E653" i="4"/>
  <c r="H652" i="4"/>
  <c r="F652" i="4"/>
  <c r="G652" i="4" s="1"/>
  <c r="E652" i="4"/>
  <c r="H651" i="4"/>
  <c r="F651" i="4"/>
  <c r="G651" i="4" s="1"/>
  <c r="E651" i="4"/>
  <c r="H650" i="4"/>
  <c r="F650" i="4"/>
  <c r="G650" i="4" s="1"/>
  <c r="E650" i="4"/>
  <c r="H649" i="4"/>
  <c r="F649" i="4"/>
  <c r="G649" i="4" s="1"/>
  <c r="E649" i="4"/>
  <c r="H648" i="4"/>
  <c r="F648" i="4"/>
  <c r="G648" i="4" s="1"/>
  <c r="E648" i="4"/>
  <c r="H647" i="4"/>
  <c r="F647" i="4"/>
  <c r="G647" i="4" s="1"/>
  <c r="E647" i="4"/>
  <c r="H646" i="4"/>
  <c r="F646" i="4"/>
  <c r="G646" i="4" s="1"/>
  <c r="E646" i="4"/>
  <c r="H645" i="4"/>
  <c r="F645" i="4"/>
  <c r="G645" i="4" s="1"/>
  <c r="E645" i="4"/>
  <c r="H644" i="4"/>
  <c r="F644" i="4"/>
  <c r="G644" i="4" s="1"/>
  <c r="E644" i="4"/>
  <c r="H643" i="4"/>
  <c r="F643" i="4"/>
  <c r="G643" i="4" s="1"/>
  <c r="E643" i="4"/>
  <c r="H642" i="4"/>
  <c r="F642" i="4"/>
  <c r="G642" i="4" s="1"/>
  <c r="E642" i="4"/>
  <c r="H641" i="4"/>
  <c r="F641" i="4"/>
  <c r="G641" i="4" s="1"/>
  <c r="E641" i="4"/>
  <c r="H640" i="4"/>
  <c r="F640" i="4"/>
  <c r="G640" i="4" s="1"/>
  <c r="E640" i="4"/>
  <c r="H639" i="4"/>
  <c r="F639" i="4"/>
  <c r="G639" i="4" s="1"/>
  <c r="E639" i="4"/>
  <c r="H638" i="4"/>
  <c r="F638" i="4"/>
  <c r="G638" i="4" s="1"/>
  <c r="E638" i="4"/>
  <c r="H637" i="4"/>
  <c r="F637" i="4"/>
  <c r="G637" i="4" s="1"/>
  <c r="E637" i="4"/>
  <c r="H636" i="4"/>
  <c r="F636" i="4"/>
  <c r="G636" i="4" s="1"/>
  <c r="E636" i="4"/>
  <c r="H635" i="4"/>
  <c r="F635" i="4"/>
  <c r="G635" i="4" s="1"/>
  <c r="E635" i="4"/>
  <c r="H634" i="4"/>
  <c r="F634" i="4"/>
  <c r="G634" i="4" s="1"/>
  <c r="E634" i="4"/>
  <c r="H633" i="4"/>
  <c r="F633" i="4"/>
  <c r="G633" i="4" s="1"/>
  <c r="E633" i="4"/>
  <c r="H632" i="4"/>
  <c r="F632" i="4"/>
  <c r="G632" i="4" s="1"/>
  <c r="E632" i="4"/>
  <c r="H631" i="4"/>
  <c r="F631" i="4"/>
  <c r="G631" i="4" s="1"/>
  <c r="E631" i="4"/>
  <c r="H630" i="4"/>
  <c r="F630" i="4"/>
  <c r="G630" i="4" s="1"/>
  <c r="E630" i="4"/>
  <c r="H629" i="4"/>
  <c r="F629" i="4"/>
  <c r="G629" i="4" s="1"/>
  <c r="E629" i="4"/>
  <c r="H628" i="4"/>
  <c r="F628" i="4"/>
  <c r="G628" i="4" s="1"/>
  <c r="E628" i="4"/>
  <c r="H627" i="4"/>
  <c r="F627" i="4"/>
  <c r="G627" i="4" s="1"/>
  <c r="E627" i="4"/>
  <c r="H626" i="4"/>
  <c r="F626" i="4"/>
  <c r="G626" i="4" s="1"/>
  <c r="E626" i="4"/>
  <c r="H625" i="4"/>
  <c r="F625" i="4"/>
  <c r="G625" i="4" s="1"/>
  <c r="E625" i="4"/>
  <c r="H624" i="4"/>
  <c r="F624" i="4"/>
  <c r="G624" i="4" s="1"/>
  <c r="E624" i="4"/>
  <c r="H623" i="4"/>
  <c r="F623" i="4"/>
  <c r="G623" i="4" s="1"/>
  <c r="E623" i="4"/>
  <c r="H622" i="4"/>
  <c r="F622" i="4"/>
  <c r="G622" i="4" s="1"/>
  <c r="E622" i="4"/>
  <c r="H621" i="4"/>
  <c r="F621" i="4"/>
  <c r="G621" i="4" s="1"/>
  <c r="E621" i="4"/>
  <c r="H620" i="4"/>
  <c r="F620" i="4"/>
  <c r="G620" i="4" s="1"/>
  <c r="E620" i="4"/>
  <c r="H619" i="4"/>
  <c r="F619" i="4"/>
  <c r="G619" i="4" s="1"/>
  <c r="E619" i="4"/>
  <c r="H618" i="4"/>
  <c r="F618" i="4"/>
  <c r="G618" i="4" s="1"/>
  <c r="E618" i="4"/>
  <c r="H617" i="4"/>
  <c r="F617" i="4"/>
  <c r="G617" i="4" s="1"/>
  <c r="E617" i="4"/>
  <c r="H616" i="4"/>
  <c r="F616" i="4"/>
  <c r="G616" i="4" s="1"/>
  <c r="E616" i="4"/>
  <c r="H615" i="4"/>
  <c r="F615" i="4"/>
  <c r="G615" i="4" s="1"/>
  <c r="E615" i="4"/>
  <c r="H614" i="4"/>
  <c r="F614" i="4"/>
  <c r="G614" i="4" s="1"/>
  <c r="E614" i="4"/>
  <c r="H613" i="4"/>
  <c r="F613" i="4"/>
  <c r="G613" i="4" s="1"/>
  <c r="E613" i="4"/>
  <c r="H612" i="4"/>
  <c r="F612" i="4"/>
  <c r="G612" i="4" s="1"/>
  <c r="E612" i="4"/>
  <c r="H611" i="4"/>
  <c r="F611" i="4"/>
  <c r="G611" i="4" s="1"/>
  <c r="E611" i="4"/>
  <c r="H610" i="4"/>
  <c r="F610" i="4"/>
  <c r="G610" i="4" s="1"/>
  <c r="E610" i="4"/>
  <c r="H609" i="4"/>
  <c r="F609" i="4"/>
  <c r="G609" i="4" s="1"/>
  <c r="E609" i="4"/>
  <c r="H608" i="4"/>
  <c r="F608" i="4"/>
  <c r="G608" i="4" s="1"/>
  <c r="E608" i="4"/>
  <c r="H607" i="4"/>
  <c r="F607" i="4"/>
  <c r="G607" i="4" s="1"/>
  <c r="E607" i="4"/>
  <c r="H606" i="4"/>
  <c r="F606" i="4"/>
  <c r="G606" i="4" s="1"/>
  <c r="E606" i="4"/>
  <c r="H605" i="4"/>
  <c r="F605" i="4"/>
  <c r="G605" i="4" s="1"/>
  <c r="E605" i="4"/>
  <c r="H604" i="4"/>
  <c r="F604" i="4"/>
  <c r="G604" i="4" s="1"/>
  <c r="E604" i="4"/>
  <c r="H603" i="4"/>
  <c r="F603" i="4"/>
  <c r="G603" i="4" s="1"/>
  <c r="E603" i="4"/>
  <c r="H602" i="4"/>
  <c r="F602" i="4"/>
  <c r="G602" i="4" s="1"/>
  <c r="E602" i="4"/>
  <c r="H601" i="4"/>
  <c r="F601" i="4"/>
  <c r="G601" i="4" s="1"/>
  <c r="E601" i="4"/>
  <c r="H600" i="4"/>
  <c r="F600" i="4"/>
  <c r="G600" i="4" s="1"/>
  <c r="E600" i="4"/>
  <c r="H599" i="4"/>
  <c r="F599" i="4"/>
  <c r="G599" i="4" s="1"/>
  <c r="E599" i="4"/>
  <c r="H598" i="4"/>
  <c r="F598" i="4"/>
  <c r="G598" i="4" s="1"/>
  <c r="E598" i="4"/>
  <c r="H597" i="4"/>
  <c r="F597" i="4"/>
  <c r="G597" i="4" s="1"/>
  <c r="E597" i="4"/>
  <c r="H596" i="4"/>
  <c r="F596" i="4"/>
  <c r="G596" i="4" s="1"/>
  <c r="E596" i="4"/>
  <c r="H595" i="4"/>
  <c r="F595" i="4"/>
  <c r="G595" i="4" s="1"/>
  <c r="E595" i="4"/>
  <c r="H594" i="4"/>
  <c r="F594" i="4"/>
  <c r="G594" i="4" s="1"/>
  <c r="E594" i="4"/>
  <c r="H593" i="4"/>
  <c r="F593" i="4"/>
  <c r="G593" i="4" s="1"/>
  <c r="E593" i="4"/>
  <c r="H592" i="4"/>
  <c r="F592" i="4"/>
  <c r="G592" i="4" s="1"/>
  <c r="E592" i="4"/>
  <c r="H591" i="4"/>
  <c r="F591" i="4"/>
  <c r="G591" i="4" s="1"/>
  <c r="E591" i="4"/>
  <c r="H590" i="4"/>
  <c r="F590" i="4"/>
  <c r="G590" i="4" s="1"/>
  <c r="E590" i="4"/>
  <c r="H589" i="4"/>
  <c r="F589" i="4"/>
  <c r="G589" i="4" s="1"/>
  <c r="E589" i="4"/>
  <c r="H588" i="4"/>
  <c r="F588" i="4"/>
  <c r="G588" i="4" s="1"/>
  <c r="E588" i="4"/>
  <c r="H587" i="4"/>
  <c r="F587" i="4"/>
  <c r="G587" i="4" s="1"/>
  <c r="E587" i="4"/>
  <c r="H586" i="4"/>
  <c r="F586" i="4"/>
  <c r="G586" i="4" s="1"/>
  <c r="E586" i="4"/>
  <c r="H585" i="4"/>
  <c r="F585" i="4"/>
  <c r="G585" i="4" s="1"/>
  <c r="E585" i="4"/>
  <c r="H584" i="4"/>
  <c r="F584" i="4"/>
  <c r="G584" i="4" s="1"/>
  <c r="E584" i="4"/>
  <c r="H583" i="4"/>
  <c r="F583" i="4"/>
  <c r="G583" i="4" s="1"/>
  <c r="E583" i="4"/>
  <c r="H582" i="4"/>
  <c r="F582" i="4"/>
  <c r="G582" i="4" s="1"/>
  <c r="E582" i="4"/>
  <c r="H581" i="4"/>
  <c r="F581" i="4"/>
  <c r="G581" i="4" s="1"/>
  <c r="E581" i="4"/>
  <c r="H580" i="4"/>
  <c r="F580" i="4"/>
  <c r="G580" i="4" s="1"/>
  <c r="E580" i="4"/>
  <c r="H579" i="4"/>
  <c r="F579" i="4"/>
  <c r="G579" i="4" s="1"/>
  <c r="E579" i="4"/>
  <c r="H578" i="4"/>
  <c r="F578" i="4"/>
  <c r="G578" i="4" s="1"/>
  <c r="E578" i="4"/>
  <c r="H577" i="4"/>
  <c r="F577" i="4"/>
  <c r="G577" i="4" s="1"/>
  <c r="E577" i="4"/>
  <c r="H576" i="4"/>
  <c r="F576" i="4"/>
  <c r="G576" i="4" s="1"/>
  <c r="E576" i="4"/>
  <c r="H575" i="4"/>
  <c r="F575" i="4"/>
  <c r="G575" i="4" s="1"/>
  <c r="E575" i="4"/>
  <c r="H574" i="4"/>
  <c r="F574" i="4"/>
  <c r="G574" i="4" s="1"/>
  <c r="E574" i="4"/>
  <c r="H573" i="4"/>
  <c r="F573" i="4"/>
  <c r="G573" i="4" s="1"/>
  <c r="E573" i="4"/>
  <c r="H572" i="4"/>
  <c r="F572" i="4"/>
  <c r="G572" i="4" s="1"/>
  <c r="E572" i="4"/>
  <c r="H571" i="4"/>
  <c r="F571" i="4"/>
  <c r="G571" i="4" s="1"/>
  <c r="E571" i="4"/>
  <c r="H570" i="4"/>
  <c r="F570" i="4"/>
  <c r="G570" i="4" s="1"/>
  <c r="E570" i="4"/>
  <c r="H569" i="4"/>
  <c r="F569" i="4"/>
  <c r="G569" i="4" s="1"/>
  <c r="E569" i="4"/>
  <c r="H568" i="4"/>
  <c r="F568" i="4"/>
  <c r="G568" i="4" s="1"/>
  <c r="E568" i="4"/>
  <c r="H567" i="4"/>
  <c r="F567" i="4"/>
  <c r="G567" i="4" s="1"/>
  <c r="E567" i="4"/>
  <c r="H566" i="4"/>
  <c r="F566" i="4"/>
  <c r="G566" i="4" s="1"/>
  <c r="E566" i="4"/>
  <c r="H565" i="4"/>
  <c r="F565" i="4"/>
  <c r="G565" i="4" s="1"/>
  <c r="E565" i="4"/>
  <c r="H564" i="4"/>
  <c r="F564" i="4"/>
  <c r="G564" i="4" s="1"/>
  <c r="E564" i="4"/>
  <c r="H563" i="4"/>
  <c r="F563" i="4"/>
  <c r="G563" i="4" s="1"/>
  <c r="E563" i="4"/>
  <c r="H562" i="4"/>
  <c r="F562" i="4"/>
  <c r="G562" i="4" s="1"/>
  <c r="E562" i="4"/>
  <c r="H561" i="4"/>
  <c r="F561" i="4"/>
  <c r="G561" i="4" s="1"/>
  <c r="E561" i="4"/>
  <c r="H560" i="4"/>
  <c r="F560" i="4"/>
  <c r="G560" i="4" s="1"/>
  <c r="E560" i="4"/>
  <c r="H559" i="4"/>
  <c r="F559" i="4"/>
  <c r="G559" i="4" s="1"/>
  <c r="E559" i="4"/>
  <c r="H558" i="4"/>
  <c r="F558" i="4"/>
  <c r="G558" i="4" s="1"/>
  <c r="E558" i="4"/>
  <c r="H557" i="4"/>
  <c r="F557" i="4"/>
  <c r="G557" i="4" s="1"/>
  <c r="E557" i="4"/>
  <c r="H556" i="4"/>
  <c r="F556" i="4"/>
  <c r="G556" i="4" s="1"/>
  <c r="E556" i="4"/>
  <c r="H555" i="4"/>
  <c r="F555" i="4"/>
  <c r="G555" i="4" s="1"/>
  <c r="E555" i="4"/>
  <c r="H554" i="4"/>
  <c r="F554" i="4"/>
  <c r="G554" i="4" s="1"/>
  <c r="E554" i="4"/>
  <c r="H553" i="4"/>
  <c r="F553" i="4"/>
  <c r="G553" i="4" s="1"/>
  <c r="E553" i="4"/>
  <c r="H552" i="4"/>
  <c r="F552" i="4"/>
  <c r="G552" i="4" s="1"/>
  <c r="E552" i="4"/>
  <c r="H551" i="4"/>
  <c r="F551" i="4"/>
  <c r="G551" i="4" s="1"/>
  <c r="E551" i="4"/>
  <c r="H550" i="4"/>
  <c r="F550" i="4"/>
  <c r="G550" i="4" s="1"/>
  <c r="E550" i="4"/>
  <c r="H549" i="4"/>
  <c r="F549" i="4"/>
  <c r="G549" i="4" s="1"/>
  <c r="E549" i="4"/>
  <c r="H548" i="4"/>
  <c r="F548" i="4"/>
  <c r="G548" i="4" s="1"/>
  <c r="E548" i="4"/>
  <c r="H547" i="4"/>
  <c r="F547" i="4"/>
  <c r="G547" i="4" s="1"/>
  <c r="E547" i="4"/>
  <c r="H546" i="4"/>
  <c r="F546" i="4"/>
  <c r="G546" i="4" s="1"/>
  <c r="E546" i="4"/>
  <c r="H545" i="4"/>
  <c r="F545" i="4"/>
  <c r="G545" i="4" s="1"/>
  <c r="E545" i="4"/>
  <c r="H544" i="4"/>
  <c r="F544" i="4"/>
  <c r="G544" i="4" s="1"/>
  <c r="E544" i="4"/>
  <c r="H543" i="4"/>
  <c r="F543" i="4"/>
  <c r="G543" i="4" s="1"/>
  <c r="E543" i="4"/>
  <c r="H542" i="4"/>
  <c r="F542" i="4"/>
  <c r="G542" i="4" s="1"/>
  <c r="E542" i="4"/>
  <c r="H541" i="4"/>
  <c r="F541" i="4"/>
  <c r="G541" i="4" s="1"/>
  <c r="E541" i="4"/>
  <c r="H540" i="4"/>
  <c r="F540" i="4"/>
  <c r="G540" i="4" s="1"/>
  <c r="E540" i="4"/>
  <c r="H539" i="4"/>
  <c r="F539" i="4"/>
  <c r="G539" i="4" s="1"/>
  <c r="E539" i="4"/>
  <c r="H538" i="4"/>
  <c r="F538" i="4"/>
  <c r="G538" i="4" s="1"/>
  <c r="E538" i="4"/>
  <c r="H537" i="4"/>
  <c r="F537" i="4"/>
  <c r="G537" i="4" s="1"/>
  <c r="E537" i="4"/>
  <c r="H536" i="4"/>
  <c r="F536" i="4"/>
  <c r="G536" i="4" s="1"/>
  <c r="E536" i="4"/>
  <c r="H535" i="4"/>
  <c r="E535" i="4"/>
  <c r="H534" i="4"/>
  <c r="E534" i="4"/>
  <c r="H533" i="4"/>
  <c r="E533" i="4"/>
  <c r="H532" i="4"/>
  <c r="E532" i="4"/>
  <c r="H531" i="4"/>
  <c r="E531" i="4"/>
  <c r="H530" i="4"/>
  <c r="E530" i="4"/>
  <c r="H529" i="4"/>
  <c r="E529" i="4"/>
  <c r="H528" i="4"/>
  <c r="E528" i="4"/>
  <c r="H527" i="4"/>
  <c r="E527" i="4"/>
  <c r="H526" i="4"/>
  <c r="E526" i="4"/>
  <c r="H525" i="4"/>
  <c r="E525" i="4"/>
  <c r="H524" i="4"/>
  <c r="E524" i="4"/>
  <c r="H523" i="4"/>
  <c r="E523" i="4"/>
  <c r="H522" i="4"/>
  <c r="E522" i="4"/>
  <c r="H521" i="4"/>
  <c r="E521" i="4"/>
  <c r="H520" i="4"/>
  <c r="E520" i="4"/>
  <c r="H519" i="4"/>
  <c r="E519" i="4"/>
  <c r="H518" i="4"/>
  <c r="E518" i="4"/>
  <c r="H517" i="4"/>
  <c r="E517" i="4"/>
  <c r="H516" i="4"/>
  <c r="E516" i="4"/>
  <c r="H515" i="4"/>
  <c r="E515" i="4"/>
  <c r="H514" i="4"/>
  <c r="E514" i="4"/>
  <c r="H513" i="4"/>
  <c r="E513" i="4"/>
  <c r="H512" i="4"/>
  <c r="E512" i="4"/>
  <c r="H511" i="4"/>
  <c r="E511" i="4"/>
  <c r="H510" i="4"/>
  <c r="E510" i="4"/>
  <c r="H509" i="4"/>
  <c r="E509" i="4"/>
  <c r="H508" i="4"/>
  <c r="E508" i="4"/>
  <c r="H507" i="4"/>
  <c r="E507" i="4"/>
  <c r="H506" i="4"/>
  <c r="E506" i="4"/>
  <c r="H505" i="4"/>
  <c r="E505" i="4"/>
  <c r="H504" i="4"/>
  <c r="E504" i="4"/>
  <c r="H503" i="4"/>
  <c r="E503" i="4"/>
  <c r="H502" i="4"/>
  <c r="E502" i="4"/>
  <c r="H501" i="4"/>
  <c r="E501" i="4"/>
  <c r="H500" i="4"/>
  <c r="E500" i="4"/>
  <c r="H499" i="4"/>
  <c r="E499" i="4"/>
  <c r="H498" i="4"/>
  <c r="E498" i="4"/>
  <c r="H497" i="4"/>
  <c r="E497" i="4"/>
  <c r="H496" i="4"/>
  <c r="E496" i="4"/>
  <c r="H495" i="4"/>
  <c r="E495" i="4"/>
  <c r="H494" i="4"/>
  <c r="E494" i="4"/>
  <c r="H493" i="4"/>
  <c r="E493" i="4"/>
  <c r="H492" i="4"/>
  <c r="E492" i="4"/>
  <c r="H491" i="4"/>
  <c r="E491" i="4"/>
  <c r="H490" i="4"/>
  <c r="E490" i="4"/>
  <c r="H489" i="4"/>
  <c r="E489" i="4"/>
  <c r="H488" i="4"/>
  <c r="E488" i="4"/>
  <c r="H487" i="4"/>
  <c r="E487" i="4"/>
  <c r="H486" i="4"/>
  <c r="E486" i="4"/>
  <c r="H485" i="4"/>
  <c r="E485" i="4"/>
  <c r="H484" i="4"/>
  <c r="E484" i="4"/>
  <c r="H483" i="4"/>
  <c r="E483" i="4"/>
  <c r="H482" i="4"/>
  <c r="E482" i="4"/>
  <c r="H481" i="4"/>
  <c r="E481" i="4"/>
  <c r="H480" i="4"/>
  <c r="E480" i="4"/>
  <c r="H479" i="4"/>
  <c r="F479" i="4"/>
  <c r="G479" i="4" s="1"/>
  <c r="E479" i="4"/>
  <c r="F478" i="4" s="1"/>
  <c r="G478" i="4" s="1"/>
  <c r="H478" i="4"/>
  <c r="E478" i="4"/>
  <c r="H477" i="4"/>
  <c r="E477" i="4"/>
  <c r="H476" i="4"/>
  <c r="E476" i="4"/>
  <c r="H475" i="4"/>
  <c r="E475" i="4"/>
  <c r="F474" i="4" s="1"/>
  <c r="G474" i="4" s="1"/>
  <c r="H474" i="4"/>
  <c r="E474" i="4"/>
  <c r="H473" i="4"/>
  <c r="E473" i="4"/>
  <c r="H472" i="4"/>
  <c r="E472" i="4"/>
  <c r="H471" i="4"/>
  <c r="F471" i="4"/>
  <c r="G471" i="4" s="1"/>
  <c r="E471" i="4"/>
  <c r="F470" i="4" s="1"/>
  <c r="H470" i="4"/>
  <c r="G470" i="4"/>
  <c r="E470" i="4"/>
  <c r="H469" i="4"/>
  <c r="E469" i="4"/>
  <c r="H468" i="4"/>
  <c r="E468" i="4"/>
  <c r="H467" i="4"/>
  <c r="F467" i="4"/>
  <c r="G467" i="4" s="1"/>
  <c r="E467" i="4"/>
  <c r="F466" i="4" s="1"/>
  <c r="H466" i="4"/>
  <c r="G466" i="4"/>
  <c r="E466" i="4"/>
  <c r="H465" i="4"/>
  <c r="E465" i="4"/>
  <c r="H464" i="4"/>
  <c r="E464" i="4"/>
  <c r="H463" i="4"/>
  <c r="F463" i="4"/>
  <c r="G463" i="4" s="1"/>
  <c r="E463" i="4"/>
  <c r="F462" i="4" s="1"/>
  <c r="G462" i="4" s="1"/>
  <c r="H462" i="4"/>
  <c r="E462" i="4"/>
  <c r="H461" i="4"/>
  <c r="E461" i="4"/>
  <c r="H460" i="4"/>
  <c r="E460" i="4"/>
  <c r="H459" i="4"/>
  <c r="E459" i="4"/>
  <c r="F458" i="4" s="1"/>
  <c r="G458" i="4" s="1"/>
  <c r="H458" i="4"/>
  <c r="E458" i="4"/>
  <c r="H457" i="4"/>
  <c r="E457" i="4"/>
  <c r="F456" i="4" s="1"/>
  <c r="G456" i="4" s="1"/>
  <c r="H456" i="4"/>
  <c r="E456" i="4"/>
  <c r="H455" i="4"/>
  <c r="E455" i="4"/>
  <c r="F454" i="4" s="1"/>
  <c r="G454" i="4" s="1"/>
  <c r="H454" i="4"/>
  <c r="E454" i="4"/>
  <c r="H453" i="4"/>
  <c r="E453" i="4"/>
  <c r="F452" i="4" s="1"/>
  <c r="G452" i="4" s="1"/>
  <c r="H452" i="4"/>
  <c r="E452" i="4"/>
  <c r="H451" i="4"/>
  <c r="E451" i="4"/>
  <c r="F450" i="4" s="1"/>
  <c r="G450" i="4" s="1"/>
  <c r="H450" i="4"/>
  <c r="E450" i="4"/>
  <c r="H449" i="4"/>
  <c r="E449" i="4"/>
  <c r="F448" i="4" s="1"/>
  <c r="G448" i="4" s="1"/>
  <c r="H448" i="4"/>
  <c r="E448" i="4"/>
  <c r="H447" i="4"/>
  <c r="E447" i="4"/>
  <c r="F446" i="4" s="1"/>
  <c r="G446" i="4" s="1"/>
  <c r="H446" i="4"/>
  <c r="E446" i="4"/>
  <c r="H445" i="4"/>
  <c r="E445" i="4"/>
  <c r="F444" i="4" s="1"/>
  <c r="G444" i="4" s="1"/>
  <c r="H444" i="4"/>
  <c r="E444" i="4"/>
  <c r="H443" i="4"/>
  <c r="E443" i="4"/>
  <c r="F442" i="4" s="1"/>
  <c r="G442" i="4" s="1"/>
  <c r="H442" i="4"/>
  <c r="E442" i="4"/>
  <c r="H441" i="4"/>
  <c r="E441" i="4"/>
  <c r="F440" i="4" s="1"/>
  <c r="G440" i="4" s="1"/>
  <c r="H440" i="4"/>
  <c r="E440" i="4"/>
  <c r="H439" i="4"/>
  <c r="E439" i="4"/>
  <c r="F438" i="4" s="1"/>
  <c r="G438" i="4" s="1"/>
  <c r="H438" i="4"/>
  <c r="E438" i="4"/>
  <c r="H437" i="4"/>
  <c r="F437" i="4"/>
  <c r="G437" i="4" s="1"/>
  <c r="E437" i="4"/>
  <c r="F436" i="4" s="1"/>
  <c r="G436" i="4" s="1"/>
  <c r="H436" i="4"/>
  <c r="E436" i="4"/>
  <c r="H435" i="4"/>
  <c r="E435" i="4"/>
  <c r="F434" i="4" s="1"/>
  <c r="G434" i="4" s="1"/>
  <c r="H434" i="4"/>
  <c r="E434" i="4"/>
  <c r="H433" i="4"/>
  <c r="F433" i="4"/>
  <c r="G433" i="4" s="1"/>
  <c r="E433" i="4"/>
  <c r="F432" i="4" s="1"/>
  <c r="G432" i="4" s="1"/>
  <c r="H432" i="4"/>
  <c r="E432" i="4"/>
  <c r="H431" i="4"/>
  <c r="E431" i="4"/>
  <c r="F430" i="4" s="1"/>
  <c r="H430" i="4"/>
  <c r="G430" i="4"/>
  <c r="E430" i="4"/>
  <c r="H429" i="4"/>
  <c r="F429" i="4"/>
  <c r="G429" i="4" s="1"/>
  <c r="E429" i="4"/>
  <c r="H428" i="4"/>
  <c r="F428" i="4"/>
  <c r="G428" i="4" s="1"/>
  <c r="E428" i="4"/>
  <c r="H427" i="4"/>
  <c r="F427" i="4"/>
  <c r="G427" i="4" s="1"/>
  <c r="E427" i="4"/>
  <c r="F426" i="4" s="1"/>
  <c r="H426" i="4"/>
  <c r="G426" i="4"/>
  <c r="E426" i="4"/>
  <c r="H425" i="4"/>
  <c r="E425" i="4"/>
  <c r="F424" i="4" s="1"/>
  <c r="G424" i="4" s="1"/>
  <c r="H424" i="4"/>
  <c r="E424" i="4"/>
  <c r="H423" i="4"/>
  <c r="E423" i="4"/>
  <c r="F422" i="4" s="1"/>
  <c r="G422" i="4" s="1"/>
  <c r="H422" i="4"/>
  <c r="E422" i="4"/>
  <c r="H421" i="4"/>
  <c r="F421" i="4"/>
  <c r="G421" i="4" s="1"/>
  <c r="E421" i="4"/>
  <c r="F420" i="4" s="1"/>
  <c r="G420" i="4" s="1"/>
  <c r="H420" i="4"/>
  <c r="E420" i="4"/>
  <c r="H419" i="4"/>
  <c r="E419" i="4"/>
  <c r="F418" i="4" s="1"/>
  <c r="G418" i="4" s="1"/>
  <c r="H418" i="4"/>
  <c r="E418" i="4"/>
  <c r="H417" i="4"/>
  <c r="F417" i="4"/>
  <c r="G417" i="4" s="1"/>
  <c r="E417" i="4"/>
  <c r="F416" i="4" s="1"/>
  <c r="G416" i="4" s="1"/>
  <c r="H416" i="4"/>
  <c r="E416" i="4"/>
  <c r="H415" i="4"/>
  <c r="E415" i="4"/>
  <c r="F415" i="4" s="1"/>
  <c r="G415" i="4" s="1"/>
  <c r="H414" i="4"/>
  <c r="F414" i="4"/>
  <c r="G414" i="4" s="1"/>
  <c r="E414" i="4"/>
  <c r="H413" i="4"/>
  <c r="F413" i="4"/>
  <c r="G413" i="4" s="1"/>
  <c r="E413" i="4"/>
  <c r="H412" i="4"/>
  <c r="F412" i="4"/>
  <c r="G412" i="4" s="1"/>
  <c r="E412" i="4"/>
  <c r="H411" i="4"/>
  <c r="E411" i="4"/>
  <c r="F410" i="4" s="1"/>
  <c r="G410" i="4" s="1"/>
  <c r="H410" i="4"/>
  <c r="E410" i="4"/>
  <c r="H409" i="4"/>
  <c r="E409" i="4"/>
  <c r="F409" i="4" s="1"/>
  <c r="G409" i="4" s="1"/>
  <c r="H408" i="4"/>
  <c r="E408" i="4"/>
  <c r="H407" i="4"/>
  <c r="E407" i="4"/>
  <c r="F407" i="4" s="1"/>
  <c r="G407" i="4" s="1"/>
  <c r="H406" i="4"/>
  <c r="F406" i="4"/>
  <c r="G406" i="4" s="1"/>
  <c r="E406" i="4"/>
  <c r="H405" i="4"/>
  <c r="E405" i="4"/>
  <c r="F405" i="4" s="1"/>
  <c r="G405" i="4" s="1"/>
  <c r="H404" i="4"/>
  <c r="F404" i="4"/>
  <c r="G404" i="4" s="1"/>
  <c r="E404" i="4"/>
  <c r="H403" i="4"/>
  <c r="E403" i="4"/>
  <c r="F402" i="4" s="1"/>
  <c r="G402" i="4" s="1"/>
  <c r="H402" i="4"/>
  <c r="E402" i="4"/>
  <c r="H401" i="4"/>
  <c r="E401" i="4"/>
  <c r="F401" i="4" s="1"/>
  <c r="G401" i="4" s="1"/>
  <c r="H400" i="4"/>
  <c r="E400" i="4"/>
  <c r="H399" i="4"/>
  <c r="E399" i="4"/>
  <c r="F399" i="4" s="1"/>
  <c r="G399" i="4" s="1"/>
  <c r="H398" i="4"/>
  <c r="F398" i="4"/>
  <c r="G398" i="4" s="1"/>
  <c r="E398" i="4"/>
  <c r="H397" i="4"/>
  <c r="E397" i="4"/>
  <c r="F397" i="4" s="1"/>
  <c r="G397" i="4" s="1"/>
  <c r="H396" i="4"/>
  <c r="F396" i="4"/>
  <c r="G396" i="4" s="1"/>
  <c r="E396" i="4"/>
  <c r="H395" i="4"/>
  <c r="E395" i="4"/>
  <c r="F394" i="4" s="1"/>
  <c r="G394" i="4" s="1"/>
  <c r="H394" i="4"/>
  <c r="E394" i="4"/>
  <c r="H393" i="4"/>
  <c r="E393" i="4"/>
  <c r="F393" i="4" s="1"/>
  <c r="G393" i="4" s="1"/>
  <c r="H392" i="4"/>
  <c r="E392" i="4"/>
  <c r="H391" i="4"/>
  <c r="E391" i="4"/>
  <c r="F391" i="4" s="1"/>
  <c r="G391" i="4" s="1"/>
  <c r="H390" i="4"/>
  <c r="F390" i="4"/>
  <c r="G390" i="4" s="1"/>
  <c r="E390" i="4"/>
  <c r="H389" i="4"/>
  <c r="E389" i="4"/>
  <c r="F389" i="4" s="1"/>
  <c r="G389" i="4" s="1"/>
  <c r="H388" i="4"/>
  <c r="F388" i="4"/>
  <c r="G388" i="4" s="1"/>
  <c r="E388" i="4"/>
  <c r="H387" i="4"/>
  <c r="E387" i="4"/>
  <c r="F386" i="4" s="1"/>
  <c r="G386" i="4" s="1"/>
  <c r="H386" i="4"/>
  <c r="E386" i="4"/>
  <c r="H385" i="4"/>
  <c r="E385" i="4"/>
  <c r="F385" i="4" s="1"/>
  <c r="G385" i="4" s="1"/>
  <c r="H384" i="4"/>
  <c r="E384" i="4"/>
  <c r="H383" i="4"/>
  <c r="E383" i="4"/>
  <c r="F383" i="4" s="1"/>
  <c r="G383" i="4" s="1"/>
  <c r="H382" i="4"/>
  <c r="F382" i="4"/>
  <c r="G382" i="4" s="1"/>
  <c r="E382" i="4"/>
  <c r="H381" i="4"/>
  <c r="E381" i="4"/>
  <c r="F381" i="4" s="1"/>
  <c r="G381" i="4" s="1"/>
  <c r="H380" i="4"/>
  <c r="F380" i="4"/>
  <c r="G380" i="4" s="1"/>
  <c r="E380" i="4"/>
  <c r="H379" i="4"/>
  <c r="E379" i="4"/>
  <c r="F378" i="4" s="1"/>
  <c r="G378" i="4" s="1"/>
  <c r="H378" i="4"/>
  <c r="E378" i="4"/>
  <c r="H377" i="4"/>
  <c r="E377" i="4"/>
  <c r="F377" i="4" s="1"/>
  <c r="G377" i="4" s="1"/>
  <c r="H376" i="4"/>
  <c r="E376" i="4"/>
  <c r="H375" i="4"/>
  <c r="E375" i="4"/>
  <c r="F375" i="4" s="1"/>
  <c r="G375" i="4" s="1"/>
  <c r="H374" i="4"/>
  <c r="F374" i="4"/>
  <c r="G374" i="4" s="1"/>
  <c r="E374" i="4"/>
  <c r="H373" i="4"/>
  <c r="E373" i="4"/>
  <c r="F373" i="4" s="1"/>
  <c r="G373" i="4" s="1"/>
  <c r="H372" i="4"/>
  <c r="F372" i="4"/>
  <c r="G372" i="4" s="1"/>
  <c r="E372" i="4"/>
  <c r="H371" i="4"/>
  <c r="E371" i="4"/>
  <c r="F370" i="4" s="1"/>
  <c r="G370" i="4" s="1"/>
  <c r="H370" i="4"/>
  <c r="E370" i="4"/>
  <c r="H369" i="4"/>
  <c r="E369" i="4"/>
  <c r="F369" i="4" s="1"/>
  <c r="G369" i="4" s="1"/>
  <c r="H368" i="4"/>
  <c r="E368" i="4"/>
  <c r="H367" i="4"/>
  <c r="E367" i="4"/>
  <c r="F367" i="4" s="1"/>
  <c r="G367" i="4" s="1"/>
  <c r="H366" i="4"/>
  <c r="F366" i="4"/>
  <c r="G366" i="4" s="1"/>
  <c r="E366" i="4"/>
  <c r="H365" i="4"/>
  <c r="E365" i="4"/>
  <c r="F365" i="4" s="1"/>
  <c r="G365" i="4" s="1"/>
  <c r="H364" i="4"/>
  <c r="F364" i="4"/>
  <c r="G364" i="4" s="1"/>
  <c r="E364" i="4"/>
  <c r="H363" i="4"/>
  <c r="E363" i="4"/>
  <c r="F362" i="4" s="1"/>
  <c r="G362" i="4" s="1"/>
  <c r="H362" i="4"/>
  <c r="E362" i="4"/>
  <c r="H361" i="4"/>
  <c r="E361" i="4"/>
  <c r="F361" i="4" s="1"/>
  <c r="G361" i="4" s="1"/>
  <c r="H360" i="4"/>
  <c r="E360" i="4"/>
  <c r="H359" i="4"/>
  <c r="E359" i="4"/>
  <c r="F359" i="4" s="1"/>
  <c r="G359" i="4" s="1"/>
  <c r="H358" i="4"/>
  <c r="F358" i="4"/>
  <c r="G358" i="4" s="1"/>
  <c r="E358" i="4"/>
  <c r="H357" i="4"/>
  <c r="E357" i="4"/>
  <c r="F357" i="4" s="1"/>
  <c r="G357" i="4" s="1"/>
  <c r="H356" i="4"/>
  <c r="F356" i="4"/>
  <c r="G356" i="4" s="1"/>
  <c r="E356" i="4"/>
  <c r="H355" i="4"/>
  <c r="E355" i="4"/>
  <c r="F354" i="4" s="1"/>
  <c r="G354" i="4" s="1"/>
  <c r="H354" i="4"/>
  <c r="E354" i="4"/>
  <c r="H353" i="4"/>
  <c r="E353" i="4"/>
  <c r="F353" i="4" s="1"/>
  <c r="G353" i="4" s="1"/>
  <c r="H352" i="4"/>
  <c r="E352" i="4"/>
  <c r="H351" i="4"/>
  <c r="E351" i="4"/>
  <c r="F351" i="4" s="1"/>
  <c r="G351" i="4" s="1"/>
  <c r="H350" i="4"/>
  <c r="F350" i="4"/>
  <c r="G350" i="4" s="1"/>
  <c r="E350" i="4"/>
  <c r="H349" i="4"/>
  <c r="E349" i="4"/>
  <c r="F349" i="4" s="1"/>
  <c r="G349" i="4" s="1"/>
  <c r="H348" i="4"/>
  <c r="F348" i="4"/>
  <c r="G348" i="4" s="1"/>
  <c r="E348" i="4"/>
  <c r="H347" i="4"/>
  <c r="E347" i="4"/>
  <c r="F346" i="4" s="1"/>
  <c r="G346" i="4" s="1"/>
  <c r="H346" i="4"/>
  <c r="E346" i="4"/>
  <c r="H345" i="4"/>
  <c r="E345" i="4"/>
  <c r="F345" i="4" s="1"/>
  <c r="G345" i="4" s="1"/>
  <c r="H344" i="4"/>
  <c r="E344" i="4"/>
  <c r="H343" i="4"/>
  <c r="E343" i="4"/>
  <c r="F343" i="4" s="1"/>
  <c r="G343" i="4" s="1"/>
  <c r="H342" i="4"/>
  <c r="F342" i="4"/>
  <c r="G342" i="4" s="1"/>
  <c r="E342" i="4"/>
  <c r="H341" i="4"/>
  <c r="E341" i="4"/>
  <c r="F341" i="4" s="1"/>
  <c r="G341" i="4" s="1"/>
  <c r="H340" i="4"/>
  <c r="F340" i="4"/>
  <c r="G340" i="4" s="1"/>
  <c r="E340" i="4"/>
  <c r="H339" i="4"/>
  <c r="E339" i="4"/>
  <c r="F338" i="4" s="1"/>
  <c r="G338" i="4" s="1"/>
  <c r="H338" i="4"/>
  <c r="E338" i="4"/>
  <c r="H337" i="4"/>
  <c r="E337" i="4"/>
  <c r="F337" i="4" s="1"/>
  <c r="G337" i="4" s="1"/>
  <c r="H336" i="4"/>
  <c r="E336" i="4"/>
  <c r="H335" i="4"/>
  <c r="E335" i="4"/>
  <c r="F335" i="4" s="1"/>
  <c r="G335" i="4" s="1"/>
  <c r="H334" i="4"/>
  <c r="F334" i="4"/>
  <c r="G334" i="4" s="1"/>
  <c r="E334" i="4"/>
  <c r="H333" i="4"/>
  <c r="E333" i="4"/>
  <c r="F333" i="4" s="1"/>
  <c r="G333" i="4" s="1"/>
  <c r="H332" i="4"/>
  <c r="F332" i="4"/>
  <c r="G332" i="4" s="1"/>
  <c r="E332" i="4"/>
  <c r="H331" i="4"/>
  <c r="E331" i="4"/>
  <c r="F330" i="4" s="1"/>
  <c r="G330" i="4" s="1"/>
  <c r="H330" i="4"/>
  <c r="E330" i="4"/>
  <c r="H329" i="4"/>
  <c r="E329" i="4"/>
  <c r="F329" i="4" s="1"/>
  <c r="G329" i="4" s="1"/>
  <c r="H328" i="4"/>
  <c r="E328" i="4"/>
  <c r="H327" i="4"/>
  <c r="E327" i="4"/>
  <c r="F327" i="4" s="1"/>
  <c r="G327" i="4" s="1"/>
  <c r="H326" i="4"/>
  <c r="F326" i="4"/>
  <c r="G326" i="4" s="1"/>
  <c r="E326" i="4"/>
  <c r="H325" i="4"/>
  <c r="E325" i="4"/>
  <c r="F325" i="4" s="1"/>
  <c r="G325" i="4" s="1"/>
  <c r="H324" i="4"/>
  <c r="F324" i="4"/>
  <c r="G324" i="4" s="1"/>
  <c r="E324" i="4"/>
  <c r="H323" i="4"/>
  <c r="E323" i="4"/>
  <c r="F322" i="4" s="1"/>
  <c r="G322" i="4" s="1"/>
  <c r="H322" i="4"/>
  <c r="E322" i="4"/>
  <c r="H321" i="4"/>
  <c r="E321" i="4"/>
  <c r="F321" i="4" s="1"/>
  <c r="G321" i="4" s="1"/>
  <c r="H320" i="4"/>
  <c r="E320" i="4"/>
  <c r="H319" i="4"/>
  <c r="E319" i="4"/>
  <c r="F319" i="4" s="1"/>
  <c r="G319" i="4" s="1"/>
  <c r="H318" i="4"/>
  <c r="F318" i="4"/>
  <c r="G318" i="4" s="1"/>
  <c r="E318" i="4"/>
  <c r="H317" i="4"/>
  <c r="E317" i="4"/>
  <c r="F317" i="4" s="1"/>
  <c r="G317" i="4" s="1"/>
  <c r="H316" i="4"/>
  <c r="F316" i="4"/>
  <c r="G316" i="4" s="1"/>
  <c r="E316" i="4"/>
  <c r="H315" i="4"/>
  <c r="E315" i="4"/>
  <c r="F314" i="4" s="1"/>
  <c r="G314" i="4" s="1"/>
  <c r="H314" i="4"/>
  <c r="E314" i="4"/>
  <c r="H313" i="4"/>
  <c r="E313" i="4"/>
  <c r="F313" i="4" s="1"/>
  <c r="G313" i="4" s="1"/>
  <c r="H312" i="4"/>
  <c r="E312" i="4"/>
  <c r="H311" i="4"/>
  <c r="E311" i="4"/>
  <c r="F311" i="4" s="1"/>
  <c r="G311" i="4" s="1"/>
  <c r="H310" i="4"/>
  <c r="F310" i="4"/>
  <c r="G310" i="4" s="1"/>
  <c r="E310" i="4"/>
  <c r="H309" i="4"/>
  <c r="E309" i="4"/>
  <c r="F309" i="4" s="1"/>
  <c r="G309" i="4" s="1"/>
  <c r="H308" i="4"/>
  <c r="F308" i="4"/>
  <c r="G308" i="4" s="1"/>
  <c r="E308" i="4"/>
  <c r="H307" i="4"/>
  <c r="E307" i="4"/>
  <c r="F306" i="4" s="1"/>
  <c r="G306" i="4" s="1"/>
  <c r="H306" i="4"/>
  <c r="E306" i="4"/>
  <c r="H305" i="4"/>
  <c r="E305" i="4"/>
  <c r="F305" i="4" s="1"/>
  <c r="G305" i="4" s="1"/>
  <c r="H304" i="4"/>
  <c r="E304" i="4"/>
  <c r="H303" i="4"/>
  <c r="E303" i="4"/>
  <c r="F303" i="4" s="1"/>
  <c r="G303" i="4" s="1"/>
  <c r="H302" i="4"/>
  <c r="F302" i="4"/>
  <c r="G302" i="4" s="1"/>
  <c r="E302" i="4"/>
  <c r="H301" i="4"/>
  <c r="E301" i="4"/>
  <c r="F301" i="4" s="1"/>
  <c r="G301" i="4" s="1"/>
  <c r="H300" i="4"/>
  <c r="F300" i="4"/>
  <c r="G300" i="4" s="1"/>
  <c r="E300" i="4"/>
  <c r="H299" i="4"/>
  <c r="E299" i="4"/>
  <c r="F298" i="4" s="1"/>
  <c r="G298" i="4" s="1"/>
  <c r="H298" i="4"/>
  <c r="E298" i="4"/>
  <c r="H297" i="4"/>
  <c r="E297" i="4"/>
  <c r="F297" i="4" s="1"/>
  <c r="G297" i="4" s="1"/>
  <c r="H296" i="4"/>
  <c r="E296" i="4"/>
  <c r="H295" i="4"/>
  <c r="E295" i="4"/>
  <c r="F295" i="4" s="1"/>
  <c r="G295" i="4" s="1"/>
  <c r="H294" i="4"/>
  <c r="F294" i="4"/>
  <c r="G294" i="4" s="1"/>
  <c r="E294" i="4"/>
  <c r="H293" i="4"/>
  <c r="E293" i="4"/>
  <c r="F293" i="4" s="1"/>
  <c r="G293" i="4" s="1"/>
  <c r="H292" i="4"/>
  <c r="F292" i="4"/>
  <c r="G292" i="4" s="1"/>
  <c r="E292" i="4"/>
  <c r="H291" i="4"/>
  <c r="E291" i="4"/>
  <c r="F290" i="4" s="1"/>
  <c r="G290" i="4" s="1"/>
  <c r="H290" i="4"/>
  <c r="E290" i="4"/>
  <c r="H289" i="4"/>
  <c r="E289" i="4"/>
  <c r="F289" i="4" s="1"/>
  <c r="G289" i="4" s="1"/>
  <c r="H288" i="4"/>
  <c r="E288" i="4"/>
  <c r="H287" i="4"/>
  <c r="E287" i="4"/>
  <c r="F287" i="4" s="1"/>
  <c r="G287" i="4" s="1"/>
  <c r="H286" i="4"/>
  <c r="F286" i="4"/>
  <c r="G286" i="4" s="1"/>
  <c r="E286" i="4"/>
  <c r="H285" i="4"/>
  <c r="E285" i="4"/>
  <c r="F285" i="4" s="1"/>
  <c r="G285" i="4" s="1"/>
  <c r="H284" i="4"/>
  <c r="F284" i="4"/>
  <c r="G284" i="4" s="1"/>
  <c r="E284" i="4"/>
  <c r="H283" i="4"/>
  <c r="E283" i="4"/>
  <c r="F282" i="4" s="1"/>
  <c r="G282" i="4" s="1"/>
  <c r="H282" i="4"/>
  <c r="E282" i="4"/>
  <c r="H281" i="4"/>
  <c r="E281" i="4"/>
  <c r="F281" i="4" s="1"/>
  <c r="G281" i="4" s="1"/>
  <c r="H280" i="4"/>
  <c r="E280" i="4"/>
  <c r="H279" i="4"/>
  <c r="E279" i="4"/>
  <c r="F279" i="4" s="1"/>
  <c r="G279" i="4" s="1"/>
  <c r="H278" i="4"/>
  <c r="F278" i="4"/>
  <c r="G278" i="4" s="1"/>
  <c r="E278" i="4"/>
  <c r="H277" i="4"/>
  <c r="E277" i="4"/>
  <c r="F277" i="4" s="1"/>
  <c r="G277" i="4" s="1"/>
  <c r="H276" i="4"/>
  <c r="F276" i="4"/>
  <c r="G276" i="4" s="1"/>
  <c r="E276" i="4"/>
  <c r="H275" i="4"/>
  <c r="E275" i="4"/>
  <c r="F274" i="4" s="1"/>
  <c r="G274" i="4" s="1"/>
  <c r="H274" i="4"/>
  <c r="E274" i="4"/>
  <c r="H273" i="4"/>
  <c r="E273" i="4"/>
  <c r="F273" i="4" s="1"/>
  <c r="G273" i="4" s="1"/>
  <c r="H272" i="4"/>
  <c r="E272" i="4"/>
  <c r="H271" i="4"/>
  <c r="E271" i="4"/>
  <c r="F271" i="4" s="1"/>
  <c r="G271" i="4" s="1"/>
  <c r="H270" i="4"/>
  <c r="F270" i="4"/>
  <c r="G270" i="4" s="1"/>
  <c r="E270" i="4"/>
  <c r="H269" i="4"/>
  <c r="E269" i="4"/>
  <c r="F269" i="4" s="1"/>
  <c r="G269" i="4" s="1"/>
  <c r="H268" i="4"/>
  <c r="F268" i="4"/>
  <c r="G268" i="4" s="1"/>
  <c r="E268" i="4"/>
  <c r="H267" i="4"/>
  <c r="E267" i="4"/>
  <c r="H266" i="4"/>
  <c r="E266" i="4"/>
  <c r="H265" i="4"/>
  <c r="E265" i="4"/>
  <c r="F265" i="4" s="1"/>
  <c r="G265" i="4" s="1"/>
  <c r="H264" i="4"/>
  <c r="E264" i="4"/>
  <c r="H263" i="4"/>
  <c r="E263" i="4"/>
  <c r="F263" i="4" s="1"/>
  <c r="G263" i="4" s="1"/>
  <c r="H262" i="4"/>
  <c r="F262" i="4"/>
  <c r="G262" i="4" s="1"/>
  <c r="E262" i="4"/>
  <c r="H261" i="4"/>
  <c r="E261" i="4"/>
  <c r="F261" i="4" s="1"/>
  <c r="G261" i="4" s="1"/>
  <c r="H260" i="4"/>
  <c r="F260" i="4"/>
  <c r="G260" i="4" s="1"/>
  <c r="E260" i="4"/>
  <c r="H259" i="4"/>
  <c r="E259" i="4"/>
  <c r="H258" i="4"/>
  <c r="E258" i="4"/>
  <c r="H257" i="4"/>
  <c r="E257" i="4"/>
  <c r="F257" i="4" s="1"/>
  <c r="G257" i="4" s="1"/>
  <c r="H256" i="4"/>
  <c r="E256" i="4"/>
  <c r="H255" i="4"/>
  <c r="E255" i="4"/>
  <c r="F255" i="4" s="1"/>
  <c r="G255" i="4" s="1"/>
  <c r="H254" i="4"/>
  <c r="F254" i="4"/>
  <c r="G254" i="4" s="1"/>
  <c r="E254" i="4"/>
  <c r="H253" i="4"/>
  <c r="E253" i="4"/>
  <c r="F253" i="4" s="1"/>
  <c r="G253" i="4" s="1"/>
  <c r="H252" i="4"/>
  <c r="F252" i="4"/>
  <c r="G252" i="4" s="1"/>
  <c r="E252" i="4"/>
  <c r="H251" i="4"/>
  <c r="E251" i="4"/>
  <c r="H250" i="4"/>
  <c r="E250" i="4"/>
  <c r="H249" i="4"/>
  <c r="E249" i="4"/>
  <c r="F249" i="4" s="1"/>
  <c r="G249" i="4" s="1"/>
  <c r="H248" i="4"/>
  <c r="E248" i="4"/>
  <c r="H247" i="4"/>
  <c r="E247" i="4"/>
  <c r="F247" i="4" s="1"/>
  <c r="G247" i="4" s="1"/>
  <c r="H246" i="4"/>
  <c r="F246" i="4"/>
  <c r="G246" i="4" s="1"/>
  <c r="E246" i="4"/>
  <c r="H245" i="4"/>
  <c r="E245" i="4"/>
  <c r="F245" i="4" s="1"/>
  <c r="G245" i="4" s="1"/>
  <c r="H244" i="4"/>
  <c r="F244" i="4"/>
  <c r="G244" i="4" s="1"/>
  <c r="E244" i="4"/>
  <c r="H243" i="4"/>
  <c r="E243" i="4"/>
  <c r="F243" i="4" s="1"/>
  <c r="G243" i="4" s="1"/>
  <c r="H242" i="4"/>
  <c r="E242" i="4"/>
  <c r="H241" i="4"/>
  <c r="E241" i="4"/>
  <c r="F241" i="4" s="1"/>
  <c r="G241" i="4" s="1"/>
  <c r="H240" i="4"/>
  <c r="E240" i="4"/>
  <c r="H239" i="4"/>
  <c r="E239" i="4"/>
  <c r="F239" i="4" s="1"/>
  <c r="G239" i="4" s="1"/>
  <c r="H238" i="4"/>
  <c r="E238" i="4"/>
  <c r="H237" i="4"/>
  <c r="E237" i="4"/>
  <c r="F237" i="4" s="1"/>
  <c r="G237" i="4" s="1"/>
  <c r="H236" i="4"/>
  <c r="F236" i="4"/>
  <c r="G236" i="4" s="1"/>
  <c r="E236" i="4"/>
  <c r="H235" i="4"/>
  <c r="E235" i="4"/>
  <c r="F235" i="4" s="1"/>
  <c r="G235" i="4" s="1"/>
  <c r="H234" i="4"/>
  <c r="E234" i="4"/>
  <c r="H233" i="4"/>
  <c r="E233" i="4"/>
  <c r="H232" i="4"/>
  <c r="E232" i="4"/>
  <c r="H231" i="4"/>
  <c r="E231" i="4"/>
  <c r="F231" i="4" s="1"/>
  <c r="G231" i="4" s="1"/>
  <c r="H230" i="4"/>
  <c r="F230" i="4"/>
  <c r="G230" i="4" s="1"/>
  <c r="E230" i="4"/>
  <c r="H229" i="4"/>
  <c r="E229" i="4"/>
  <c r="F229" i="4" s="1"/>
  <c r="G229" i="4" s="1"/>
  <c r="H228" i="4"/>
  <c r="F228" i="4"/>
  <c r="G228" i="4" s="1"/>
  <c r="E228" i="4"/>
  <c r="H227" i="4"/>
  <c r="E227" i="4"/>
  <c r="F227" i="4" s="1"/>
  <c r="G227" i="4" s="1"/>
  <c r="H226" i="4"/>
  <c r="F226" i="4"/>
  <c r="G226" i="4" s="1"/>
  <c r="E226" i="4"/>
  <c r="H225" i="4"/>
  <c r="E225" i="4"/>
  <c r="H224" i="4"/>
  <c r="E224" i="4"/>
  <c r="H223" i="4"/>
  <c r="E223" i="4"/>
  <c r="F223" i="4" s="1"/>
  <c r="G223" i="4" s="1"/>
  <c r="H222" i="4"/>
  <c r="F222" i="4"/>
  <c r="G222" i="4" s="1"/>
  <c r="E222" i="4"/>
  <c r="H221" i="4"/>
  <c r="E221" i="4"/>
  <c r="F221" i="4" s="1"/>
  <c r="G221" i="4" s="1"/>
  <c r="H220" i="4"/>
  <c r="F220" i="4"/>
  <c r="G220" i="4" s="1"/>
  <c r="E220" i="4"/>
  <c r="H219" i="4"/>
  <c r="E219" i="4"/>
  <c r="F219" i="4" s="1"/>
  <c r="G219" i="4" s="1"/>
  <c r="H218" i="4"/>
  <c r="E218" i="4"/>
  <c r="H217" i="4"/>
  <c r="E217" i="4"/>
  <c r="F217" i="4" s="1"/>
  <c r="G217" i="4" s="1"/>
  <c r="H216" i="4"/>
  <c r="F216" i="4"/>
  <c r="G216" i="4" s="1"/>
  <c r="E216" i="4"/>
  <c r="H215" i="4"/>
  <c r="E215" i="4"/>
  <c r="F215" i="4" s="1"/>
  <c r="G215" i="4" s="1"/>
  <c r="H214" i="4"/>
  <c r="E214" i="4"/>
  <c r="F214" i="4" s="1"/>
  <c r="G214" i="4" s="1"/>
  <c r="H213" i="4"/>
  <c r="E213" i="4"/>
  <c r="H212" i="4"/>
  <c r="E212" i="4"/>
  <c r="F212" i="4" s="1"/>
  <c r="G212" i="4" s="1"/>
  <c r="H211" i="4"/>
  <c r="E211" i="4"/>
  <c r="H210" i="4"/>
  <c r="E210" i="4"/>
  <c r="F210" i="4" s="1"/>
  <c r="G210" i="4" s="1"/>
  <c r="H209" i="4"/>
  <c r="E209" i="4"/>
  <c r="H208" i="4"/>
  <c r="E208" i="4"/>
  <c r="F208" i="4" s="1"/>
  <c r="G208" i="4" s="1"/>
  <c r="H207" i="4"/>
  <c r="E207" i="4"/>
  <c r="H206" i="4"/>
  <c r="E206" i="4"/>
  <c r="F206" i="4" s="1"/>
  <c r="G206" i="4" s="1"/>
  <c r="H205" i="4"/>
  <c r="E205" i="4"/>
  <c r="H204" i="4"/>
  <c r="E204" i="4"/>
  <c r="F204" i="4" s="1"/>
  <c r="G204" i="4" s="1"/>
  <c r="H203" i="4"/>
  <c r="E203" i="4"/>
  <c r="H202" i="4"/>
  <c r="E202" i="4"/>
  <c r="F202" i="4" s="1"/>
  <c r="G202" i="4" s="1"/>
  <c r="H201" i="4"/>
  <c r="E201" i="4"/>
  <c r="F201" i="4" s="1"/>
  <c r="G201" i="4" s="1"/>
  <c r="H200" i="4"/>
  <c r="E200" i="4"/>
  <c r="F200" i="4" s="1"/>
  <c r="G200" i="4" s="1"/>
  <c r="H199" i="4"/>
  <c r="E199" i="4"/>
  <c r="F199" i="4" s="1"/>
  <c r="G199" i="4" s="1"/>
  <c r="H198" i="4"/>
  <c r="E198" i="4"/>
  <c r="F198" i="4" s="1"/>
  <c r="G198" i="4" s="1"/>
  <c r="H197" i="4"/>
  <c r="E197" i="4"/>
  <c r="F197" i="4" s="1"/>
  <c r="G197" i="4" s="1"/>
  <c r="H196" i="4"/>
  <c r="E196" i="4"/>
  <c r="F196" i="4" s="1"/>
  <c r="G196" i="4" s="1"/>
  <c r="H195" i="4"/>
  <c r="E195" i="4"/>
  <c r="F195" i="4" s="1"/>
  <c r="G195" i="4" s="1"/>
  <c r="H194" i="4"/>
  <c r="E194" i="4"/>
  <c r="F194" i="4" s="1"/>
  <c r="G194" i="4" s="1"/>
  <c r="H193" i="4"/>
  <c r="E193" i="4"/>
  <c r="F193" i="4" s="1"/>
  <c r="G193" i="4" s="1"/>
  <c r="H192" i="4"/>
  <c r="E192" i="4"/>
  <c r="F192" i="4" s="1"/>
  <c r="G192" i="4" s="1"/>
  <c r="H191" i="4"/>
  <c r="E191" i="4"/>
  <c r="F191" i="4" s="1"/>
  <c r="G191" i="4" s="1"/>
  <c r="H190" i="4"/>
  <c r="E190" i="4"/>
  <c r="F190" i="4" s="1"/>
  <c r="G190" i="4" s="1"/>
  <c r="H189" i="4"/>
  <c r="E189" i="4"/>
  <c r="F189" i="4" s="1"/>
  <c r="G189" i="4" s="1"/>
  <c r="H188" i="4"/>
  <c r="E188" i="4"/>
  <c r="F188" i="4" s="1"/>
  <c r="G188" i="4" s="1"/>
  <c r="H187" i="4"/>
  <c r="E187" i="4"/>
  <c r="F187" i="4" s="1"/>
  <c r="G187" i="4" s="1"/>
  <c r="H186" i="4"/>
  <c r="E186" i="4"/>
  <c r="F186" i="4" s="1"/>
  <c r="G186" i="4" s="1"/>
  <c r="H185" i="4"/>
  <c r="E185" i="4"/>
  <c r="F185" i="4" s="1"/>
  <c r="G185" i="4" s="1"/>
  <c r="H184" i="4"/>
  <c r="E184" i="4"/>
  <c r="H183" i="4"/>
  <c r="E183" i="4"/>
  <c r="F183" i="4" s="1"/>
  <c r="G183" i="4" s="1"/>
  <c r="H182" i="4"/>
  <c r="E182" i="4"/>
  <c r="H181" i="4"/>
  <c r="E181" i="4"/>
  <c r="F181" i="4" s="1"/>
  <c r="G181" i="4" s="1"/>
  <c r="H180" i="4"/>
  <c r="E180" i="4"/>
  <c r="H179" i="4"/>
  <c r="E179" i="4"/>
  <c r="F179" i="4" s="1"/>
  <c r="G179" i="4" s="1"/>
  <c r="H178" i="4"/>
  <c r="E178" i="4"/>
  <c r="H177" i="4"/>
  <c r="E177" i="4"/>
  <c r="F177" i="4" s="1"/>
  <c r="G177" i="4" s="1"/>
  <c r="H176" i="4"/>
  <c r="E176" i="4"/>
  <c r="H175" i="4"/>
  <c r="E175" i="4"/>
  <c r="F175" i="4" s="1"/>
  <c r="G175" i="4" s="1"/>
  <c r="H174" i="4"/>
  <c r="E174" i="4"/>
  <c r="H173" i="4"/>
  <c r="E173" i="4"/>
  <c r="F173" i="4" s="1"/>
  <c r="G173" i="4" s="1"/>
  <c r="H172" i="4"/>
  <c r="E172" i="4"/>
  <c r="H171" i="4"/>
  <c r="E171" i="4"/>
  <c r="F171" i="4" s="1"/>
  <c r="G171" i="4" s="1"/>
  <c r="H170" i="4"/>
  <c r="E170" i="4"/>
  <c r="H169" i="4"/>
  <c r="E169" i="4"/>
  <c r="F169" i="4" s="1"/>
  <c r="G169" i="4" s="1"/>
  <c r="H168" i="4"/>
  <c r="E168" i="4"/>
  <c r="H167" i="4"/>
  <c r="E167" i="4"/>
  <c r="F167" i="4" s="1"/>
  <c r="G167" i="4" s="1"/>
  <c r="H166" i="4"/>
  <c r="E166" i="4"/>
  <c r="H165" i="4"/>
  <c r="E165" i="4"/>
  <c r="F165" i="4" s="1"/>
  <c r="G165" i="4" s="1"/>
  <c r="H164" i="4"/>
  <c r="E164" i="4"/>
  <c r="H163" i="4"/>
  <c r="E163" i="4"/>
  <c r="F163" i="4" s="1"/>
  <c r="G163" i="4" s="1"/>
  <c r="H162" i="4"/>
  <c r="E162" i="4"/>
  <c r="H161" i="4"/>
  <c r="E161" i="4"/>
  <c r="F161" i="4" s="1"/>
  <c r="G161" i="4" s="1"/>
  <c r="H160" i="4"/>
  <c r="E160" i="4"/>
  <c r="H159" i="4"/>
  <c r="E159" i="4"/>
  <c r="F159" i="4" s="1"/>
  <c r="G159" i="4" s="1"/>
  <c r="H158" i="4"/>
  <c r="E158" i="4"/>
  <c r="H157" i="4"/>
  <c r="F157" i="4"/>
  <c r="G157" i="4" s="1"/>
  <c r="E157" i="4"/>
  <c r="H156" i="4"/>
  <c r="E156" i="4"/>
  <c r="H155" i="4"/>
  <c r="G155" i="4"/>
  <c r="E155" i="4"/>
  <c r="F155" i="4" s="1"/>
  <c r="H154" i="4"/>
  <c r="E154" i="4"/>
  <c r="H153" i="4"/>
  <c r="G153" i="4"/>
  <c r="F153" i="4"/>
  <c r="E153" i="4"/>
  <c r="H152" i="4"/>
  <c r="E152" i="4"/>
  <c r="F152" i="4" s="1"/>
  <c r="G152" i="4" s="1"/>
  <c r="H151" i="4"/>
  <c r="E151" i="4"/>
  <c r="F151" i="4" s="1"/>
  <c r="G151" i="4" s="1"/>
  <c r="H150" i="4"/>
  <c r="E150" i="4"/>
  <c r="F150" i="4" s="1"/>
  <c r="G150" i="4" s="1"/>
  <c r="H149" i="4"/>
  <c r="E149" i="4"/>
  <c r="H148" i="4"/>
  <c r="G148" i="4"/>
  <c r="E148" i="4"/>
  <c r="F148" i="4" s="1"/>
  <c r="H147" i="4"/>
  <c r="E147" i="4"/>
  <c r="H146" i="4"/>
  <c r="G146" i="4"/>
  <c r="E146" i="4"/>
  <c r="F146" i="4" s="1"/>
  <c r="H145" i="4"/>
  <c r="E145" i="4"/>
  <c r="F145" i="4" s="1"/>
  <c r="G145" i="4" s="1"/>
  <c r="H144" i="4"/>
  <c r="E144" i="4"/>
  <c r="H143" i="4"/>
  <c r="E143" i="4"/>
  <c r="F143" i="4" s="1"/>
  <c r="G143" i="4" s="1"/>
  <c r="H142" i="4"/>
  <c r="E142" i="4"/>
  <c r="H141" i="4"/>
  <c r="F141" i="4"/>
  <c r="G141" i="4" s="1"/>
  <c r="E141" i="4"/>
  <c r="H140" i="4"/>
  <c r="E140" i="4"/>
  <c r="H139" i="4"/>
  <c r="G139" i="4"/>
  <c r="E139" i="4"/>
  <c r="F139" i="4" s="1"/>
  <c r="H138" i="4"/>
  <c r="E138" i="4"/>
  <c r="H137" i="4"/>
  <c r="G137" i="4"/>
  <c r="F137" i="4"/>
  <c r="E137" i="4"/>
  <c r="H136" i="4"/>
  <c r="E136" i="4"/>
  <c r="F136" i="4" s="1"/>
  <c r="G136" i="4" s="1"/>
  <c r="H135" i="4"/>
  <c r="E135" i="4"/>
  <c r="F135" i="4" s="1"/>
  <c r="G135" i="4" s="1"/>
  <c r="H134" i="4"/>
  <c r="E134" i="4"/>
  <c r="F134" i="4" s="1"/>
  <c r="G134" i="4" s="1"/>
  <c r="H133" i="4"/>
  <c r="E133" i="4"/>
  <c r="H132" i="4"/>
  <c r="G132" i="4"/>
  <c r="E132" i="4"/>
  <c r="F132" i="4" s="1"/>
  <c r="H131" i="4"/>
  <c r="E131" i="4"/>
  <c r="H130" i="4"/>
  <c r="G130" i="4"/>
  <c r="E130" i="4"/>
  <c r="F130" i="4" s="1"/>
  <c r="H129" i="4"/>
  <c r="E129" i="4"/>
  <c r="F129" i="4" s="1"/>
  <c r="G129" i="4" s="1"/>
  <c r="H128" i="4"/>
  <c r="E128" i="4"/>
  <c r="H127" i="4"/>
  <c r="E127" i="4"/>
  <c r="F127" i="4" s="1"/>
  <c r="G127" i="4" s="1"/>
  <c r="H126" i="4"/>
  <c r="E126" i="4"/>
  <c r="H125" i="4"/>
  <c r="F125" i="4"/>
  <c r="G125" i="4" s="1"/>
  <c r="E125" i="4"/>
  <c r="H124" i="4"/>
  <c r="E124" i="4"/>
  <c r="H123" i="4"/>
  <c r="E123" i="4"/>
  <c r="F123" i="4" s="1"/>
  <c r="G123" i="4" s="1"/>
  <c r="O122" i="4"/>
  <c r="H122" i="4"/>
  <c r="E122" i="4"/>
  <c r="V121" i="4"/>
  <c r="U121" i="4"/>
  <c r="T121" i="4"/>
  <c r="S121" i="4"/>
  <c r="R121" i="4"/>
  <c r="Q121" i="4"/>
  <c r="P121" i="4"/>
  <c r="O121" i="4"/>
  <c r="N121" i="4"/>
  <c r="N122" i="4" s="1"/>
  <c r="M121" i="4"/>
  <c r="L121" i="4"/>
  <c r="K121" i="4"/>
  <c r="W121" i="4" s="1"/>
  <c r="U122" i="4" s="1"/>
  <c r="H121" i="4"/>
  <c r="F121" i="4"/>
  <c r="G121" i="4" s="1"/>
  <c r="E121" i="4"/>
  <c r="H120" i="4"/>
  <c r="E120" i="4"/>
  <c r="F119" i="4" s="1"/>
  <c r="G119" i="4" s="1"/>
  <c r="H119" i="4"/>
  <c r="E119" i="4"/>
  <c r="H118" i="4"/>
  <c r="G118" i="4"/>
  <c r="F118" i="4"/>
  <c r="E118" i="4"/>
  <c r="H117" i="4"/>
  <c r="G117" i="4"/>
  <c r="F117" i="4"/>
  <c r="E117" i="4"/>
  <c r="H116" i="4"/>
  <c r="E116" i="4"/>
  <c r="F116" i="4" s="1"/>
  <c r="G116" i="4" s="1"/>
  <c r="H115" i="4"/>
  <c r="E115" i="4"/>
  <c r="H114" i="4"/>
  <c r="G114" i="4"/>
  <c r="F114" i="4"/>
  <c r="E114" i="4"/>
  <c r="H113" i="4"/>
  <c r="F113" i="4"/>
  <c r="G113" i="4" s="1"/>
  <c r="E113" i="4"/>
  <c r="H112" i="4"/>
  <c r="E112" i="4"/>
  <c r="F112" i="4" s="1"/>
  <c r="G112" i="4" s="1"/>
  <c r="H111" i="4"/>
  <c r="F111" i="4"/>
  <c r="G111" i="4" s="1"/>
  <c r="E111" i="4"/>
  <c r="H110" i="4"/>
  <c r="F110" i="4"/>
  <c r="G110" i="4" s="1"/>
  <c r="E110" i="4"/>
  <c r="H109" i="4"/>
  <c r="E109" i="4"/>
  <c r="F109" i="4" s="1"/>
  <c r="G109" i="4" s="1"/>
  <c r="H108" i="4"/>
  <c r="E108" i="4"/>
  <c r="F108" i="4" s="1"/>
  <c r="G108" i="4" s="1"/>
  <c r="H107" i="4"/>
  <c r="F107" i="4"/>
  <c r="G107" i="4" s="1"/>
  <c r="E107" i="4"/>
  <c r="F106" i="4" s="1"/>
  <c r="G106" i="4" s="1"/>
  <c r="H106" i="4"/>
  <c r="E106" i="4"/>
  <c r="H105" i="4"/>
  <c r="F105" i="4"/>
  <c r="G105" i="4" s="1"/>
  <c r="E105" i="4"/>
  <c r="H104" i="4"/>
  <c r="G104" i="4"/>
  <c r="F104" i="4"/>
  <c r="E104" i="4"/>
  <c r="H103" i="4"/>
  <c r="E103" i="4"/>
  <c r="F103" i="4" s="1"/>
  <c r="G103" i="4" s="1"/>
  <c r="H102" i="4"/>
  <c r="F102" i="4"/>
  <c r="G102" i="4" s="1"/>
  <c r="E102" i="4"/>
  <c r="H101" i="4"/>
  <c r="G101" i="4"/>
  <c r="F101" i="4"/>
  <c r="E101" i="4"/>
  <c r="H100" i="4"/>
  <c r="E100" i="4"/>
  <c r="F100" i="4" s="1"/>
  <c r="G100" i="4" s="1"/>
  <c r="H99" i="4"/>
  <c r="E99" i="4"/>
  <c r="H98" i="4"/>
  <c r="G98" i="4"/>
  <c r="F98" i="4"/>
  <c r="E98" i="4"/>
  <c r="H97" i="4"/>
  <c r="F97" i="4"/>
  <c r="G97" i="4" s="1"/>
  <c r="E97" i="4"/>
  <c r="H96" i="4"/>
  <c r="E96" i="4"/>
  <c r="F96" i="4" s="1"/>
  <c r="G96" i="4" s="1"/>
  <c r="H95" i="4"/>
  <c r="F95" i="4"/>
  <c r="G95" i="4" s="1"/>
  <c r="E95" i="4"/>
  <c r="H94" i="4"/>
  <c r="F94" i="4"/>
  <c r="G94" i="4" s="1"/>
  <c r="E94" i="4"/>
  <c r="H93" i="4"/>
  <c r="F93" i="4"/>
  <c r="G93" i="4" s="1"/>
  <c r="E93" i="4"/>
  <c r="H92" i="4"/>
  <c r="E92" i="4"/>
  <c r="F92" i="4" s="1"/>
  <c r="G92" i="4" s="1"/>
  <c r="H91" i="4"/>
  <c r="F91" i="4"/>
  <c r="G91" i="4" s="1"/>
  <c r="E91" i="4"/>
  <c r="H90" i="4"/>
  <c r="F90" i="4"/>
  <c r="G90" i="4" s="1"/>
  <c r="E90" i="4"/>
  <c r="H89" i="4"/>
  <c r="F89" i="4"/>
  <c r="G89" i="4" s="1"/>
  <c r="E89" i="4"/>
  <c r="H88" i="4"/>
  <c r="E88" i="4"/>
  <c r="F88" i="4" s="1"/>
  <c r="G88" i="4" s="1"/>
  <c r="H87" i="4"/>
  <c r="F87" i="4"/>
  <c r="G87" i="4" s="1"/>
  <c r="E87" i="4"/>
  <c r="H86" i="4"/>
  <c r="F86" i="4"/>
  <c r="G86" i="4" s="1"/>
  <c r="E86" i="4"/>
  <c r="H85" i="4"/>
  <c r="F85" i="4"/>
  <c r="G85" i="4" s="1"/>
  <c r="E85" i="4"/>
  <c r="H84" i="4"/>
  <c r="E84" i="4"/>
  <c r="F84" i="4" s="1"/>
  <c r="G84" i="4" s="1"/>
  <c r="H83" i="4"/>
  <c r="F83" i="4"/>
  <c r="G83" i="4" s="1"/>
  <c r="E83" i="4"/>
  <c r="H82" i="4"/>
  <c r="F82" i="4"/>
  <c r="G82" i="4" s="1"/>
  <c r="E82" i="4"/>
  <c r="H81" i="4"/>
  <c r="F81" i="4"/>
  <c r="G81" i="4" s="1"/>
  <c r="E81" i="4"/>
  <c r="H80" i="4"/>
  <c r="E80" i="4"/>
  <c r="F80" i="4" s="1"/>
  <c r="G80" i="4" s="1"/>
  <c r="H79" i="4"/>
  <c r="F79" i="4"/>
  <c r="G79" i="4" s="1"/>
  <c r="E79" i="4"/>
  <c r="H78" i="4"/>
  <c r="F78" i="4"/>
  <c r="G78" i="4" s="1"/>
  <c r="E78" i="4"/>
  <c r="H77" i="4"/>
  <c r="F77" i="4"/>
  <c r="G77" i="4" s="1"/>
  <c r="E77" i="4"/>
  <c r="H76" i="4"/>
  <c r="E76" i="4"/>
  <c r="F76" i="4" s="1"/>
  <c r="G76" i="4" s="1"/>
  <c r="H75" i="4"/>
  <c r="F75" i="4"/>
  <c r="G75" i="4" s="1"/>
  <c r="E75" i="4"/>
  <c r="H74" i="4"/>
  <c r="F74" i="4"/>
  <c r="G74" i="4" s="1"/>
  <c r="E74" i="4"/>
  <c r="H73" i="4"/>
  <c r="F73" i="4"/>
  <c r="G73" i="4" s="1"/>
  <c r="E73" i="4"/>
  <c r="H72" i="4"/>
  <c r="E72" i="4"/>
  <c r="F72" i="4" s="1"/>
  <c r="G72" i="4" s="1"/>
  <c r="H71" i="4"/>
  <c r="F71" i="4"/>
  <c r="G71" i="4" s="1"/>
  <c r="E71" i="4"/>
  <c r="H70" i="4"/>
  <c r="F70" i="4"/>
  <c r="G70" i="4" s="1"/>
  <c r="E70" i="4"/>
  <c r="H69" i="4"/>
  <c r="F69" i="4"/>
  <c r="G69" i="4" s="1"/>
  <c r="E69" i="4"/>
  <c r="F68" i="4" s="1"/>
  <c r="G68" i="4" s="1"/>
  <c r="H68" i="4"/>
  <c r="E68" i="4"/>
  <c r="H67" i="4"/>
  <c r="F67" i="4"/>
  <c r="G67" i="4" s="1"/>
  <c r="E67" i="4"/>
  <c r="H66" i="4"/>
  <c r="F66" i="4"/>
  <c r="G66" i="4" s="1"/>
  <c r="E66" i="4"/>
  <c r="H65" i="4"/>
  <c r="F65" i="4"/>
  <c r="G65" i="4" s="1"/>
  <c r="E65" i="4"/>
  <c r="F64" i="4" s="1"/>
  <c r="G64" i="4" s="1"/>
  <c r="H64" i="4"/>
  <c r="E64" i="4"/>
  <c r="H63" i="4"/>
  <c r="F63" i="4"/>
  <c r="G63" i="4" s="1"/>
  <c r="E63" i="4"/>
  <c r="H62" i="4"/>
  <c r="F62" i="4"/>
  <c r="G62" i="4" s="1"/>
  <c r="E62" i="4"/>
  <c r="H61" i="4"/>
  <c r="F61" i="4"/>
  <c r="G61" i="4" s="1"/>
  <c r="E61" i="4"/>
  <c r="F60" i="4" s="1"/>
  <c r="G60" i="4" s="1"/>
  <c r="H60" i="4"/>
  <c r="E60" i="4"/>
  <c r="H59" i="4"/>
  <c r="F59" i="4"/>
  <c r="G59" i="4" s="1"/>
  <c r="E59" i="4"/>
  <c r="H58" i="4"/>
  <c r="F58" i="4"/>
  <c r="G58" i="4" s="1"/>
  <c r="E58" i="4"/>
  <c r="H57" i="4"/>
  <c r="F57" i="4"/>
  <c r="G57" i="4" s="1"/>
  <c r="E57" i="4"/>
  <c r="F56" i="4" s="1"/>
  <c r="G56" i="4" s="1"/>
  <c r="H56" i="4"/>
  <c r="E56" i="4"/>
  <c r="H55" i="4"/>
  <c r="F55" i="4"/>
  <c r="G55" i="4" s="1"/>
  <c r="E55" i="4"/>
  <c r="H54" i="4"/>
  <c r="F54" i="4"/>
  <c r="G54" i="4" s="1"/>
  <c r="E54" i="4"/>
  <c r="H53" i="4"/>
  <c r="F53" i="4"/>
  <c r="G53" i="4" s="1"/>
  <c r="E53" i="4"/>
  <c r="F52" i="4" s="1"/>
  <c r="G52" i="4" s="1"/>
  <c r="H52" i="4"/>
  <c r="E52" i="4"/>
  <c r="H51" i="4"/>
  <c r="F51" i="4"/>
  <c r="G51" i="4" s="1"/>
  <c r="E51" i="4"/>
  <c r="H50" i="4"/>
  <c r="F50" i="4"/>
  <c r="G50" i="4" s="1"/>
  <c r="E50" i="4"/>
  <c r="H49" i="4"/>
  <c r="F49" i="4"/>
  <c r="G49" i="4" s="1"/>
  <c r="E49" i="4"/>
  <c r="H48" i="4"/>
  <c r="F48" i="4"/>
  <c r="G48" i="4" s="1"/>
  <c r="E48" i="4"/>
  <c r="H47" i="4"/>
  <c r="F47" i="4"/>
  <c r="G47" i="4" s="1"/>
  <c r="E47" i="4"/>
  <c r="H46" i="4"/>
  <c r="F46" i="4"/>
  <c r="G46" i="4" s="1"/>
  <c r="E46" i="4"/>
  <c r="H45" i="4"/>
  <c r="F45" i="4"/>
  <c r="G45" i="4" s="1"/>
  <c r="E45" i="4"/>
  <c r="H44" i="4"/>
  <c r="F44" i="4"/>
  <c r="G44" i="4" s="1"/>
  <c r="E44" i="4"/>
  <c r="H43" i="4"/>
  <c r="F43" i="4"/>
  <c r="G43" i="4" s="1"/>
  <c r="E43" i="4"/>
  <c r="H42" i="4"/>
  <c r="F42" i="4"/>
  <c r="G42" i="4" s="1"/>
  <c r="E42" i="4"/>
  <c r="H41" i="4"/>
  <c r="F41" i="4"/>
  <c r="G41" i="4" s="1"/>
  <c r="E41" i="4"/>
  <c r="H40" i="4"/>
  <c r="F40" i="4"/>
  <c r="G40" i="4" s="1"/>
  <c r="E40" i="4"/>
  <c r="H39" i="4"/>
  <c r="F39" i="4"/>
  <c r="G39" i="4" s="1"/>
  <c r="E39" i="4"/>
  <c r="H38" i="4"/>
  <c r="F38" i="4"/>
  <c r="G38" i="4" s="1"/>
  <c r="E38" i="4"/>
  <c r="H37" i="4"/>
  <c r="F37" i="4"/>
  <c r="G37" i="4" s="1"/>
  <c r="E37" i="4"/>
  <c r="H36" i="4"/>
  <c r="F36" i="4"/>
  <c r="G36" i="4" s="1"/>
  <c r="E36" i="4"/>
  <c r="H35" i="4"/>
  <c r="F35" i="4"/>
  <c r="G35" i="4" s="1"/>
  <c r="E35" i="4"/>
  <c r="H34" i="4"/>
  <c r="F34" i="4"/>
  <c r="G34" i="4" s="1"/>
  <c r="E34" i="4"/>
  <c r="H33" i="4"/>
  <c r="F33" i="4"/>
  <c r="G33" i="4" s="1"/>
  <c r="E33" i="4"/>
  <c r="H32" i="4"/>
  <c r="F32" i="4"/>
  <c r="G32" i="4" s="1"/>
  <c r="E32" i="4"/>
  <c r="H31" i="4"/>
  <c r="F31" i="4"/>
  <c r="G31" i="4" s="1"/>
  <c r="E31" i="4"/>
  <c r="H30" i="4"/>
  <c r="F30" i="4"/>
  <c r="G30" i="4" s="1"/>
  <c r="E30" i="4"/>
  <c r="H29" i="4"/>
  <c r="F29" i="4"/>
  <c r="G29" i="4" s="1"/>
  <c r="E29" i="4"/>
  <c r="H28" i="4"/>
  <c r="F28" i="4"/>
  <c r="G28" i="4" s="1"/>
  <c r="E28" i="4"/>
  <c r="H27" i="4"/>
  <c r="F27" i="4"/>
  <c r="G27" i="4" s="1"/>
  <c r="E27" i="4"/>
  <c r="H26" i="4"/>
  <c r="F26" i="4"/>
  <c r="G26" i="4" s="1"/>
  <c r="E26" i="4"/>
  <c r="H25" i="4"/>
  <c r="F25" i="4"/>
  <c r="G25" i="4" s="1"/>
  <c r="E25" i="4"/>
  <c r="C25" i="4"/>
  <c r="A25" i="4"/>
  <c r="A37" i="4" s="1"/>
  <c r="H24" i="4"/>
  <c r="F24" i="4"/>
  <c r="G24" i="4" s="1"/>
  <c r="E24" i="4"/>
  <c r="C24" i="4"/>
  <c r="A24" i="4"/>
  <c r="A36" i="4" s="1"/>
  <c r="H23" i="4"/>
  <c r="F23" i="4"/>
  <c r="G23" i="4" s="1"/>
  <c r="E23" i="4"/>
  <c r="C23" i="4"/>
  <c r="A23" i="4"/>
  <c r="A35" i="4" s="1"/>
  <c r="H22" i="4"/>
  <c r="F22" i="4"/>
  <c r="G22" i="4" s="1"/>
  <c r="E22" i="4"/>
  <c r="C22" i="4"/>
  <c r="A22" i="4"/>
  <c r="A34" i="4" s="1"/>
  <c r="H21" i="4"/>
  <c r="F21" i="4"/>
  <c r="G21" i="4" s="1"/>
  <c r="E21" i="4"/>
  <c r="C21" i="4"/>
  <c r="A21" i="4"/>
  <c r="A33" i="4" s="1"/>
  <c r="H20" i="4"/>
  <c r="F20" i="4"/>
  <c r="G20" i="4" s="1"/>
  <c r="E20" i="4"/>
  <c r="C20" i="4"/>
  <c r="A20" i="4"/>
  <c r="A32" i="4" s="1"/>
  <c r="H19" i="4"/>
  <c r="F19" i="4"/>
  <c r="G19" i="4" s="1"/>
  <c r="E19" i="4"/>
  <c r="C19" i="4"/>
  <c r="A19" i="4"/>
  <c r="A31" i="4" s="1"/>
  <c r="H18" i="4"/>
  <c r="F18" i="4"/>
  <c r="G18" i="4" s="1"/>
  <c r="E18" i="4"/>
  <c r="C18" i="4"/>
  <c r="A18" i="4"/>
  <c r="A30" i="4" s="1"/>
  <c r="H17" i="4"/>
  <c r="F17" i="4"/>
  <c r="G17" i="4" s="1"/>
  <c r="E17" i="4"/>
  <c r="C17" i="4"/>
  <c r="A17" i="4"/>
  <c r="A29" i="4" s="1"/>
  <c r="H16" i="4"/>
  <c r="F16" i="4"/>
  <c r="G16" i="4" s="1"/>
  <c r="E16" i="4"/>
  <c r="C16" i="4"/>
  <c r="A16" i="4"/>
  <c r="A28" i="4" s="1"/>
  <c r="H15" i="4"/>
  <c r="F15" i="4"/>
  <c r="G15" i="4" s="1"/>
  <c r="E15" i="4"/>
  <c r="C15" i="4"/>
  <c r="A15" i="4"/>
  <c r="A27" i="4" s="1"/>
  <c r="H14" i="4"/>
  <c r="F14" i="4"/>
  <c r="G14" i="4" s="1"/>
  <c r="E14" i="4"/>
  <c r="C14" i="4"/>
  <c r="A14" i="4"/>
  <c r="A26" i="4" s="1"/>
  <c r="H13" i="4"/>
  <c r="F13" i="4"/>
  <c r="G13" i="4" s="1"/>
  <c r="E13" i="4"/>
  <c r="C13" i="4"/>
  <c r="H12" i="4"/>
  <c r="E12" i="4"/>
  <c r="F12" i="4" s="1"/>
  <c r="G12" i="4" s="1"/>
  <c r="C12" i="4"/>
  <c r="H11" i="4"/>
  <c r="F11" i="4"/>
  <c r="G11" i="4" s="1"/>
  <c r="E11" i="4"/>
  <c r="C11" i="4"/>
  <c r="H10" i="4"/>
  <c r="E10" i="4"/>
  <c r="F10" i="4" s="1"/>
  <c r="G10" i="4" s="1"/>
  <c r="C10" i="4"/>
  <c r="H9" i="4"/>
  <c r="E9" i="4"/>
  <c r="C9" i="4"/>
  <c r="H8" i="4"/>
  <c r="E8" i="4"/>
  <c r="F8" i="4" s="1"/>
  <c r="G8" i="4" s="1"/>
  <c r="C8" i="4"/>
  <c r="C7" i="4"/>
  <c r="C6" i="4"/>
  <c r="C5" i="4"/>
  <c r="C4" i="4"/>
  <c r="C3" i="4"/>
  <c r="C2" i="4"/>
  <c r="L40" i="3"/>
  <c r="L41" i="3" s="1"/>
  <c r="M39" i="3"/>
  <c r="L39" i="3"/>
  <c r="M38" i="3"/>
  <c r="L38" i="3"/>
  <c r="M37" i="3"/>
  <c r="L37" i="3"/>
  <c r="M36" i="3"/>
  <c r="M19" i="3"/>
  <c r="M18" i="3"/>
  <c r="M17" i="3"/>
  <c r="M14" i="3"/>
  <c r="M13" i="3"/>
  <c r="M12" i="3"/>
  <c r="M8" i="3"/>
  <c r="C5" i="3"/>
  <c r="C6" i="3" s="1"/>
  <c r="M4" i="3"/>
  <c r="M5" i="3" s="1"/>
  <c r="C4" i="3"/>
  <c r="H3" i="3"/>
  <c r="E3" i="3"/>
  <c r="P118" i="2"/>
  <c r="Q118" i="2" s="1"/>
  <c r="O118" i="2"/>
  <c r="P117" i="2"/>
  <c r="Q117" i="2" s="1"/>
  <c r="O117" i="2"/>
  <c r="P116" i="2"/>
  <c r="O116" i="2"/>
  <c r="O115" i="2"/>
  <c r="P115" i="2" s="1"/>
  <c r="O114" i="2"/>
  <c r="O113" i="2"/>
  <c r="P114" i="2" s="1"/>
  <c r="O112" i="2"/>
  <c r="P112" i="2" s="1"/>
  <c r="O111" i="2"/>
  <c r="P111" i="2" s="1"/>
  <c r="Q111" i="2" s="1"/>
  <c r="P110" i="2"/>
  <c r="Q110" i="2" s="1"/>
  <c r="O110" i="2"/>
  <c r="P109" i="2"/>
  <c r="Q109" i="2" s="1"/>
  <c r="O109" i="2"/>
  <c r="P108" i="2"/>
  <c r="Q108" i="2" s="1"/>
  <c r="O108" i="2"/>
  <c r="O107" i="2"/>
  <c r="P107" i="2" s="1"/>
  <c r="O106" i="2"/>
  <c r="O105" i="2"/>
  <c r="P106" i="2" s="1"/>
  <c r="O104" i="2"/>
  <c r="P104" i="2" s="1"/>
  <c r="O103" i="2"/>
  <c r="P103" i="2" s="1"/>
  <c r="Q103" i="2" s="1"/>
  <c r="P102" i="2"/>
  <c r="Q102" i="2" s="1"/>
  <c r="O102" i="2"/>
  <c r="P101" i="2"/>
  <c r="Q101" i="2" s="1"/>
  <c r="O101" i="2"/>
  <c r="P100" i="2"/>
  <c r="O100" i="2"/>
  <c r="O99" i="2"/>
  <c r="P99" i="2" s="1"/>
  <c r="O98" i="2"/>
  <c r="O97" i="2"/>
  <c r="P98" i="2" s="1"/>
  <c r="O96" i="2"/>
  <c r="P96" i="2" s="1"/>
  <c r="O95" i="2"/>
  <c r="P95" i="2" s="1"/>
  <c r="Q95" i="2" s="1"/>
  <c r="P94" i="2"/>
  <c r="Q94" i="2" s="1"/>
  <c r="O94" i="2"/>
  <c r="P93" i="2"/>
  <c r="Q93" i="2" s="1"/>
  <c r="O93" i="2"/>
  <c r="P92" i="2"/>
  <c r="Q92" i="2" s="1"/>
  <c r="O92" i="2"/>
  <c r="O91" i="2"/>
  <c r="P91" i="2" s="1"/>
  <c r="Q91" i="2" s="1"/>
  <c r="O90" i="2"/>
  <c r="O89" i="2"/>
  <c r="P90" i="2" s="1"/>
  <c r="O88" i="2"/>
  <c r="P88" i="2" s="1"/>
  <c r="Q88" i="2" s="1"/>
  <c r="O87" i="2"/>
  <c r="P87" i="2" s="1"/>
  <c r="Q87" i="2" s="1"/>
  <c r="P86" i="2"/>
  <c r="Q86" i="2" s="1"/>
  <c r="O86" i="2"/>
  <c r="P85" i="2"/>
  <c r="Q85" i="2" s="1"/>
  <c r="O85" i="2"/>
  <c r="P84" i="2"/>
  <c r="Q84" i="2" s="1"/>
  <c r="O84" i="2"/>
  <c r="O83" i="2"/>
  <c r="P83" i="2" s="1"/>
  <c r="Q83" i="2" s="1"/>
  <c r="O82" i="2"/>
  <c r="O81" i="2"/>
  <c r="P82" i="2" s="1"/>
  <c r="O80" i="2"/>
  <c r="P80" i="2" s="1"/>
  <c r="O79" i="2"/>
  <c r="P79" i="2" s="1"/>
  <c r="Q79" i="2" s="1"/>
  <c r="P78" i="2"/>
  <c r="Q78" i="2" s="1"/>
  <c r="O78" i="2"/>
  <c r="P77" i="2"/>
  <c r="Q77" i="2" s="1"/>
  <c r="O77" i="2"/>
  <c r="P76" i="2"/>
  <c r="O76" i="2"/>
  <c r="O75" i="2"/>
  <c r="P75" i="2" s="1"/>
  <c r="Q75" i="2" s="1"/>
  <c r="O74" i="2"/>
  <c r="O73" i="2"/>
  <c r="P74" i="2" s="1"/>
  <c r="O72" i="2"/>
  <c r="P72" i="2" s="1"/>
  <c r="Q72" i="2" s="1"/>
  <c r="O71" i="2"/>
  <c r="P71" i="2" s="1"/>
  <c r="Q71" i="2" s="1"/>
  <c r="P70" i="2"/>
  <c r="Q70" i="2" s="1"/>
  <c r="O70" i="2"/>
  <c r="P69" i="2"/>
  <c r="Q69" i="2" s="1"/>
  <c r="O69" i="2"/>
  <c r="P68" i="2"/>
  <c r="O68" i="2"/>
  <c r="O67" i="2"/>
  <c r="P67" i="2" s="1"/>
  <c r="Q67" i="2" s="1"/>
  <c r="O66" i="2"/>
  <c r="O65" i="2"/>
  <c r="P66" i="2" s="1"/>
  <c r="O64" i="2"/>
  <c r="P64" i="2" s="1"/>
  <c r="O63" i="2"/>
  <c r="P63" i="2" s="1"/>
  <c r="Q63" i="2" s="1"/>
  <c r="P62" i="2"/>
  <c r="Q62" i="2" s="1"/>
  <c r="O62" i="2"/>
  <c r="P61" i="2"/>
  <c r="Q61" i="2" s="1"/>
  <c r="O61" i="2"/>
  <c r="P60" i="2"/>
  <c r="O60" i="2"/>
  <c r="O59" i="2"/>
  <c r="P59" i="2" s="1"/>
  <c r="O58" i="2"/>
  <c r="O57" i="2"/>
  <c r="P58" i="2" s="1"/>
  <c r="O56" i="2"/>
  <c r="P56" i="2" s="1"/>
  <c r="Q56" i="2" s="1"/>
  <c r="O55" i="2"/>
  <c r="P55" i="2" s="1"/>
  <c r="Q55" i="2" s="1"/>
  <c r="P54" i="2"/>
  <c r="Q54" i="2" s="1"/>
  <c r="O54" i="2"/>
  <c r="P53" i="2"/>
  <c r="Q53" i="2" s="1"/>
  <c r="O53" i="2"/>
  <c r="P52" i="2"/>
  <c r="O52" i="2"/>
  <c r="O51" i="2"/>
  <c r="P51" i="2" s="1"/>
  <c r="O50" i="2"/>
  <c r="O49" i="2"/>
  <c r="P50" i="2" s="1"/>
  <c r="O48" i="2"/>
  <c r="P48" i="2" s="1"/>
  <c r="O47" i="2"/>
  <c r="P47" i="2" s="1"/>
  <c r="Q47" i="2" s="1"/>
  <c r="P46" i="2"/>
  <c r="Q46" i="2" s="1"/>
  <c r="O46" i="2"/>
  <c r="P45" i="2"/>
  <c r="Q45" i="2" s="1"/>
  <c r="O45" i="2"/>
  <c r="P44" i="2"/>
  <c r="Q44" i="2" s="1"/>
  <c r="O44" i="2"/>
  <c r="O43" i="2"/>
  <c r="P43" i="2" s="1"/>
  <c r="O42" i="2"/>
  <c r="O41" i="2"/>
  <c r="P42" i="2" s="1"/>
  <c r="O40" i="2"/>
  <c r="P40" i="2" s="1"/>
  <c r="O39" i="2"/>
  <c r="P39" i="2" s="1"/>
  <c r="Q39" i="2" s="1"/>
  <c r="P38" i="2"/>
  <c r="Q38" i="2" s="1"/>
  <c r="O38" i="2"/>
  <c r="P37" i="2"/>
  <c r="Q37" i="2" s="1"/>
  <c r="O37" i="2"/>
  <c r="P36" i="2"/>
  <c r="O36" i="2"/>
  <c r="O35" i="2"/>
  <c r="P35" i="2" s="1"/>
  <c r="O34" i="2"/>
  <c r="O33" i="2"/>
  <c r="P34" i="2" s="1"/>
  <c r="O32" i="2"/>
  <c r="P32" i="2" s="1"/>
  <c r="O31" i="2"/>
  <c r="P31" i="2" s="1"/>
  <c r="Q31" i="2" s="1"/>
  <c r="P30" i="2"/>
  <c r="Q30" i="2" s="1"/>
  <c r="O30" i="2"/>
  <c r="P29" i="2"/>
  <c r="Q29" i="2" s="1"/>
  <c r="O29" i="2"/>
  <c r="P28" i="2"/>
  <c r="Q28" i="2" s="1"/>
  <c r="O28" i="2"/>
  <c r="O27" i="2"/>
  <c r="P27" i="2" s="1"/>
  <c r="Q27" i="2" s="1"/>
  <c r="O26" i="2"/>
  <c r="O25" i="2"/>
  <c r="P26" i="2" s="1"/>
  <c r="O24" i="2"/>
  <c r="P24" i="2" s="1"/>
  <c r="Q24" i="2" s="1"/>
  <c r="O23" i="2"/>
  <c r="P23" i="2" s="1"/>
  <c r="Q23" i="2" s="1"/>
  <c r="P22" i="2"/>
  <c r="Q22" i="2" s="1"/>
  <c r="O22" i="2"/>
  <c r="P21" i="2"/>
  <c r="Q21" i="2" s="1"/>
  <c r="O21" i="2"/>
  <c r="P20" i="2"/>
  <c r="Q20" i="2" s="1"/>
  <c r="O20" i="2"/>
  <c r="O19" i="2"/>
  <c r="P19" i="2" s="1"/>
  <c r="Q19" i="2" s="1"/>
  <c r="O18" i="2"/>
  <c r="O17" i="2"/>
  <c r="P18" i="2" s="1"/>
  <c r="O16" i="2"/>
  <c r="P16" i="2" s="1"/>
  <c r="O15" i="2"/>
  <c r="P15" i="2" s="1"/>
  <c r="Q15" i="2" s="1"/>
  <c r="P14" i="2"/>
  <c r="Q14" i="2" s="1"/>
  <c r="O14" i="2"/>
  <c r="P13" i="2"/>
  <c r="Q13" i="2" s="1"/>
  <c r="O13" i="2"/>
  <c r="P12" i="2"/>
  <c r="O12" i="2"/>
  <c r="O11" i="2"/>
  <c r="P11" i="2" s="1"/>
  <c r="Q11" i="2" s="1"/>
  <c r="O10" i="2"/>
  <c r="O9" i="2"/>
  <c r="P10" i="2" s="1"/>
  <c r="O8" i="2"/>
  <c r="P8" i="2" s="1"/>
  <c r="Q8" i="2" s="1"/>
  <c r="O7" i="2"/>
  <c r="P7" i="2" s="1"/>
  <c r="Q7" i="2" s="1"/>
  <c r="P6" i="2"/>
  <c r="Q6" i="2" s="1"/>
  <c r="O6" i="2"/>
  <c r="O5" i="2"/>
  <c r="P5" i="2" s="1"/>
  <c r="Q5" i="2" s="1"/>
  <c r="P4" i="2"/>
  <c r="Q4" i="2" s="1"/>
  <c r="O4" i="2"/>
  <c r="P3" i="2"/>
  <c r="O3" i="2"/>
  <c r="O2" i="2"/>
  <c r="T3" i="2" s="1"/>
  <c r="T4" i="2" s="1"/>
  <c r="V1" i="2"/>
  <c r="O118" i="1"/>
  <c r="O117" i="1"/>
  <c r="O116" i="1"/>
  <c r="O115" i="1"/>
  <c r="O114" i="1"/>
  <c r="O113" i="1"/>
  <c r="O112" i="1"/>
  <c r="O111" i="1"/>
  <c r="O110" i="1"/>
  <c r="O109" i="1"/>
  <c r="O108" i="1"/>
  <c r="O107" i="1"/>
  <c r="O106" i="1"/>
  <c r="O105" i="1"/>
  <c r="O104" i="1"/>
  <c r="O103" i="1"/>
  <c r="O102" i="1"/>
  <c r="O101" i="1"/>
  <c r="O100" i="1"/>
  <c r="O99" i="1"/>
  <c r="O98" i="1"/>
  <c r="O97" i="1"/>
  <c r="O96" i="1"/>
  <c r="O95" i="1"/>
  <c r="O94" i="1"/>
  <c r="O93" i="1"/>
  <c r="O92" i="1"/>
  <c r="O91" i="1"/>
  <c r="O90" i="1"/>
  <c r="O89" i="1"/>
  <c r="O88" i="1"/>
  <c r="O87" i="1"/>
  <c r="O86" i="1"/>
  <c r="O85" i="1"/>
  <c r="O84" i="1"/>
  <c r="O83" i="1"/>
  <c r="O82" i="1"/>
  <c r="O81" i="1"/>
  <c r="O80" i="1"/>
  <c r="O79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O2" i="1"/>
  <c r="Q32" i="2" l="1"/>
  <c r="Q96" i="2"/>
  <c r="C28" i="4"/>
  <c r="A40" i="4"/>
  <c r="C36" i="4"/>
  <c r="A48" i="4"/>
  <c r="Q51" i="2"/>
  <c r="Q68" i="2"/>
  <c r="Q115" i="2"/>
  <c r="C33" i="4"/>
  <c r="A45" i="4"/>
  <c r="Q16" i="2"/>
  <c r="Q80" i="2"/>
  <c r="A42" i="4"/>
  <c r="C30" i="4"/>
  <c r="Q35" i="2"/>
  <c r="Q40" i="2"/>
  <c r="Q52" i="2"/>
  <c r="Q99" i="2"/>
  <c r="Q104" i="2"/>
  <c r="Q116" i="2"/>
  <c r="M21" i="3"/>
  <c r="M22" i="3" s="1"/>
  <c r="M23" i="3"/>
  <c r="M41" i="3"/>
  <c r="L42" i="3"/>
  <c r="C27" i="4"/>
  <c r="A39" i="4"/>
  <c r="C35" i="4"/>
  <c r="A47" i="4"/>
  <c r="Q12" i="2"/>
  <c r="Q59" i="2"/>
  <c r="Q64" i="2"/>
  <c r="Q76" i="2"/>
  <c r="E6" i="3"/>
  <c r="H6" i="3" s="1"/>
  <c r="C7" i="3"/>
  <c r="C32" i="4"/>
  <c r="A44" i="4"/>
  <c r="C31" i="4"/>
  <c r="A43" i="4"/>
  <c r="Q36" i="2"/>
  <c r="Q66" i="2"/>
  <c r="Q100" i="2"/>
  <c r="C29" i="4"/>
  <c r="A41" i="4"/>
  <c r="C37" i="4"/>
  <c r="A49" i="4"/>
  <c r="Q43" i="2"/>
  <c r="Q48" i="2"/>
  <c r="Q60" i="2"/>
  <c r="Q107" i="2"/>
  <c r="Q112" i="2"/>
  <c r="A38" i="4"/>
  <c r="C26" i="4"/>
  <c r="A46" i="4"/>
  <c r="C34" i="4"/>
  <c r="F9" i="4"/>
  <c r="G9" i="4" s="1"/>
  <c r="F99" i="4"/>
  <c r="G99" i="4" s="1"/>
  <c r="F115" i="4"/>
  <c r="G115" i="4" s="1"/>
  <c r="V122" i="4"/>
  <c r="F126" i="4"/>
  <c r="G126" i="4" s="1"/>
  <c r="F133" i="4"/>
  <c r="G133" i="4" s="1"/>
  <c r="F142" i="4"/>
  <c r="G142" i="4" s="1"/>
  <c r="F149" i="4"/>
  <c r="G149" i="4" s="1"/>
  <c r="F158" i="4"/>
  <c r="G158" i="4" s="1"/>
  <c r="F160" i="4"/>
  <c r="G160" i="4" s="1"/>
  <c r="F162" i="4"/>
  <c r="G162" i="4" s="1"/>
  <c r="F164" i="4"/>
  <c r="G164" i="4" s="1"/>
  <c r="F166" i="4"/>
  <c r="G166" i="4" s="1"/>
  <c r="F168" i="4"/>
  <c r="G168" i="4" s="1"/>
  <c r="F170" i="4"/>
  <c r="G170" i="4" s="1"/>
  <c r="F172" i="4"/>
  <c r="G172" i="4" s="1"/>
  <c r="F174" i="4"/>
  <c r="G174" i="4" s="1"/>
  <c r="F176" i="4"/>
  <c r="G176" i="4" s="1"/>
  <c r="F178" i="4"/>
  <c r="G178" i="4" s="1"/>
  <c r="F180" i="4"/>
  <c r="G180" i="4" s="1"/>
  <c r="F182" i="4"/>
  <c r="G182" i="4" s="1"/>
  <c r="F184" i="4"/>
  <c r="G184" i="4" s="1"/>
  <c r="F242" i="4"/>
  <c r="G242" i="4" s="1"/>
  <c r="F258" i="4"/>
  <c r="G258" i="4" s="1"/>
  <c r="F259" i="4"/>
  <c r="G259" i="4" s="1"/>
  <c r="M40" i="3"/>
  <c r="F120" i="4"/>
  <c r="G120" i="4" s="1"/>
  <c r="L122" i="4"/>
  <c r="T122" i="4"/>
  <c r="K122" i="4"/>
  <c r="F128" i="4"/>
  <c r="G128" i="4" s="1"/>
  <c r="F144" i="4"/>
  <c r="G144" i="4" s="1"/>
  <c r="F225" i="4"/>
  <c r="G225" i="4" s="1"/>
  <c r="F224" i="4"/>
  <c r="G224" i="4" s="1"/>
  <c r="M122" i="4"/>
  <c r="F234" i="4"/>
  <c r="G234" i="4" s="1"/>
  <c r="P9" i="2"/>
  <c r="Q9" i="2" s="1"/>
  <c r="P17" i="2"/>
  <c r="Q17" i="2" s="1"/>
  <c r="P25" i="2"/>
  <c r="Q25" i="2" s="1"/>
  <c r="P33" i="2"/>
  <c r="Q33" i="2" s="1"/>
  <c r="P41" i="2"/>
  <c r="Q41" i="2" s="1"/>
  <c r="P49" i="2"/>
  <c r="Q49" i="2" s="1"/>
  <c r="P57" i="2"/>
  <c r="Q57" i="2" s="1"/>
  <c r="P65" i="2"/>
  <c r="Q65" i="2" s="1"/>
  <c r="P73" i="2"/>
  <c r="Q73" i="2" s="1"/>
  <c r="P81" i="2"/>
  <c r="Q81" i="2" s="1"/>
  <c r="P89" i="2"/>
  <c r="Q89" i="2" s="1"/>
  <c r="P97" i="2"/>
  <c r="Q97" i="2" s="1"/>
  <c r="P105" i="2"/>
  <c r="Q105" i="2" s="1"/>
  <c r="P113" i="2"/>
  <c r="Q113" i="2" s="1"/>
  <c r="F266" i="4"/>
  <c r="G266" i="4" s="1"/>
  <c r="F267" i="4"/>
  <c r="G267" i="4" s="1"/>
  <c r="E4" i="3"/>
  <c r="H4" i="3" s="1"/>
  <c r="E5" i="3"/>
  <c r="H5" i="3" s="1"/>
  <c r="F203" i="4"/>
  <c r="G203" i="4" s="1"/>
  <c r="F205" i="4"/>
  <c r="G205" i="4" s="1"/>
  <c r="F207" i="4"/>
  <c r="G207" i="4" s="1"/>
  <c r="F209" i="4"/>
  <c r="G209" i="4" s="1"/>
  <c r="F211" i="4"/>
  <c r="G211" i="4" s="1"/>
  <c r="F213" i="4"/>
  <c r="G213" i="4" s="1"/>
  <c r="P122" i="4"/>
  <c r="Q122" i="4"/>
  <c r="F250" i="4"/>
  <c r="G250" i="4" s="1"/>
  <c r="F251" i="4"/>
  <c r="G251" i="4" s="1"/>
  <c r="F122" i="4"/>
  <c r="G122" i="4" s="1"/>
  <c r="S122" i="4"/>
  <c r="F131" i="4"/>
  <c r="G131" i="4" s="1"/>
  <c r="F138" i="4"/>
  <c r="G138" i="4" s="1"/>
  <c r="F147" i="4"/>
  <c r="G147" i="4" s="1"/>
  <c r="F154" i="4"/>
  <c r="G154" i="4" s="1"/>
  <c r="F218" i="4"/>
  <c r="G218" i="4" s="1"/>
  <c r="F238" i="4"/>
  <c r="G238" i="4" s="1"/>
  <c r="R122" i="4"/>
  <c r="F124" i="4"/>
  <c r="G124" i="4" s="1"/>
  <c r="F140" i="4"/>
  <c r="G140" i="4" s="1"/>
  <c r="F156" i="4"/>
  <c r="G156" i="4" s="1"/>
  <c r="F233" i="4"/>
  <c r="G233" i="4" s="1"/>
  <c r="F232" i="4"/>
  <c r="G232" i="4" s="1"/>
  <c r="F460" i="4"/>
  <c r="G460" i="4" s="1"/>
  <c r="F461" i="4"/>
  <c r="G461" i="4" s="1"/>
  <c r="F476" i="4"/>
  <c r="G476" i="4" s="1"/>
  <c r="F477" i="4"/>
  <c r="G477" i="4" s="1"/>
  <c r="F486" i="4"/>
  <c r="G486" i="4" s="1"/>
  <c r="F487" i="4"/>
  <c r="G487" i="4" s="1"/>
  <c r="F494" i="4"/>
  <c r="G494" i="4" s="1"/>
  <c r="F495" i="4"/>
  <c r="G495" i="4" s="1"/>
  <c r="F502" i="4"/>
  <c r="G502" i="4" s="1"/>
  <c r="F503" i="4"/>
  <c r="G503" i="4" s="1"/>
  <c r="F510" i="4"/>
  <c r="G510" i="4" s="1"/>
  <c r="F511" i="4"/>
  <c r="G511" i="4" s="1"/>
  <c r="F518" i="4"/>
  <c r="G518" i="4" s="1"/>
  <c r="F519" i="4"/>
  <c r="G519" i="4" s="1"/>
  <c r="F526" i="4"/>
  <c r="G526" i="4" s="1"/>
  <c r="F527" i="4"/>
  <c r="G527" i="4" s="1"/>
  <c r="F534" i="4"/>
  <c r="G534" i="4" s="1"/>
  <c r="F535" i="4"/>
  <c r="G535" i="4" s="1"/>
  <c r="F275" i="4"/>
  <c r="G275" i="4" s="1"/>
  <c r="F283" i="4"/>
  <c r="G283" i="4" s="1"/>
  <c r="F291" i="4"/>
  <c r="G291" i="4" s="1"/>
  <c r="F299" i="4"/>
  <c r="G299" i="4" s="1"/>
  <c r="F307" i="4"/>
  <c r="G307" i="4" s="1"/>
  <c r="F315" i="4"/>
  <c r="G315" i="4" s="1"/>
  <c r="F323" i="4"/>
  <c r="G323" i="4" s="1"/>
  <c r="F331" i="4"/>
  <c r="G331" i="4" s="1"/>
  <c r="F339" i="4"/>
  <c r="G339" i="4" s="1"/>
  <c r="F347" i="4"/>
  <c r="G347" i="4" s="1"/>
  <c r="F355" i="4"/>
  <c r="G355" i="4" s="1"/>
  <c r="F363" i="4"/>
  <c r="G363" i="4" s="1"/>
  <c r="F371" i="4"/>
  <c r="G371" i="4" s="1"/>
  <c r="F379" i="4"/>
  <c r="G379" i="4" s="1"/>
  <c r="F387" i="4"/>
  <c r="G387" i="4" s="1"/>
  <c r="F395" i="4"/>
  <c r="G395" i="4" s="1"/>
  <c r="F403" i="4"/>
  <c r="G403" i="4" s="1"/>
  <c r="F411" i="4"/>
  <c r="G411" i="4" s="1"/>
  <c r="F423" i="4"/>
  <c r="G423" i="4" s="1"/>
  <c r="F439" i="4"/>
  <c r="G439" i="4" s="1"/>
  <c r="F240" i="4"/>
  <c r="G240" i="4" s="1"/>
  <c r="F248" i="4"/>
  <c r="G248" i="4" s="1"/>
  <c r="F256" i="4"/>
  <c r="G256" i="4" s="1"/>
  <c r="F264" i="4"/>
  <c r="G264" i="4" s="1"/>
  <c r="F272" i="4"/>
  <c r="G272" i="4" s="1"/>
  <c r="F280" i="4"/>
  <c r="G280" i="4" s="1"/>
  <c r="F288" i="4"/>
  <c r="G288" i="4" s="1"/>
  <c r="F296" i="4"/>
  <c r="G296" i="4" s="1"/>
  <c r="F304" i="4"/>
  <c r="G304" i="4" s="1"/>
  <c r="F312" i="4"/>
  <c r="G312" i="4" s="1"/>
  <c r="F320" i="4"/>
  <c r="G320" i="4" s="1"/>
  <c r="F328" i="4"/>
  <c r="G328" i="4" s="1"/>
  <c r="F336" i="4"/>
  <c r="G336" i="4" s="1"/>
  <c r="F344" i="4"/>
  <c r="G344" i="4" s="1"/>
  <c r="F352" i="4"/>
  <c r="G352" i="4" s="1"/>
  <c r="F360" i="4"/>
  <c r="G360" i="4" s="1"/>
  <c r="F368" i="4"/>
  <c r="G368" i="4" s="1"/>
  <c r="F376" i="4"/>
  <c r="G376" i="4" s="1"/>
  <c r="F384" i="4"/>
  <c r="G384" i="4" s="1"/>
  <c r="F392" i="4"/>
  <c r="G392" i="4" s="1"/>
  <c r="F400" i="4"/>
  <c r="G400" i="4" s="1"/>
  <c r="F408" i="4"/>
  <c r="G408" i="4" s="1"/>
  <c r="F425" i="4"/>
  <c r="G425" i="4" s="1"/>
  <c r="F441" i="4"/>
  <c r="G441" i="4" s="1"/>
  <c r="F443" i="4"/>
  <c r="G443" i="4" s="1"/>
  <c r="F445" i="4"/>
  <c r="G445" i="4" s="1"/>
  <c r="F447" i="4"/>
  <c r="G447" i="4" s="1"/>
  <c r="F449" i="4"/>
  <c r="G449" i="4" s="1"/>
  <c r="F451" i="4"/>
  <c r="G451" i="4" s="1"/>
  <c r="F453" i="4"/>
  <c r="G453" i="4" s="1"/>
  <c r="F455" i="4"/>
  <c r="G455" i="4" s="1"/>
  <c r="F457" i="4"/>
  <c r="G457" i="4" s="1"/>
  <c r="F459" i="4"/>
  <c r="G459" i="4" s="1"/>
  <c r="F472" i="4"/>
  <c r="G472" i="4" s="1"/>
  <c r="F473" i="4"/>
  <c r="G473" i="4" s="1"/>
  <c r="F475" i="4"/>
  <c r="G475" i="4" s="1"/>
  <c r="F484" i="4"/>
  <c r="G484" i="4" s="1"/>
  <c r="F485" i="4"/>
  <c r="G485" i="4" s="1"/>
  <c r="F492" i="4"/>
  <c r="G492" i="4" s="1"/>
  <c r="F493" i="4"/>
  <c r="G493" i="4" s="1"/>
  <c r="F500" i="4"/>
  <c r="G500" i="4" s="1"/>
  <c r="F501" i="4"/>
  <c r="G501" i="4" s="1"/>
  <c r="F508" i="4"/>
  <c r="G508" i="4" s="1"/>
  <c r="F509" i="4"/>
  <c r="G509" i="4" s="1"/>
  <c r="F516" i="4"/>
  <c r="G516" i="4" s="1"/>
  <c r="F517" i="4"/>
  <c r="G517" i="4" s="1"/>
  <c r="F524" i="4"/>
  <c r="G524" i="4" s="1"/>
  <c r="F525" i="4"/>
  <c r="G525" i="4" s="1"/>
  <c r="F532" i="4"/>
  <c r="G532" i="4" s="1"/>
  <c r="F533" i="4"/>
  <c r="G533" i="4" s="1"/>
  <c r="F468" i="4"/>
  <c r="G468" i="4" s="1"/>
  <c r="F469" i="4"/>
  <c r="G469" i="4" s="1"/>
  <c r="F482" i="4"/>
  <c r="G482" i="4" s="1"/>
  <c r="F483" i="4"/>
  <c r="G483" i="4" s="1"/>
  <c r="F490" i="4"/>
  <c r="G490" i="4" s="1"/>
  <c r="F491" i="4"/>
  <c r="G491" i="4" s="1"/>
  <c r="F498" i="4"/>
  <c r="G498" i="4" s="1"/>
  <c r="F499" i="4"/>
  <c r="G499" i="4" s="1"/>
  <c r="F506" i="4"/>
  <c r="G506" i="4" s="1"/>
  <c r="F507" i="4"/>
  <c r="G507" i="4" s="1"/>
  <c r="F514" i="4"/>
  <c r="G514" i="4" s="1"/>
  <c r="F515" i="4"/>
  <c r="G515" i="4" s="1"/>
  <c r="F522" i="4"/>
  <c r="G522" i="4" s="1"/>
  <c r="F523" i="4"/>
  <c r="G523" i="4" s="1"/>
  <c r="F530" i="4"/>
  <c r="G530" i="4" s="1"/>
  <c r="F531" i="4"/>
  <c r="G531" i="4" s="1"/>
  <c r="F431" i="4"/>
  <c r="G431" i="4" s="1"/>
  <c r="F464" i="4"/>
  <c r="G464" i="4" s="1"/>
  <c r="F465" i="4"/>
  <c r="G465" i="4" s="1"/>
  <c r="F480" i="4"/>
  <c r="G480" i="4" s="1"/>
  <c r="F481" i="4"/>
  <c r="G481" i="4" s="1"/>
  <c r="F488" i="4"/>
  <c r="G488" i="4" s="1"/>
  <c r="F489" i="4"/>
  <c r="G489" i="4" s="1"/>
  <c r="F496" i="4"/>
  <c r="G496" i="4" s="1"/>
  <c r="F497" i="4"/>
  <c r="G497" i="4" s="1"/>
  <c r="F504" i="4"/>
  <c r="G504" i="4" s="1"/>
  <c r="F505" i="4"/>
  <c r="G505" i="4" s="1"/>
  <c r="F512" i="4"/>
  <c r="G512" i="4" s="1"/>
  <c r="F513" i="4"/>
  <c r="G513" i="4" s="1"/>
  <c r="F520" i="4"/>
  <c r="G520" i="4" s="1"/>
  <c r="F521" i="4"/>
  <c r="G521" i="4" s="1"/>
  <c r="F528" i="4"/>
  <c r="G528" i="4" s="1"/>
  <c r="F529" i="4"/>
  <c r="G529" i="4" s="1"/>
  <c r="F419" i="4"/>
  <c r="G419" i="4" s="1"/>
  <c r="F435" i="4"/>
  <c r="G435" i="4" s="1"/>
  <c r="F877" i="4"/>
  <c r="G877" i="4" s="1"/>
  <c r="F1356" i="4"/>
  <c r="G1356" i="4" s="1"/>
  <c r="F1355" i="4"/>
  <c r="G1355" i="4" s="1"/>
  <c r="F1122" i="4"/>
  <c r="G1122" i="4" s="1"/>
  <c r="F1131" i="4"/>
  <c r="G1131" i="4" s="1"/>
  <c r="F1138" i="4"/>
  <c r="G1138" i="4" s="1"/>
  <c r="F1147" i="4"/>
  <c r="G1147" i="4" s="1"/>
  <c r="F1390" i="4"/>
  <c r="G1390" i="4" s="1"/>
  <c r="F1389" i="4"/>
  <c r="G1389" i="4" s="1"/>
  <c r="Q20" i="6"/>
  <c r="Q21" i="6"/>
  <c r="Q37" i="6"/>
  <c r="Q53" i="6"/>
  <c r="Q69" i="6"/>
  <c r="Q84" i="6"/>
  <c r="Q85" i="6"/>
  <c r="Q101" i="6"/>
  <c r="Q117" i="6"/>
  <c r="F1349" i="4"/>
  <c r="G1349" i="4" s="1"/>
  <c r="F1365" i="4"/>
  <c r="G1365" i="4" s="1"/>
  <c r="F1352" i="4"/>
  <c r="G1352" i="4" s="1"/>
  <c r="F1368" i="4"/>
  <c r="G1368" i="4" s="1"/>
  <c r="Q10" i="6"/>
  <c r="Q26" i="6"/>
  <c r="Q42" i="6"/>
  <c r="Q58" i="6"/>
  <c r="Q74" i="6"/>
  <c r="Q90" i="6"/>
  <c r="Q106" i="6"/>
  <c r="F1376" i="4"/>
  <c r="G1376" i="4" s="1"/>
  <c r="F1384" i="4"/>
  <c r="G1384" i="4" s="1"/>
  <c r="F1392" i="4"/>
  <c r="G1392" i="4" s="1"/>
  <c r="Q13" i="6"/>
  <c r="Q29" i="6"/>
  <c r="Q45" i="6"/>
  <c r="Q61" i="6"/>
  <c r="Q77" i="6"/>
  <c r="Q93" i="6"/>
  <c r="Q109" i="6"/>
  <c r="L41" i="7"/>
  <c r="N40" i="7"/>
  <c r="M40" i="7"/>
  <c r="F1344" i="4"/>
  <c r="G1344" i="4" s="1"/>
  <c r="F1360" i="4"/>
  <c r="G1360" i="4" s="1"/>
  <c r="Q18" i="6"/>
  <c r="Q34" i="6"/>
  <c r="Q50" i="6"/>
  <c r="Q66" i="6"/>
  <c r="Q82" i="6"/>
  <c r="Q98" i="6"/>
  <c r="Q114" i="6"/>
  <c r="E326" i="8"/>
  <c r="F326" i="8" s="1"/>
  <c r="E325" i="8"/>
  <c r="F325" i="8" s="1"/>
  <c r="E10" i="8"/>
  <c r="F10" i="8" s="1"/>
  <c r="E9" i="8"/>
  <c r="F9" i="8" s="1"/>
  <c r="E53" i="8"/>
  <c r="F53" i="8" s="1"/>
  <c r="E54" i="8"/>
  <c r="F54" i="8" s="1"/>
  <c r="E69" i="8"/>
  <c r="F69" i="8" s="1"/>
  <c r="E70" i="8"/>
  <c r="F70" i="8" s="1"/>
  <c r="E85" i="8"/>
  <c r="F85" i="8" s="1"/>
  <c r="E86" i="8"/>
  <c r="F86" i="8" s="1"/>
  <c r="E101" i="8"/>
  <c r="F101" i="8" s="1"/>
  <c r="E102" i="8"/>
  <c r="F102" i="8" s="1"/>
  <c r="E117" i="8"/>
  <c r="F117" i="8" s="1"/>
  <c r="E118" i="8"/>
  <c r="F118" i="8" s="1"/>
  <c r="P11" i="6"/>
  <c r="Q11" i="6" s="1"/>
  <c r="P19" i="6"/>
  <c r="Q19" i="6" s="1"/>
  <c r="P27" i="6"/>
  <c r="Q27" i="6" s="1"/>
  <c r="P35" i="6"/>
  <c r="Q35" i="6" s="1"/>
  <c r="P43" i="6"/>
  <c r="Q43" i="6" s="1"/>
  <c r="P51" i="6"/>
  <c r="Q51" i="6" s="1"/>
  <c r="P59" i="6"/>
  <c r="Q59" i="6" s="1"/>
  <c r="P67" i="6"/>
  <c r="Q67" i="6" s="1"/>
  <c r="P75" i="6"/>
  <c r="Q75" i="6" s="1"/>
  <c r="P83" i="6"/>
  <c r="Q83" i="6" s="1"/>
  <c r="P91" i="6"/>
  <c r="Q91" i="6" s="1"/>
  <c r="P99" i="6"/>
  <c r="Q99" i="6" s="1"/>
  <c r="P107" i="6"/>
  <c r="Q107" i="6" s="1"/>
  <c r="P115" i="6"/>
  <c r="Q115" i="6" s="1"/>
  <c r="M5" i="7"/>
  <c r="M39" i="7"/>
  <c r="P3" i="6"/>
  <c r="C5" i="7"/>
  <c r="N39" i="7"/>
  <c r="E34" i="8"/>
  <c r="F34" i="8" s="1"/>
  <c r="E35" i="8"/>
  <c r="F35" i="8" s="1"/>
  <c r="E4" i="7"/>
  <c r="H4" i="7" s="1"/>
  <c r="E5" i="7"/>
  <c r="H5" i="7" s="1"/>
  <c r="E61" i="8"/>
  <c r="F61" i="8" s="1"/>
  <c r="E62" i="8"/>
  <c r="F62" i="8" s="1"/>
  <c r="E77" i="8"/>
  <c r="F77" i="8" s="1"/>
  <c r="E78" i="8"/>
  <c r="F78" i="8" s="1"/>
  <c r="E93" i="8"/>
  <c r="F93" i="8" s="1"/>
  <c r="E94" i="8"/>
  <c r="F94" i="8" s="1"/>
  <c r="E109" i="8"/>
  <c r="F109" i="8" s="1"/>
  <c r="E110" i="8"/>
  <c r="F110" i="8" s="1"/>
  <c r="E155" i="8"/>
  <c r="F155" i="8" s="1"/>
  <c r="E156" i="8"/>
  <c r="F156" i="8" s="1"/>
  <c r="E163" i="8"/>
  <c r="F163" i="8" s="1"/>
  <c r="E164" i="8"/>
  <c r="F164" i="8" s="1"/>
  <c r="E171" i="8"/>
  <c r="F171" i="8" s="1"/>
  <c r="E172" i="8"/>
  <c r="F172" i="8" s="1"/>
  <c r="E179" i="8"/>
  <c r="F179" i="8" s="1"/>
  <c r="E180" i="8"/>
  <c r="F180" i="8" s="1"/>
  <c r="E187" i="8"/>
  <c r="F187" i="8" s="1"/>
  <c r="E188" i="8"/>
  <c r="F188" i="8" s="1"/>
  <c r="E195" i="8"/>
  <c r="F195" i="8" s="1"/>
  <c r="E196" i="8"/>
  <c r="F196" i="8" s="1"/>
  <c r="E203" i="8"/>
  <c r="F203" i="8" s="1"/>
  <c r="E204" i="8"/>
  <c r="F204" i="8" s="1"/>
  <c r="E211" i="8"/>
  <c r="F211" i="8" s="1"/>
  <c r="E212" i="8"/>
  <c r="F212" i="8" s="1"/>
  <c r="E219" i="8"/>
  <c r="F219" i="8" s="1"/>
  <c r="E220" i="8"/>
  <c r="F220" i="8" s="1"/>
  <c r="E227" i="8"/>
  <c r="F227" i="8" s="1"/>
  <c r="E228" i="8"/>
  <c r="F228" i="8" s="1"/>
  <c r="E235" i="8"/>
  <c r="F235" i="8" s="1"/>
  <c r="E236" i="8"/>
  <c r="F236" i="8" s="1"/>
  <c r="E243" i="8"/>
  <c r="F243" i="8" s="1"/>
  <c r="E244" i="8"/>
  <c r="F244" i="8" s="1"/>
  <c r="E27" i="8"/>
  <c r="F27" i="8" s="1"/>
  <c r="E149" i="8"/>
  <c r="F149" i="8" s="1"/>
  <c r="E272" i="8"/>
  <c r="F272" i="8" s="1"/>
  <c r="E273" i="8"/>
  <c r="F273" i="8" s="1"/>
  <c r="E157" i="8"/>
  <c r="F157" i="8" s="1"/>
  <c r="E158" i="8"/>
  <c r="F158" i="8" s="1"/>
  <c r="E165" i="8"/>
  <c r="F165" i="8" s="1"/>
  <c r="E166" i="8"/>
  <c r="F166" i="8" s="1"/>
  <c r="E173" i="8"/>
  <c r="F173" i="8" s="1"/>
  <c r="E174" i="8"/>
  <c r="F174" i="8" s="1"/>
  <c r="E181" i="8"/>
  <c r="F181" i="8" s="1"/>
  <c r="E182" i="8"/>
  <c r="F182" i="8" s="1"/>
  <c r="E189" i="8"/>
  <c r="F189" i="8" s="1"/>
  <c r="E190" i="8"/>
  <c r="F190" i="8" s="1"/>
  <c r="E197" i="8"/>
  <c r="F197" i="8" s="1"/>
  <c r="E198" i="8"/>
  <c r="F198" i="8" s="1"/>
  <c r="E205" i="8"/>
  <c r="F205" i="8" s="1"/>
  <c r="E206" i="8"/>
  <c r="F206" i="8" s="1"/>
  <c r="E213" i="8"/>
  <c r="F213" i="8" s="1"/>
  <c r="E214" i="8"/>
  <c r="F214" i="8" s="1"/>
  <c r="E221" i="8"/>
  <c r="F221" i="8" s="1"/>
  <c r="E222" i="8"/>
  <c r="F222" i="8" s="1"/>
  <c r="E229" i="8"/>
  <c r="F229" i="8" s="1"/>
  <c r="E230" i="8"/>
  <c r="F230" i="8" s="1"/>
  <c r="E237" i="8"/>
  <c r="F237" i="8" s="1"/>
  <c r="E238" i="8"/>
  <c r="F238" i="8" s="1"/>
  <c r="E245" i="8"/>
  <c r="F245" i="8" s="1"/>
  <c r="E246" i="8"/>
  <c r="F246" i="8" s="1"/>
  <c r="E256" i="8"/>
  <c r="F256" i="8" s="1"/>
  <c r="E257" i="8"/>
  <c r="F257" i="8" s="1"/>
  <c r="E358" i="8"/>
  <c r="F358" i="8" s="1"/>
  <c r="E357" i="8"/>
  <c r="F357" i="8" s="1"/>
  <c r="R122" i="8"/>
  <c r="E145" i="8"/>
  <c r="F145" i="8" s="1"/>
  <c r="E310" i="8"/>
  <c r="F310" i="8" s="1"/>
  <c r="E309" i="8"/>
  <c r="F309" i="8" s="1"/>
  <c r="S122" i="8"/>
  <c r="Q122" i="8"/>
  <c r="E151" i="8"/>
  <c r="F151" i="8" s="1"/>
  <c r="E152" i="8"/>
  <c r="F152" i="8" s="1"/>
  <c r="E159" i="8"/>
  <c r="F159" i="8" s="1"/>
  <c r="E160" i="8"/>
  <c r="F160" i="8" s="1"/>
  <c r="E167" i="8"/>
  <c r="F167" i="8" s="1"/>
  <c r="E168" i="8"/>
  <c r="F168" i="8" s="1"/>
  <c r="E175" i="8"/>
  <c r="F175" i="8" s="1"/>
  <c r="E176" i="8"/>
  <c r="F176" i="8" s="1"/>
  <c r="E183" i="8"/>
  <c r="F183" i="8" s="1"/>
  <c r="E184" i="8"/>
  <c r="F184" i="8" s="1"/>
  <c r="E191" i="8"/>
  <c r="F191" i="8" s="1"/>
  <c r="E192" i="8"/>
  <c r="F192" i="8" s="1"/>
  <c r="E199" i="8"/>
  <c r="F199" i="8" s="1"/>
  <c r="E200" i="8"/>
  <c r="F200" i="8" s="1"/>
  <c r="E207" i="8"/>
  <c r="F207" i="8" s="1"/>
  <c r="E208" i="8"/>
  <c r="F208" i="8" s="1"/>
  <c r="E215" i="8"/>
  <c r="F215" i="8" s="1"/>
  <c r="E216" i="8"/>
  <c r="F216" i="8" s="1"/>
  <c r="E223" i="8"/>
  <c r="F223" i="8" s="1"/>
  <c r="E224" i="8"/>
  <c r="F224" i="8" s="1"/>
  <c r="E231" i="8"/>
  <c r="F231" i="8" s="1"/>
  <c r="E232" i="8"/>
  <c r="F232" i="8" s="1"/>
  <c r="E239" i="8"/>
  <c r="F239" i="8" s="1"/>
  <c r="E240" i="8"/>
  <c r="F240" i="8" s="1"/>
  <c r="E247" i="8"/>
  <c r="F247" i="8" s="1"/>
  <c r="E248" i="8"/>
  <c r="F248" i="8" s="1"/>
  <c r="T122" i="8"/>
  <c r="E342" i="8"/>
  <c r="F342" i="8" s="1"/>
  <c r="E341" i="8"/>
  <c r="F341" i="8" s="1"/>
  <c r="E424" i="8"/>
  <c r="F424" i="8" s="1"/>
  <c r="E425" i="8"/>
  <c r="F425" i="8" s="1"/>
  <c r="E153" i="8"/>
  <c r="F153" i="8" s="1"/>
  <c r="E154" i="8"/>
  <c r="F154" i="8" s="1"/>
  <c r="E161" i="8"/>
  <c r="F161" i="8" s="1"/>
  <c r="E162" i="8"/>
  <c r="F162" i="8" s="1"/>
  <c r="E169" i="8"/>
  <c r="F169" i="8" s="1"/>
  <c r="E170" i="8"/>
  <c r="F170" i="8" s="1"/>
  <c r="E177" i="8"/>
  <c r="F177" i="8" s="1"/>
  <c r="E178" i="8"/>
  <c r="F178" i="8" s="1"/>
  <c r="E185" i="8"/>
  <c r="F185" i="8" s="1"/>
  <c r="E186" i="8"/>
  <c r="F186" i="8" s="1"/>
  <c r="E193" i="8"/>
  <c r="F193" i="8" s="1"/>
  <c r="E194" i="8"/>
  <c r="F194" i="8" s="1"/>
  <c r="E201" i="8"/>
  <c r="F201" i="8" s="1"/>
  <c r="E202" i="8"/>
  <c r="F202" i="8" s="1"/>
  <c r="E209" i="8"/>
  <c r="F209" i="8" s="1"/>
  <c r="E210" i="8"/>
  <c r="F210" i="8" s="1"/>
  <c r="E217" i="8"/>
  <c r="F217" i="8" s="1"/>
  <c r="E218" i="8"/>
  <c r="F218" i="8" s="1"/>
  <c r="E225" i="8"/>
  <c r="F225" i="8" s="1"/>
  <c r="E226" i="8"/>
  <c r="F226" i="8" s="1"/>
  <c r="E233" i="8"/>
  <c r="F233" i="8" s="1"/>
  <c r="E234" i="8"/>
  <c r="F234" i="8" s="1"/>
  <c r="E241" i="8"/>
  <c r="F241" i="8" s="1"/>
  <c r="E242" i="8"/>
  <c r="F242" i="8" s="1"/>
  <c r="E294" i="8"/>
  <c r="F294" i="8" s="1"/>
  <c r="E293" i="8"/>
  <c r="F293" i="8" s="1"/>
  <c r="E482" i="8"/>
  <c r="F482" i="8" s="1"/>
  <c r="E483" i="8"/>
  <c r="F483" i="8" s="1"/>
  <c r="N122" i="8"/>
  <c r="V122" i="8"/>
  <c r="E344" i="8"/>
  <c r="F344" i="8" s="1"/>
  <c r="K122" i="8"/>
  <c r="E261" i="8"/>
  <c r="F261" i="8" s="1"/>
  <c r="E275" i="8"/>
  <c r="F275" i="8" s="1"/>
  <c r="E290" i="8"/>
  <c r="F290" i="8" s="1"/>
  <c r="E306" i="8"/>
  <c r="F306" i="8" s="1"/>
  <c r="E322" i="8"/>
  <c r="F322" i="8" s="1"/>
  <c r="E338" i="8"/>
  <c r="F338" i="8" s="1"/>
  <c r="E354" i="8"/>
  <c r="F354" i="8" s="1"/>
  <c r="E370" i="8"/>
  <c r="F370" i="8" s="1"/>
  <c r="E374" i="8"/>
  <c r="F374" i="8" s="1"/>
  <c r="E378" i="8"/>
  <c r="F378" i="8" s="1"/>
  <c r="E382" i="8"/>
  <c r="F382" i="8" s="1"/>
  <c r="E386" i="8"/>
  <c r="F386" i="8" s="1"/>
  <c r="E390" i="8"/>
  <c r="F390" i="8" s="1"/>
  <c r="E394" i="8"/>
  <c r="F394" i="8" s="1"/>
  <c r="E398" i="8"/>
  <c r="F398" i="8" s="1"/>
  <c r="E402" i="8"/>
  <c r="F402" i="8" s="1"/>
  <c r="E406" i="8"/>
  <c r="F406" i="8" s="1"/>
  <c r="E410" i="8"/>
  <c r="F410" i="8" s="1"/>
  <c r="E414" i="8"/>
  <c r="F414" i="8" s="1"/>
  <c r="E418" i="8"/>
  <c r="F418" i="8" s="1"/>
  <c r="E419" i="8"/>
  <c r="F419" i="8" s="1"/>
  <c r="E503" i="8"/>
  <c r="F503" i="8" s="1"/>
  <c r="E490" i="8"/>
  <c r="F490" i="8" s="1"/>
  <c r="E491" i="8"/>
  <c r="F491" i="8" s="1"/>
  <c r="E519" i="8"/>
  <c r="F519" i="8" s="1"/>
  <c r="E420" i="8"/>
  <c r="F420" i="8" s="1"/>
  <c r="E421" i="8"/>
  <c r="F421" i="8" s="1"/>
  <c r="E498" i="8"/>
  <c r="F498" i="8" s="1"/>
  <c r="E499" i="8"/>
  <c r="F499" i="8" s="1"/>
  <c r="E400" i="8"/>
  <c r="F400" i="8" s="1"/>
  <c r="E404" i="8"/>
  <c r="F404" i="8" s="1"/>
  <c r="E408" i="8"/>
  <c r="F408" i="8" s="1"/>
  <c r="E412" i="8"/>
  <c r="F412" i="8" s="1"/>
  <c r="E426" i="8"/>
  <c r="F426" i="8" s="1"/>
  <c r="E427" i="8"/>
  <c r="F427" i="8" s="1"/>
  <c r="E468" i="8"/>
  <c r="F468" i="8" s="1"/>
  <c r="E469" i="8"/>
  <c r="F469" i="8" s="1"/>
  <c r="E506" i="8"/>
  <c r="F506" i="8" s="1"/>
  <c r="E507" i="8"/>
  <c r="F507" i="8" s="1"/>
  <c r="E295" i="8"/>
  <c r="F295" i="8" s="1"/>
  <c r="E311" i="8"/>
  <c r="F311" i="8" s="1"/>
  <c r="E327" i="8"/>
  <c r="F327" i="8" s="1"/>
  <c r="E343" i="8"/>
  <c r="F343" i="8" s="1"/>
  <c r="E359" i="8"/>
  <c r="F359" i="8" s="1"/>
  <c r="E416" i="8"/>
  <c r="F416" i="8" s="1"/>
  <c r="E417" i="8"/>
  <c r="F417" i="8" s="1"/>
  <c r="E514" i="8"/>
  <c r="F514" i="8" s="1"/>
  <c r="E515" i="8"/>
  <c r="F515" i="8" s="1"/>
  <c r="E422" i="8"/>
  <c r="F422" i="8" s="1"/>
  <c r="E423" i="8"/>
  <c r="F423" i="8" s="1"/>
  <c r="E487" i="8"/>
  <c r="F487" i="8" s="1"/>
  <c r="E522" i="8"/>
  <c r="F522" i="8" s="1"/>
  <c r="E523" i="8"/>
  <c r="F523" i="8" s="1"/>
  <c r="E428" i="8"/>
  <c r="F428" i="8" s="1"/>
  <c r="E429" i="8"/>
  <c r="F429" i="8" s="1"/>
  <c r="E495" i="8"/>
  <c r="F495" i="8" s="1"/>
  <c r="E538" i="8"/>
  <c r="F538" i="8" s="1"/>
  <c r="E554" i="8"/>
  <c r="F554" i="8" s="1"/>
  <c r="E827" i="8"/>
  <c r="F827" i="8" s="1"/>
  <c r="E826" i="8"/>
  <c r="F826" i="8" s="1"/>
  <c r="E843" i="8"/>
  <c r="F843" i="8" s="1"/>
  <c r="E842" i="8"/>
  <c r="F842" i="8" s="1"/>
  <c r="E859" i="8"/>
  <c r="F859" i="8" s="1"/>
  <c r="E858" i="8"/>
  <c r="F858" i="8" s="1"/>
  <c r="E875" i="8"/>
  <c r="F875" i="8" s="1"/>
  <c r="E874" i="8"/>
  <c r="F874" i="8" s="1"/>
  <c r="E431" i="8"/>
  <c r="F431" i="8" s="1"/>
  <c r="E433" i="8"/>
  <c r="F433" i="8" s="1"/>
  <c r="E435" i="8"/>
  <c r="F435" i="8" s="1"/>
  <c r="E437" i="8"/>
  <c r="F437" i="8" s="1"/>
  <c r="E439" i="8"/>
  <c r="F439" i="8" s="1"/>
  <c r="E441" i="8"/>
  <c r="F441" i="8" s="1"/>
  <c r="E443" i="8"/>
  <c r="F443" i="8" s="1"/>
  <c r="E445" i="8"/>
  <c r="F445" i="8" s="1"/>
  <c r="E447" i="8"/>
  <c r="F447" i="8" s="1"/>
  <c r="E449" i="8"/>
  <c r="F449" i="8" s="1"/>
  <c r="E451" i="8"/>
  <c r="F451" i="8" s="1"/>
  <c r="E453" i="8"/>
  <c r="F453" i="8" s="1"/>
  <c r="E455" i="8"/>
  <c r="F455" i="8" s="1"/>
  <c r="E457" i="8"/>
  <c r="F457" i="8" s="1"/>
  <c r="E459" i="8"/>
  <c r="F459" i="8" s="1"/>
  <c r="E461" i="8"/>
  <c r="F461" i="8" s="1"/>
  <c r="E463" i="8"/>
  <c r="F463" i="8" s="1"/>
  <c r="E465" i="8"/>
  <c r="F465" i="8" s="1"/>
  <c r="E474" i="8"/>
  <c r="F474" i="8" s="1"/>
  <c r="E486" i="8"/>
  <c r="F486" i="8" s="1"/>
  <c r="E494" i="8"/>
  <c r="F494" i="8" s="1"/>
  <c r="E502" i="8"/>
  <c r="F502" i="8" s="1"/>
  <c r="E510" i="8"/>
  <c r="F510" i="8" s="1"/>
  <c r="E518" i="8"/>
  <c r="F518" i="8" s="1"/>
  <c r="E526" i="8"/>
  <c r="F526" i="8" s="1"/>
  <c r="E823" i="8"/>
  <c r="F823" i="8" s="1"/>
  <c r="E822" i="8"/>
  <c r="F822" i="8" s="1"/>
  <c r="E839" i="8"/>
  <c r="F839" i="8" s="1"/>
  <c r="E838" i="8"/>
  <c r="F838" i="8" s="1"/>
  <c r="E855" i="8"/>
  <c r="F855" i="8" s="1"/>
  <c r="E854" i="8"/>
  <c r="F854" i="8" s="1"/>
  <c r="E871" i="8"/>
  <c r="F871" i="8" s="1"/>
  <c r="E870" i="8"/>
  <c r="F870" i="8" s="1"/>
  <c r="E887" i="8"/>
  <c r="F887" i="8" s="1"/>
  <c r="E886" i="8"/>
  <c r="F886" i="8" s="1"/>
  <c r="E530" i="8"/>
  <c r="F530" i="8" s="1"/>
  <c r="E546" i="8"/>
  <c r="F546" i="8" s="1"/>
  <c r="E819" i="8"/>
  <c r="F819" i="8" s="1"/>
  <c r="E818" i="8"/>
  <c r="F818" i="8" s="1"/>
  <c r="E835" i="8"/>
  <c r="F835" i="8" s="1"/>
  <c r="E834" i="8"/>
  <c r="F834" i="8" s="1"/>
  <c r="E851" i="8"/>
  <c r="F851" i="8" s="1"/>
  <c r="E850" i="8"/>
  <c r="F850" i="8" s="1"/>
  <c r="E867" i="8"/>
  <c r="F867" i="8" s="1"/>
  <c r="E866" i="8"/>
  <c r="F866" i="8" s="1"/>
  <c r="E883" i="8"/>
  <c r="F883" i="8" s="1"/>
  <c r="E882" i="8"/>
  <c r="F882" i="8" s="1"/>
  <c r="E540" i="8"/>
  <c r="F540" i="8" s="1"/>
  <c r="E556" i="8"/>
  <c r="F556" i="8" s="1"/>
  <c r="E560" i="8"/>
  <c r="F560" i="8" s="1"/>
  <c r="E564" i="8"/>
  <c r="F564" i="8" s="1"/>
  <c r="E568" i="8"/>
  <c r="F568" i="8" s="1"/>
  <c r="E572" i="8"/>
  <c r="F572" i="8" s="1"/>
  <c r="E576" i="8"/>
  <c r="F576" i="8" s="1"/>
  <c r="E580" i="8"/>
  <c r="F580" i="8" s="1"/>
  <c r="E584" i="8"/>
  <c r="F584" i="8" s="1"/>
  <c r="E588" i="8"/>
  <c r="F588" i="8" s="1"/>
  <c r="E592" i="8"/>
  <c r="F592" i="8" s="1"/>
  <c r="E596" i="8"/>
  <c r="F596" i="8" s="1"/>
  <c r="E600" i="8"/>
  <c r="F600" i="8" s="1"/>
  <c r="E604" i="8"/>
  <c r="F604" i="8" s="1"/>
  <c r="E608" i="8"/>
  <c r="F608" i="8" s="1"/>
  <c r="E612" i="8"/>
  <c r="F612" i="8" s="1"/>
  <c r="E616" i="8"/>
  <c r="F616" i="8" s="1"/>
  <c r="E531" i="8"/>
  <c r="F531" i="8" s="1"/>
  <c r="E534" i="8"/>
  <c r="F534" i="8" s="1"/>
  <c r="E547" i="8"/>
  <c r="F547" i="8" s="1"/>
  <c r="E550" i="8"/>
  <c r="F550" i="8" s="1"/>
  <c r="E557" i="8"/>
  <c r="F557" i="8" s="1"/>
  <c r="E561" i="8"/>
  <c r="F561" i="8" s="1"/>
  <c r="E565" i="8"/>
  <c r="F565" i="8" s="1"/>
  <c r="E569" i="8"/>
  <c r="F569" i="8" s="1"/>
  <c r="E573" i="8"/>
  <c r="F573" i="8" s="1"/>
  <c r="E577" i="8"/>
  <c r="F577" i="8" s="1"/>
  <c r="E581" i="8"/>
  <c r="F581" i="8" s="1"/>
  <c r="E585" i="8"/>
  <c r="F585" i="8" s="1"/>
  <c r="E589" i="8"/>
  <c r="F589" i="8" s="1"/>
  <c r="E593" i="8"/>
  <c r="F593" i="8" s="1"/>
  <c r="E597" i="8"/>
  <c r="F597" i="8" s="1"/>
  <c r="E601" i="8"/>
  <c r="F601" i="8" s="1"/>
  <c r="E605" i="8"/>
  <c r="F605" i="8" s="1"/>
  <c r="E609" i="8"/>
  <c r="F609" i="8" s="1"/>
  <c r="E613" i="8"/>
  <c r="F613" i="8" s="1"/>
  <c r="E617" i="8"/>
  <c r="F617" i="8" s="1"/>
  <c r="E815" i="8"/>
  <c r="F815" i="8" s="1"/>
  <c r="E814" i="8"/>
  <c r="F814" i="8" s="1"/>
  <c r="E831" i="8"/>
  <c r="F831" i="8" s="1"/>
  <c r="E830" i="8"/>
  <c r="F830" i="8" s="1"/>
  <c r="E847" i="8"/>
  <c r="F847" i="8" s="1"/>
  <c r="E846" i="8"/>
  <c r="F846" i="8" s="1"/>
  <c r="E863" i="8"/>
  <c r="F863" i="8" s="1"/>
  <c r="E862" i="8"/>
  <c r="F862" i="8" s="1"/>
  <c r="E879" i="8"/>
  <c r="F879" i="8" s="1"/>
  <c r="E878" i="8"/>
  <c r="F878" i="8" s="1"/>
  <c r="E898" i="8"/>
  <c r="F898" i="8" s="1"/>
  <c r="E899" i="8"/>
  <c r="F899" i="8" s="1"/>
  <c r="E892" i="8"/>
  <c r="F892" i="8" s="1"/>
  <c r="E893" i="8"/>
  <c r="F893" i="8" s="1"/>
  <c r="E799" i="8"/>
  <c r="F799" i="8" s="1"/>
  <c r="E807" i="8"/>
  <c r="F807" i="8" s="1"/>
  <c r="E894" i="8"/>
  <c r="F894" i="8" s="1"/>
  <c r="E895" i="8"/>
  <c r="F895" i="8" s="1"/>
  <c r="E896" i="8"/>
  <c r="F896" i="8" s="1"/>
  <c r="E897" i="8"/>
  <c r="F897" i="8" s="1"/>
  <c r="E890" i="8"/>
  <c r="F890" i="8" s="1"/>
  <c r="E901" i="8"/>
  <c r="F901" i="8" s="1"/>
  <c r="E903" i="8"/>
  <c r="F903" i="8" s="1"/>
  <c r="E905" i="8"/>
  <c r="F905" i="8" s="1"/>
  <c r="E907" i="8"/>
  <c r="F907" i="8" s="1"/>
  <c r="E909" i="8"/>
  <c r="F909" i="8" s="1"/>
  <c r="E911" i="8"/>
  <c r="F911" i="8" s="1"/>
  <c r="E913" i="8"/>
  <c r="F913" i="8" s="1"/>
  <c r="E915" i="8"/>
  <c r="F915" i="8" s="1"/>
  <c r="E917" i="8"/>
  <c r="F917" i="8" s="1"/>
  <c r="E919" i="8"/>
  <c r="F919" i="8" s="1"/>
  <c r="E921" i="8"/>
  <c r="F921" i="8" s="1"/>
  <c r="E923" i="8"/>
  <c r="F923" i="8" s="1"/>
  <c r="E925" i="8"/>
  <c r="F925" i="8" s="1"/>
  <c r="E927" i="8"/>
  <c r="F927" i="8" s="1"/>
  <c r="E929" i="8"/>
  <c r="F929" i="8" s="1"/>
  <c r="E931" i="8"/>
  <c r="F931" i="8" s="1"/>
  <c r="E933" i="8"/>
  <c r="F933" i="8" s="1"/>
  <c r="E935" i="8"/>
  <c r="F935" i="8" s="1"/>
  <c r="E937" i="8"/>
  <c r="F937" i="8" s="1"/>
  <c r="E939" i="8"/>
  <c r="F939" i="8" s="1"/>
  <c r="E941" i="8"/>
  <c r="F941" i="8" s="1"/>
  <c r="E943" i="8"/>
  <c r="F943" i="8" s="1"/>
  <c r="E945" i="8"/>
  <c r="F945" i="8" s="1"/>
  <c r="E947" i="8"/>
  <c r="F947" i="8" s="1"/>
  <c r="E949" i="8"/>
  <c r="F949" i="8" s="1"/>
  <c r="E951" i="8"/>
  <c r="F951" i="8" s="1"/>
  <c r="E953" i="8"/>
  <c r="F953" i="8" s="1"/>
  <c r="E955" i="8"/>
  <c r="F955" i="8" s="1"/>
  <c r="E957" i="8"/>
  <c r="F957" i="8" s="1"/>
  <c r="E959" i="8"/>
  <c r="F959" i="8" s="1"/>
  <c r="E961" i="8"/>
  <c r="F961" i="8" s="1"/>
  <c r="E1000" i="8"/>
  <c r="F1000" i="8" s="1"/>
  <c r="E1008" i="8"/>
  <c r="F1008" i="8" s="1"/>
  <c r="E1016" i="8"/>
  <c r="F1016" i="8" s="1"/>
  <c r="E1024" i="8"/>
  <c r="F1024" i="8" s="1"/>
  <c r="E1032" i="8"/>
  <c r="F1032" i="8" s="1"/>
  <c r="E1040" i="8"/>
  <c r="F1040" i="8" s="1"/>
  <c r="E995" i="8"/>
  <c r="F995" i="8" s="1"/>
  <c r="E1003" i="8"/>
  <c r="F1003" i="8" s="1"/>
  <c r="E1011" i="8"/>
  <c r="F1011" i="8" s="1"/>
  <c r="E1019" i="8"/>
  <c r="F1019" i="8" s="1"/>
  <c r="E1027" i="8"/>
  <c r="F1027" i="8" s="1"/>
  <c r="E1035" i="8"/>
  <c r="F1035" i="8" s="1"/>
  <c r="E1043" i="8"/>
  <c r="F1043" i="8" s="1"/>
  <c r="E1183" i="8"/>
  <c r="F1183" i="8" s="1"/>
  <c r="E1184" i="8"/>
  <c r="F1184" i="8" s="1"/>
  <c r="E1191" i="8"/>
  <c r="F1191" i="8" s="1"/>
  <c r="E1192" i="8"/>
  <c r="F1192" i="8" s="1"/>
  <c r="E1199" i="8"/>
  <c r="F1199" i="8" s="1"/>
  <c r="E1200" i="8"/>
  <c r="F1200" i="8" s="1"/>
  <c r="E1207" i="8"/>
  <c r="F1207" i="8" s="1"/>
  <c r="E1208" i="8"/>
  <c r="F1208" i="8" s="1"/>
  <c r="E1215" i="8"/>
  <c r="F1215" i="8" s="1"/>
  <c r="E1216" i="8"/>
  <c r="F1216" i="8" s="1"/>
  <c r="E1116" i="8"/>
  <c r="F1116" i="8" s="1"/>
  <c r="E1124" i="8"/>
  <c r="F1124" i="8" s="1"/>
  <c r="E1132" i="8"/>
  <c r="F1132" i="8" s="1"/>
  <c r="E1140" i="8"/>
  <c r="F1140" i="8" s="1"/>
  <c r="E1185" i="8"/>
  <c r="F1185" i="8" s="1"/>
  <c r="E1186" i="8"/>
  <c r="F1186" i="8" s="1"/>
  <c r="E1193" i="8"/>
  <c r="F1193" i="8" s="1"/>
  <c r="E1194" i="8"/>
  <c r="F1194" i="8" s="1"/>
  <c r="E1201" i="8"/>
  <c r="F1201" i="8" s="1"/>
  <c r="E1202" i="8"/>
  <c r="F1202" i="8" s="1"/>
  <c r="E1209" i="8"/>
  <c r="F1209" i="8" s="1"/>
  <c r="E1210" i="8"/>
  <c r="F1210" i="8" s="1"/>
  <c r="E1217" i="8"/>
  <c r="F1217" i="8" s="1"/>
  <c r="E1218" i="8"/>
  <c r="F1218" i="8" s="1"/>
  <c r="E1179" i="8"/>
  <c r="F1179" i="8" s="1"/>
  <c r="E1117" i="8"/>
  <c r="F1117" i="8" s="1"/>
  <c r="E1125" i="8"/>
  <c r="F1125" i="8" s="1"/>
  <c r="E1133" i="8"/>
  <c r="F1133" i="8" s="1"/>
  <c r="E1141" i="8"/>
  <c r="F1141" i="8" s="1"/>
  <c r="E1187" i="8"/>
  <c r="F1187" i="8" s="1"/>
  <c r="E1188" i="8"/>
  <c r="F1188" i="8" s="1"/>
  <c r="E1195" i="8"/>
  <c r="F1195" i="8" s="1"/>
  <c r="E1196" i="8"/>
  <c r="F1196" i="8" s="1"/>
  <c r="E1203" i="8"/>
  <c r="F1203" i="8" s="1"/>
  <c r="E1204" i="8"/>
  <c r="F1204" i="8" s="1"/>
  <c r="E1211" i="8"/>
  <c r="F1211" i="8" s="1"/>
  <c r="E1212" i="8"/>
  <c r="F1212" i="8" s="1"/>
  <c r="E1219" i="8"/>
  <c r="F1219" i="8" s="1"/>
  <c r="E1220" i="8"/>
  <c r="F1220" i="8" s="1"/>
  <c r="E1175" i="8"/>
  <c r="F1175" i="8" s="1"/>
  <c r="E1181" i="8"/>
  <c r="F1181" i="8" s="1"/>
  <c r="E1182" i="8"/>
  <c r="F1182" i="8" s="1"/>
  <c r="E1189" i="8"/>
  <c r="F1189" i="8" s="1"/>
  <c r="E1190" i="8"/>
  <c r="F1190" i="8" s="1"/>
  <c r="E1197" i="8"/>
  <c r="F1197" i="8" s="1"/>
  <c r="E1198" i="8"/>
  <c r="F1198" i="8" s="1"/>
  <c r="E1205" i="8"/>
  <c r="F1205" i="8" s="1"/>
  <c r="E1206" i="8"/>
  <c r="F1206" i="8" s="1"/>
  <c r="E1213" i="8"/>
  <c r="F1213" i="8" s="1"/>
  <c r="E1214" i="8"/>
  <c r="F1214" i="8" s="1"/>
  <c r="E1258" i="8"/>
  <c r="F1258" i="8" s="1"/>
  <c r="E1274" i="8"/>
  <c r="F1274" i="8" s="1"/>
  <c r="E1290" i="8"/>
  <c r="F1290" i="8" s="1"/>
  <c r="E1306" i="8"/>
  <c r="F1306" i="8" s="1"/>
  <c r="E1322" i="8"/>
  <c r="F1322" i="8" s="1"/>
  <c r="E1222" i="8"/>
  <c r="F1222" i="8" s="1"/>
  <c r="E1224" i="8"/>
  <c r="F1224" i="8" s="1"/>
  <c r="E1226" i="8"/>
  <c r="F1226" i="8" s="1"/>
  <c r="E1228" i="8"/>
  <c r="F1228" i="8" s="1"/>
  <c r="E1230" i="8"/>
  <c r="F1230" i="8" s="1"/>
  <c r="E1345" i="8"/>
  <c r="F1345" i="8" s="1"/>
  <c r="E1335" i="8"/>
  <c r="F1335" i="8" s="1"/>
  <c r="E1341" i="8"/>
  <c r="F1341" i="8" s="1"/>
  <c r="E1336" i="8"/>
  <c r="F1336" i="8" s="1"/>
  <c r="A50" i="4" l="1"/>
  <c r="C38" i="4"/>
  <c r="Q26" i="2"/>
  <c r="E7" i="3"/>
  <c r="H7" i="3" s="1"/>
  <c r="C8" i="3"/>
  <c r="C47" i="4"/>
  <c r="A59" i="4"/>
  <c r="Q92" i="6"/>
  <c r="Q28" i="6"/>
  <c r="A54" i="4"/>
  <c r="C42" i="4"/>
  <c r="C40" i="4"/>
  <c r="A52" i="4"/>
  <c r="Q114" i="2"/>
  <c r="Q106" i="2"/>
  <c r="C39" i="4"/>
  <c r="A51" i="4"/>
  <c r="F5" i="7"/>
  <c r="I5" i="7" s="1"/>
  <c r="C6" i="7"/>
  <c r="Q76" i="6"/>
  <c r="Q12" i="6"/>
  <c r="Q68" i="6"/>
  <c r="C49" i="4"/>
  <c r="A61" i="4"/>
  <c r="Q82" i="2"/>
  <c r="Q98" i="2"/>
  <c r="U3" i="6"/>
  <c r="U4" i="6" s="1"/>
  <c r="Q4" i="6"/>
  <c r="Q90" i="2"/>
  <c r="C43" i="4"/>
  <c r="A55" i="4"/>
  <c r="L43" i="3"/>
  <c r="M42" i="3"/>
  <c r="Q58" i="2"/>
  <c r="Q74" i="2"/>
  <c r="L42" i="7"/>
  <c r="N41" i="7"/>
  <c r="M41" i="7"/>
  <c r="Q60" i="6"/>
  <c r="Q116" i="6"/>
  <c r="Q52" i="6"/>
  <c r="C41" i="4"/>
  <c r="A53" i="4"/>
  <c r="A58" i="4"/>
  <c r="C46" i="4"/>
  <c r="C44" i="4"/>
  <c r="A56" i="4"/>
  <c r="Q42" i="2"/>
  <c r="F3" i="3"/>
  <c r="I3" i="3" s="1"/>
  <c r="F6" i="3"/>
  <c r="I6" i="3" s="1"/>
  <c r="F5" i="3"/>
  <c r="I5" i="3" s="1"/>
  <c r="F4" i="3"/>
  <c r="I4" i="3" s="1"/>
  <c r="F7" i="3"/>
  <c r="I7" i="3" s="1"/>
  <c r="F8" i="3"/>
  <c r="I8" i="3" s="1"/>
  <c r="Q50" i="2"/>
  <c r="Q34" i="2"/>
  <c r="Q10" i="2"/>
  <c r="V3" i="2" s="1"/>
  <c r="V4" i="2" s="1"/>
  <c r="Q108" i="6"/>
  <c r="Q44" i="6"/>
  <c r="Q100" i="6"/>
  <c r="Q36" i="6"/>
  <c r="Q18" i="2"/>
  <c r="C45" i="4"/>
  <c r="A57" i="4"/>
  <c r="C48" i="4"/>
  <c r="A60" i="4"/>
  <c r="U3" i="2"/>
  <c r="U4" i="2" s="1"/>
  <c r="T5" i="6" l="1"/>
  <c r="F6" i="7"/>
  <c r="I6" i="7" s="1"/>
  <c r="C7" i="7"/>
  <c r="E6" i="7"/>
  <c r="H6" i="7" s="1"/>
  <c r="E8" i="3"/>
  <c r="H8" i="3" s="1"/>
  <c r="C9" i="3"/>
  <c r="U5" i="2"/>
  <c r="T5" i="2"/>
  <c r="C56" i="4"/>
  <c r="A68" i="4"/>
  <c r="L44" i="3"/>
  <c r="M43" i="3"/>
  <c r="C51" i="4"/>
  <c r="A63" i="4"/>
  <c r="C55" i="4"/>
  <c r="A67" i="4"/>
  <c r="C61" i="4"/>
  <c r="A73" i="4"/>
  <c r="A66" i="4"/>
  <c r="C54" i="4"/>
  <c r="C60" i="4"/>
  <c r="A72" i="4"/>
  <c r="A62" i="4"/>
  <c r="C50" i="4"/>
  <c r="C57" i="4"/>
  <c r="A69" i="4"/>
  <c r="A70" i="4"/>
  <c r="C58" i="4"/>
  <c r="L43" i="7"/>
  <c r="N42" i="7"/>
  <c r="M42" i="7"/>
  <c r="C59" i="4"/>
  <c r="A71" i="4"/>
  <c r="C53" i="4"/>
  <c r="A65" i="4"/>
  <c r="V3" i="6"/>
  <c r="V4" i="6" s="1"/>
  <c r="U5" i="6" s="1"/>
  <c r="C52" i="4"/>
  <c r="A64" i="4"/>
  <c r="L44" i="7" l="1"/>
  <c r="N43" i="7"/>
  <c r="M43" i="7"/>
  <c r="C72" i="4"/>
  <c r="A84" i="4"/>
  <c r="E9" i="3"/>
  <c r="H9" i="3" s="1"/>
  <c r="C10" i="3"/>
  <c r="F9" i="3"/>
  <c r="I9" i="3" s="1"/>
  <c r="C68" i="4"/>
  <c r="A80" i="4"/>
  <c r="C65" i="4"/>
  <c r="A77" i="4"/>
  <c r="A74" i="4"/>
  <c r="C62" i="4"/>
  <c r="A82" i="4"/>
  <c r="C70" i="4"/>
  <c r="A78" i="4"/>
  <c r="C66" i="4"/>
  <c r="C63" i="4"/>
  <c r="A75" i="4"/>
  <c r="F7" i="7"/>
  <c r="I7" i="7" s="1"/>
  <c r="C8" i="7"/>
  <c r="E7" i="7"/>
  <c r="H7" i="7" s="1"/>
  <c r="C71" i="4"/>
  <c r="A83" i="4"/>
  <c r="C69" i="4"/>
  <c r="A81" i="4"/>
  <c r="C73" i="4"/>
  <c r="A85" i="4"/>
  <c r="C64" i="4"/>
  <c r="A76" i="4"/>
  <c r="C67" i="4"/>
  <c r="A79" i="4"/>
  <c r="L45" i="3"/>
  <c r="M44" i="3"/>
  <c r="C81" i="4" l="1"/>
  <c r="A93" i="4"/>
  <c r="C75" i="4"/>
  <c r="A87" i="4"/>
  <c r="L46" i="3"/>
  <c r="M45" i="3"/>
  <c r="C11" i="3"/>
  <c r="E10" i="3"/>
  <c r="H10" i="3" s="1"/>
  <c r="F10" i="3"/>
  <c r="I10" i="3" s="1"/>
  <c r="C79" i="4"/>
  <c r="A91" i="4"/>
  <c r="C83" i="4"/>
  <c r="A95" i="4"/>
  <c r="A90" i="4"/>
  <c r="C78" i="4"/>
  <c r="C77" i="4"/>
  <c r="A89" i="4"/>
  <c r="C84" i="4"/>
  <c r="A96" i="4"/>
  <c r="C76" i="4"/>
  <c r="A88" i="4"/>
  <c r="A94" i="4"/>
  <c r="C82" i="4"/>
  <c r="C85" i="4"/>
  <c r="A97" i="4"/>
  <c r="F8" i="7"/>
  <c r="I8" i="7" s="1"/>
  <c r="E8" i="7"/>
  <c r="H8" i="7" s="1"/>
  <c r="C9" i="7"/>
  <c r="C80" i="4"/>
  <c r="A92" i="4"/>
  <c r="A86" i="4"/>
  <c r="C74" i="4"/>
  <c r="L45" i="7"/>
  <c r="N44" i="7"/>
  <c r="M44" i="7"/>
  <c r="C92" i="4" l="1"/>
  <c r="A104" i="4"/>
  <c r="A106" i="4"/>
  <c r="C94" i="4"/>
  <c r="A102" i="4"/>
  <c r="C90" i="4"/>
  <c r="C88" i="4"/>
  <c r="A100" i="4"/>
  <c r="C87" i="4"/>
  <c r="A99" i="4"/>
  <c r="L46" i="7"/>
  <c r="N45" i="7"/>
  <c r="M45" i="7"/>
  <c r="F9" i="7"/>
  <c r="I9" i="7" s="1"/>
  <c r="E9" i="7"/>
  <c r="H9" i="7" s="1"/>
  <c r="C10" i="7"/>
  <c r="C12" i="3"/>
  <c r="E11" i="3"/>
  <c r="H11" i="3" s="1"/>
  <c r="F11" i="3"/>
  <c r="I11" i="3" s="1"/>
  <c r="A108" i="4"/>
  <c r="C96" i="4"/>
  <c r="C95" i="4"/>
  <c r="A107" i="4"/>
  <c r="A105" i="4"/>
  <c r="C93" i="4"/>
  <c r="A98" i="4"/>
  <c r="C86" i="4"/>
  <c r="L47" i="3"/>
  <c r="M46" i="3"/>
  <c r="A109" i="4"/>
  <c r="C97" i="4"/>
  <c r="A101" i="4"/>
  <c r="C89" i="4"/>
  <c r="C91" i="4"/>
  <c r="A103" i="4"/>
  <c r="A110" i="4" l="1"/>
  <c r="C98" i="4"/>
  <c r="L47" i="7"/>
  <c r="N46" i="7"/>
  <c r="M46" i="7"/>
  <c r="A118" i="4"/>
  <c r="C106" i="4"/>
  <c r="A114" i="4"/>
  <c r="C102" i="4"/>
  <c r="C13" i="3"/>
  <c r="E12" i="3"/>
  <c r="H12" i="3" s="1"/>
  <c r="F12" i="3"/>
  <c r="I12" i="3" s="1"/>
  <c r="A111" i="4"/>
  <c r="C99" i="4"/>
  <c r="A116" i="4"/>
  <c r="C104" i="4"/>
  <c r="A120" i="4"/>
  <c r="C108" i="4"/>
  <c r="A115" i="4"/>
  <c r="C103" i="4"/>
  <c r="A113" i="4"/>
  <c r="C101" i="4"/>
  <c r="A117" i="4"/>
  <c r="C105" i="4"/>
  <c r="L48" i="3"/>
  <c r="M47" i="3"/>
  <c r="A119" i="4"/>
  <c r="C107" i="4"/>
  <c r="F10" i="7"/>
  <c r="I10" i="7" s="1"/>
  <c r="E10" i="7"/>
  <c r="H10" i="7" s="1"/>
  <c r="C11" i="7"/>
  <c r="A112" i="4"/>
  <c r="C100" i="4"/>
  <c r="A121" i="4"/>
  <c r="C109" i="4"/>
  <c r="L48" i="7" l="1"/>
  <c r="N47" i="7"/>
  <c r="M47" i="7"/>
  <c r="A124" i="4"/>
  <c r="C112" i="4"/>
  <c r="L49" i="3"/>
  <c r="M48" i="3"/>
  <c r="C120" i="4"/>
  <c r="A132" i="4"/>
  <c r="C14" i="3"/>
  <c r="E13" i="3"/>
  <c r="H13" i="3" s="1"/>
  <c r="F13" i="3"/>
  <c r="I13" i="3" s="1"/>
  <c r="C12" i="7"/>
  <c r="F11" i="7"/>
  <c r="I11" i="7" s="1"/>
  <c r="E11" i="7"/>
  <c r="H11" i="7" s="1"/>
  <c r="A129" i="4"/>
  <c r="C117" i="4"/>
  <c r="A128" i="4"/>
  <c r="C116" i="4"/>
  <c r="A126" i="4"/>
  <c r="C114" i="4"/>
  <c r="A122" i="4"/>
  <c r="C110" i="4"/>
  <c r="A125" i="4"/>
  <c r="C113" i="4"/>
  <c r="A123" i="4"/>
  <c r="C111" i="4"/>
  <c r="C118" i="4"/>
  <c r="A130" i="4"/>
  <c r="A133" i="4"/>
  <c r="C121" i="4"/>
  <c r="A131" i="4"/>
  <c r="C119" i="4"/>
  <c r="C115" i="4"/>
  <c r="A127" i="4"/>
  <c r="C125" i="4" l="1"/>
  <c r="A137" i="4"/>
  <c r="C133" i="4"/>
  <c r="A145" i="4"/>
  <c r="C13" i="7"/>
  <c r="F12" i="7"/>
  <c r="I12" i="7" s="1"/>
  <c r="E12" i="7"/>
  <c r="H12" i="7" s="1"/>
  <c r="C129" i="4"/>
  <c r="A141" i="4"/>
  <c r="C124" i="4"/>
  <c r="A136" i="4"/>
  <c r="C122" i="4"/>
  <c r="A134" i="4"/>
  <c r="C123" i="4"/>
  <c r="A135" i="4"/>
  <c r="A140" i="4"/>
  <c r="C128" i="4"/>
  <c r="C15" i="3"/>
  <c r="E14" i="3"/>
  <c r="H14" i="3" s="1"/>
  <c r="F14" i="3"/>
  <c r="I14" i="3" s="1"/>
  <c r="C131" i="4"/>
  <c r="A143" i="4"/>
  <c r="M49" i="3"/>
  <c r="L50" i="3"/>
  <c r="C130" i="4"/>
  <c r="A142" i="4"/>
  <c r="C126" i="4"/>
  <c r="A138" i="4"/>
  <c r="C127" i="4"/>
  <c r="A139" i="4"/>
  <c r="A144" i="4"/>
  <c r="C132" i="4"/>
  <c r="L49" i="7"/>
  <c r="N48" i="7"/>
  <c r="M48" i="7"/>
  <c r="A156" i="4" l="1"/>
  <c r="C144" i="4"/>
  <c r="C143" i="4"/>
  <c r="A155" i="4"/>
  <c r="C134" i="4"/>
  <c r="A146" i="4"/>
  <c r="C14" i="7"/>
  <c r="F13" i="7"/>
  <c r="I13" i="7" s="1"/>
  <c r="E13" i="7"/>
  <c r="H13" i="7" s="1"/>
  <c r="C136" i="4"/>
  <c r="A148" i="4"/>
  <c r="C145" i="4"/>
  <c r="A157" i="4"/>
  <c r="C135" i="4"/>
  <c r="A147" i="4"/>
  <c r="C139" i="4"/>
  <c r="A151" i="4"/>
  <c r="C142" i="4"/>
  <c r="A154" i="4"/>
  <c r="C16" i="3"/>
  <c r="E15" i="3"/>
  <c r="H15" i="3" s="1"/>
  <c r="F15" i="3"/>
  <c r="I15" i="3" s="1"/>
  <c r="L50" i="7"/>
  <c r="N49" i="7"/>
  <c r="M49" i="7"/>
  <c r="C137" i="4"/>
  <c r="A149" i="4"/>
  <c r="C138" i="4"/>
  <c r="A150" i="4"/>
  <c r="L51" i="3"/>
  <c r="M50" i="3"/>
  <c r="C140" i="4"/>
  <c r="A152" i="4"/>
  <c r="C141" i="4"/>
  <c r="A153" i="4"/>
  <c r="L52" i="3" l="1"/>
  <c r="M51" i="3"/>
  <c r="C155" i="4"/>
  <c r="A167" i="4"/>
  <c r="C146" i="4"/>
  <c r="A158" i="4"/>
  <c r="C150" i="4"/>
  <c r="A162" i="4"/>
  <c r="E16" i="3"/>
  <c r="H16" i="3" s="1"/>
  <c r="C17" i="3"/>
  <c r="F16" i="3"/>
  <c r="I16" i="3" s="1"/>
  <c r="C153" i="4"/>
  <c r="A165" i="4"/>
  <c r="C149" i="4"/>
  <c r="A161" i="4"/>
  <c r="C154" i="4"/>
  <c r="A166" i="4"/>
  <c r="A160" i="4"/>
  <c r="C148" i="4"/>
  <c r="L51" i="7"/>
  <c r="N50" i="7"/>
  <c r="M50" i="7"/>
  <c r="C147" i="4"/>
  <c r="A159" i="4"/>
  <c r="C15" i="7"/>
  <c r="F14" i="7"/>
  <c r="I14" i="7" s="1"/>
  <c r="E14" i="7"/>
  <c r="H14" i="7" s="1"/>
  <c r="C157" i="4"/>
  <c r="A169" i="4"/>
  <c r="A164" i="4"/>
  <c r="C152" i="4"/>
  <c r="C151" i="4"/>
  <c r="A163" i="4"/>
  <c r="A168" i="4"/>
  <c r="C156" i="4"/>
  <c r="C159" i="4" l="1"/>
  <c r="A171" i="4"/>
  <c r="C162" i="4"/>
  <c r="A174" i="4"/>
  <c r="C161" i="4"/>
  <c r="A173" i="4"/>
  <c r="L52" i="7"/>
  <c r="N51" i="7"/>
  <c r="M51" i="7"/>
  <c r="C167" i="4"/>
  <c r="A179" i="4"/>
  <c r="C164" i="4"/>
  <c r="A176" i="4"/>
  <c r="C158" i="4"/>
  <c r="A170" i="4"/>
  <c r="C169" i="4"/>
  <c r="A181" i="4"/>
  <c r="C165" i="4"/>
  <c r="A177" i="4"/>
  <c r="C168" i="4"/>
  <c r="A180" i="4"/>
  <c r="E17" i="3"/>
  <c r="H17" i="3" s="1"/>
  <c r="C18" i="3"/>
  <c r="F17" i="3"/>
  <c r="I17" i="3" s="1"/>
  <c r="C160" i="4"/>
  <c r="A172" i="4"/>
  <c r="C163" i="4"/>
  <c r="A175" i="4"/>
  <c r="C16" i="7"/>
  <c r="F15" i="7"/>
  <c r="I15" i="7" s="1"/>
  <c r="E15" i="7"/>
  <c r="H15" i="7" s="1"/>
  <c r="C166" i="4"/>
  <c r="A178" i="4"/>
  <c r="L53" i="3"/>
  <c r="M52" i="3"/>
  <c r="C173" i="4" l="1"/>
  <c r="A185" i="4"/>
  <c r="E18" i="3"/>
  <c r="H18" i="3" s="1"/>
  <c r="C19" i="3"/>
  <c r="F18" i="3"/>
  <c r="I18" i="3" s="1"/>
  <c r="L53" i="7"/>
  <c r="N52" i="7"/>
  <c r="M52" i="7"/>
  <c r="C174" i="4"/>
  <c r="A186" i="4"/>
  <c r="C180" i="4"/>
  <c r="A192" i="4"/>
  <c r="C177" i="4"/>
  <c r="A189" i="4"/>
  <c r="C179" i="4"/>
  <c r="A191" i="4"/>
  <c r="C170" i="4"/>
  <c r="A182" i="4"/>
  <c r="C17" i="7"/>
  <c r="F16" i="7"/>
  <c r="I16" i="7" s="1"/>
  <c r="E16" i="7"/>
  <c r="H16" i="7" s="1"/>
  <c r="C176" i="4"/>
  <c r="A188" i="4"/>
  <c r="C175" i="4"/>
  <c r="A187" i="4"/>
  <c r="C171" i="4"/>
  <c r="A183" i="4"/>
  <c r="L54" i="3"/>
  <c r="M53" i="3"/>
  <c r="C172" i="4"/>
  <c r="A184" i="4"/>
  <c r="C178" i="4"/>
  <c r="A190" i="4"/>
  <c r="C181" i="4"/>
  <c r="A193" i="4"/>
  <c r="C188" i="4" l="1"/>
  <c r="A200" i="4"/>
  <c r="C189" i="4"/>
  <c r="A201" i="4"/>
  <c r="L54" i="7"/>
  <c r="N53" i="7"/>
  <c r="M53" i="7"/>
  <c r="L55" i="3"/>
  <c r="M54" i="3"/>
  <c r="C192" i="4"/>
  <c r="A204" i="4"/>
  <c r="E19" i="3"/>
  <c r="H19" i="3" s="1"/>
  <c r="C20" i="3"/>
  <c r="F19" i="3"/>
  <c r="I19" i="3" s="1"/>
  <c r="C183" i="4"/>
  <c r="A195" i="4"/>
  <c r="C193" i="4"/>
  <c r="A205" i="4"/>
  <c r="C182" i="4"/>
  <c r="A194" i="4"/>
  <c r="C186" i="4"/>
  <c r="A198" i="4"/>
  <c r="C185" i="4"/>
  <c r="A197" i="4"/>
  <c r="C191" i="4"/>
  <c r="A203" i="4"/>
  <c r="C184" i="4"/>
  <c r="A196" i="4"/>
  <c r="C18" i="7"/>
  <c r="F17" i="7"/>
  <c r="I17" i="7" s="1"/>
  <c r="E17" i="7"/>
  <c r="H17" i="7" s="1"/>
  <c r="C190" i="4"/>
  <c r="A202" i="4"/>
  <c r="C187" i="4"/>
  <c r="A199" i="4"/>
  <c r="L56" i="3" l="1"/>
  <c r="M55" i="3"/>
  <c r="C198" i="4"/>
  <c r="A210" i="4"/>
  <c r="C19" i="7"/>
  <c r="F18" i="7"/>
  <c r="I18" i="7" s="1"/>
  <c r="E18" i="7"/>
  <c r="H18" i="7" s="1"/>
  <c r="C201" i="4"/>
  <c r="A213" i="4"/>
  <c r="C197" i="4"/>
  <c r="A209" i="4"/>
  <c r="E20" i="3"/>
  <c r="H20" i="3" s="1"/>
  <c r="C21" i="3"/>
  <c r="F20" i="3"/>
  <c r="I20" i="3" s="1"/>
  <c r="A216" i="4"/>
  <c r="C204" i="4"/>
  <c r="C203" i="4"/>
  <c r="A215" i="4"/>
  <c r="A217" i="4"/>
  <c r="C205" i="4"/>
  <c r="C200" i="4"/>
  <c r="A212" i="4"/>
  <c r="C195" i="4"/>
  <c r="A207" i="4"/>
  <c r="L55" i="7"/>
  <c r="N54" i="7"/>
  <c r="M54" i="7"/>
  <c r="C196" i="4"/>
  <c r="A208" i="4"/>
  <c r="C194" i="4"/>
  <c r="A206" i="4"/>
  <c r="C199" i="4"/>
  <c r="A211" i="4"/>
  <c r="C202" i="4"/>
  <c r="A214" i="4"/>
  <c r="A224" i="4" l="1"/>
  <c r="C212" i="4"/>
  <c r="A222" i="4"/>
  <c r="C210" i="4"/>
  <c r="A219" i="4"/>
  <c r="C207" i="4"/>
  <c r="C206" i="4"/>
  <c r="A218" i="4"/>
  <c r="A220" i="4"/>
  <c r="C208" i="4"/>
  <c r="A228" i="4"/>
  <c r="C216" i="4"/>
  <c r="C20" i="7"/>
  <c r="F19" i="7"/>
  <c r="I19" i="7" s="1"/>
  <c r="E19" i="7"/>
  <c r="H19" i="7" s="1"/>
  <c r="A227" i="4"/>
  <c r="C215" i="4"/>
  <c r="C22" i="3"/>
  <c r="E21" i="3"/>
  <c r="H21" i="3" s="1"/>
  <c r="F21" i="3"/>
  <c r="I21" i="3" s="1"/>
  <c r="C214" i="4"/>
  <c r="A226" i="4"/>
  <c r="A229" i="4"/>
  <c r="C217" i="4"/>
  <c r="A221" i="4"/>
  <c r="C209" i="4"/>
  <c r="A223" i="4"/>
  <c r="C211" i="4"/>
  <c r="L56" i="7"/>
  <c r="N55" i="7"/>
  <c r="M55" i="7"/>
  <c r="A225" i="4"/>
  <c r="C213" i="4"/>
  <c r="L57" i="3"/>
  <c r="M56" i="3"/>
  <c r="A237" i="4" l="1"/>
  <c r="C225" i="4"/>
  <c r="A238" i="4"/>
  <c r="C226" i="4"/>
  <c r="A230" i="4"/>
  <c r="C218" i="4"/>
  <c r="A241" i="4"/>
  <c r="C229" i="4"/>
  <c r="A231" i="4"/>
  <c r="C219" i="4"/>
  <c r="A235" i="4"/>
  <c r="C223" i="4"/>
  <c r="A240" i="4"/>
  <c r="C228" i="4"/>
  <c r="A234" i="4"/>
  <c r="C222" i="4"/>
  <c r="L57" i="7"/>
  <c r="N56" i="7"/>
  <c r="M56" i="7"/>
  <c r="M57" i="3"/>
  <c r="L58" i="3"/>
  <c r="C23" i="3"/>
  <c r="E22" i="3"/>
  <c r="H22" i="3" s="1"/>
  <c r="F22" i="3"/>
  <c r="I22" i="3" s="1"/>
  <c r="A239" i="4"/>
  <c r="C227" i="4"/>
  <c r="C21" i="7"/>
  <c r="F20" i="7"/>
  <c r="I20" i="7" s="1"/>
  <c r="E20" i="7"/>
  <c r="H20" i="7" s="1"/>
  <c r="A233" i="4"/>
  <c r="C221" i="4"/>
  <c r="A232" i="4"/>
  <c r="C220" i="4"/>
  <c r="A236" i="4"/>
  <c r="C224" i="4"/>
  <c r="A244" i="4" l="1"/>
  <c r="C232" i="4"/>
  <c r="C24" i="3"/>
  <c r="E23" i="3"/>
  <c r="H23" i="3" s="1"/>
  <c r="F23" i="3"/>
  <c r="I23" i="3" s="1"/>
  <c r="A253" i="4"/>
  <c r="C241" i="4"/>
  <c r="A252" i="4"/>
  <c r="C240" i="4"/>
  <c r="C22" i="7"/>
  <c r="F21" i="7"/>
  <c r="I21" i="7" s="1"/>
  <c r="E21" i="7"/>
  <c r="H21" i="7" s="1"/>
  <c r="A247" i="4"/>
  <c r="C235" i="4"/>
  <c r="A250" i="4"/>
  <c r="C238" i="4"/>
  <c r="A246" i="4"/>
  <c r="C234" i="4"/>
  <c r="A245" i="4"/>
  <c r="C233" i="4"/>
  <c r="L59" i="3"/>
  <c r="M58" i="3"/>
  <c r="A242" i="4"/>
  <c r="C230" i="4"/>
  <c r="A248" i="4"/>
  <c r="C236" i="4"/>
  <c r="A251" i="4"/>
  <c r="C239" i="4"/>
  <c r="L58" i="7"/>
  <c r="N57" i="7"/>
  <c r="M57" i="7"/>
  <c r="A243" i="4"/>
  <c r="C231" i="4"/>
  <c r="A249" i="4"/>
  <c r="C237" i="4"/>
  <c r="A265" i="4" l="1"/>
  <c r="C253" i="4"/>
  <c r="L60" i="3"/>
  <c r="M59" i="3"/>
  <c r="A257" i="4"/>
  <c r="C245" i="4"/>
  <c r="C25" i="3"/>
  <c r="E24" i="3"/>
  <c r="H24" i="3" s="1"/>
  <c r="F24" i="3"/>
  <c r="I24" i="3" s="1"/>
  <c r="A255" i="4"/>
  <c r="C243" i="4"/>
  <c r="A263" i="4"/>
  <c r="C251" i="4"/>
  <c r="A261" i="4"/>
  <c r="C249" i="4"/>
  <c r="F22" i="7"/>
  <c r="I22" i="7" s="1"/>
  <c r="C23" i="7"/>
  <c r="E22" i="7"/>
  <c r="H22" i="7" s="1"/>
  <c r="A264" i="4"/>
  <c r="C252" i="4"/>
  <c r="A254" i="4"/>
  <c r="C242" i="4"/>
  <c r="A262" i="4"/>
  <c r="C250" i="4"/>
  <c r="L59" i="7"/>
  <c r="N58" i="7"/>
  <c r="M58" i="7"/>
  <c r="A259" i="4"/>
  <c r="C247" i="4"/>
  <c r="A260" i="4"/>
  <c r="C248" i="4"/>
  <c r="C246" i="4"/>
  <c r="A258" i="4"/>
  <c r="A256" i="4"/>
  <c r="C244" i="4"/>
  <c r="C262" i="4" l="1"/>
  <c r="A274" i="4"/>
  <c r="A275" i="4"/>
  <c r="C263" i="4"/>
  <c r="A273" i="4"/>
  <c r="C261" i="4"/>
  <c r="A276" i="4"/>
  <c r="C264" i="4"/>
  <c r="L61" i="3"/>
  <c r="M60" i="3"/>
  <c r="C254" i="4"/>
  <c r="A266" i="4"/>
  <c r="A269" i="4"/>
  <c r="C257" i="4"/>
  <c r="A271" i="4"/>
  <c r="C259" i="4"/>
  <c r="E25" i="3"/>
  <c r="H25" i="3" s="1"/>
  <c r="C26" i="3"/>
  <c r="F25" i="3"/>
  <c r="I25" i="3" s="1"/>
  <c r="A272" i="4"/>
  <c r="C260" i="4"/>
  <c r="A268" i="4"/>
  <c r="C256" i="4"/>
  <c r="A267" i="4"/>
  <c r="C255" i="4"/>
  <c r="A270" i="4"/>
  <c r="C258" i="4"/>
  <c r="L60" i="7"/>
  <c r="N59" i="7"/>
  <c r="M59" i="7"/>
  <c r="F23" i="7"/>
  <c r="I23" i="7" s="1"/>
  <c r="C24" i="7"/>
  <c r="E23" i="7"/>
  <c r="H23" i="7" s="1"/>
  <c r="A277" i="4"/>
  <c r="C265" i="4"/>
  <c r="A285" i="4" l="1"/>
  <c r="C273" i="4"/>
  <c r="A288" i="4"/>
  <c r="C276" i="4"/>
  <c r="A280" i="4"/>
  <c r="C268" i="4"/>
  <c r="A278" i="4"/>
  <c r="C266" i="4"/>
  <c r="A281" i="4"/>
  <c r="C269" i="4"/>
  <c r="L61" i="7"/>
  <c r="N60" i="7"/>
  <c r="M60" i="7"/>
  <c r="A284" i="4"/>
  <c r="C272" i="4"/>
  <c r="A287" i="4"/>
  <c r="C275" i="4"/>
  <c r="F24" i="7"/>
  <c r="I24" i="7" s="1"/>
  <c r="C25" i="7"/>
  <c r="E24" i="7"/>
  <c r="H24" i="7" s="1"/>
  <c r="A279" i="4"/>
  <c r="C267" i="4"/>
  <c r="A283" i="4"/>
  <c r="C271" i="4"/>
  <c r="A289" i="4"/>
  <c r="C277" i="4"/>
  <c r="C270" i="4"/>
  <c r="A282" i="4"/>
  <c r="C27" i="3"/>
  <c r="E26" i="3"/>
  <c r="H26" i="3" s="1"/>
  <c r="F26" i="3"/>
  <c r="I26" i="3" s="1"/>
  <c r="A286" i="4"/>
  <c r="C274" i="4"/>
  <c r="L62" i="3"/>
  <c r="M61" i="3"/>
  <c r="A295" i="4" l="1"/>
  <c r="C283" i="4"/>
  <c r="C278" i="4"/>
  <c r="A290" i="4"/>
  <c r="C286" i="4"/>
  <c r="A298" i="4"/>
  <c r="A299" i="4"/>
  <c r="C287" i="4"/>
  <c r="C28" i="3"/>
  <c r="E27" i="3"/>
  <c r="H27" i="3" s="1"/>
  <c r="F27" i="3"/>
  <c r="I27" i="3" s="1"/>
  <c r="A296" i="4"/>
  <c r="C284" i="4"/>
  <c r="C26" i="7"/>
  <c r="E25" i="7"/>
  <c r="H25" i="7" s="1"/>
  <c r="F25" i="7"/>
  <c r="I25" i="7" s="1"/>
  <c r="L62" i="7"/>
  <c r="N61" i="7"/>
  <c r="M61" i="7"/>
  <c r="A300" i="4"/>
  <c r="C288" i="4"/>
  <c r="A291" i="4"/>
  <c r="C279" i="4"/>
  <c r="L63" i="3"/>
  <c r="M62" i="3"/>
  <c r="A292" i="4"/>
  <c r="C280" i="4"/>
  <c r="A294" i="4"/>
  <c r="C282" i="4"/>
  <c r="A301" i="4"/>
  <c r="C289" i="4"/>
  <c r="A293" i="4"/>
  <c r="C281" i="4"/>
  <c r="A297" i="4"/>
  <c r="C285" i="4"/>
  <c r="L64" i="3" l="1"/>
  <c r="M63" i="3"/>
  <c r="C294" i="4"/>
  <c r="A306" i="4"/>
  <c r="A312" i="4"/>
  <c r="C300" i="4"/>
  <c r="A308" i="4"/>
  <c r="C296" i="4"/>
  <c r="A302" i="4"/>
  <c r="C290" i="4"/>
  <c r="A305" i="4"/>
  <c r="C293" i="4"/>
  <c r="C27" i="7"/>
  <c r="F26" i="7"/>
  <c r="I26" i="7" s="1"/>
  <c r="E26" i="7"/>
  <c r="H26" i="7" s="1"/>
  <c r="A311" i="4"/>
  <c r="C299" i="4"/>
  <c r="A303" i="4"/>
  <c r="C291" i="4"/>
  <c r="A310" i="4"/>
  <c r="C298" i="4"/>
  <c r="A313" i="4"/>
  <c r="C301" i="4"/>
  <c r="A309" i="4"/>
  <c r="C297" i="4"/>
  <c r="A304" i="4"/>
  <c r="C292" i="4"/>
  <c r="L63" i="7"/>
  <c r="N62" i="7"/>
  <c r="M62" i="7"/>
  <c r="E28" i="3"/>
  <c r="H28" i="3" s="1"/>
  <c r="C29" i="3"/>
  <c r="F28" i="3"/>
  <c r="I28" i="3" s="1"/>
  <c r="A307" i="4"/>
  <c r="C295" i="4"/>
  <c r="A321" i="4" l="1"/>
  <c r="C309" i="4"/>
  <c r="A323" i="4"/>
  <c r="C311" i="4"/>
  <c r="C28" i="7"/>
  <c r="F27" i="7"/>
  <c r="I27" i="7" s="1"/>
  <c r="E27" i="7"/>
  <c r="H27" i="7" s="1"/>
  <c r="A324" i="4"/>
  <c r="C312" i="4"/>
  <c r="A320" i="4"/>
  <c r="C308" i="4"/>
  <c r="A325" i="4"/>
  <c r="C313" i="4"/>
  <c r="A318" i="4"/>
  <c r="C306" i="4"/>
  <c r="E29" i="3"/>
  <c r="H29" i="3" s="1"/>
  <c r="C30" i="3"/>
  <c r="F29" i="3"/>
  <c r="I29" i="3" s="1"/>
  <c r="A317" i="4"/>
  <c r="C305" i="4"/>
  <c r="C310" i="4"/>
  <c r="A322" i="4"/>
  <c r="A319" i="4"/>
  <c r="C307" i="4"/>
  <c r="A316" i="4"/>
  <c r="C304" i="4"/>
  <c r="A315" i="4"/>
  <c r="C303" i="4"/>
  <c r="L64" i="7"/>
  <c r="N63" i="7"/>
  <c r="M63" i="7"/>
  <c r="C302" i="4"/>
  <c r="A314" i="4"/>
  <c r="L65" i="3"/>
  <c r="M64" i="3"/>
  <c r="A336" i="4" l="1"/>
  <c r="C324" i="4"/>
  <c r="A334" i="4"/>
  <c r="C322" i="4"/>
  <c r="L65" i="7"/>
  <c r="N64" i="7"/>
  <c r="M64" i="7"/>
  <c r="C29" i="7"/>
  <c r="F28" i="7"/>
  <c r="I28" i="7" s="1"/>
  <c r="E28" i="7"/>
  <c r="H28" i="7" s="1"/>
  <c r="A331" i="4"/>
  <c r="C319" i="4"/>
  <c r="A335" i="4"/>
  <c r="C323" i="4"/>
  <c r="C318" i="4"/>
  <c r="A330" i="4"/>
  <c r="A329" i="4"/>
  <c r="C317" i="4"/>
  <c r="M65" i="3"/>
  <c r="L66" i="3"/>
  <c r="A332" i="4"/>
  <c r="C320" i="4"/>
  <c r="A337" i="4"/>
  <c r="C325" i="4"/>
  <c r="A327" i="4"/>
  <c r="C315" i="4"/>
  <c r="A326" i="4"/>
  <c r="C314" i="4"/>
  <c r="A328" i="4"/>
  <c r="C316" i="4"/>
  <c r="C31" i="3"/>
  <c r="E30" i="3"/>
  <c r="H30" i="3" s="1"/>
  <c r="F30" i="3"/>
  <c r="I30" i="3" s="1"/>
  <c r="A333" i="4"/>
  <c r="C321" i="4"/>
  <c r="A342" i="4" l="1"/>
  <c r="C330" i="4"/>
  <c r="C30" i="7"/>
  <c r="F29" i="7"/>
  <c r="I29" i="7" s="1"/>
  <c r="E29" i="7"/>
  <c r="H29" i="7" s="1"/>
  <c r="A347" i="4"/>
  <c r="C335" i="4"/>
  <c r="A349" i="4"/>
  <c r="C337" i="4"/>
  <c r="A343" i="4"/>
  <c r="C331" i="4"/>
  <c r="C334" i="4"/>
  <c r="A346" i="4"/>
  <c r="A344" i="4"/>
  <c r="C332" i="4"/>
  <c r="L66" i="7"/>
  <c r="N65" i="7"/>
  <c r="M65" i="7"/>
  <c r="L67" i="3"/>
  <c r="M66" i="3"/>
  <c r="C326" i="4"/>
  <c r="A338" i="4"/>
  <c r="A345" i="4"/>
  <c r="C333" i="4"/>
  <c r="C32" i="3"/>
  <c r="E31" i="3"/>
  <c r="H31" i="3" s="1"/>
  <c r="F31" i="3"/>
  <c r="I31" i="3" s="1"/>
  <c r="A340" i="4"/>
  <c r="C328" i="4"/>
  <c r="A339" i="4"/>
  <c r="C327" i="4"/>
  <c r="A341" i="4"/>
  <c r="C329" i="4"/>
  <c r="A348" i="4"/>
  <c r="C336" i="4"/>
  <c r="L67" i="7" l="1"/>
  <c r="N66" i="7"/>
  <c r="M66" i="7"/>
  <c r="A361" i="4"/>
  <c r="C349" i="4"/>
  <c r="A357" i="4"/>
  <c r="C345" i="4"/>
  <c r="A353" i="4"/>
  <c r="C341" i="4"/>
  <c r="F30" i="7"/>
  <c r="I30" i="7" s="1"/>
  <c r="C31" i="7"/>
  <c r="E30" i="7"/>
  <c r="H30" i="7" s="1"/>
  <c r="A358" i="4"/>
  <c r="C346" i="4"/>
  <c r="A352" i="4"/>
  <c r="C340" i="4"/>
  <c r="L68" i="3"/>
  <c r="M67" i="3"/>
  <c r="A360" i="4"/>
  <c r="C348" i="4"/>
  <c r="A355" i="4"/>
  <c r="C343" i="4"/>
  <c r="A351" i="4"/>
  <c r="C339" i="4"/>
  <c r="A350" i="4"/>
  <c r="C338" i="4"/>
  <c r="A356" i="4"/>
  <c r="C344" i="4"/>
  <c r="A359" i="4"/>
  <c r="C347" i="4"/>
  <c r="E32" i="3"/>
  <c r="H32" i="3" s="1"/>
  <c r="C33" i="3"/>
  <c r="F32" i="3"/>
  <c r="I32" i="3" s="1"/>
  <c r="C342" i="4"/>
  <c r="A354" i="4"/>
  <c r="A373" i="4" l="1"/>
  <c r="C361" i="4"/>
  <c r="A363" i="4"/>
  <c r="C351" i="4"/>
  <c r="A366" i="4"/>
  <c r="C354" i="4"/>
  <c r="A368" i="4"/>
  <c r="C356" i="4"/>
  <c r="A372" i="4"/>
  <c r="C360" i="4"/>
  <c r="F31" i="7"/>
  <c r="I31" i="7" s="1"/>
  <c r="C32" i="7"/>
  <c r="E31" i="7"/>
  <c r="H31" i="7" s="1"/>
  <c r="C34" i="3"/>
  <c r="E33" i="3"/>
  <c r="H33" i="3" s="1"/>
  <c r="F33" i="3"/>
  <c r="I33" i="3" s="1"/>
  <c r="A364" i="4"/>
  <c r="C352" i="4"/>
  <c r="A371" i="4"/>
  <c r="C359" i="4"/>
  <c r="A365" i="4"/>
  <c r="C353" i="4"/>
  <c r="A369" i="4"/>
  <c r="C357" i="4"/>
  <c r="A367" i="4"/>
  <c r="C355" i="4"/>
  <c r="C358" i="4"/>
  <c r="A370" i="4"/>
  <c r="C350" i="4"/>
  <c r="A362" i="4"/>
  <c r="L69" i="3"/>
  <c r="M68" i="3"/>
  <c r="L68" i="7"/>
  <c r="N67" i="7"/>
  <c r="M67" i="7"/>
  <c r="L70" i="3" l="1"/>
  <c r="M69" i="3"/>
  <c r="A381" i="4"/>
  <c r="C369" i="4"/>
  <c r="A380" i="4"/>
  <c r="C368" i="4"/>
  <c r="A374" i="4"/>
  <c r="C362" i="4"/>
  <c r="A377" i="4"/>
  <c r="C365" i="4"/>
  <c r="C366" i="4"/>
  <c r="A378" i="4"/>
  <c r="A382" i="4"/>
  <c r="C370" i="4"/>
  <c r="A383" i="4"/>
  <c r="C371" i="4"/>
  <c r="A375" i="4"/>
  <c r="C363" i="4"/>
  <c r="C33" i="7"/>
  <c r="F32" i="7"/>
  <c r="I32" i="7" s="1"/>
  <c r="E32" i="7"/>
  <c r="H32" i="7" s="1"/>
  <c r="C35" i="3"/>
  <c r="E34" i="3"/>
  <c r="H34" i="3" s="1"/>
  <c r="F34" i="3"/>
  <c r="I34" i="3" s="1"/>
  <c r="L69" i="7"/>
  <c r="N68" i="7"/>
  <c r="M68" i="7"/>
  <c r="A379" i="4"/>
  <c r="C367" i="4"/>
  <c r="A376" i="4"/>
  <c r="C364" i="4"/>
  <c r="A384" i="4"/>
  <c r="C372" i="4"/>
  <c r="A385" i="4"/>
  <c r="C373" i="4"/>
  <c r="A388" i="4" l="1"/>
  <c r="C376" i="4"/>
  <c r="C374" i="4"/>
  <c r="A386" i="4"/>
  <c r="A392" i="4"/>
  <c r="C380" i="4"/>
  <c r="A391" i="4"/>
  <c r="C379" i="4"/>
  <c r="A393" i="4"/>
  <c r="C381" i="4"/>
  <c r="A396" i="4"/>
  <c r="C384" i="4"/>
  <c r="C382" i="4"/>
  <c r="A394" i="4"/>
  <c r="C34" i="7"/>
  <c r="F33" i="7"/>
  <c r="I33" i="7" s="1"/>
  <c r="E33" i="7"/>
  <c r="H33" i="7" s="1"/>
  <c r="A395" i="4"/>
  <c r="C383" i="4"/>
  <c r="C36" i="3"/>
  <c r="E35" i="3"/>
  <c r="H35" i="3" s="1"/>
  <c r="F35" i="3"/>
  <c r="I35" i="3" s="1"/>
  <c r="A390" i="4"/>
  <c r="C378" i="4"/>
  <c r="A397" i="4"/>
  <c r="C385" i="4"/>
  <c r="L70" i="7"/>
  <c r="N69" i="7"/>
  <c r="M69" i="7"/>
  <c r="A387" i="4"/>
  <c r="C375" i="4"/>
  <c r="A389" i="4"/>
  <c r="C377" i="4"/>
  <c r="L71" i="3"/>
  <c r="M70" i="3"/>
  <c r="A401" i="4" l="1"/>
  <c r="C389" i="4"/>
  <c r="A404" i="4"/>
  <c r="C392" i="4"/>
  <c r="A398" i="4"/>
  <c r="C386" i="4"/>
  <c r="C390" i="4"/>
  <c r="A402" i="4"/>
  <c r="A403" i="4"/>
  <c r="C391" i="4"/>
  <c r="A406" i="4"/>
  <c r="C394" i="4"/>
  <c r="C37" i="3"/>
  <c r="E36" i="3"/>
  <c r="H36" i="3" s="1"/>
  <c r="F36" i="3"/>
  <c r="I36" i="3" s="1"/>
  <c r="L71" i="7"/>
  <c r="N70" i="7"/>
  <c r="M70" i="7"/>
  <c r="A408" i="4"/>
  <c r="C396" i="4"/>
  <c r="C35" i="7"/>
  <c r="F34" i="7"/>
  <c r="I34" i="7" s="1"/>
  <c r="E34" i="7"/>
  <c r="H34" i="7" s="1"/>
  <c r="A399" i="4"/>
  <c r="C387" i="4"/>
  <c r="L72" i="3"/>
  <c r="M71" i="3"/>
  <c r="A407" i="4"/>
  <c r="C395" i="4"/>
  <c r="A409" i="4"/>
  <c r="C397" i="4"/>
  <c r="A405" i="4"/>
  <c r="C393" i="4"/>
  <c r="A400" i="4"/>
  <c r="C388" i="4"/>
  <c r="A411" i="4" l="1"/>
  <c r="C399" i="4"/>
  <c r="A414" i="4"/>
  <c r="C402" i="4"/>
  <c r="A420" i="4"/>
  <c r="C408" i="4"/>
  <c r="C406" i="4"/>
  <c r="A418" i="4"/>
  <c r="A416" i="4"/>
  <c r="C404" i="4"/>
  <c r="A417" i="4"/>
  <c r="C405" i="4"/>
  <c r="C36" i="7"/>
  <c r="F35" i="7"/>
  <c r="I35" i="7" s="1"/>
  <c r="E35" i="7"/>
  <c r="H35" i="7" s="1"/>
  <c r="C398" i="4"/>
  <c r="A410" i="4"/>
  <c r="A412" i="4"/>
  <c r="C400" i="4"/>
  <c r="L72" i="7"/>
  <c r="N71" i="7"/>
  <c r="M71" i="7"/>
  <c r="A421" i="4"/>
  <c r="C409" i="4"/>
  <c r="C38" i="3"/>
  <c r="E37" i="3"/>
  <c r="H37" i="3" s="1"/>
  <c r="F37" i="3"/>
  <c r="I37" i="3" s="1"/>
  <c r="A419" i="4"/>
  <c r="C407" i="4"/>
  <c r="L73" i="3"/>
  <c r="M72" i="3"/>
  <c r="A415" i="4"/>
  <c r="C403" i="4"/>
  <c r="A413" i="4"/>
  <c r="C401" i="4"/>
  <c r="A430" i="4" l="1"/>
  <c r="C418" i="4"/>
  <c r="A432" i="4"/>
  <c r="C420" i="4"/>
  <c r="L74" i="3"/>
  <c r="M73" i="3"/>
  <c r="C37" i="7"/>
  <c r="F36" i="7"/>
  <c r="I36" i="7" s="1"/>
  <c r="E36" i="7"/>
  <c r="H36" i="7" s="1"/>
  <c r="A431" i="4"/>
  <c r="C419" i="4"/>
  <c r="C417" i="4"/>
  <c r="A429" i="4"/>
  <c r="C414" i="4"/>
  <c r="A426" i="4"/>
  <c r="A425" i="4"/>
  <c r="C413" i="4"/>
  <c r="A427" i="4"/>
  <c r="C415" i="4"/>
  <c r="C421" i="4"/>
  <c r="A433" i="4"/>
  <c r="L73" i="7"/>
  <c r="N72" i="7"/>
  <c r="M72" i="7"/>
  <c r="C412" i="4"/>
  <c r="A424" i="4"/>
  <c r="C39" i="3"/>
  <c r="E38" i="3"/>
  <c r="H38" i="3" s="1"/>
  <c r="F38" i="3"/>
  <c r="I38" i="3" s="1"/>
  <c r="A422" i="4"/>
  <c r="C410" i="4"/>
  <c r="A428" i="4"/>
  <c r="C416" i="4"/>
  <c r="A423" i="4"/>
  <c r="C411" i="4"/>
  <c r="C426" i="4" l="1"/>
  <c r="A438" i="4"/>
  <c r="F37" i="7"/>
  <c r="I37" i="7" s="1"/>
  <c r="C38" i="7"/>
  <c r="E37" i="7"/>
  <c r="H37" i="7" s="1"/>
  <c r="C425" i="4"/>
  <c r="A437" i="4"/>
  <c r="C428" i="4"/>
  <c r="A440" i="4"/>
  <c r="L74" i="7"/>
  <c r="N73" i="7"/>
  <c r="M73" i="7"/>
  <c r="C433" i="4"/>
  <c r="A445" i="4"/>
  <c r="C40" i="3"/>
  <c r="E39" i="3"/>
  <c r="H39" i="3" s="1"/>
  <c r="F39" i="3"/>
  <c r="I39" i="3" s="1"/>
  <c r="A444" i="4"/>
  <c r="C432" i="4"/>
  <c r="L75" i="3"/>
  <c r="M74" i="3"/>
  <c r="A435" i="4"/>
  <c r="C423" i="4"/>
  <c r="C424" i="4"/>
  <c r="A436" i="4"/>
  <c r="A439" i="4"/>
  <c r="C427" i="4"/>
  <c r="A443" i="4"/>
  <c r="C431" i="4"/>
  <c r="C422" i="4"/>
  <c r="A434" i="4"/>
  <c r="C429" i="4"/>
  <c r="A441" i="4"/>
  <c r="C430" i="4"/>
  <c r="A442" i="4"/>
  <c r="C445" i="4" l="1"/>
  <c r="A457" i="4"/>
  <c r="A446" i="4"/>
  <c r="C434" i="4"/>
  <c r="L76" i="3"/>
  <c r="M75" i="3"/>
  <c r="F38" i="7"/>
  <c r="I38" i="7" s="1"/>
  <c r="C39" i="7"/>
  <c r="E38" i="7"/>
  <c r="H38" i="7" s="1"/>
  <c r="C437" i="4"/>
  <c r="A449" i="4"/>
  <c r="C41" i="3"/>
  <c r="E40" i="3"/>
  <c r="H40" i="3" s="1"/>
  <c r="F40" i="3"/>
  <c r="I40" i="3" s="1"/>
  <c r="A447" i="4"/>
  <c r="C435" i="4"/>
  <c r="A451" i="4"/>
  <c r="C439" i="4"/>
  <c r="C444" i="4"/>
  <c r="A456" i="4"/>
  <c r="L75" i="7"/>
  <c r="N74" i="7"/>
  <c r="M74" i="7"/>
  <c r="A450" i="4"/>
  <c r="C438" i="4"/>
  <c r="C443" i="4"/>
  <c r="A455" i="4"/>
  <c r="C442" i="4"/>
  <c r="A454" i="4"/>
  <c r="C441" i="4"/>
  <c r="A453" i="4"/>
  <c r="A448" i="4"/>
  <c r="C436" i="4"/>
  <c r="A452" i="4"/>
  <c r="C440" i="4"/>
  <c r="C447" i="4" l="1"/>
  <c r="A459" i="4"/>
  <c r="L76" i="7"/>
  <c r="N75" i="7"/>
  <c r="M75" i="7"/>
  <c r="C448" i="4"/>
  <c r="A460" i="4"/>
  <c r="C450" i="4"/>
  <c r="A462" i="4"/>
  <c r="C456" i="4"/>
  <c r="A468" i="4"/>
  <c r="C449" i="4"/>
  <c r="A461" i="4"/>
  <c r="C446" i="4"/>
  <c r="A458" i="4"/>
  <c r="F39" i="7"/>
  <c r="I39" i="7" s="1"/>
  <c r="C40" i="7"/>
  <c r="E39" i="7"/>
  <c r="H39" i="7" s="1"/>
  <c r="C453" i="4"/>
  <c r="A465" i="4"/>
  <c r="C454" i="4"/>
  <c r="A466" i="4"/>
  <c r="L77" i="3"/>
  <c r="M76" i="3"/>
  <c r="E41" i="3"/>
  <c r="H41" i="3" s="1"/>
  <c r="C42" i="3"/>
  <c r="F41" i="3"/>
  <c r="I41" i="3" s="1"/>
  <c r="C455" i="4"/>
  <c r="A467" i="4"/>
  <c r="C452" i="4"/>
  <c r="A464" i="4"/>
  <c r="C457" i="4"/>
  <c r="A469" i="4"/>
  <c r="C451" i="4"/>
  <c r="A463" i="4"/>
  <c r="C467" i="4" l="1"/>
  <c r="A479" i="4"/>
  <c r="C465" i="4"/>
  <c r="A477" i="4"/>
  <c r="C464" i="4"/>
  <c r="A476" i="4"/>
  <c r="C460" i="4"/>
  <c r="A472" i="4"/>
  <c r="C461" i="4"/>
  <c r="A473" i="4"/>
  <c r="C468" i="4"/>
  <c r="A480" i="4"/>
  <c r="L77" i="7"/>
  <c r="N76" i="7"/>
  <c r="M76" i="7"/>
  <c r="C459" i="4"/>
  <c r="A471" i="4"/>
  <c r="L78" i="3"/>
  <c r="M77" i="3"/>
  <c r="A470" i="4"/>
  <c r="C458" i="4"/>
  <c r="A478" i="4"/>
  <c r="C466" i="4"/>
  <c r="C463" i="4"/>
  <c r="A475" i="4"/>
  <c r="C43" i="3"/>
  <c r="E42" i="3"/>
  <c r="H42" i="3" s="1"/>
  <c r="F42" i="3"/>
  <c r="I42" i="3" s="1"/>
  <c r="C469" i="4"/>
  <c r="A481" i="4"/>
  <c r="F40" i="7"/>
  <c r="I40" i="7" s="1"/>
  <c r="C41" i="7"/>
  <c r="E40" i="7"/>
  <c r="H40" i="7" s="1"/>
  <c r="A474" i="4"/>
  <c r="C462" i="4"/>
  <c r="C472" i="4" l="1"/>
  <c r="A484" i="4"/>
  <c r="C478" i="4"/>
  <c r="A490" i="4"/>
  <c r="L78" i="7"/>
  <c r="N77" i="7"/>
  <c r="M77" i="7"/>
  <c r="C470" i="4"/>
  <c r="A482" i="4"/>
  <c r="C480" i="4"/>
  <c r="A492" i="4"/>
  <c r="C477" i="4"/>
  <c r="A489" i="4"/>
  <c r="F41" i="7"/>
  <c r="I41" i="7" s="1"/>
  <c r="C42" i="7"/>
  <c r="E41" i="7"/>
  <c r="H41" i="7" s="1"/>
  <c r="C481" i="4"/>
  <c r="A493" i="4"/>
  <c r="C476" i="4"/>
  <c r="A488" i="4"/>
  <c r="C474" i="4"/>
  <c r="A486" i="4"/>
  <c r="C44" i="3"/>
  <c r="E43" i="3"/>
  <c r="H43" i="3" s="1"/>
  <c r="F43" i="3"/>
  <c r="I43" i="3" s="1"/>
  <c r="L79" i="3"/>
  <c r="M78" i="3"/>
  <c r="C473" i="4"/>
  <c r="A485" i="4"/>
  <c r="C479" i="4"/>
  <c r="A491" i="4"/>
  <c r="C475" i="4"/>
  <c r="A487" i="4"/>
  <c r="C471" i="4"/>
  <c r="A483" i="4"/>
  <c r="C490" i="4" l="1"/>
  <c r="A502" i="4"/>
  <c r="C491" i="4"/>
  <c r="A503" i="4"/>
  <c r="L79" i="7"/>
  <c r="N78" i="7"/>
  <c r="M78" i="7"/>
  <c r="C483" i="4"/>
  <c r="A495" i="4"/>
  <c r="E44" i="3"/>
  <c r="H44" i="3" s="1"/>
  <c r="C45" i="3"/>
  <c r="F44" i="3"/>
  <c r="I44" i="3" s="1"/>
  <c r="F42" i="7"/>
  <c r="I42" i="7" s="1"/>
  <c r="C43" i="7"/>
  <c r="E42" i="7"/>
  <c r="H42" i="7" s="1"/>
  <c r="C486" i="4"/>
  <c r="A498" i="4"/>
  <c r="C485" i="4"/>
  <c r="A497" i="4"/>
  <c r="C489" i="4"/>
  <c r="A501" i="4"/>
  <c r="L80" i="3"/>
  <c r="M79" i="3"/>
  <c r="C493" i="4"/>
  <c r="A505" i="4"/>
  <c r="C484" i="4"/>
  <c r="A496" i="4"/>
  <c r="C488" i="4"/>
  <c r="A500" i="4"/>
  <c r="C492" i="4"/>
  <c r="A504" i="4"/>
  <c r="C487" i="4"/>
  <c r="A499" i="4"/>
  <c r="C482" i="4"/>
  <c r="A494" i="4"/>
  <c r="C503" i="4" l="1"/>
  <c r="A515" i="4"/>
  <c r="C504" i="4"/>
  <c r="A516" i="4"/>
  <c r="L81" i="3"/>
  <c r="M80" i="3"/>
  <c r="N79" i="7"/>
  <c r="L80" i="7"/>
  <c r="M79" i="7"/>
  <c r="F43" i="7"/>
  <c r="I43" i="7" s="1"/>
  <c r="C44" i="7"/>
  <c r="E43" i="7"/>
  <c r="H43" i="7" s="1"/>
  <c r="C500" i="4"/>
  <c r="A512" i="4"/>
  <c r="C496" i="4"/>
  <c r="A508" i="4"/>
  <c r="C46" i="3"/>
  <c r="E45" i="3"/>
  <c r="H45" i="3" s="1"/>
  <c r="F45" i="3"/>
  <c r="I45" i="3" s="1"/>
  <c r="C502" i="4"/>
  <c r="A514" i="4"/>
  <c r="C501" i="4"/>
  <c r="A513" i="4"/>
  <c r="C494" i="4"/>
  <c r="A506" i="4"/>
  <c r="C497" i="4"/>
  <c r="A509" i="4"/>
  <c r="C499" i="4"/>
  <c r="A511" i="4"/>
  <c r="C505" i="4"/>
  <c r="A517" i="4"/>
  <c r="C498" i="4"/>
  <c r="A510" i="4"/>
  <c r="C495" i="4"/>
  <c r="A507" i="4"/>
  <c r="C508" i="4" l="1"/>
  <c r="A520" i="4"/>
  <c r="N80" i="7"/>
  <c r="M80" i="7"/>
  <c r="L81" i="7"/>
  <c r="C513" i="4"/>
  <c r="A525" i="4"/>
  <c r="C512" i="4"/>
  <c r="A524" i="4"/>
  <c r="C514" i="4"/>
  <c r="A526" i="4"/>
  <c r="L82" i="3"/>
  <c r="M81" i="3"/>
  <c r="C516" i="4"/>
  <c r="A528" i="4"/>
  <c r="C511" i="4"/>
  <c r="A523" i="4"/>
  <c r="C507" i="4"/>
  <c r="A519" i="4"/>
  <c r="C509" i="4"/>
  <c r="A521" i="4"/>
  <c r="F44" i="7"/>
  <c r="I44" i="7" s="1"/>
  <c r="C45" i="7"/>
  <c r="E44" i="7"/>
  <c r="H44" i="7" s="1"/>
  <c r="C517" i="4"/>
  <c r="A529" i="4"/>
  <c r="C515" i="4"/>
  <c r="A527" i="4"/>
  <c r="C510" i="4"/>
  <c r="A522" i="4"/>
  <c r="C506" i="4"/>
  <c r="A518" i="4"/>
  <c r="C47" i="3"/>
  <c r="E46" i="3"/>
  <c r="H46" i="3" s="1"/>
  <c r="F46" i="3"/>
  <c r="I46" i="3" s="1"/>
  <c r="A540" i="4" l="1"/>
  <c r="C528" i="4"/>
  <c r="A537" i="4"/>
  <c r="C525" i="4"/>
  <c r="C518" i="4"/>
  <c r="A530" i="4"/>
  <c r="C522" i="4"/>
  <c r="A534" i="4"/>
  <c r="C519" i="4"/>
  <c r="A531" i="4"/>
  <c r="A538" i="4"/>
  <c r="C526" i="4"/>
  <c r="F45" i="7"/>
  <c r="I45" i="7" s="1"/>
  <c r="C46" i="7"/>
  <c r="E45" i="7"/>
  <c r="H45" i="7" s="1"/>
  <c r="C521" i="4"/>
  <c r="A533" i="4"/>
  <c r="M81" i="7"/>
  <c r="N81" i="7"/>
  <c r="L82" i="7"/>
  <c r="C520" i="4"/>
  <c r="A532" i="4"/>
  <c r="A539" i="4"/>
  <c r="C527" i="4"/>
  <c r="L83" i="3"/>
  <c r="M82" i="3"/>
  <c r="A541" i="4"/>
  <c r="C529" i="4"/>
  <c r="E47" i="3"/>
  <c r="H47" i="3" s="1"/>
  <c r="C48" i="3"/>
  <c r="F47" i="3"/>
  <c r="I47" i="3" s="1"/>
  <c r="C523" i="4"/>
  <c r="A535" i="4"/>
  <c r="C524" i="4"/>
  <c r="A536" i="4"/>
  <c r="A546" i="4" l="1"/>
  <c r="C534" i="4"/>
  <c r="F46" i="7"/>
  <c r="I46" i="7" s="1"/>
  <c r="C47" i="7"/>
  <c r="E46" i="7"/>
  <c r="H46" i="7" s="1"/>
  <c r="A542" i="4"/>
  <c r="C530" i="4"/>
  <c r="M82" i="7"/>
  <c r="L83" i="7"/>
  <c r="N82" i="7"/>
  <c r="A553" i="4"/>
  <c r="C541" i="4"/>
  <c r="A550" i="4"/>
  <c r="C538" i="4"/>
  <c r="A549" i="4"/>
  <c r="C537" i="4"/>
  <c r="A551" i="4"/>
  <c r="C539" i="4"/>
  <c r="A544" i="4"/>
  <c r="C532" i="4"/>
  <c r="A548" i="4"/>
  <c r="C536" i="4"/>
  <c r="C49" i="3"/>
  <c r="E48" i="3"/>
  <c r="H48" i="3" s="1"/>
  <c r="F48" i="3"/>
  <c r="I48" i="3" s="1"/>
  <c r="A543" i="4"/>
  <c r="C531" i="4"/>
  <c r="A547" i="4"/>
  <c r="C535" i="4"/>
  <c r="L84" i="3"/>
  <c r="M83" i="3"/>
  <c r="A545" i="4"/>
  <c r="C533" i="4"/>
  <c r="A552" i="4"/>
  <c r="C540" i="4"/>
  <c r="L85" i="3" l="1"/>
  <c r="M84" i="3"/>
  <c r="A554" i="4"/>
  <c r="C542" i="4"/>
  <c r="A560" i="4"/>
  <c r="C548" i="4"/>
  <c r="A562" i="4"/>
  <c r="C550" i="4"/>
  <c r="A559" i="4"/>
  <c r="C547" i="4"/>
  <c r="F47" i="7"/>
  <c r="I47" i="7" s="1"/>
  <c r="C48" i="7"/>
  <c r="E47" i="7"/>
  <c r="H47" i="7" s="1"/>
  <c r="A561" i="4"/>
  <c r="C549" i="4"/>
  <c r="A556" i="4"/>
  <c r="C544" i="4"/>
  <c r="A565" i="4"/>
  <c r="C553" i="4"/>
  <c r="A555" i="4"/>
  <c r="C543" i="4"/>
  <c r="A557" i="4"/>
  <c r="C545" i="4"/>
  <c r="E49" i="3"/>
  <c r="H49" i="3" s="1"/>
  <c r="C50" i="3"/>
  <c r="F49" i="3"/>
  <c r="I49" i="3" s="1"/>
  <c r="A564" i="4"/>
  <c r="C552" i="4"/>
  <c r="A563" i="4"/>
  <c r="C551" i="4"/>
  <c r="M83" i="7"/>
  <c r="L84" i="7"/>
  <c r="N83" i="7"/>
  <c r="A558" i="4"/>
  <c r="C546" i="4"/>
  <c r="A568" i="4" l="1"/>
  <c r="C556" i="4"/>
  <c r="A574" i="4"/>
  <c r="C562" i="4"/>
  <c r="A569" i="4"/>
  <c r="C557" i="4"/>
  <c r="A566" i="4"/>
  <c r="C554" i="4"/>
  <c r="A575" i="4"/>
  <c r="C563" i="4"/>
  <c r="A570" i="4"/>
  <c r="C558" i="4"/>
  <c r="A577" i="4"/>
  <c r="C565" i="4"/>
  <c r="N84" i="7"/>
  <c r="M84" i="7"/>
  <c r="L85" i="7"/>
  <c r="A573" i="4"/>
  <c r="C561" i="4"/>
  <c r="A572" i="4"/>
  <c r="C560" i="4"/>
  <c r="A567" i="4"/>
  <c r="C555" i="4"/>
  <c r="F48" i="7"/>
  <c r="I48" i="7" s="1"/>
  <c r="C49" i="7"/>
  <c r="E48" i="7"/>
  <c r="H48" i="7" s="1"/>
  <c r="A576" i="4"/>
  <c r="C564" i="4"/>
  <c r="C51" i="3"/>
  <c r="E50" i="3"/>
  <c r="H50" i="3" s="1"/>
  <c r="F50" i="3"/>
  <c r="I50" i="3" s="1"/>
  <c r="A571" i="4"/>
  <c r="C559" i="4"/>
  <c r="L86" i="3"/>
  <c r="M85" i="3"/>
  <c r="A583" i="4" l="1"/>
  <c r="C571" i="4"/>
  <c r="A579" i="4"/>
  <c r="C567" i="4"/>
  <c r="A578" i="4"/>
  <c r="C566" i="4"/>
  <c r="A589" i="4"/>
  <c r="C577" i="4"/>
  <c r="A581" i="4"/>
  <c r="C569" i="4"/>
  <c r="A582" i="4"/>
  <c r="C570" i="4"/>
  <c r="A586" i="4"/>
  <c r="C574" i="4"/>
  <c r="A584" i="4"/>
  <c r="C572" i="4"/>
  <c r="L87" i="3"/>
  <c r="M86" i="3"/>
  <c r="C52" i="3"/>
  <c r="E51" i="3"/>
  <c r="H51" i="3" s="1"/>
  <c r="F51" i="3"/>
  <c r="I51" i="3" s="1"/>
  <c r="A588" i="4"/>
  <c r="C576" i="4"/>
  <c r="A585" i="4"/>
  <c r="C573" i="4"/>
  <c r="F49" i="7"/>
  <c r="I49" i="7" s="1"/>
  <c r="C50" i="7"/>
  <c r="E49" i="7"/>
  <c r="H49" i="7" s="1"/>
  <c r="M85" i="7"/>
  <c r="N85" i="7"/>
  <c r="L86" i="7"/>
  <c r="A587" i="4"/>
  <c r="C575" i="4"/>
  <c r="A580" i="4"/>
  <c r="C568" i="4"/>
  <c r="A600" i="4" l="1"/>
  <c r="C588" i="4"/>
  <c r="A601" i="4"/>
  <c r="C589" i="4"/>
  <c r="A597" i="4"/>
  <c r="C585" i="4"/>
  <c r="A598" i="4"/>
  <c r="C586" i="4"/>
  <c r="F50" i="7"/>
  <c r="I50" i="7" s="1"/>
  <c r="C51" i="7"/>
  <c r="E50" i="7"/>
  <c r="H50" i="7" s="1"/>
  <c r="E52" i="3"/>
  <c r="H52" i="3" s="1"/>
  <c r="C53" i="3"/>
  <c r="F52" i="3"/>
  <c r="I52" i="3" s="1"/>
  <c r="A594" i="4"/>
  <c r="C582" i="4"/>
  <c r="A591" i="4"/>
  <c r="C579" i="4"/>
  <c r="A596" i="4"/>
  <c r="C584" i="4"/>
  <c r="A590" i="4"/>
  <c r="C578" i="4"/>
  <c r="A592" i="4"/>
  <c r="C580" i="4"/>
  <c r="A599" i="4"/>
  <c r="C587" i="4"/>
  <c r="M86" i="7"/>
  <c r="L87" i="7"/>
  <c r="N86" i="7"/>
  <c r="L88" i="3"/>
  <c r="M87" i="3"/>
  <c r="A593" i="4"/>
  <c r="C581" i="4"/>
  <c r="A595" i="4"/>
  <c r="C583" i="4"/>
  <c r="A605" i="4" l="1"/>
  <c r="C593" i="4"/>
  <c r="A610" i="4"/>
  <c r="C598" i="4"/>
  <c r="A602" i="4"/>
  <c r="C590" i="4"/>
  <c r="A608" i="4"/>
  <c r="C596" i="4"/>
  <c r="A613" i="4"/>
  <c r="C601" i="4"/>
  <c r="A604" i="4"/>
  <c r="C592" i="4"/>
  <c r="A606" i="4"/>
  <c r="C594" i="4"/>
  <c r="L89" i="3"/>
  <c r="M88" i="3"/>
  <c r="A609" i="4"/>
  <c r="C597" i="4"/>
  <c r="A607" i="4"/>
  <c r="C595" i="4"/>
  <c r="F51" i="7"/>
  <c r="I51" i="7" s="1"/>
  <c r="C52" i="7"/>
  <c r="E51" i="7"/>
  <c r="H51" i="7" s="1"/>
  <c r="C54" i="3"/>
  <c r="E53" i="3"/>
  <c r="H53" i="3" s="1"/>
  <c r="F53" i="3"/>
  <c r="I53" i="3" s="1"/>
  <c r="M87" i="7"/>
  <c r="N87" i="7"/>
  <c r="L88" i="7"/>
  <c r="A611" i="4"/>
  <c r="C599" i="4"/>
  <c r="A603" i="4"/>
  <c r="C591" i="4"/>
  <c r="A612" i="4"/>
  <c r="C600" i="4"/>
  <c r="F52" i="7" l="1"/>
  <c r="I52" i="7" s="1"/>
  <c r="C53" i="7"/>
  <c r="E52" i="7"/>
  <c r="H52" i="7" s="1"/>
  <c r="A620" i="4"/>
  <c r="C608" i="4"/>
  <c r="A623" i="4"/>
  <c r="C611" i="4"/>
  <c r="A618" i="4"/>
  <c r="C606" i="4"/>
  <c r="A614" i="4"/>
  <c r="C602" i="4"/>
  <c r="C55" i="3"/>
  <c r="E54" i="3"/>
  <c r="H54" i="3" s="1"/>
  <c r="F54" i="3"/>
  <c r="I54" i="3" s="1"/>
  <c r="L90" i="3"/>
  <c r="M89" i="3"/>
  <c r="A615" i="4"/>
  <c r="C603" i="4"/>
  <c r="M88" i="7"/>
  <c r="N88" i="7"/>
  <c r="L89" i="7"/>
  <c r="A619" i="4"/>
  <c r="C607" i="4"/>
  <c r="A616" i="4"/>
  <c r="C604" i="4"/>
  <c r="A622" i="4"/>
  <c r="C610" i="4"/>
  <c r="A624" i="4"/>
  <c r="C612" i="4"/>
  <c r="A621" i="4"/>
  <c r="C609" i="4"/>
  <c r="A625" i="4"/>
  <c r="C613" i="4"/>
  <c r="A617" i="4"/>
  <c r="C605" i="4"/>
  <c r="L91" i="3" l="1"/>
  <c r="M90" i="3"/>
  <c r="A631" i="4"/>
  <c r="C619" i="4"/>
  <c r="A635" i="4"/>
  <c r="C623" i="4"/>
  <c r="L90" i="7"/>
  <c r="N89" i="7"/>
  <c r="M89" i="7"/>
  <c r="E55" i="3"/>
  <c r="H55" i="3" s="1"/>
  <c r="C56" i="3"/>
  <c r="F55" i="3"/>
  <c r="I55" i="3" s="1"/>
  <c r="A632" i="4"/>
  <c r="C620" i="4"/>
  <c r="A637" i="4"/>
  <c r="C625" i="4"/>
  <c r="A630" i="4"/>
  <c r="C618" i="4"/>
  <c r="A629" i="4"/>
  <c r="C617" i="4"/>
  <c r="A634" i="4"/>
  <c r="C622" i="4"/>
  <c r="A626" i="4"/>
  <c r="C614" i="4"/>
  <c r="F53" i="7"/>
  <c r="I53" i="7" s="1"/>
  <c r="C54" i="7"/>
  <c r="E53" i="7"/>
  <c r="H53" i="7" s="1"/>
  <c r="A628" i="4"/>
  <c r="C616" i="4"/>
  <c r="A633" i="4"/>
  <c r="C621" i="4"/>
  <c r="A636" i="4"/>
  <c r="C624" i="4"/>
  <c r="A627" i="4"/>
  <c r="C615" i="4"/>
  <c r="A648" i="4" l="1"/>
  <c r="C636" i="4"/>
  <c r="A645" i="4"/>
  <c r="C633" i="4"/>
  <c r="A644" i="4"/>
  <c r="C632" i="4"/>
  <c r="A647" i="4"/>
  <c r="C635" i="4"/>
  <c r="A649" i="4"/>
  <c r="C637" i="4"/>
  <c r="A640" i="4"/>
  <c r="C628" i="4"/>
  <c r="A638" i="4"/>
  <c r="C626" i="4"/>
  <c r="A646" i="4"/>
  <c r="C634" i="4"/>
  <c r="A641" i="4"/>
  <c r="C629" i="4"/>
  <c r="C57" i="3"/>
  <c r="E56" i="3"/>
  <c r="H56" i="3" s="1"/>
  <c r="F56" i="3"/>
  <c r="I56" i="3" s="1"/>
  <c r="A643" i="4"/>
  <c r="C631" i="4"/>
  <c r="M90" i="7"/>
  <c r="L91" i="7"/>
  <c r="N90" i="7"/>
  <c r="A639" i="4"/>
  <c r="C627" i="4"/>
  <c r="F54" i="7"/>
  <c r="I54" i="7" s="1"/>
  <c r="C55" i="7"/>
  <c r="E54" i="7"/>
  <c r="H54" i="7" s="1"/>
  <c r="A642" i="4"/>
  <c r="C630" i="4"/>
  <c r="L92" i="3"/>
  <c r="M91" i="3"/>
  <c r="C56" i="7" l="1"/>
  <c r="F55" i="7"/>
  <c r="I55" i="7" s="1"/>
  <c r="E55" i="7"/>
  <c r="H55" i="7" s="1"/>
  <c r="A656" i="4"/>
  <c r="C644" i="4"/>
  <c r="A659" i="4"/>
  <c r="C647" i="4"/>
  <c r="A655" i="4"/>
  <c r="C643" i="4"/>
  <c r="A651" i="4"/>
  <c r="C639" i="4"/>
  <c r="E57" i="3"/>
  <c r="H57" i="3" s="1"/>
  <c r="C58" i="3"/>
  <c r="F57" i="3"/>
  <c r="I57" i="3" s="1"/>
  <c r="A652" i="4"/>
  <c r="C640" i="4"/>
  <c r="A657" i="4"/>
  <c r="C645" i="4"/>
  <c r="A654" i="4"/>
  <c r="C642" i="4"/>
  <c r="A658" i="4"/>
  <c r="C646" i="4"/>
  <c r="A650" i="4"/>
  <c r="C638" i="4"/>
  <c r="L93" i="3"/>
  <c r="M92" i="3"/>
  <c r="M91" i="7"/>
  <c r="L92" i="7"/>
  <c r="N91" i="7"/>
  <c r="A653" i="4"/>
  <c r="C641" i="4"/>
  <c r="A661" i="4"/>
  <c r="C649" i="4"/>
  <c r="A660" i="4"/>
  <c r="C648" i="4"/>
  <c r="A662" i="4" l="1"/>
  <c r="C650" i="4"/>
  <c r="A664" i="4"/>
  <c r="C652" i="4"/>
  <c r="A673" i="4"/>
  <c r="C661" i="4"/>
  <c r="A667" i="4"/>
  <c r="C655" i="4"/>
  <c r="A671" i="4"/>
  <c r="C659" i="4"/>
  <c r="M92" i="7"/>
  <c r="L93" i="7"/>
  <c r="N92" i="7"/>
  <c r="A668" i="4"/>
  <c r="C656" i="4"/>
  <c r="A666" i="4"/>
  <c r="C654" i="4"/>
  <c r="A672" i="4"/>
  <c r="C660" i="4"/>
  <c r="A663" i="4"/>
  <c r="C651" i="4"/>
  <c r="A665" i="4"/>
  <c r="C653" i="4"/>
  <c r="A670" i="4"/>
  <c r="C658" i="4"/>
  <c r="C59" i="3"/>
  <c r="E58" i="3"/>
  <c r="H58" i="3" s="1"/>
  <c r="F58" i="3"/>
  <c r="I58" i="3" s="1"/>
  <c r="L94" i="3"/>
  <c r="M93" i="3"/>
  <c r="A669" i="4"/>
  <c r="C657" i="4"/>
  <c r="C57" i="7"/>
  <c r="E56" i="7"/>
  <c r="H56" i="7" s="1"/>
  <c r="F56" i="7"/>
  <c r="I56" i="7" s="1"/>
  <c r="A681" i="4" l="1"/>
  <c r="C669" i="4"/>
  <c r="A682" i="4"/>
  <c r="C670" i="4"/>
  <c r="A679" i="4"/>
  <c r="C667" i="4"/>
  <c r="A677" i="4"/>
  <c r="C665" i="4"/>
  <c r="A676" i="4"/>
  <c r="C664" i="4"/>
  <c r="A678" i="4"/>
  <c r="C666" i="4"/>
  <c r="A685" i="4"/>
  <c r="C673" i="4"/>
  <c r="L94" i="7"/>
  <c r="N93" i="7"/>
  <c r="M93" i="7"/>
  <c r="A680" i="4"/>
  <c r="C668" i="4"/>
  <c r="L95" i="3"/>
  <c r="M94" i="3"/>
  <c r="A675" i="4"/>
  <c r="C663" i="4"/>
  <c r="C60" i="3"/>
  <c r="E59" i="3"/>
  <c r="H59" i="3" s="1"/>
  <c r="F59" i="3"/>
  <c r="I59" i="3" s="1"/>
  <c r="A684" i="4"/>
  <c r="C672" i="4"/>
  <c r="F57" i="7"/>
  <c r="I57" i="7" s="1"/>
  <c r="C58" i="7"/>
  <c r="E57" i="7"/>
  <c r="H57" i="7" s="1"/>
  <c r="A683" i="4"/>
  <c r="C671" i="4"/>
  <c r="A674" i="4"/>
  <c r="C662" i="4"/>
  <c r="A695" i="4" l="1"/>
  <c r="C683" i="4"/>
  <c r="A691" i="4"/>
  <c r="C679" i="4"/>
  <c r="M94" i="7"/>
  <c r="L95" i="7"/>
  <c r="N94" i="7"/>
  <c r="F58" i="7"/>
  <c r="I58" i="7" s="1"/>
  <c r="C59" i="7"/>
  <c r="E58" i="7"/>
  <c r="H58" i="7" s="1"/>
  <c r="A697" i="4"/>
  <c r="C685" i="4"/>
  <c r="A696" i="4"/>
  <c r="C684" i="4"/>
  <c r="A690" i="4"/>
  <c r="C678" i="4"/>
  <c r="A694" i="4"/>
  <c r="C682" i="4"/>
  <c r="E60" i="3"/>
  <c r="H60" i="3" s="1"/>
  <c r="C61" i="3"/>
  <c r="F60" i="3"/>
  <c r="I60" i="3" s="1"/>
  <c r="L96" i="3"/>
  <c r="M95" i="3"/>
  <c r="A686" i="4"/>
  <c r="C674" i="4"/>
  <c r="A689" i="4"/>
  <c r="C677" i="4"/>
  <c r="A687" i="4"/>
  <c r="C675" i="4"/>
  <c r="A692" i="4"/>
  <c r="C680" i="4"/>
  <c r="A688" i="4"/>
  <c r="C676" i="4"/>
  <c r="A693" i="4"/>
  <c r="C681" i="4"/>
  <c r="A700" i="4" l="1"/>
  <c r="C688" i="4"/>
  <c r="A704" i="4"/>
  <c r="C692" i="4"/>
  <c r="M95" i="7"/>
  <c r="N95" i="7"/>
  <c r="L96" i="7"/>
  <c r="A708" i="4"/>
  <c r="C696" i="4"/>
  <c r="L97" i="3"/>
  <c r="M96" i="3"/>
  <c r="A698" i="4"/>
  <c r="C686" i="4"/>
  <c r="A702" i="4"/>
  <c r="C690" i="4"/>
  <c r="A699" i="4"/>
  <c r="C687" i="4"/>
  <c r="C697" i="4"/>
  <c r="A709" i="4"/>
  <c r="A703" i="4"/>
  <c r="C691" i="4"/>
  <c r="A701" i="4"/>
  <c r="C689" i="4"/>
  <c r="C62" i="3"/>
  <c r="E61" i="3"/>
  <c r="H61" i="3" s="1"/>
  <c r="F61" i="3"/>
  <c r="I61" i="3" s="1"/>
  <c r="A705" i="4"/>
  <c r="C693" i="4"/>
  <c r="A706" i="4"/>
  <c r="C694" i="4"/>
  <c r="C60" i="7"/>
  <c r="F59" i="7"/>
  <c r="I59" i="7" s="1"/>
  <c r="E59" i="7"/>
  <c r="H59" i="7" s="1"/>
  <c r="A707" i="4"/>
  <c r="C695" i="4"/>
  <c r="C699" i="4" l="1"/>
  <c r="A711" i="4"/>
  <c r="A710" i="4"/>
  <c r="C698" i="4"/>
  <c r="C705" i="4"/>
  <c r="A717" i="4"/>
  <c r="C709" i="4"/>
  <c r="A721" i="4"/>
  <c r="A716" i="4"/>
  <c r="C704" i="4"/>
  <c r="C707" i="4"/>
  <c r="A719" i="4"/>
  <c r="L98" i="3"/>
  <c r="M97" i="3"/>
  <c r="C63" i="3"/>
  <c r="E62" i="3"/>
  <c r="H62" i="3" s="1"/>
  <c r="F62" i="3"/>
  <c r="I62" i="3" s="1"/>
  <c r="A720" i="4"/>
  <c r="C708" i="4"/>
  <c r="C61" i="7"/>
  <c r="E60" i="7"/>
  <c r="H60" i="7" s="1"/>
  <c r="F60" i="7"/>
  <c r="I60" i="7" s="1"/>
  <c r="M96" i="7"/>
  <c r="L97" i="7"/>
  <c r="N96" i="7"/>
  <c r="C701" i="4"/>
  <c r="A713" i="4"/>
  <c r="A714" i="4"/>
  <c r="C702" i="4"/>
  <c r="A718" i="4"/>
  <c r="C706" i="4"/>
  <c r="C703" i="4"/>
  <c r="A715" i="4"/>
  <c r="A712" i="4"/>
  <c r="C700" i="4"/>
  <c r="L98" i="7" l="1"/>
  <c r="N97" i="7"/>
  <c r="M97" i="7"/>
  <c r="C721" i="4"/>
  <c r="A733" i="4"/>
  <c r="E63" i="3"/>
  <c r="H63" i="3" s="1"/>
  <c r="C64" i="3"/>
  <c r="F63" i="3"/>
  <c r="I63" i="3" s="1"/>
  <c r="L99" i="3"/>
  <c r="M98" i="3"/>
  <c r="A726" i="4"/>
  <c r="C714" i="4"/>
  <c r="C719" i="4"/>
  <c r="A731" i="4"/>
  <c r="A722" i="4"/>
  <c r="C710" i="4"/>
  <c r="A730" i="4"/>
  <c r="C718" i="4"/>
  <c r="C713" i="4"/>
  <c r="A725" i="4"/>
  <c r="A724" i="4"/>
  <c r="C712" i="4"/>
  <c r="A732" i="4"/>
  <c r="C720" i="4"/>
  <c r="C711" i="4"/>
  <c r="A723" i="4"/>
  <c r="C717" i="4"/>
  <c r="A729" i="4"/>
  <c r="F61" i="7"/>
  <c r="I61" i="7" s="1"/>
  <c r="C62" i="7"/>
  <c r="E61" i="7"/>
  <c r="H61" i="7" s="1"/>
  <c r="C715" i="4"/>
  <c r="A727" i="4"/>
  <c r="A728" i="4"/>
  <c r="C716" i="4"/>
  <c r="F62" i="7" l="1"/>
  <c r="I62" i="7" s="1"/>
  <c r="C63" i="7"/>
  <c r="E62" i="7"/>
  <c r="H62" i="7" s="1"/>
  <c r="C733" i="4"/>
  <c r="A745" i="4"/>
  <c r="A744" i="4"/>
  <c r="C732" i="4"/>
  <c r="C729" i="4"/>
  <c r="A741" i="4"/>
  <c r="C725" i="4"/>
  <c r="A737" i="4"/>
  <c r="A734" i="4"/>
  <c r="C722" i="4"/>
  <c r="C731" i="4"/>
  <c r="A743" i="4"/>
  <c r="A738" i="4"/>
  <c r="C726" i="4"/>
  <c r="C65" i="3"/>
  <c r="E64" i="3"/>
  <c r="H64" i="3" s="1"/>
  <c r="F64" i="3"/>
  <c r="I64" i="3" s="1"/>
  <c r="A736" i="4"/>
  <c r="C724" i="4"/>
  <c r="A740" i="4"/>
  <c r="C728" i="4"/>
  <c r="C723" i="4"/>
  <c r="A735" i="4"/>
  <c r="C727" i="4"/>
  <c r="A739" i="4"/>
  <c r="A742" i="4"/>
  <c r="C730" i="4"/>
  <c r="L100" i="3"/>
  <c r="M99" i="3"/>
  <c r="M98" i="7"/>
  <c r="L99" i="7"/>
  <c r="N98" i="7"/>
  <c r="A754" i="4" l="1"/>
  <c r="C742" i="4"/>
  <c r="C745" i="4"/>
  <c r="A757" i="4"/>
  <c r="C743" i="4"/>
  <c r="A755" i="4"/>
  <c r="A756" i="4"/>
  <c r="C744" i="4"/>
  <c r="A746" i="4"/>
  <c r="C734" i="4"/>
  <c r="C737" i="4"/>
  <c r="A749" i="4"/>
  <c r="A750" i="4"/>
  <c r="C738" i="4"/>
  <c r="L101" i="3"/>
  <c r="M100" i="3"/>
  <c r="A752" i="4"/>
  <c r="C740" i="4"/>
  <c r="M99" i="7"/>
  <c r="N99" i="7"/>
  <c r="L100" i="7"/>
  <c r="C735" i="4"/>
  <c r="A747" i="4"/>
  <c r="E65" i="3"/>
  <c r="H65" i="3" s="1"/>
  <c r="C66" i="3"/>
  <c r="F65" i="3"/>
  <c r="I65" i="3" s="1"/>
  <c r="C64" i="7"/>
  <c r="E63" i="7"/>
  <c r="H63" i="7" s="1"/>
  <c r="F63" i="7"/>
  <c r="I63" i="7" s="1"/>
  <c r="A748" i="4"/>
  <c r="C736" i="4"/>
  <c r="C739" i="4"/>
  <c r="A751" i="4"/>
  <c r="C741" i="4"/>
  <c r="A753" i="4"/>
  <c r="C755" i="4" l="1"/>
  <c r="A767" i="4"/>
  <c r="C749" i="4"/>
  <c r="A761" i="4"/>
  <c r="C757" i="4"/>
  <c r="A769" i="4"/>
  <c r="L102" i="3"/>
  <c r="M101" i="3"/>
  <c r="A768" i="4"/>
  <c r="C756" i="4"/>
  <c r="A760" i="4"/>
  <c r="C748" i="4"/>
  <c r="M100" i="7"/>
  <c r="L101" i="7"/>
  <c r="N100" i="7"/>
  <c r="C747" i="4"/>
  <c r="A759" i="4"/>
  <c r="A762" i="4"/>
  <c r="C750" i="4"/>
  <c r="C753" i="4"/>
  <c r="A765" i="4"/>
  <c r="C65" i="7"/>
  <c r="E64" i="7"/>
  <c r="H64" i="7" s="1"/>
  <c r="F64" i="7"/>
  <c r="I64" i="7" s="1"/>
  <c r="C751" i="4"/>
  <c r="A763" i="4"/>
  <c r="C67" i="3"/>
  <c r="E66" i="3"/>
  <c r="H66" i="3" s="1"/>
  <c r="F66" i="3"/>
  <c r="I66" i="3" s="1"/>
  <c r="A764" i="4"/>
  <c r="C752" i="4"/>
  <c r="A758" i="4"/>
  <c r="C746" i="4"/>
  <c r="A766" i="4"/>
  <c r="C754" i="4"/>
  <c r="C761" i="4" l="1"/>
  <c r="A773" i="4"/>
  <c r="L103" i="3"/>
  <c r="M102" i="3"/>
  <c r="L102" i="7"/>
  <c r="N101" i="7"/>
  <c r="M101" i="7"/>
  <c r="C765" i="4"/>
  <c r="A777" i="4"/>
  <c r="C68" i="3"/>
  <c r="E67" i="3"/>
  <c r="H67" i="3" s="1"/>
  <c r="F67" i="3"/>
  <c r="I67" i="3" s="1"/>
  <c r="A770" i="4"/>
  <c r="C758" i="4"/>
  <c r="A776" i="4"/>
  <c r="C764" i="4"/>
  <c r="F65" i="7"/>
  <c r="I65" i="7" s="1"/>
  <c r="C66" i="7"/>
  <c r="E65" i="7"/>
  <c r="H65" i="7" s="1"/>
  <c r="A772" i="4"/>
  <c r="C760" i="4"/>
  <c r="A778" i="4"/>
  <c r="C766" i="4"/>
  <c r="C763" i="4"/>
  <c r="A775" i="4"/>
  <c r="A774" i="4"/>
  <c r="C762" i="4"/>
  <c r="C767" i="4"/>
  <c r="A779" i="4"/>
  <c r="C769" i="4"/>
  <c r="A781" i="4"/>
  <c r="C759" i="4"/>
  <c r="A771" i="4"/>
  <c r="A780" i="4"/>
  <c r="C768" i="4"/>
  <c r="C781" i="4" l="1"/>
  <c r="A793" i="4"/>
  <c r="A784" i="4"/>
  <c r="C772" i="4"/>
  <c r="L104" i="3"/>
  <c r="M103" i="3"/>
  <c r="A792" i="4"/>
  <c r="C780" i="4"/>
  <c r="A786" i="4"/>
  <c r="C774" i="4"/>
  <c r="F66" i="7"/>
  <c r="I66" i="7" s="1"/>
  <c r="C67" i="7"/>
  <c r="E66" i="7"/>
  <c r="H66" i="7" s="1"/>
  <c r="C69" i="3"/>
  <c r="E68" i="3"/>
  <c r="H68" i="3" s="1"/>
  <c r="F68" i="3"/>
  <c r="I68" i="3" s="1"/>
  <c r="C773" i="4"/>
  <c r="A785" i="4"/>
  <c r="A788" i="4"/>
  <c r="C776" i="4"/>
  <c r="A790" i="4"/>
  <c r="C778" i="4"/>
  <c r="C779" i="4"/>
  <c r="A791" i="4"/>
  <c r="A782" i="4"/>
  <c r="C770" i="4"/>
  <c r="M102" i="7"/>
  <c r="L103" i="7"/>
  <c r="N102" i="7"/>
  <c r="C771" i="4"/>
  <c r="A783" i="4"/>
  <c r="C775" i="4"/>
  <c r="A787" i="4"/>
  <c r="C777" i="4"/>
  <c r="A789" i="4"/>
  <c r="A804" i="4" l="1"/>
  <c r="C792" i="4"/>
  <c r="L105" i="3"/>
  <c r="M104" i="3"/>
  <c r="C791" i="4"/>
  <c r="A803" i="4"/>
  <c r="C783" i="4"/>
  <c r="A795" i="4"/>
  <c r="C70" i="3"/>
  <c r="E69" i="3"/>
  <c r="H69" i="3" s="1"/>
  <c r="F69" i="3"/>
  <c r="I69" i="3" s="1"/>
  <c r="M103" i="7"/>
  <c r="N103" i="7"/>
  <c r="L104" i="7"/>
  <c r="A800" i="4"/>
  <c r="C788" i="4"/>
  <c r="A796" i="4"/>
  <c r="C784" i="4"/>
  <c r="A802" i="4"/>
  <c r="C790" i="4"/>
  <c r="C68" i="7"/>
  <c r="E67" i="7"/>
  <c r="H67" i="7" s="1"/>
  <c r="F67" i="7"/>
  <c r="I67" i="7" s="1"/>
  <c r="C793" i="4"/>
  <c r="A805" i="4"/>
  <c r="C789" i="4"/>
  <c r="A801" i="4"/>
  <c r="C785" i="4"/>
  <c r="A797" i="4"/>
  <c r="C787" i="4"/>
  <c r="A799" i="4"/>
  <c r="A794" i="4"/>
  <c r="C782" i="4"/>
  <c r="A798" i="4"/>
  <c r="C786" i="4"/>
  <c r="C797" i="4" l="1"/>
  <c r="A809" i="4"/>
  <c r="C795" i="4"/>
  <c r="A807" i="4"/>
  <c r="C799" i="4"/>
  <c r="A811" i="4"/>
  <c r="A812" i="4"/>
  <c r="C800" i="4"/>
  <c r="C803" i="4"/>
  <c r="A815" i="4"/>
  <c r="C801" i="4"/>
  <c r="A813" i="4"/>
  <c r="A814" i="4"/>
  <c r="C802" i="4"/>
  <c r="L106" i="3"/>
  <c r="M105" i="3"/>
  <c r="A806" i="4"/>
  <c r="C794" i="4"/>
  <c r="C69" i="7"/>
  <c r="E68" i="7"/>
  <c r="H68" i="7" s="1"/>
  <c r="F68" i="7"/>
  <c r="I68" i="7" s="1"/>
  <c r="A810" i="4"/>
  <c r="C798" i="4"/>
  <c r="M104" i="7"/>
  <c r="L105" i="7"/>
  <c r="N104" i="7"/>
  <c r="C805" i="4"/>
  <c r="A817" i="4"/>
  <c r="A808" i="4"/>
  <c r="C796" i="4"/>
  <c r="C71" i="3"/>
  <c r="E70" i="3"/>
  <c r="H70" i="3" s="1"/>
  <c r="F70" i="3"/>
  <c r="I70" i="3" s="1"/>
  <c r="C804" i="4"/>
  <c r="A816" i="4"/>
  <c r="C817" i="4" l="1"/>
  <c r="A829" i="4"/>
  <c r="C813" i="4"/>
  <c r="A825" i="4"/>
  <c r="C807" i="4"/>
  <c r="A819" i="4"/>
  <c r="C811" i="4"/>
  <c r="A823" i="4"/>
  <c r="C808" i="4"/>
  <c r="A820" i="4"/>
  <c r="L107" i="3"/>
  <c r="M106" i="3"/>
  <c r="C815" i="4"/>
  <c r="A827" i="4"/>
  <c r="C809" i="4"/>
  <c r="A821" i="4"/>
  <c r="C72" i="3"/>
  <c r="E71" i="3"/>
  <c r="H71" i="3" s="1"/>
  <c r="F71" i="3"/>
  <c r="I71" i="3" s="1"/>
  <c r="C812" i="4"/>
  <c r="A824" i="4"/>
  <c r="A822" i="4"/>
  <c r="C810" i="4"/>
  <c r="A826" i="4"/>
  <c r="C814" i="4"/>
  <c r="C816" i="4"/>
  <c r="A828" i="4"/>
  <c r="F69" i="7"/>
  <c r="I69" i="7" s="1"/>
  <c r="C70" i="7"/>
  <c r="E69" i="7"/>
  <c r="H69" i="7" s="1"/>
  <c r="L106" i="7"/>
  <c r="N105" i="7"/>
  <c r="M105" i="7"/>
  <c r="A818" i="4"/>
  <c r="C806" i="4"/>
  <c r="A838" i="4" l="1"/>
  <c r="C826" i="4"/>
  <c r="A834" i="4"/>
  <c r="C822" i="4"/>
  <c r="C823" i="4"/>
  <c r="A835" i="4"/>
  <c r="C825" i="4"/>
  <c r="A837" i="4"/>
  <c r="C827" i="4"/>
  <c r="A839" i="4"/>
  <c r="F70" i="7"/>
  <c r="I70" i="7" s="1"/>
  <c r="C71" i="7"/>
  <c r="E70" i="7"/>
  <c r="H70" i="7" s="1"/>
  <c r="C824" i="4"/>
  <c r="A836" i="4"/>
  <c r="L108" i="3"/>
  <c r="M107" i="3"/>
  <c r="C821" i="4"/>
  <c r="A833" i="4"/>
  <c r="M106" i="7"/>
  <c r="L107" i="7"/>
  <c r="N106" i="7"/>
  <c r="C819" i="4"/>
  <c r="A831" i="4"/>
  <c r="A830" i="4"/>
  <c r="C818" i="4"/>
  <c r="C820" i="4"/>
  <c r="A832" i="4"/>
  <c r="C829" i="4"/>
  <c r="A841" i="4"/>
  <c r="C828" i="4"/>
  <c r="A840" i="4"/>
  <c r="C73" i="3"/>
  <c r="E72" i="3"/>
  <c r="H72" i="3" s="1"/>
  <c r="F72" i="3"/>
  <c r="I72" i="3" s="1"/>
  <c r="L109" i="3" l="1"/>
  <c r="M108" i="3"/>
  <c r="C837" i="4"/>
  <c r="A849" i="4"/>
  <c r="C840" i="4"/>
  <c r="A852" i="4"/>
  <c r="C831" i="4"/>
  <c r="A843" i="4"/>
  <c r="C72" i="7"/>
  <c r="E71" i="7"/>
  <c r="H71" i="7" s="1"/>
  <c r="F71" i="7"/>
  <c r="I71" i="7" s="1"/>
  <c r="C836" i="4"/>
  <c r="A848" i="4"/>
  <c r="C835" i="4"/>
  <c r="A847" i="4"/>
  <c r="M107" i="7"/>
  <c r="L108" i="7"/>
  <c r="N107" i="7"/>
  <c r="C833" i="4"/>
  <c r="A845" i="4"/>
  <c r="A846" i="4"/>
  <c r="C834" i="4"/>
  <c r="C841" i="4"/>
  <c r="A853" i="4"/>
  <c r="C832" i="4"/>
  <c r="A844" i="4"/>
  <c r="C839" i="4"/>
  <c r="A851" i="4"/>
  <c r="E73" i="3"/>
  <c r="H73" i="3" s="1"/>
  <c r="C74" i="3"/>
  <c r="F73" i="3"/>
  <c r="I73" i="3" s="1"/>
  <c r="A842" i="4"/>
  <c r="C830" i="4"/>
  <c r="A850" i="4"/>
  <c r="C838" i="4"/>
  <c r="C75" i="3" l="1"/>
  <c r="E74" i="3"/>
  <c r="H74" i="3" s="1"/>
  <c r="F74" i="3"/>
  <c r="I74" i="3" s="1"/>
  <c r="C849" i="4"/>
  <c r="A861" i="4"/>
  <c r="C842" i="4"/>
  <c r="A854" i="4"/>
  <c r="C843" i="4"/>
  <c r="A855" i="4"/>
  <c r="C852" i="4"/>
  <c r="A864" i="4"/>
  <c r="C846" i="4"/>
  <c r="A858" i="4"/>
  <c r="C848" i="4"/>
  <c r="A860" i="4"/>
  <c r="C853" i="4"/>
  <c r="A865" i="4"/>
  <c r="C844" i="4"/>
  <c r="A856" i="4"/>
  <c r="C847" i="4"/>
  <c r="A859" i="4"/>
  <c r="C851" i="4"/>
  <c r="A863" i="4"/>
  <c r="C845" i="4"/>
  <c r="A857" i="4"/>
  <c r="C850" i="4"/>
  <c r="A862" i="4"/>
  <c r="M108" i="7"/>
  <c r="L109" i="7"/>
  <c r="N108" i="7"/>
  <c r="C73" i="7"/>
  <c r="F72" i="7"/>
  <c r="I72" i="7" s="1"/>
  <c r="E72" i="7"/>
  <c r="H72" i="7" s="1"/>
  <c r="L110" i="3"/>
  <c r="M109" i="3"/>
  <c r="C860" i="4" l="1"/>
  <c r="A872" i="4"/>
  <c r="L110" i="7"/>
  <c r="N109" i="7"/>
  <c r="M109" i="7"/>
  <c r="C858" i="4"/>
  <c r="A870" i="4"/>
  <c r="C861" i="4"/>
  <c r="A873" i="4"/>
  <c r="C863" i="4"/>
  <c r="A875" i="4"/>
  <c r="C854" i="4"/>
  <c r="A866" i="4"/>
  <c r="C862" i="4"/>
  <c r="A874" i="4"/>
  <c r="C856" i="4"/>
  <c r="A868" i="4"/>
  <c r="C864" i="4"/>
  <c r="A876" i="4"/>
  <c r="C859" i="4"/>
  <c r="A871" i="4"/>
  <c r="L111" i="3"/>
  <c r="M110" i="3"/>
  <c r="F73" i="7"/>
  <c r="I73" i="7" s="1"/>
  <c r="C74" i="7"/>
  <c r="E73" i="7"/>
  <c r="H73" i="7" s="1"/>
  <c r="C857" i="4"/>
  <c r="A869" i="4"/>
  <c r="A877" i="4"/>
  <c r="C865" i="4"/>
  <c r="C855" i="4"/>
  <c r="A867" i="4"/>
  <c r="C76" i="3"/>
  <c r="E75" i="3"/>
  <c r="H75" i="3" s="1"/>
  <c r="F75" i="3"/>
  <c r="I75" i="3" s="1"/>
  <c r="A882" i="4" l="1"/>
  <c r="C870" i="4"/>
  <c r="A879" i="4"/>
  <c r="C867" i="4"/>
  <c r="A888" i="4"/>
  <c r="C876" i="4"/>
  <c r="A887" i="4"/>
  <c r="C875" i="4"/>
  <c r="M110" i="7"/>
  <c r="N110" i="7"/>
  <c r="L111" i="7"/>
  <c r="A886" i="4"/>
  <c r="C874" i="4"/>
  <c r="L112" i="3"/>
  <c r="M111" i="3"/>
  <c r="A889" i="4"/>
  <c r="C877" i="4"/>
  <c r="A878" i="4"/>
  <c r="C866" i="4"/>
  <c r="A881" i="4"/>
  <c r="C869" i="4"/>
  <c r="A884" i="4"/>
  <c r="C872" i="4"/>
  <c r="A883" i="4"/>
  <c r="C871" i="4"/>
  <c r="C77" i="3"/>
  <c r="E76" i="3"/>
  <c r="H76" i="3" s="1"/>
  <c r="F76" i="3"/>
  <c r="I76" i="3" s="1"/>
  <c r="F74" i="7"/>
  <c r="I74" i="7" s="1"/>
  <c r="C75" i="7"/>
  <c r="E74" i="7"/>
  <c r="H74" i="7" s="1"/>
  <c r="A880" i="4"/>
  <c r="C868" i="4"/>
  <c r="A885" i="4"/>
  <c r="C873" i="4"/>
  <c r="A892" i="4" l="1"/>
  <c r="C880" i="4"/>
  <c r="A896" i="4"/>
  <c r="C884" i="4"/>
  <c r="A901" i="4"/>
  <c r="C889" i="4"/>
  <c r="M111" i="7"/>
  <c r="L112" i="7"/>
  <c r="N111" i="7"/>
  <c r="A891" i="4"/>
  <c r="C879" i="4"/>
  <c r="A895" i="4"/>
  <c r="C883" i="4"/>
  <c r="A899" i="4"/>
  <c r="C887" i="4"/>
  <c r="A900" i="4"/>
  <c r="C888" i="4"/>
  <c r="A893" i="4"/>
  <c r="C881" i="4"/>
  <c r="A898" i="4"/>
  <c r="C886" i="4"/>
  <c r="A897" i="4"/>
  <c r="C885" i="4"/>
  <c r="C78" i="3"/>
  <c r="E77" i="3"/>
  <c r="H77" i="3" s="1"/>
  <c r="F77" i="3"/>
  <c r="I77" i="3" s="1"/>
  <c r="A890" i="4"/>
  <c r="C878" i="4"/>
  <c r="C76" i="7"/>
  <c r="F75" i="7"/>
  <c r="I75" i="7" s="1"/>
  <c r="E75" i="7"/>
  <c r="H75" i="7" s="1"/>
  <c r="L113" i="3"/>
  <c r="M112" i="3"/>
  <c r="A894" i="4"/>
  <c r="C882" i="4"/>
  <c r="A911" i="4" l="1"/>
  <c r="C899" i="4"/>
  <c r="A912" i="4"/>
  <c r="C900" i="4"/>
  <c r="M112" i="7"/>
  <c r="N112" i="7"/>
  <c r="L113" i="7"/>
  <c r="C77" i="7"/>
  <c r="F76" i="7"/>
  <c r="I76" i="7" s="1"/>
  <c r="E76" i="7"/>
  <c r="H76" i="7" s="1"/>
  <c r="A907" i="4"/>
  <c r="C895" i="4"/>
  <c r="A908" i="4"/>
  <c r="C896" i="4"/>
  <c r="C79" i="3"/>
  <c r="E78" i="3"/>
  <c r="H78" i="3" s="1"/>
  <c r="F78" i="3"/>
  <c r="I78" i="3" s="1"/>
  <c r="A913" i="4"/>
  <c r="C901" i="4"/>
  <c r="A902" i="4"/>
  <c r="C890" i="4"/>
  <c r="A905" i="4"/>
  <c r="C893" i="4"/>
  <c r="A903" i="4"/>
  <c r="C891" i="4"/>
  <c r="L114" i="3"/>
  <c r="M113" i="3"/>
  <c r="A909" i="4"/>
  <c r="C897" i="4"/>
  <c r="A910" i="4"/>
  <c r="C898" i="4"/>
  <c r="A906" i="4"/>
  <c r="C894" i="4"/>
  <c r="A904" i="4"/>
  <c r="C892" i="4"/>
  <c r="A922" i="4" l="1"/>
  <c r="C910" i="4"/>
  <c r="A919" i="4"/>
  <c r="C907" i="4"/>
  <c r="A924" i="4"/>
  <c r="C912" i="4"/>
  <c r="L114" i="7"/>
  <c r="N113" i="7"/>
  <c r="M113" i="7"/>
  <c r="A920" i="4"/>
  <c r="C908" i="4"/>
  <c r="A921" i="4"/>
  <c r="C909" i="4"/>
  <c r="A914" i="4"/>
  <c r="C902" i="4"/>
  <c r="A916" i="4"/>
  <c r="C904" i="4"/>
  <c r="L115" i="3"/>
  <c r="M114" i="3"/>
  <c r="A925" i="4"/>
  <c r="C913" i="4"/>
  <c r="A918" i="4"/>
  <c r="C906" i="4"/>
  <c r="A915" i="4"/>
  <c r="C903" i="4"/>
  <c r="F77" i="7"/>
  <c r="I77" i="7" s="1"/>
  <c r="C78" i="7"/>
  <c r="E77" i="7"/>
  <c r="H77" i="7" s="1"/>
  <c r="E79" i="3"/>
  <c r="H79" i="3" s="1"/>
  <c r="C80" i="3"/>
  <c r="F79" i="3"/>
  <c r="I79" i="3" s="1"/>
  <c r="A917" i="4"/>
  <c r="C905" i="4"/>
  <c r="A923" i="4"/>
  <c r="C911" i="4"/>
  <c r="A927" i="4" l="1"/>
  <c r="C915" i="4"/>
  <c r="A930" i="4"/>
  <c r="C918" i="4"/>
  <c r="A926" i="4"/>
  <c r="C914" i="4"/>
  <c r="A933" i="4"/>
  <c r="C921" i="4"/>
  <c r="A931" i="4"/>
  <c r="C919" i="4"/>
  <c r="A928" i="4"/>
  <c r="C916" i="4"/>
  <c r="M114" i="7"/>
  <c r="N114" i="7"/>
  <c r="L115" i="7"/>
  <c r="F78" i="7"/>
  <c r="I78" i="7" s="1"/>
  <c r="C79" i="7"/>
  <c r="E78" i="7"/>
  <c r="H78" i="7" s="1"/>
  <c r="L116" i="3"/>
  <c r="M115" i="3"/>
  <c r="A932" i="4"/>
  <c r="C920" i="4"/>
  <c r="A929" i="4"/>
  <c r="C917" i="4"/>
  <c r="C81" i="3"/>
  <c r="E80" i="3"/>
  <c r="H80" i="3" s="1"/>
  <c r="F80" i="3"/>
  <c r="I80" i="3" s="1"/>
  <c r="A936" i="4"/>
  <c r="C924" i="4"/>
  <c r="A937" i="4"/>
  <c r="C925" i="4"/>
  <c r="A935" i="4"/>
  <c r="C923" i="4"/>
  <c r="A934" i="4"/>
  <c r="C922" i="4"/>
  <c r="A949" i="4" l="1"/>
  <c r="C937" i="4"/>
  <c r="A947" i="4"/>
  <c r="C935" i="4"/>
  <c r="L116" i="7"/>
  <c r="M115" i="7"/>
  <c r="N115" i="7"/>
  <c r="A941" i="4"/>
  <c r="C929" i="4"/>
  <c r="A944" i="4"/>
  <c r="C932" i="4"/>
  <c r="A938" i="4"/>
  <c r="C926" i="4"/>
  <c r="A948" i="4"/>
  <c r="C936" i="4"/>
  <c r="L117" i="3"/>
  <c r="M116" i="3"/>
  <c r="A940" i="4"/>
  <c r="C928" i="4"/>
  <c r="A942" i="4"/>
  <c r="C930" i="4"/>
  <c r="A945" i="4"/>
  <c r="C933" i="4"/>
  <c r="A946" i="4"/>
  <c r="C934" i="4"/>
  <c r="E81" i="3"/>
  <c r="H81" i="3" s="1"/>
  <c r="C82" i="3"/>
  <c r="F81" i="3"/>
  <c r="I81" i="3" s="1"/>
  <c r="C80" i="7"/>
  <c r="E79" i="7"/>
  <c r="H79" i="7" s="1"/>
  <c r="F79" i="7"/>
  <c r="I79" i="7" s="1"/>
  <c r="A943" i="4"/>
  <c r="C931" i="4"/>
  <c r="A939" i="4"/>
  <c r="C927" i="4"/>
  <c r="A958" i="4" l="1"/>
  <c r="C946" i="4"/>
  <c r="A953" i="4"/>
  <c r="C941" i="4"/>
  <c r="L118" i="3"/>
  <c r="M117" i="3"/>
  <c r="A955" i="4"/>
  <c r="C943" i="4"/>
  <c r="A957" i="4"/>
  <c r="C945" i="4"/>
  <c r="A960" i="4"/>
  <c r="C948" i="4"/>
  <c r="M116" i="7"/>
  <c r="L117" i="7"/>
  <c r="N116" i="7"/>
  <c r="A954" i="4"/>
  <c r="C942" i="4"/>
  <c r="A959" i="4"/>
  <c r="C947" i="4"/>
  <c r="C81" i="7"/>
  <c r="F80" i="7"/>
  <c r="I80" i="7" s="1"/>
  <c r="E80" i="7"/>
  <c r="H80" i="7" s="1"/>
  <c r="A950" i="4"/>
  <c r="C938" i="4"/>
  <c r="C83" i="3"/>
  <c r="E82" i="3"/>
  <c r="H82" i="3" s="1"/>
  <c r="F82" i="3"/>
  <c r="I82" i="3" s="1"/>
  <c r="A951" i="4"/>
  <c r="C939" i="4"/>
  <c r="A952" i="4"/>
  <c r="C940" i="4"/>
  <c r="A956" i="4"/>
  <c r="C944" i="4"/>
  <c r="A961" i="4"/>
  <c r="C949" i="4"/>
  <c r="A967" i="4" l="1"/>
  <c r="C955" i="4"/>
  <c r="A968" i="4"/>
  <c r="C956" i="4"/>
  <c r="A962" i="4"/>
  <c r="C950" i="4"/>
  <c r="L119" i="3"/>
  <c r="M118" i="3"/>
  <c r="A963" i="4"/>
  <c r="C951" i="4"/>
  <c r="A972" i="4"/>
  <c r="C960" i="4"/>
  <c r="A965" i="4"/>
  <c r="C953" i="4"/>
  <c r="C82" i="7"/>
  <c r="F81" i="7"/>
  <c r="I81" i="7" s="1"/>
  <c r="E81" i="7"/>
  <c r="H81" i="7" s="1"/>
  <c r="A973" i="4"/>
  <c r="C961" i="4"/>
  <c r="A971" i="4"/>
  <c r="C959" i="4"/>
  <c r="A966" i="4"/>
  <c r="C954" i="4"/>
  <c r="A964" i="4"/>
  <c r="C952" i="4"/>
  <c r="L118" i="7"/>
  <c r="N117" i="7"/>
  <c r="M117" i="7"/>
  <c r="C84" i="3"/>
  <c r="E83" i="3"/>
  <c r="H83" i="3" s="1"/>
  <c r="F83" i="3"/>
  <c r="I83" i="3" s="1"/>
  <c r="A969" i="4"/>
  <c r="C957" i="4"/>
  <c r="A970" i="4"/>
  <c r="C958" i="4"/>
  <c r="A981" i="4" l="1"/>
  <c r="C969" i="4"/>
  <c r="L120" i="3"/>
  <c r="M119" i="3"/>
  <c r="A974" i="4"/>
  <c r="C962" i="4"/>
  <c r="A976" i="4"/>
  <c r="C964" i="4"/>
  <c r="A984" i="4"/>
  <c r="C972" i="4"/>
  <c r="A980" i="4"/>
  <c r="C968" i="4"/>
  <c r="A983" i="4"/>
  <c r="C971" i="4"/>
  <c r="A982" i="4"/>
  <c r="C970" i="4"/>
  <c r="C83" i="7"/>
  <c r="F82" i="7"/>
  <c r="I82" i="7" s="1"/>
  <c r="E82" i="7"/>
  <c r="H82" i="7" s="1"/>
  <c r="A978" i="4"/>
  <c r="C966" i="4"/>
  <c r="C85" i="3"/>
  <c r="E84" i="3"/>
  <c r="H84" i="3" s="1"/>
  <c r="F84" i="3"/>
  <c r="I84" i="3" s="1"/>
  <c r="A977" i="4"/>
  <c r="C965" i="4"/>
  <c r="M118" i="7"/>
  <c r="L119" i="7"/>
  <c r="N118" i="7"/>
  <c r="A985" i="4"/>
  <c r="C973" i="4"/>
  <c r="A975" i="4"/>
  <c r="C963" i="4"/>
  <c r="A979" i="4"/>
  <c r="C967" i="4"/>
  <c r="A988" i="4" l="1"/>
  <c r="C976" i="4"/>
  <c r="A997" i="4"/>
  <c r="C985" i="4"/>
  <c r="A995" i="4"/>
  <c r="C983" i="4"/>
  <c r="A986" i="4"/>
  <c r="C974" i="4"/>
  <c r="C982" i="4"/>
  <c r="A994" i="4"/>
  <c r="C86" i="3"/>
  <c r="E85" i="3"/>
  <c r="H85" i="3" s="1"/>
  <c r="F85" i="3"/>
  <c r="I85" i="3" s="1"/>
  <c r="L120" i="7"/>
  <c r="N119" i="7"/>
  <c r="M119" i="7"/>
  <c r="A992" i="4"/>
  <c r="C980" i="4"/>
  <c r="L121" i="3"/>
  <c r="M120" i="3"/>
  <c r="A990" i="4"/>
  <c r="C978" i="4"/>
  <c r="A987" i="4"/>
  <c r="C975" i="4"/>
  <c r="A991" i="4"/>
  <c r="C979" i="4"/>
  <c r="A989" i="4"/>
  <c r="C977" i="4"/>
  <c r="C84" i="7"/>
  <c r="F83" i="7"/>
  <c r="I83" i="7" s="1"/>
  <c r="E83" i="7"/>
  <c r="H83" i="7" s="1"/>
  <c r="A996" i="4"/>
  <c r="C984" i="4"/>
  <c r="A993" i="4"/>
  <c r="C981" i="4"/>
  <c r="C85" i="7" l="1"/>
  <c r="F84" i="7"/>
  <c r="I84" i="7" s="1"/>
  <c r="E84" i="7"/>
  <c r="H84" i="7" s="1"/>
  <c r="A999" i="4"/>
  <c r="C987" i="4"/>
  <c r="C986" i="4"/>
  <c r="A998" i="4"/>
  <c r="A1001" i="4"/>
  <c r="C989" i="4"/>
  <c r="L122" i="3"/>
  <c r="M121" i="3"/>
  <c r="C87" i="3"/>
  <c r="E86" i="3"/>
  <c r="H86" i="3" s="1"/>
  <c r="F86" i="3"/>
  <c r="I86" i="3" s="1"/>
  <c r="A1009" i="4"/>
  <c r="C997" i="4"/>
  <c r="C994" i="4"/>
  <c r="A1006" i="4"/>
  <c r="A1008" i="4"/>
  <c r="C996" i="4"/>
  <c r="L121" i="7"/>
  <c r="N120" i="7"/>
  <c r="M120" i="7"/>
  <c r="C990" i="4"/>
  <c r="A1002" i="4"/>
  <c r="A1007" i="4"/>
  <c r="C995" i="4"/>
  <c r="A1005" i="4"/>
  <c r="C993" i="4"/>
  <c r="A1003" i="4"/>
  <c r="C991" i="4"/>
  <c r="A1004" i="4"/>
  <c r="C992" i="4"/>
  <c r="A1000" i="4"/>
  <c r="C988" i="4"/>
  <c r="A1015" i="4" l="1"/>
  <c r="C1003" i="4"/>
  <c r="M121" i="7"/>
  <c r="L122" i="7"/>
  <c r="N121" i="7"/>
  <c r="A1017" i="4"/>
  <c r="C1005" i="4"/>
  <c r="A1011" i="4"/>
  <c r="C999" i="4"/>
  <c r="A1016" i="4"/>
  <c r="C1004" i="4"/>
  <c r="A1013" i="4"/>
  <c r="C1001" i="4"/>
  <c r="A1021" i="4"/>
  <c r="C1009" i="4"/>
  <c r="A1020" i="4"/>
  <c r="C1008" i="4"/>
  <c r="A1012" i="4"/>
  <c r="C1000" i="4"/>
  <c r="A1019" i="4"/>
  <c r="C1007" i="4"/>
  <c r="C1006" i="4"/>
  <c r="A1018" i="4"/>
  <c r="L123" i="3"/>
  <c r="M122" i="3"/>
  <c r="C998" i="4"/>
  <c r="A1010" i="4"/>
  <c r="E87" i="3"/>
  <c r="H87" i="3" s="1"/>
  <c r="C88" i="3"/>
  <c r="F87" i="3"/>
  <c r="I87" i="3" s="1"/>
  <c r="C1002" i="4"/>
  <c r="A1014" i="4"/>
  <c r="C86" i="7"/>
  <c r="F85" i="7"/>
  <c r="I85" i="7" s="1"/>
  <c r="E85" i="7"/>
  <c r="H85" i="7" s="1"/>
  <c r="C1020" i="4" l="1"/>
  <c r="A1032" i="4"/>
  <c r="A1023" i="4"/>
  <c r="C1011" i="4"/>
  <c r="A1025" i="4"/>
  <c r="C1013" i="4"/>
  <c r="N122" i="7"/>
  <c r="M122" i="7"/>
  <c r="L123" i="7"/>
  <c r="L124" i="3"/>
  <c r="M123" i="3"/>
  <c r="A1031" i="4"/>
  <c r="C1019" i="4"/>
  <c r="C1010" i="4"/>
  <c r="A1022" i="4"/>
  <c r="C1014" i="4"/>
  <c r="A1026" i="4"/>
  <c r="A1033" i="4"/>
  <c r="C1021" i="4"/>
  <c r="C89" i="3"/>
  <c r="E88" i="3"/>
  <c r="H88" i="3" s="1"/>
  <c r="F88" i="3"/>
  <c r="I88" i="3" s="1"/>
  <c r="A1024" i="4"/>
  <c r="C1012" i="4"/>
  <c r="C1016" i="4"/>
  <c r="A1028" i="4"/>
  <c r="C1018" i="4"/>
  <c r="A1030" i="4"/>
  <c r="A1029" i="4"/>
  <c r="C1017" i="4"/>
  <c r="C87" i="7"/>
  <c r="E86" i="7"/>
  <c r="H86" i="7" s="1"/>
  <c r="F86" i="7"/>
  <c r="I86" i="7" s="1"/>
  <c r="A1027" i="4"/>
  <c r="C1015" i="4"/>
  <c r="C1024" i="4" l="1"/>
  <c r="A1036" i="4"/>
  <c r="C88" i="7"/>
  <c r="E87" i="7"/>
  <c r="H87" i="7" s="1"/>
  <c r="F87" i="7"/>
  <c r="I87" i="7" s="1"/>
  <c r="A1037" i="4"/>
  <c r="C1025" i="4"/>
  <c r="E89" i="3"/>
  <c r="H89" i="3" s="1"/>
  <c r="C90" i="3"/>
  <c r="F89" i="3"/>
  <c r="I89" i="3" s="1"/>
  <c r="A1035" i="4"/>
  <c r="C1023" i="4"/>
  <c r="C1030" i="4"/>
  <c r="A1042" i="4"/>
  <c r="A1043" i="4"/>
  <c r="C1031" i="4"/>
  <c r="A1039" i="4"/>
  <c r="C1027" i="4"/>
  <c r="C1028" i="4"/>
  <c r="A1040" i="4"/>
  <c r="A1045" i="4"/>
  <c r="C1033" i="4"/>
  <c r="L125" i="3"/>
  <c r="M124" i="3"/>
  <c r="C1032" i="4"/>
  <c r="A1044" i="4"/>
  <c r="C1022" i="4"/>
  <c r="A1034" i="4"/>
  <c r="A1041" i="4"/>
  <c r="C1029" i="4"/>
  <c r="C1026" i="4"/>
  <c r="A1038" i="4"/>
  <c r="L124" i="7"/>
  <c r="N123" i="7"/>
  <c r="M123" i="7"/>
  <c r="A1055" i="4" l="1"/>
  <c r="C1043" i="4"/>
  <c r="C1042" i="4"/>
  <c r="A1054" i="4"/>
  <c r="A1057" i="4"/>
  <c r="C1045" i="4"/>
  <c r="C1040" i="4"/>
  <c r="A1052" i="4"/>
  <c r="A1047" i="4"/>
  <c r="C1035" i="4"/>
  <c r="C89" i="7"/>
  <c r="F88" i="7"/>
  <c r="I88" i="7" s="1"/>
  <c r="E88" i="7"/>
  <c r="H88" i="7" s="1"/>
  <c r="C1038" i="4"/>
  <c r="A1050" i="4"/>
  <c r="L126" i="3"/>
  <c r="M125" i="3"/>
  <c r="A1049" i="4"/>
  <c r="C1037" i="4"/>
  <c r="A1053" i="4"/>
  <c r="C1041" i="4"/>
  <c r="C1044" i="4"/>
  <c r="A1056" i="4"/>
  <c r="C1036" i="4"/>
  <c r="A1048" i="4"/>
  <c r="C1034" i="4"/>
  <c r="A1046" i="4"/>
  <c r="L125" i="7"/>
  <c r="N124" i="7"/>
  <c r="M124" i="7"/>
  <c r="A1051" i="4"/>
  <c r="C1039" i="4"/>
  <c r="C91" i="3"/>
  <c r="E90" i="3"/>
  <c r="H90" i="3" s="1"/>
  <c r="F90" i="3"/>
  <c r="I90" i="3" s="1"/>
  <c r="L127" i="3" l="1"/>
  <c r="M126" i="3"/>
  <c r="A1064" i="4"/>
  <c r="C1052" i="4"/>
  <c r="A1068" i="4"/>
  <c r="C1056" i="4"/>
  <c r="A1069" i="4"/>
  <c r="C1057" i="4"/>
  <c r="L126" i="7"/>
  <c r="M125" i="7"/>
  <c r="N125" i="7"/>
  <c r="A1065" i="4"/>
  <c r="C1053" i="4"/>
  <c r="C1054" i="4"/>
  <c r="A1066" i="4"/>
  <c r="C1046" i="4"/>
  <c r="A1058" i="4"/>
  <c r="C90" i="7"/>
  <c r="F89" i="7"/>
  <c r="I89" i="7" s="1"/>
  <c r="E89" i="7"/>
  <c r="H89" i="7" s="1"/>
  <c r="C1051" i="4"/>
  <c r="A1063" i="4"/>
  <c r="C1050" i="4"/>
  <c r="A1062" i="4"/>
  <c r="A1061" i="4"/>
  <c r="C1049" i="4"/>
  <c r="C92" i="3"/>
  <c r="E91" i="3"/>
  <c r="H91" i="3" s="1"/>
  <c r="F91" i="3"/>
  <c r="I91" i="3" s="1"/>
  <c r="C1048" i="4"/>
  <c r="A1060" i="4"/>
  <c r="A1059" i="4"/>
  <c r="C1047" i="4"/>
  <c r="A1067" i="4"/>
  <c r="C1055" i="4"/>
  <c r="A1078" i="4" l="1"/>
  <c r="C1066" i="4"/>
  <c r="A1081" i="4"/>
  <c r="C1069" i="4"/>
  <c r="C1062" i="4"/>
  <c r="A1074" i="4"/>
  <c r="A1072" i="4"/>
  <c r="C1060" i="4"/>
  <c r="A1076" i="4"/>
  <c r="C1064" i="4"/>
  <c r="A1071" i="4"/>
  <c r="C1059" i="4"/>
  <c r="A1075" i="4"/>
  <c r="C1063" i="4"/>
  <c r="A1080" i="4"/>
  <c r="C1068" i="4"/>
  <c r="C91" i="7"/>
  <c r="F90" i="7"/>
  <c r="I90" i="7" s="1"/>
  <c r="E90" i="7"/>
  <c r="H90" i="7" s="1"/>
  <c r="A1077" i="4"/>
  <c r="C1065" i="4"/>
  <c r="C93" i="3"/>
  <c r="E92" i="3"/>
  <c r="H92" i="3" s="1"/>
  <c r="F92" i="3"/>
  <c r="I92" i="3" s="1"/>
  <c r="C1067" i="4"/>
  <c r="A1079" i="4"/>
  <c r="A1073" i="4"/>
  <c r="C1061" i="4"/>
  <c r="A1070" i="4"/>
  <c r="C1058" i="4"/>
  <c r="N126" i="7"/>
  <c r="M126" i="7"/>
  <c r="L127" i="7"/>
  <c r="L128" i="3"/>
  <c r="M127" i="3"/>
  <c r="A1086" i="4" l="1"/>
  <c r="C1074" i="4"/>
  <c r="A1084" i="4"/>
  <c r="C1072" i="4"/>
  <c r="C1075" i="4"/>
  <c r="A1087" i="4"/>
  <c r="A1092" i="4"/>
  <c r="C1080" i="4"/>
  <c r="A1085" i="4"/>
  <c r="C1073" i="4"/>
  <c r="A1083" i="4"/>
  <c r="C1071" i="4"/>
  <c r="A1093" i="4"/>
  <c r="C1081" i="4"/>
  <c r="C94" i="3"/>
  <c r="E93" i="3"/>
  <c r="H93" i="3" s="1"/>
  <c r="F93" i="3"/>
  <c r="I93" i="3" s="1"/>
  <c r="C1070" i="4"/>
  <c r="A1082" i="4"/>
  <c r="L129" i="3"/>
  <c r="M128" i="3"/>
  <c r="A1091" i="4"/>
  <c r="C1079" i="4"/>
  <c r="A1089" i="4"/>
  <c r="C1077" i="4"/>
  <c r="L128" i="7"/>
  <c r="N127" i="7"/>
  <c r="M127" i="7"/>
  <c r="C92" i="7"/>
  <c r="F91" i="7"/>
  <c r="I91" i="7" s="1"/>
  <c r="E91" i="7"/>
  <c r="H91" i="7" s="1"/>
  <c r="A1088" i="4"/>
  <c r="C1076" i="4"/>
  <c r="C1078" i="4"/>
  <c r="A1090" i="4"/>
  <c r="C95" i="3" l="1"/>
  <c r="E94" i="3"/>
  <c r="H94" i="3" s="1"/>
  <c r="F94" i="3"/>
  <c r="I94" i="3" s="1"/>
  <c r="A1104" i="4"/>
  <c r="C1092" i="4"/>
  <c r="A1100" i="4"/>
  <c r="C1088" i="4"/>
  <c r="C1091" i="4"/>
  <c r="A1103" i="4"/>
  <c r="L130" i="3"/>
  <c r="M129" i="3"/>
  <c r="A1102" i="4"/>
  <c r="C1090" i="4"/>
  <c r="A1094" i="4"/>
  <c r="C1082" i="4"/>
  <c r="C1083" i="4"/>
  <c r="A1095" i="4"/>
  <c r="A1096" i="4"/>
  <c r="C1084" i="4"/>
  <c r="A1101" i="4"/>
  <c r="C1089" i="4"/>
  <c r="A1099" i="4"/>
  <c r="C1087" i="4"/>
  <c r="A1105" i="4"/>
  <c r="C1093" i="4"/>
  <c r="C93" i="7"/>
  <c r="F92" i="7"/>
  <c r="I92" i="7" s="1"/>
  <c r="E92" i="7"/>
  <c r="H92" i="7" s="1"/>
  <c r="L129" i="7"/>
  <c r="N128" i="7"/>
  <c r="M128" i="7"/>
  <c r="A1097" i="4"/>
  <c r="C1085" i="4"/>
  <c r="C1086" i="4"/>
  <c r="A1098" i="4"/>
  <c r="A1117" i="4" l="1"/>
  <c r="C1105" i="4"/>
  <c r="A1112" i="4"/>
  <c r="C1100" i="4"/>
  <c r="A1113" i="4"/>
  <c r="C1101" i="4"/>
  <c r="A1116" i="4"/>
  <c r="C1104" i="4"/>
  <c r="C1094" i="4"/>
  <c r="A1106" i="4"/>
  <c r="A1109" i="4"/>
  <c r="C1097" i="4"/>
  <c r="C1099" i="4"/>
  <c r="A1111" i="4"/>
  <c r="C94" i="7"/>
  <c r="F93" i="7"/>
  <c r="I93" i="7" s="1"/>
  <c r="E93" i="7"/>
  <c r="H93" i="7" s="1"/>
  <c r="A1108" i="4"/>
  <c r="C1096" i="4"/>
  <c r="L131" i="3"/>
  <c r="M130" i="3"/>
  <c r="M129" i="7"/>
  <c r="L130" i="7"/>
  <c r="N129" i="7"/>
  <c r="C1102" i="4"/>
  <c r="A1114" i="4"/>
  <c r="A1110" i="4"/>
  <c r="C1098" i="4"/>
  <c r="A1107" i="4"/>
  <c r="C1095" i="4"/>
  <c r="A1115" i="4"/>
  <c r="C1103" i="4"/>
  <c r="E95" i="3"/>
  <c r="H95" i="3" s="1"/>
  <c r="C96" i="3"/>
  <c r="F95" i="3"/>
  <c r="I95" i="3" s="1"/>
  <c r="N130" i="7" l="1"/>
  <c r="M130" i="7"/>
  <c r="L131" i="7"/>
  <c r="A1128" i="4"/>
  <c r="C1116" i="4"/>
  <c r="A1125" i="4"/>
  <c r="C1113" i="4"/>
  <c r="L132" i="3"/>
  <c r="M131" i="3"/>
  <c r="A1121" i="4"/>
  <c r="C1109" i="4"/>
  <c r="A1124" i="4"/>
  <c r="C1112" i="4"/>
  <c r="C95" i="7"/>
  <c r="F94" i="7"/>
  <c r="I94" i="7" s="1"/>
  <c r="E94" i="7"/>
  <c r="H94" i="7" s="1"/>
  <c r="A1123" i="4"/>
  <c r="C1111" i="4"/>
  <c r="A1122" i="4"/>
  <c r="C1110" i="4"/>
  <c r="C97" i="3"/>
  <c r="E96" i="3"/>
  <c r="H96" i="3" s="1"/>
  <c r="F96" i="3"/>
  <c r="I96" i="3" s="1"/>
  <c r="A1126" i="4"/>
  <c r="C1114" i="4"/>
  <c r="A1120" i="4"/>
  <c r="C1108" i="4"/>
  <c r="A1118" i="4"/>
  <c r="C1106" i="4"/>
  <c r="A1127" i="4"/>
  <c r="C1115" i="4"/>
  <c r="C1107" i="4"/>
  <c r="A1119" i="4"/>
  <c r="A1129" i="4"/>
  <c r="C1117" i="4"/>
  <c r="A1139" i="4" l="1"/>
  <c r="C1127" i="4"/>
  <c r="A1137" i="4"/>
  <c r="C1125" i="4"/>
  <c r="E97" i="3"/>
  <c r="H97" i="3" s="1"/>
  <c r="C98" i="3"/>
  <c r="F97" i="3"/>
  <c r="I97" i="3" s="1"/>
  <c r="A1136" i="4"/>
  <c r="C1124" i="4"/>
  <c r="A1140" i="4"/>
  <c r="C1128" i="4"/>
  <c r="L133" i="3"/>
  <c r="M132" i="3"/>
  <c r="C96" i="7"/>
  <c r="F95" i="7"/>
  <c r="I95" i="7" s="1"/>
  <c r="E95" i="7"/>
  <c r="H95" i="7" s="1"/>
  <c r="C1118" i="4"/>
  <c r="A1130" i="4"/>
  <c r="L132" i="7"/>
  <c r="N131" i="7"/>
  <c r="M131" i="7"/>
  <c r="A1138" i="4"/>
  <c r="C1126" i="4"/>
  <c r="A1133" i="4"/>
  <c r="C1121" i="4"/>
  <c r="A1134" i="4"/>
  <c r="C1122" i="4"/>
  <c r="A1141" i="4"/>
  <c r="C1129" i="4"/>
  <c r="A1132" i="4"/>
  <c r="C1120" i="4"/>
  <c r="A1131" i="4"/>
  <c r="C1119" i="4"/>
  <c r="A1135" i="4"/>
  <c r="C1123" i="4"/>
  <c r="A1143" i="4" l="1"/>
  <c r="C1131" i="4"/>
  <c r="A1148" i="4"/>
  <c r="C1136" i="4"/>
  <c r="A1150" i="4"/>
  <c r="C1138" i="4"/>
  <c r="C97" i="7"/>
  <c r="E96" i="7"/>
  <c r="H96" i="7" s="1"/>
  <c r="F96" i="7"/>
  <c r="I96" i="7" s="1"/>
  <c r="C99" i="3"/>
  <c r="E98" i="3"/>
  <c r="H98" i="3" s="1"/>
  <c r="F98" i="3"/>
  <c r="I98" i="3" s="1"/>
  <c r="L134" i="3"/>
  <c r="M133" i="3"/>
  <c r="A1149" i="4"/>
  <c r="C1137" i="4"/>
  <c r="A1144" i="4"/>
  <c r="C1132" i="4"/>
  <c r="L133" i="7"/>
  <c r="N132" i="7"/>
  <c r="M132" i="7"/>
  <c r="A1147" i="4"/>
  <c r="C1135" i="4"/>
  <c r="C1134" i="4"/>
  <c r="A1146" i="4"/>
  <c r="C1130" i="4"/>
  <c r="A1142" i="4"/>
  <c r="A1152" i="4"/>
  <c r="C1140" i="4"/>
  <c r="A1145" i="4"/>
  <c r="C1133" i="4"/>
  <c r="A1153" i="4"/>
  <c r="C1141" i="4"/>
  <c r="A1151" i="4"/>
  <c r="C1139" i="4"/>
  <c r="C98" i="7" l="1"/>
  <c r="F97" i="7"/>
  <c r="I97" i="7" s="1"/>
  <c r="E97" i="7"/>
  <c r="H97" i="7" s="1"/>
  <c r="A1162" i="4"/>
  <c r="C1150" i="4"/>
  <c r="A1164" i="4"/>
  <c r="C1152" i="4"/>
  <c r="A1154" i="4"/>
  <c r="C1142" i="4"/>
  <c r="L134" i="7"/>
  <c r="M133" i="7"/>
  <c r="N133" i="7"/>
  <c r="A1160" i="4"/>
  <c r="C1148" i="4"/>
  <c r="A1165" i="4"/>
  <c r="C1153" i="4"/>
  <c r="A1161" i="4"/>
  <c r="C1149" i="4"/>
  <c r="A1157" i="4"/>
  <c r="C1145" i="4"/>
  <c r="A1159" i="4"/>
  <c r="C1147" i="4"/>
  <c r="L135" i="3"/>
  <c r="M134" i="3"/>
  <c r="A1163" i="4"/>
  <c r="C1151" i="4"/>
  <c r="C100" i="3"/>
  <c r="E99" i="3"/>
  <c r="H99" i="3" s="1"/>
  <c r="F99" i="3"/>
  <c r="I99" i="3" s="1"/>
  <c r="A1158" i="4"/>
  <c r="C1146" i="4"/>
  <c r="A1156" i="4"/>
  <c r="C1144" i="4"/>
  <c r="A1155" i="4"/>
  <c r="C1143" i="4"/>
  <c r="A1166" i="4" l="1"/>
  <c r="C1154" i="4"/>
  <c r="L136" i="3"/>
  <c r="M135" i="3"/>
  <c r="A1176" i="4"/>
  <c r="C1164" i="4"/>
  <c r="A1177" i="4"/>
  <c r="C1165" i="4"/>
  <c r="A1170" i="4"/>
  <c r="C1158" i="4"/>
  <c r="A1171" i="4"/>
  <c r="C1159" i="4"/>
  <c r="A1172" i="4"/>
  <c r="C1160" i="4"/>
  <c r="A1174" i="4"/>
  <c r="C1162" i="4"/>
  <c r="A1168" i="4"/>
  <c r="C1156" i="4"/>
  <c r="C101" i="3"/>
  <c r="E100" i="3"/>
  <c r="H100" i="3" s="1"/>
  <c r="F100" i="3"/>
  <c r="I100" i="3" s="1"/>
  <c r="A1169" i="4"/>
  <c r="C1157" i="4"/>
  <c r="A1167" i="4"/>
  <c r="C1155" i="4"/>
  <c r="N134" i="7"/>
  <c r="M134" i="7"/>
  <c r="L135" i="7"/>
  <c r="A1175" i="4"/>
  <c r="C1163" i="4"/>
  <c r="A1173" i="4"/>
  <c r="C1161" i="4"/>
  <c r="C99" i="7"/>
  <c r="F98" i="7"/>
  <c r="I98" i="7" s="1"/>
  <c r="E98" i="7"/>
  <c r="H98" i="7" s="1"/>
  <c r="A1181" i="4" l="1"/>
  <c r="C1169" i="4"/>
  <c r="A1187" i="4"/>
  <c r="C1175" i="4"/>
  <c r="L136" i="7"/>
  <c r="N135" i="7"/>
  <c r="M135" i="7"/>
  <c r="A1188" i="4"/>
  <c r="C1176" i="4"/>
  <c r="C102" i="3"/>
  <c r="E101" i="3"/>
  <c r="H101" i="3" s="1"/>
  <c r="F101" i="3"/>
  <c r="I101" i="3" s="1"/>
  <c r="A1183" i="4"/>
  <c r="C1171" i="4"/>
  <c r="L137" i="3"/>
  <c r="M136" i="3"/>
  <c r="A1179" i="4"/>
  <c r="C1167" i="4"/>
  <c r="A1186" i="4"/>
  <c r="C1174" i="4"/>
  <c r="A1189" i="4"/>
  <c r="C1177" i="4"/>
  <c r="A1185" i="4"/>
  <c r="C1173" i="4"/>
  <c r="A1184" i="4"/>
  <c r="C1172" i="4"/>
  <c r="C100" i="7"/>
  <c r="F99" i="7"/>
  <c r="I99" i="7" s="1"/>
  <c r="E99" i="7"/>
  <c r="H99" i="7" s="1"/>
  <c r="A1180" i="4"/>
  <c r="C1168" i="4"/>
  <c r="A1182" i="4"/>
  <c r="C1170" i="4"/>
  <c r="A1178" i="4"/>
  <c r="C1166" i="4"/>
  <c r="A1197" i="4" l="1"/>
  <c r="C1185" i="4"/>
  <c r="A1201" i="4"/>
  <c r="C1189" i="4"/>
  <c r="L137" i="7"/>
  <c r="N136" i="7"/>
  <c r="M136" i="7"/>
  <c r="C101" i="7"/>
  <c r="E100" i="7"/>
  <c r="H100" i="7" s="1"/>
  <c r="F100" i="7"/>
  <c r="I100" i="7" s="1"/>
  <c r="A1198" i="4"/>
  <c r="C1186" i="4"/>
  <c r="A1199" i="4"/>
  <c r="C1187" i="4"/>
  <c r="A1200" i="4"/>
  <c r="C1188" i="4"/>
  <c r="A1190" i="4"/>
  <c r="C1178" i="4"/>
  <c r="A1194" i="4"/>
  <c r="C1182" i="4"/>
  <c r="L138" i="3"/>
  <c r="M137" i="3"/>
  <c r="A1192" i="4"/>
  <c r="C1180" i="4"/>
  <c r="A1195" i="4"/>
  <c r="C1183" i="4"/>
  <c r="C103" i="3"/>
  <c r="E102" i="3"/>
  <c r="H102" i="3" s="1"/>
  <c r="F102" i="3"/>
  <c r="I102" i="3" s="1"/>
  <c r="A1196" i="4"/>
  <c r="C1184" i="4"/>
  <c r="A1191" i="4"/>
  <c r="C1179" i="4"/>
  <c r="A1193" i="4"/>
  <c r="C1181" i="4"/>
  <c r="A1211" i="4" l="1"/>
  <c r="C1199" i="4"/>
  <c r="A1203" i="4"/>
  <c r="C1191" i="4"/>
  <c r="A1204" i="4"/>
  <c r="C1192" i="4"/>
  <c r="A1208" i="4"/>
  <c r="C1196" i="4"/>
  <c r="E103" i="3"/>
  <c r="H103" i="3" s="1"/>
  <c r="C104" i="3"/>
  <c r="F103" i="3"/>
  <c r="I103" i="3" s="1"/>
  <c r="A1206" i="4"/>
  <c r="C1194" i="4"/>
  <c r="A1210" i="4"/>
  <c r="C1198" i="4"/>
  <c r="A1213" i="4"/>
  <c r="C1201" i="4"/>
  <c r="A1212" i="4"/>
  <c r="C1200" i="4"/>
  <c r="M137" i="7"/>
  <c r="L138" i="7"/>
  <c r="N137" i="7"/>
  <c r="A1205" i="4"/>
  <c r="C1193" i="4"/>
  <c r="C102" i="7"/>
  <c r="F101" i="7"/>
  <c r="I101" i="7" s="1"/>
  <c r="E101" i="7"/>
  <c r="H101" i="7" s="1"/>
  <c r="L139" i="3"/>
  <c r="M138" i="3"/>
  <c r="A1207" i="4"/>
  <c r="C1195" i="4"/>
  <c r="A1202" i="4"/>
  <c r="C1190" i="4"/>
  <c r="A1209" i="4"/>
  <c r="C1197" i="4"/>
  <c r="A1214" i="4" l="1"/>
  <c r="C1202" i="4"/>
  <c r="A1216" i="4"/>
  <c r="C1204" i="4"/>
  <c r="A1215" i="4"/>
  <c r="C1203" i="4"/>
  <c r="A1222" i="4"/>
  <c r="C1210" i="4"/>
  <c r="L140" i="3"/>
  <c r="M139" i="3"/>
  <c r="A1221" i="4"/>
  <c r="C1209" i="4"/>
  <c r="A1224" i="4"/>
  <c r="C1212" i="4"/>
  <c r="C105" i="3"/>
  <c r="E104" i="3"/>
  <c r="H104" i="3" s="1"/>
  <c r="F104" i="3"/>
  <c r="I104" i="3" s="1"/>
  <c r="A1225" i="4"/>
  <c r="C1213" i="4"/>
  <c r="A1217" i="4"/>
  <c r="C1205" i="4"/>
  <c r="A1220" i="4"/>
  <c r="C1208" i="4"/>
  <c r="A1219" i="4"/>
  <c r="C1207" i="4"/>
  <c r="N138" i="7"/>
  <c r="M138" i="7"/>
  <c r="L139" i="7"/>
  <c r="A1218" i="4"/>
  <c r="C1206" i="4"/>
  <c r="C103" i="7"/>
  <c r="F102" i="7"/>
  <c r="I102" i="7" s="1"/>
  <c r="E102" i="7"/>
  <c r="H102" i="7" s="1"/>
  <c r="A1223" i="4"/>
  <c r="C1211" i="4"/>
  <c r="A1234" i="4" l="1"/>
  <c r="C1222" i="4"/>
  <c r="A1232" i="4"/>
  <c r="C1220" i="4"/>
  <c r="E105" i="3"/>
  <c r="H105" i="3" s="1"/>
  <c r="C106" i="3"/>
  <c r="F105" i="3"/>
  <c r="I105" i="3" s="1"/>
  <c r="A1230" i="4"/>
  <c r="C1218" i="4"/>
  <c r="A1236" i="4"/>
  <c r="C1224" i="4"/>
  <c r="L140" i="7"/>
  <c r="N139" i="7"/>
  <c r="M139" i="7"/>
  <c r="A1229" i="4"/>
  <c r="C1217" i="4"/>
  <c r="C1221" i="4"/>
  <c r="A1233" i="4"/>
  <c r="A1228" i="4"/>
  <c r="C1216" i="4"/>
  <c r="C104" i="7"/>
  <c r="F103" i="7"/>
  <c r="I103" i="7" s="1"/>
  <c r="E103" i="7"/>
  <c r="H103" i="7" s="1"/>
  <c r="C1225" i="4"/>
  <c r="A1237" i="4"/>
  <c r="A1231" i="4"/>
  <c r="C1219" i="4"/>
  <c r="A1227" i="4"/>
  <c r="C1215" i="4"/>
  <c r="A1235" i="4"/>
  <c r="C1223" i="4"/>
  <c r="L141" i="3"/>
  <c r="M140" i="3"/>
  <c r="A1226" i="4"/>
  <c r="C1214" i="4"/>
  <c r="A1242" i="4" l="1"/>
  <c r="C1230" i="4"/>
  <c r="A1244" i="4"/>
  <c r="C1232" i="4"/>
  <c r="C107" i="3"/>
  <c r="E106" i="3"/>
  <c r="H106" i="3" s="1"/>
  <c r="F106" i="3"/>
  <c r="I106" i="3" s="1"/>
  <c r="C105" i="7"/>
  <c r="E104" i="7"/>
  <c r="H104" i="7" s="1"/>
  <c r="F104" i="7"/>
  <c r="I104" i="7" s="1"/>
  <c r="L141" i="7"/>
  <c r="N140" i="7"/>
  <c r="M140" i="7"/>
  <c r="A1238" i="4"/>
  <c r="C1226" i="4"/>
  <c r="A1243" i="4"/>
  <c r="C1231" i="4"/>
  <c r="C1233" i="4"/>
  <c r="A1245" i="4"/>
  <c r="A1248" i="4"/>
  <c r="C1236" i="4"/>
  <c r="L142" i="3"/>
  <c r="M141" i="3"/>
  <c r="C1229" i="4"/>
  <c r="A1241" i="4"/>
  <c r="A1247" i="4"/>
  <c r="C1235" i="4"/>
  <c r="A1239" i="4"/>
  <c r="C1227" i="4"/>
  <c r="A1240" i="4"/>
  <c r="C1228" i="4"/>
  <c r="C1237" i="4"/>
  <c r="A1249" i="4"/>
  <c r="A1246" i="4"/>
  <c r="C1234" i="4"/>
  <c r="C106" i="7" l="1"/>
  <c r="F105" i="7"/>
  <c r="I105" i="7" s="1"/>
  <c r="E105" i="7"/>
  <c r="H105" i="7" s="1"/>
  <c r="A1252" i="4"/>
  <c r="C1240" i="4"/>
  <c r="L143" i="3"/>
  <c r="M142" i="3"/>
  <c r="A1250" i="4"/>
  <c r="C1238" i="4"/>
  <c r="C1245" i="4"/>
  <c r="A1257" i="4"/>
  <c r="L142" i="7"/>
  <c r="M141" i="7"/>
  <c r="N141" i="7"/>
  <c r="A1256" i="4"/>
  <c r="C1244" i="4"/>
  <c r="C1248" i="4"/>
  <c r="A1260" i="4"/>
  <c r="A1255" i="4"/>
  <c r="C1243" i="4"/>
  <c r="C108" i="3"/>
  <c r="E107" i="3"/>
  <c r="H107" i="3" s="1"/>
  <c r="F107" i="3"/>
  <c r="I107" i="3" s="1"/>
  <c r="A1251" i="4"/>
  <c r="C1239" i="4"/>
  <c r="A1258" i="4"/>
  <c r="C1246" i="4"/>
  <c r="A1259" i="4"/>
  <c r="C1247" i="4"/>
  <c r="C1249" i="4"/>
  <c r="A1261" i="4"/>
  <c r="C1241" i="4"/>
  <c r="A1253" i="4"/>
  <c r="A1254" i="4"/>
  <c r="C1242" i="4"/>
  <c r="L144" i="3" l="1"/>
  <c r="M143" i="3"/>
  <c r="A1271" i="4"/>
  <c r="C1259" i="4"/>
  <c r="C1252" i="4"/>
  <c r="A1264" i="4"/>
  <c r="A1267" i="4"/>
  <c r="C1255" i="4"/>
  <c r="C1257" i="4"/>
  <c r="A1269" i="4"/>
  <c r="A1263" i="4"/>
  <c r="C1251" i="4"/>
  <c r="A1262" i="4"/>
  <c r="C1250" i="4"/>
  <c r="C1256" i="4"/>
  <c r="A1268" i="4"/>
  <c r="C109" i="3"/>
  <c r="E108" i="3"/>
  <c r="H108" i="3" s="1"/>
  <c r="F108" i="3"/>
  <c r="I108" i="3" s="1"/>
  <c r="N142" i="7"/>
  <c r="M142" i="7"/>
  <c r="L143" i="7"/>
  <c r="A1266" i="4"/>
  <c r="C1254" i="4"/>
  <c r="C1260" i="4"/>
  <c r="A1272" i="4"/>
  <c r="C1261" i="4"/>
  <c r="A1273" i="4"/>
  <c r="A1270" i="4"/>
  <c r="C1258" i="4"/>
  <c r="C1253" i="4"/>
  <c r="A1265" i="4"/>
  <c r="C107" i="7"/>
  <c r="F106" i="7"/>
  <c r="I106" i="7" s="1"/>
  <c r="E106" i="7"/>
  <c r="H106" i="7" s="1"/>
  <c r="C1268" i="4" l="1"/>
  <c r="A1280" i="4"/>
  <c r="A1278" i="4"/>
  <c r="C1266" i="4"/>
  <c r="A1282" i="4"/>
  <c r="C1270" i="4"/>
  <c r="A1274" i="4"/>
  <c r="C1262" i="4"/>
  <c r="C1273" i="4"/>
  <c r="A1285" i="4"/>
  <c r="A1275" i="4"/>
  <c r="C1263" i="4"/>
  <c r="A1283" i="4"/>
  <c r="C1271" i="4"/>
  <c r="C1265" i="4"/>
  <c r="A1277" i="4"/>
  <c r="A1279" i="4"/>
  <c r="C1267" i="4"/>
  <c r="L144" i="7"/>
  <c r="N143" i="7"/>
  <c r="M143" i="7"/>
  <c r="C1264" i="4"/>
  <c r="A1276" i="4"/>
  <c r="C1272" i="4"/>
  <c r="A1284" i="4"/>
  <c r="C1269" i="4"/>
  <c r="A1281" i="4"/>
  <c r="C108" i="7"/>
  <c r="F107" i="7"/>
  <c r="I107" i="7" s="1"/>
  <c r="E107" i="7"/>
  <c r="H107" i="7" s="1"/>
  <c r="C110" i="3"/>
  <c r="E109" i="3"/>
  <c r="H109" i="3" s="1"/>
  <c r="F109" i="3"/>
  <c r="I109" i="3" s="1"/>
  <c r="L145" i="3"/>
  <c r="M144" i="3"/>
  <c r="A1286" i="4" l="1"/>
  <c r="C1274" i="4"/>
  <c r="C1276" i="4"/>
  <c r="A1288" i="4"/>
  <c r="C1281" i="4"/>
  <c r="A1293" i="4"/>
  <c r="L145" i="7"/>
  <c r="N144" i="7"/>
  <c r="M144" i="7"/>
  <c r="A1287" i="4"/>
  <c r="C1275" i="4"/>
  <c r="A1290" i="4"/>
  <c r="C1278" i="4"/>
  <c r="C1277" i="4"/>
  <c r="A1289" i="4"/>
  <c r="C111" i="3"/>
  <c r="E110" i="3"/>
  <c r="H110" i="3" s="1"/>
  <c r="F110" i="3"/>
  <c r="I110" i="3" s="1"/>
  <c r="A1294" i="4"/>
  <c r="C1282" i="4"/>
  <c r="C109" i="7"/>
  <c r="E108" i="7"/>
  <c r="H108" i="7" s="1"/>
  <c r="F108" i="7"/>
  <c r="I108" i="7" s="1"/>
  <c r="L146" i="3"/>
  <c r="M145" i="3"/>
  <c r="C1285" i="4"/>
  <c r="A1297" i="4"/>
  <c r="C1280" i="4"/>
  <c r="A1292" i="4"/>
  <c r="A1295" i="4"/>
  <c r="C1283" i="4"/>
  <c r="C1284" i="4"/>
  <c r="A1296" i="4"/>
  <c r="A1291" i="4"/>
  <c r="C1279" i="4"/>
  <c r="E111" i="3" l="1"/>
  <c r="H111" i="3" s="1"/>
  <c r="C112" i="3"/>
  <c r="F111" i="3"/>
  <c r="I111" i="3" s="1"/>
  <c r="M145" i="7"/>
  <c r="L146" i="7"/>
  <c r="N145" i="7"/>
  <c r="L147" i="3"/>
  <c r="M146" i="3"/>
  <c r="A1302" i="4"/>
  <c r="C1290" i="4"/>
  <c r="C1293" i="4"/>
  <c r="A1305" i="4"/>
  <c r="C1289" i="4"/>
  <c r="A1301" i="4"/>
  <c r="A1307" i="4"/>
  <c r="C1295" i="4"/>
  <c r="C1292" i="4"/>
  <c r="A1304" i="4"/>
  <c r="C110" i="7"/>
  <c r="F109" i="7"/>
  <c r="I109" i="7" s="1"/>
  <c r="E109" i="7"/>
  <c r="H109" i="7" s="1"/>
  <c r="C1297" i="4"/>
  <c r="A1309" i="4"/>
  <c r="A1306" i="4"/>
  <c r="C1294" i="4"/>
  <c r="A1303" i="4"/>
  <c r="C1291" i="4"/>
  <c r="C1288" i="4"/>
  <c r="A1300" i="4"/>
  <c r="A1299" i="4"/>
  <c r="C1287" i="4"/>
  <c r="C1296" i="4"/>
  <c r="A1308" i="4"/>
  <c r="A1298" i="4"/>
  <c r="C1286" i="4"/>
  <c r="A1319" i="4" l="1"/>
  <c r="C1307" i="4"/>
  <c r="C1300" i="4"/>
  <c r="A1312" i="4"/>
  <c r="C1309" i="4"/>
  <c r="A1321" i="4"/>
  <c r="C1301" i="4"/>
  <c r="A1313" i="4"/>
  <c r="A1311" i="4"/>
  <c r="C1299" i="4"/>
  <c r="A1318" i="4"/>
  <c r="C1306" i="4"/>
  <c r="L148" i="3"/>
  <c r="M147" i="3"/>
  <c r="C1305" i="4"/>
  <c r="A1317" i="4"/>
  <c r="A1315" i="4"/>
  <c r="C1303" i="4"/>
  <c r="C113" i="3"/>
  <c r="E112" i="3"/>
  <c r="H112" i="3" s="1"/>
  <c r="F112" i="3"/>
  <c r="I112" i="3" s="1"/>
  <c r="N146" i="7"/>
  <c r="M146" i="7"/>
  <c r="L147" i="7"/>
  <c r="C111" i="7"/>
  <c r="E110" i="7"/>
  <c r="H110" i="7" s="1"/>
  <c r="F110" i="7"/>
  <c r="I110" i="7" s="1"/>
  <c r="A1310" i="4"/>
  <c r="C1298" i="4"/>
  <c r="C1304" i="4"/>
  <c r="A1316" i="4"/>
  <c r="C1308" i="4"/>
  <c r="A1320" i="4"/>
  <c r="A1314" i="4"/>
  <c r="C1302" i="4"/>
  <c r="C1317" i="4" l="1"/>
  <c r="A1329" i="4"/>
  <c r="C1313" i="4"/>
  <c r="A1325" i="4"/>
  <c r="L148" i="7"/>
  <c r="N147" i="7"/>
  <c r="M147" i="7"/>
  <c r="C1321" i="4"/>
  <c r="A1333" i="4"/>
  <c r="L149" i="3"/>
  <c r="M148" i="3"/>
  <c r="C1312" i="4"/>
  <c r="A1324" i="4"/>
  <c r="C1316" i="4"/>
  <c r="A1328" i="4"/>
  <c r="A1322" i="4"/>
  <c r="C1310" i="4"/>
  <c r="A1330" i="4"/>
  <c r="C1318" i="4"/>
  <c r="A1326" i="4"/>
  <c r="C1314" i="4"/>
  <c r="E113" i="3"/>
  <c r="H113" i="3" s="1"/>
  <c r="C114" i="3"/>
  <c r="F113" i="3"/>
  <c r="I113" i="3" s="1"/>
  <c r="C1320" i="4"/>
  <c r="A1332" i="4"/>
  <c r="C112" i="7"/>
  <c r="F111" i="7"/>
  <c r="I111" i="7" s="1"/>
  <c r="E111" i="7"/>
  <c r="H111" i="7" s="1"/>
  <c r="A1327" i="4"/>
  <c r="C1315" i="4"/>
  <c r="A1323" i="4"/>
  <c r="C1311" i="4"/>
  <c r="A1331" i="4"/>
  <c r="C1319" i="4"/>
  <c r="C1325" i="4" l="1"/>
  <c r="A1337" i="4"/>
  <c r="A1335" i="4"/>
  <c r="C1323" i="4"/>
  <c r="L149" i="7"/>
  <c r="N148" i="7"/>
  <c r="M148" i="7"/>
  <c r="C115" i="3"/>
  <c r="E114" i="3"/>
  <c r="H114" i="3" s="1"/>
  <c r="F114" i="3"/>
  <c r="I114" i="3" s="1"/>
  <c r="C1328" i="4"/>
  <c r="A1340" i="4"/>
  <c r="A1339" i="4"/>
  <c r="C1327" i="4"/>
  <c r="C1324" i="4"/>
  <c r="A1336" i="4"/>
  <c r="A1343" i="4"/>
  <c r="C1331" i="4"/>
  <c r="C1332" i="4"/>
  <c r="A1344" i="4"/>
  <c r="A1342" i="4"/>
  <c r="C1330" i="4"/>
  <c r="L150" i="3"/>
  <c r="M149" i="3"/>
  <c r="C1329" i="4"/>
  <c r="A1341" i="4"/>
  <c r="A1334" i="4"/>
  <c r="C1322" i="4"/>
  <c r="A1338" i="4"/>
  <c r="C1326" i="4"/>
  <c r="C113" i="7"/>
  <c r="E112" i="7"/>
  <c r="H112" i="7" s="1"/>
  <c r="F112" i="7"/>
  <c r="I112" i="7" s="1"/>
  <c r="A1345" i="4"/>
  <c r="C1333" i="4"/>
  <c r="C114" i="7" l="1"/>
  <c r="F113" i="7"/>
  <c r="I113" i="7" s="1"/>
  <c r="E113" i="7"/>
  <c r="H113" i="7" s="1"/>
  <c r="A1354" i="4"/>
  <c r="C1342" i="4"/>
  <c r="C1336" i="4"/>
  <c r="A1348" i="4"/>
  <c r="A1350" i="4"/>
  <c r="C1338" i="4"/>
  <c r="A1356" i="4"/>
  <c r="C1344" i="4"/>
  <c r="C1340" i="4"/>
  <c r="A1352" i="4"/>
  <c r="A1346" i="4"/>
  <c r="C1334" i="4"/>
  <c r="A1347" i="4"/>
  <c r="C1335" i="4"/>
  <c r="C116" i="3"/>
  <c r="E115" i="3"/>
  <c r="H115" i="3" s="1"/>
  <c r="F115" i="3"/>
  <c r="I115" i="3" s="1"/>
  <c r="L150" i="7"/>
  <c r="M149" i="7"/>
  <c r="N149" i="7"/>
  <c r="A1357" i="4"/>
  <c r="C1345" i="4"/>
  <c r="A1353" i="4"/>
  <c r="C1341" i="4"/>
  <c r="A1349" i="4"/>
  <c r="C1337" i="4"/>
  <c r="L151" i="3"/>
  <c r="M150" i="3"/>
  <c r="A1351" i="4"/>
  <c r="C1339" i="4"/>
  <c r="C1343" i="4"/>
  <c r="A1355" i="4"/>
  <c r="A1369" i="4" l="1"/>
  <c r="C1357" i="4"/>
  <c r="A1358" i="4"/>
  <c r="C1346" i="4"/>
  <c r="A1363" i="4"/>
  <c r="C1351" i="4"/>
  <c r="A1366" i="4"/>
  <c r="C1354" i="4"/>
  <c r="L152" i="3"/>
  <c r="M152" i="3" s="1"/>
  <c r="M151" i="3"/>
  <c r="A1361" i="4"/>
  <c r="C1349" i="4"/>
  <c r="C1355" i="4"/>
  <c r="A1367" i="4"/>
  <c r="A1359" i="4"/>
  <c r="C1347" i="4"/>
  <c r="A1360" i="4"/>
  <c r="C1348" i="4"/>
  <c r="C1352" i="4"/>
  <c r="A1364" i="4"/>
  <c r="A1365" i="4"/>
  <c r="C1353" i="4"/>
  <c r="C117" i="3"/>
  <c r="E116" i="3"/>
  <c r="H116" i="3" s="1"/>
  <c r="F116" i="3"/>
  <c r="I116" i="3" s="1"/>
  <c r="C1356" i="4"/>
  <c r="A1368" i="4"/>
  <c r="A1362" i="4"/>
  <c r="C1350" i="4"/>
  <c r="N150" i="7"/>
  <c r="M150" i="7"/>
  <c r="L151" i="7"/>
  <c r="C115" i="7"/>
  <c r="F114" i="7"/>
  <c r="I114" i="7" s="1"/>
  <c r="E114" i="7"/>
  <c r="H114" i="7" s="1"/>
  <c r="A1378" i="4" l="1"/>
  <c r="C1366" i="4"/>
  <c r="L152" i="7"/>
  <c r="N151" i="7"/>
  <c r="M151" i="7"/>
  <c r="C1367" i="4"/>
  <c r="A1379" i="4"/>
  <c r="A1373" i="4"/>
  <c r="C1361" i="4"/>
  <c r="A1370" i="4"/>
  <c r="C1358" i="4"/>
  <c r="C1359" i="4"/>
  <c r="A1371" i="4"/>
  <c r="A1377" i="4"/>
  <c r="C1365" i="4"/>
  <c r="A1374" i="4"/>
  <c r="C1362" i="4"/>
  <c r="A1376" i="4"/>
  <c r="C1364" i="4"/>
  <c r="C118" i="3"/>
  <c r="E117" i="3"/>
  <c r="H117" i="3" s="1"/>
  <c r="F117" i="3"/>
  <c r="I117" i="3" s="1"/>
  <c r="C1363" i="4"/>
  <c r="A1375" i="4"/>
  <c r="C1368" i="4"/>
  <c r="A1380" i="4"/>
  <c r="C116" i="7"/>
  <c r="F115" i="7"/>
  <c r="I115" i="7" s="1"/>
  <c r="E115" i="7"/>
  <c r="H115" i="7" s="1"/>
  <c r="A1372" i="4"/>
  <c r="C1360" i="4"/>
  <c r="C1369" i="4"/>
  <c r="A1381" i="4"/>
  <c r="C1374" i="4" l="1"/>
  <c r="A1386" i="4"/>
  <c r="A1385" i="4"/>
  <c r="C1373" i="4"/>
  <c r="C1375" i="4"/>
  <c r="A1387" i="4"/>
  <c r="C1371" i="4"/>
  <c r="A1383" i="4"/>
  <c r="A1384" i="4"/>
  <c r="C1372" i="4"/>
  <c r="N152" i="7"/>
  <c r="M152" i="7"/>
  <c r="C1379" i="4"/>
  <c r="A1391" i="4"/>
  <c r="C1377" i="4"/>
  <c r="A1389" i="4"/>
  <c r="C119" i="3"/>
  <c r="E118" i="3"/>
  <c r="H118" i="3" s="1"/>
  <c r="F118" i="3"/>
  <c r="I118" i="3" s="1"/>
  <c r="C117" i="7"/>
  <c r="E116" i="7"/>
  <c r="H116" i="7" s="1"/>
  <c r="F116" i="7"/>
  <c r="I116" i="7" s="1"/>
  <c r="A1392" i="4"/>
  <c r="C1380" i="4"/>
  <c r="A1388" i="4"/>
  <c r="C1376" i="4"/>
  <c r="A1382" i="4"/>
  <c r="C1370" i="4"/>
  <c r="A1393" i="4"/>
  <c r="C1381" i="4"/>
  <c r="C1378" i="4"/>
  <c r="A1390" i="4"/>
  <c r="A1401" i="4" l="1"/>
  <c r="C1401" i="4" s="1"/>
  <c r="C1389" i="4"/>
  <c r="A1404" i="4"/>
  <c r="C1404" i="4" s="1"/>
  <c r="C1392" i="4"/>
  <c r="C118" i="7"/>
  <c r="F117" i="7"/>
  <c r="I117" i="7" s="1"/>
  <c r="E117" i="7"/>
  <c r="H117" i="7" s="1"/>
  <c r="C1385" i="4"/>
  <c r="A1397" i="4"/>
  <c r="C1397" i="4" s="1"/>
  <c r="A1402" i="4"/>
  <c r="C1402" i="4" s="1"/>
  <c r="C1390" i="4"/>
  <c r="C1383" i="4"/>
  <c r="A1395" i="4"/>
  <c r="C1395" i="4" s="1"/>
  <c r="A1403" i="4"/>
  <c r="C1403" i="4" s="1"/>
  <c r="C1391" i="4"/>
  <c r="C1386" i="4"/>
  <c r="A1398" i="4"/>
  <c r="C1398" i="4" s="1"/>
  <c r="C1387" i="4"/>
  <c r="A1399" i="4"/>
  <c r="C1399" i="4" s="1"/>
  <c r="A1405" i="4"/>
  <c r="C1405" i="4" s="1"/>
  <c r="C1393" i="4"/>
  <c r="C1382" i="4"/>
  <c r="A1394" i="4"/>
  <c r="C1394" i="4" s="1"/>
  <c r="A1400" i="4"/>
  <c r="C1400" i="4" s="1"/>
  <c r="C1388" i="4"/>
  <c r="E119" i="3"/>
  <c r="H119" i="3" s="1"/>
  <c r="F119" i="3"/>
  <c r="I119" i="3" s="1"/>
  <c r="M9" i="3"/>
  <c r="A1396" i="4"/>
  <c r="C1396" i="4" s="1"/>
  <c r="C1384" i="4"/>
  <c r="C119" i="7" l="1"/>
  <c r="F118" i="7"/>
  <c r="I118" i="7" s="1"/>
  <c r="E118" i="7"/>
  <c r="H118" i="7" s="1"/>
  <c r="D26" i="3"/>
  <c r="G26" i="3" s="1"/>
  <c r="D114" i="3"/>
  <c r="G114" i="3" s="1"/>
  <c r="D106" i="3"/>
  <c r="G106" i="3" s="1"/>
  <c r="D98" i="3"/>
  <c r="G98" i="3" s="1"/>
  <c r="D90" i="3"/>
  <c r="G90" i="3" s="1"/>
  <c r="D82" i="3"/>
  <c r="G82" i="3" s="1"/>
  <c r="D74" i="3"/>
  <c r="G74" i="3" s="1"/>
  <c r="D66" i="3"/>
  <c r="G66" i="3" s="1"/>
  <c r="D58" i="3"/>
  <c r="G58" i="3" s="1"/>
  <c r="D50" i="3"/>
  <c r="G50" i="3" s="1"/>
  <c r="D42" i="3"/>
  <c r="G42" i="3" s="1"/>
  <c r="D31" i="3"/>
  <c r="G31" i="3" s="1"/>
  <c r="D24" i="3"/>
  <c r="G24" i="3" s="1"/>
  <c r="D23" i="3"/>
  <c r="G23" i="3" s="1"/>
  <c r="D22" i="3"/>
  <c r="G22" i="3" s="1"/>
  <c r="D21" i="3"/>
  <c r="G21" i="3" s="1"/>
  <c r="D3" i="3"/>
  <c r="G3" i="3" s="1"/>
  <c r="D112" i="3"/>
  <c r="G112" i="3" s="1"/>
  <c r="D104" i="3"/>
  <c r="G104" i="3" s="1"/>
  <c r="D96" i="3"/>
  <c r="G96" i="3" s="1"/>
  <c r="D88" i="3"/>
  <c r="G88" i="3" s="1"/>
  <c r="D80" i="3"/>
  <c r="G80" i="3" s="1"/>
  <c r="D72" i="3"/>
  <c r="G72" i="3" s="1"/>
  <c r="D40" i="3"/>
  <c r="G40" i="3" s="1"/>
  <c r="D7" i="3"/>
  <c r="G7" i="3" s="1"/>
  <c r="D64" i="3"/>
  <c r="G64" i="3" s="1"/>
  <c r="D33" i="3"/>
  <c r="G33" i="3" s="1"/>
  <c r="D56" i="3"/>
  <c r="G56" i="3" s="1"/>
  <c r="D48" i="3"/>
  <c r="G48" i="3" s="1"/>
  <c r="D117" i="3"/>
  <c r="G117" i="3" s="1"/>
  <c r="D62" i="3"/>
  <c r="G62" i="3" s="1"/>
  <c r="D63" i="3"/>
  <c r="G63" i="3" s="1"/>
  <c r="D95" i="3"/>
  <c r="G95" i="3" s="1"/>
  <c r="D5" i="3"/>
  <c r="G5" i="3" s="1"/>
  <c r="D41" i="3"/>
  <c r="G41" i="3" s="1"/>
  <c r="D73" i="3"/>
  <c r="G73" i="3" s="1"/>
  <c r="D105" i="3"/>
  <c r="G105" i="3" s="1"/>
  <c r="D20" i="3"/>
  <c r="G20" i="3" s="1"/>
  <c r="D67" i="3"/>
  <c r="G67" i="3" s="1"/>
  <c r="D99" i="3"/>
  <c r="G99" i="3" s="1"/>
  <c r="D60" i="3"/>
  <c r="G60" i="3" s="1"/>
  <c r="D92" i="3"/>
  <c r="G92" i="3" s="1"/>
  <c r="D13" i="3"/>
  <c r="G13" i="3" s="1"/>
  <c r="D70" i="3"/>
  <c r="G70" i="3" s="1"/>
  <c r="D8" i="3"/>
  <c r="G8" i="3" s="1"/>
  <c r="D39" i="3"/>
  <c r="G39" i="3" s="1"/>
  <c r="D6" i="3"/>
  <c r="G6" i="3" s="1"/>
  <c r="D16" i="3"/>
  <c r="G16" i="3" s="1"/>
  <c r="D14" i="3"/>
  <c r="G14" i="3" s="1"/>
  <c r="D69" i="3"/>
  <c r="G69" i="3" s="1"/>
  <c r="D101" i="3"/>
  <c r="G101" i="3" s="1"/>
  <c r="D61" i="3"/>
  <c r="G61" i="3" s="1"/>
  <c r="D78" i="3"/>
  <c r="G78" i="3" s="1"/>
  <c r="D9" i="3"/>
  <c r="G9" i="3" s="1"/>
  <c r="D71" i="3"/>
  <c r="G71" i="3" s="1"/>
  <c r="D103" i="3"/>
  <c r="G103" i="3" s="1"/>
  <c r="D25" i="3"/>
  <c r="G25" i="3" s="1"/>
  <c r="D49" i="3"/>
  <c r="G49" i="3" s="1"/>
  <c r="D81" i="3"/>
  <c r="G81" i="3" s="1"/>
  <c r="D113" i="3"/>
  <c r="G113" i="3" s="1"/>
  <c r="D43" i="3"/>
  <c r="G43" i="3" s="1"/>
  <c r="D75" i="3"/>
  <c r="G75" i="3" s="1"/>
  <c r="D107" i="3"/>
  <c r="G107" i="3" s="1"/>
  <c r="D68" i="3"/>
  <c r="G68" i="3" s="1"/>
  <c r="D100" i="3"/>
  <c r="G100" i="3" s="1"/>
  <c r="D15" i="3"/>
  <c r="G15" i="3" s="1"/>
  <c r="D11" i="3"/>
  <c r="G11" i="3" s="1"/>
  <c r="D86" i="3"/>
  <c r="G86" i="3" s="1"/>
  <c r="D10" i="3"/>
  <c r="G10" i="3" s="1"/>
  <c r="D36" i="3"/>
  <c r="G36" i="3" s="1"/>
  <c r="D77" i="3"/>
  <c r="G77" i="3" s="1"/>
  <c r="D109" i="3"/>
  <c r="G109" i="3" s="1"/>
  <c r="D93" i="3"/>
  <c r="G93" i="3" s="1"/>
  <c r="D35" i="3"/>
  <c r="G35" i="3" s="1"/>
  <c r="D94" i="3"/>
  <c r="G94" i="3" s="1"/>
  <c r="D27" i="3"/>
  <c r="G27" i="3" s="1"/>
  <c r="D47" i="3"/>
  <c r="G47" i="3" s="1"/>
  <c r="D79" i="3"/>
  <c r="G79" i="3" s="1"/>
  <c r="D111" i="3"/>
  <c r="G111" i="3" s="1"/>
  <c r="D57" i="3"/>
  <c r="G57" i="3" s="1"/>
  <c r="D89" i="3"/>
  <c r="G89" i="3" s="1"/>
  <c r="D51" i="3"/>
  <c r="G51" i="3" s="1"/>
  <c r="D83" i="3"/>
  <c r="G83" i="3" s="1"/>
  <c r="D115" i="3"/>
  <c r="G115" i="3" s="1"/>
  <c r="D44" i="3"/>
  <c r="G44" i="3" s="1"/>
  <c r="D76" i="3"/>
  <c r="G76" i="3" s="1"/>
  <c r="D108" i="3"/>
  <c r="G108" i="3" s="1"/>
  <c r="D37" i="3"/>
  <c r="G37" i="3" s="1"/>
  <c r="D38" i="3"/>
  <c r="G38" i="3" s="1"/>
  <c r="D102" i="3"/>
  <c r="G102" i="3" s="1"/>
  <c r="D29" i="3"/>
  <c r="G29" i="3" s="1"/>
  <c r="D32" i="3"/>
  <c r="G32" i="3" s="1"/>
  <c r="D17" i="3"/>
  <c r="G17" i="3" s="1"/>
  <c r="D28" i="3"/>
  <c r="G28" i="3" s="1"/>
  <c r="D45" i="3"/>
  <c r="G45" i="3" s="1"/>
  <c r="D85" i="3"/>
  <c r="G85" i="3" s="1"/>
  <c r="D46" i="3"/>
  <c r="G46" i="3" s="1"/>
  <c r="D110" i="3"/>
  <c r="G110" i="3" s="1"/>
  <c r="D34" i="3"/>
  <c r="G34" i="3" s="1"/>
  <c r="D55" i="3"/>
  <c r="G55" i="3" s="1"/>
  <c r="D87" i="3"/>
  <c r="G87" i="3" s="1"/>
  <c r="D119" i="3"/>
  <c r="G119" i="3" s="1"/>
  <c r="D65" i="3"/>
  <c r="G65" i="3" s="1"/>
  <c r="D97" i="3"/>
  <c r="G97" i="3" s="1"/>
  <c r="D18" i="3"/>
  <c r="G18" i="3" s="1"/>
  <c r="D59" i="3"/>
  <c r="G59" i="3" s="1"/>
  <c r="D91" i="3"/>
  <c r="G91" i="3" s="1"/>
  <c r="D52" i="3"/>
  <c r="G52" i="3" s="1"/>
  <c r="D84" i="3"/>
  <c r="G84" i="3" s="1"/>
  <c r="D116" i="3"/>
  <c r="G116" i="3" s="1"/>
  <c r="D53" i="3"/>
  <c r="G53" i="3" s="1"/>
  <c r="D54" i="3"/>
  <c r="G54" i="3" s="1"/>
  <c r="D118" i="3"/>
  <c r="G118" i="3" s="1"/>
  <c r="D4" i="3"/>
  <c r="G4" i="3" s="1"/>
  <c r="D19" i="3"/>
  <c r="G19" i="3" s="1"/>
  <c r="D30" i="3"/>
  <c r="G30" i="3" s="1"/>
  <c r="D12" i="3"/>
  <c r="G12" i="3" s="1"/>
  <c r="P29" i="3" a="1"/>
  <c r="P29" i="3" s="1"/>
  <c r="O29" i="3"/>
  <c r="M29" i="3"/>
  <c r="N29" i="3" s="1"/>
  <c r="P28" i="3" a="1"/>
  <c r="P28" i="3" s="1"/>
  <c r="M28" i="3"/>
  <c r="N28" i="3" s="1"/>
  <c r="O28" i="3"/>
  <c r="M27" i="3" l="1"/>
  <c r="N27" i="3" s="1"/>
  <c r="O27" i="3"/>
  <c r="P27" i="3" a="1"/>
  <c r="P27" i="3" s="1"/>
  <c r="F119" i="7"/>
  <c r="I119" i="7" s="1"/>
  <c r="E119" i="7"/>
  <c r="H119" i="7" s="1"/>
  <c r="M9" i="7"/>
  <c r="P28" i="7" l="1" a="1"/>
  <c r="P28" i="7" s="1"/>
  <c r="O28" i="7"/>
  <c r="M28" i="7"/>
  <c r="N28" i="7" s="1"/>
  <c r="D107" i="7"/>
  <c r="G107" i="7" s="1"/>
  <c r="D92" i="7"/>
  <c r="G92" i="7" s="1"/>
  <c r="D90" i="7"/>
  <c r="G90" i="7" s="1"/>
  <c r="D78" i="7"/>
  <c r="G78" i="7" s="1"/>
  <c r="D74" i="7"/>
  <c r="G74" i="7" s="1"/>
  <c r="D70" i="7"/>
  <c r="G70" i="7" s="1"/>
  <c r="D66" i="7"/>
  <c r="G66" i="7" s="1"/>
  <c r="D62" i="7"/>
  <c r="G62" i="7" s="1"/>
  <c r="D58" i="7"/>
  <c r="G58" i="7" s="1"/>
  <c r="D54" i="7"/>
  <c r="G54" i="7" s="1"/>
  <c r="D50" i="7"/>
  <c r="G50" i="7" s="1"/>
  <c r="D46" i="7"/>
  <c r="G46" i="7" s="1"/>
  <c r="D42" i="7"/>
  <c r="G42" i="7" s="1"/>
  <c r="D38" i="7"/>
  <c r="G38" i="7" s="1"/>
  <c r="D33" i="7"/>
  <c r="G33" i="7" s="1"/>
  <c r="D26" i="7"/>
  <c r="G26" i="7" s="1"/>
  <c r="D11" i="7"/>
  <c r="G11" i="7" s="1"/>
  <c r="D97" i="7"/>
  <c r="G97" i="7" s="1"/>
  <c r="D85" i="7"/>
  <c r="G85" i="7" s="1"/>
  <c r="D84" i="7"/>
  <c r="G84" i="7" s="1"/>
  <c r="D31" i="7"/>
  <c r="G31" i="7" s="1"/>
  <c r="D59" i="7"/>
  <c r="G59" i="7" s="1"/>
  <c r="D99" i="7"/>
  <c r="G99" i="7" s="1"/>
  <c r="D22" i="7"/>
  <c r="G22" i="7" s="1"/>
  <c r="D56" i="7"/>
  <c r="G56" i="7" s="1"/>
  <c r="D72" i="7"/>
  <c r="G72" i="7" s="1"/>
  <c r="D89" i="7"/>
  <c r="G89" i="7" s="1"/>
  <c r="D21" i="7"/>
  <c r="G21" i="7" s="1"/>
  <c r="D102" i="7"/>
  <c r="G102" i="7" s="1"/>
  <c r="D35" i="7"/>
  <c r="G35" i="7" s="1"/>
  <c r="D57" i="7"/>
  <c r="G57" i="7" s="1"/>
  <c r="D73" i="7"/>
  <c r="G73" i="7" s="1"/>
  <c r="D101" i="7"/>
  <c r="G101" i="7" s="1"/>
  <c r="D25" i="7"/>
  <c r="G25" i="7" s="1"/>
  <c r="D93" i="7"/>
  <c r="G93" i="7" s="1"/>
  <c r="D27" i="7"/>
  <c r="G27" i="7" s="1"/>
  <c r="D88" i="7"/>
  <c r="G88" i="7" s="1"/>
  <c r="D103" i="7"/>
  <c r="G103" i="7" s="1"/>
  <c r="D63" i="7"/>
  <c r="G63" i="7" s="1"/>
  <c r="D114" i="7"/>
  <c r="G114" i="7" s="1"/>
  <c r="D23" i="7"/>
  <c r="G23" i="7" s="1"/>
  <c r="D110" i="7"/>
  <c r="G110" i="7" s="1"/>
  <c r="D91" i="7"/>
  <c r="G91" i="7" s="1"/>
  <c r="D104" i="7"/>
  <c r="G104" i="7" s="1"/>
  <c r="D115" i="7"/>
  <c r="G115" i="7" s="1"/>
  <c r="D86" i="7"/>
  <c r="G86" i="7" s="1"/>
  <c r="D100" i="7"/>
  <c r="G100" i="7" s="1"/>
  <c r="D119" i="7"/>
  <c r="G119" i="7" s="1"/>
  <c r="D29" i="7"/>
  <c r="G29" i="7" s="1"/>
  <c r="D94" i="7"/>
  <c r="G94" i="7" s="1"/>
  <c r="D32" i="7"/>
  <c r="G32" i="7" s="1"/>
  <c r="D39" i="7"/>
  <c r="G39" i="7" s="1"/>
  <c r="D67" i="7"/>
  <c r="G67" i="7" s="1"/>
  <c r="D116" i="7"/>
  <c r="G116" i="7" s="1"/>
  <c r="D112" i="7"/>
  <c r="G112" i="7" s="1"/>
  <c r="D60" i="7"/>
  <c r="G60" i="7" s="1"/>
  <c r="D76" i="7"/>
  <c r="G76" i="7" s="1"/>
  <c r="D36" i="7"/>
  <c r="G36" i="7" s="1"/>
  <c r="D16" i="7"/>
  <c r="G16" i="7" s="1"/>
  <c r="D37" i="7"/>
  <c r="G37" i="7" s="1"/>
  <c r="D61" i="7"/>
  <c r="G61" i="7" s="1"/>
  <c r="D77" i="7"/>
  <c r="G77" i="7" s="1"/>
  <c r="D55" i="7"/>
  <c r="G55" i="7" s="1"/>
  <c r="D117" i="7"/>
  <c r="G117" i="7" s="1"/>
  <c r="D34" i="7"/>
  <c r="G34" i="7" s="1"/>
  <c r="D96" i="7"/>
  <c r="G96" i="7" s="1"/>
  <c r="D8" i="7"/>
  <c r="G8" i="7" s="1"/>
  <c r="D71" i="7"/>
  <c r="G71" i="7" s="1"/>
  <c r="D40" i="7"/>
  <c r="G40" i="7" s="1"/>
  <c r="D41" i="7"/>
  <c r="G41" i="7" s="1"/>
  <c r="D113" i="7"/>
  <c r="G113" i="7" s="1"/>
  <c r="D12" i="7"/>
  <c r="G12" i="7" s="1"/>
  <c r="D111" i="7"/>
  <c r="G111" i="7" s="1"/>
  <c r="D9" i="7"/>
  <c r="G9" i="7" s="1"/>
  <c r="D43" i="7"/>
  <c r="G43" i="7" s="1"/>
  <c r="D75" i="7"/>
  <c r="G75" i="7" s="1"/>
  <c r="D28" i="7"/>
  <c r="G28" i="7" s="1"/>
  <c r="D3" i="7"/>
  <c r="G3" i="7" s="1"/>
  <c r="D44" i="7"/>
  <c r="G44" i="7" s="1"/>
  <c r="D64" i="7"/>
  <c r="G64" i="7" s="1"/>
  <c r="D80" i="7"/>
  <c r="G80" i="7" s="1"/>
  <c r="D106" i="7"/>
  <c r="G106" i="7" s="1"/>
  <c r="D17" i="7"/>
  <c r="G17" i="7" s="1"/>
  <c r="D45" i="7"/>
  <c r="G45" i="7" s="1"/>
  <c r="D65" i="7"/>
  <c r="G65" i="7" s="1"/>
  <c r="D109" i="7"/>
  <c r="G109" i="7" s="1"/>
  <c r="D13" i="7"/>
  <c r="G13" i="7" s="1"/>
  <c r="D118" i="7"/>
  <c r="G118" i="7" s="1"/>
  <c r="D10" i="7"/>
  <c r="G10" i="7" s="1"/>
  <c r="D7" i="7"/>
  <c r="G7" i="7" s="1"/>
  <c r="D47" i="7"/>
  <c r="G47" i="7" s="1"/>
  <c r="D79" i="7"/>
  <c r="G79" i="7" s="1"/>
  <c r="D4" i="7"/>
  <c r="G4" i="7" s="1"/>
  <c r="D48" i="7"/>
  <c r="G48" i="7" s="1"/>
  <c r="D81" i="7"/>
  <c r="G81" i="7" s="1"/>
  <c r="D108" i="7"/>
  <c r="G108" i="7" s="1"/>
  <c r="D18" i="7"/>
  <c r="G18" i="7" s="1"/>
  <c r="D49" i="7"/>
  <c r="G49" i="7" s="1"/>
  <c r="D15" i="7"/>
  <c r="G15" i="7" s="1"/>
  <c r="D6" i="7"/>
  <c r="G6" i="7" s="1"/>
  <c r="D20" i="7"/>
  <c r="G20" i="7" s="1"/>
  <c r="D105" i="7"/>
  <c r="G105" i="7" s="1"/>
  <c r="D14" i="7"/>
  <c r="G14" i="7" s="1"/>
  <c r="D24" i="7"/>
  <c r="G24" i="7" s="1"/>
  <c r="D51" i="7"/>
  <c r="G51" i="7" s="1"/>
  <c r="D83" i="7"/>
  <c r="G83" i="7" s="1"/>
  <c r="D5" i="7"/>
  <c r="G5" i="7" s="1"/>
  <c r="D30" i="7"/>
  <c r="G30" i="7" s="1"/>
  <c r="D95" i="7"/>
  <c r="G95" i="7" s="1"/>
  <c r="D52" i="7"/>
  <c r="G52" i="7" s="1"/>
  <c r="D68" i="7"/>
  <c r="G68" i="7" s="1"/>
  <c r="D82" i="7"/>
  <c r="G82" i="7" s="1"/>
  <c r="D19" i="7"/>
  <c r="G19" i="7" s="1"/>
  <c r="D53" i="7"/>
  <c r="G53" i="7" s="1"/>
  <c r="D69" i="7"/>
  <c r="G69" i="7" s="1"/>
  <c r="D98" i="7"/>
  <c r="G98" i="7" s="1"/>
  <c r="D87" i="7"/>
  <c r="G87" i="7" s="1"/>
  <c r="P29" i="7" a="1"/>
  <c r="P29" i="7" s="1"/>
  <c r="M29" i="7"/>
  <c r="N29" i="7" s="1"/>
  <c r="O29" i="7"/>
  <c r="M27" i="7" l="1"/>
  <c r="N27" i="7" s="1"/>
  <c r="P27" i="7" a="1"/>
  <c r="P27" i="7" s="1"/>
  <c r="O27" i="7"/>
</calcChain>
</file>

<file path=xl/sharedStrings.xml><?xml version="1.0" encoding="utf-8"?>
<sst xmlns="http://schemas.openxmlformats.org/spreadsheetml/2006/main" count="3591" uniqueCount="111">
  <si>
    <t>State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</si>
  <si>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</si>
  <si>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</si>
  <si>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</si>
  <si>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</si>
  <si>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</si>
  <si>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</si>
  <si>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</si>
  <si>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</si>
  <si>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</si>
  <si>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</si>
  <si>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</si>
  <si>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</si>
  <si>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</si>
  <si>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 Averages</t>
  </si>
  <si>
    <t>Kerala</t>
  </si>
  <si>
    <t>SUBDIVISION</t>
  </si>
  <si>
    <t>yt_bar</t>
  </si>
  <si>
    <t>1st diff</t>
  </si>
  <si>
    <t>2nd diff</t>
  </si>
  <si>
    <t>n</t>
  </si>
  <si>
    <t>k</t>
  </si>
  <si>
    <r>
      <t>R</t>
    </r>
    <r>
      <rPr>
        <b/>
        <vertAlign val="subscript"/>
        <sz val="11"/>
        <color indexed="8"/>
        <rFont val="Calibri"/>
        <family val="2"/>
      </rPr>
      <t>k</t>
    </r>
  </si>
  <si>
    <t>(Reject)</t>
  </si>
  <si>
    <t>(Accept)</t>
  </si>
  <si>
    <t xml:space="preserve">We accept the degree of the polynomial </t>
  </si>
  <si>
    <t>when the absolute value of Rk is less than 1.96</t>
  </si>
  <si>
    <t>Year</t>
  </si>
  <si>
    <t>t</t>
  </si>
  <si>
    <t>Trend estimates</t>
  </si>
  <si>
    <t>residuals linear</t>
  </si>
  <si>
    <t>Linear</t>
  </si>
  <si>
    <t>Quadratic</t>
  </si>
  <si>
    <t>MEC</t>
  </si>
  <si>
    <t>n/3</t>
  </si>
  <si>
    <t>a hat</t>
  </si>
  <si>
    <t>b hat</t>
  </si>
  <si>
    <t>c hat</t>
  </si>
  <si>
    <t>S1</t>
  </si>
  <si>
    <t>S2</t>
  </si>
  <si>
    <t>S3</t>
  </si>
  <si>
    <t>b</t>
  </si>
  <si>
    <t>a</t>
  </si>
  <si>
    <t>MSE</t>
  </si>
  <si>
    <t>RMSE</t>
  </si>
  <si>
    <r>
      <t>R</t>
    </r>
    <r>
      <rPr>
        <b/>
        <vertAlign val="superscript"/>
        <sz val="11"/>
        <color rgb="FF000000"/>
        <rFont val="Calibri"/>
        <family val="2"/>
      </rPr>
      <t>2</t>
    </r>
  </si>
  <si>
    <t>MAE</t>
  </si>
  <si>
    <t>Modified Exponential Curves</t>
  </si>
  <si>
    <t>As linear has the minimum squared errors, absolute errors and root mean squared error and Maximum value of R squared, it is the best line to fit to our data.</t>
  </si>
  <si>
    <r>
      <t>t</t>
    </r>
    <r>
      <rPr>
        <b/>
        <vertAlign val="superscript"/>
        <sz val="11"/>
        <color rgb="FF000000"/>
        <rFont val="Calibri"/>
        <family val="2"/>
      </rPr>
      <t>2</t>
    </r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</si>
  <si>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</si>
  <si>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</si>
  <si>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</si>
  <si>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</si>
  <si>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</si>
  <si>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</si>
  <si>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</si>
  <si>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</si>
  <si>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</si>
  <si>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</si>
  <si>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</si>
  <si>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</si>
  <si>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</si>
  <si>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</si>
  <si>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</si>
  <si>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</si>
  <si>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</si>
  <si>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</si>
  <si>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</si>
  <si>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</si>
  <si>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</si>
  <si>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</si>
  <si>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</si>
  <si>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</si>
  <si>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X Variable 1</t>
  </si>
  <si>
    <t>X Variable 2</t>
  </si>
  <si>
    <t>Months</t>
  </si>
  <si>
    <t>Time</t>
  </si>
  <si>
    <r>
      <t>rainfall (y</t>
    </r>
    <r>
      <rPr>
        <b/>
        <vertAlign val="subscript"/>
        <sz val="11"/>
        <color theme="1"/>
        <rFont val="Calibri"/>
        <family val="2"/>
        <scheme val="minor"/>
      </rPr>
      <t>t</t>
    </r>
    <r>
      <rPr>
        <b/>
        <sz val="11"/>
        <color theme="1"/>
        <rFont val="Calibri"/>
        <family val="2"/>
        <scheme val="minor"/>
      </rPr>
      <t>)</t>
    </r>
  </si>
  <si>
    <t>12 point MA</t>
  </si>
  <si>
    <t>Centered 12 point MA</t>
  </si>
  <si>
    <r>
      <t>y</t>
    </r>
    <r>
      <rPr>
        <b/>
        <vertAlign val="subscript"/>
        <sz val="11"/>
        <color theme="1"/>
        <rFont val="Calibri"/>
        <family val="2"/>
        <scheme val="minor"/>
      </rPr>
      <t>t</t>
    </r>
    <r>
      <rPr>
        <b/>
        <sz val="11"/>
        <color theme="1"/>
        <rFont val="Calibri"/>
        <family val="2"/>
        <scheme val="minor"/>
      </rPr>
      <t xml:space="preserve"> * 100 / Centred 12 pt MA = S</t>
    </r>
    <r>
      <rPr>
        <b/>
        <vertAlign val="subscript"/>
        <sz val="11"/>
        <color theme="1"/>
        <rFont val="Calibri"/>
        <family val="2"/>
        <scheme val="minor"/>
      </rPr>
      <t>t</t>
    </r>
    <r>
      <rPr>
        <b/>
        <sz val="11"/>
        <color theme="1"/>
        <rFont val="Calibri"/>
        <family val="2"/>
        <scheme val="minor"/>
      </rPr>
      <t>R</t>
    </r>
    <r>
      <rPr>
        <b/>
        <vertAlign val="subscript"/>
        <sz val="11"/>
        <color theme="1"/>
        <rFont val="Calibri"/>
        <family val="2"/>
        <scheme val="minor"/>
      </rPr>
      <t>t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</si>
  <si>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t</t>
    </r>
  </si>
  <si>
    <r>
      <t>Table of S</t>
    </r>
    <r>
      <rPr>
        <b/>
        <u/>
        <vertAlign val="subscript"/>
        <sz val="11"/>
        <color theme="1"/>
        <rFont val="Calibri"/>
        <family val="2"/>
        <scheme val="minor"/>
      </rPr>
      <t>t</t>
    </r>
    <r>
      <rPr>
        <b/>
        <u/>
        <sz val="11"/>
        <color theme="1"/>
        <rFont val="Calibri"/>
        <family val="2"/>
        <scheme val="minor"/>
      </rPr>
      <t>R</t>
    </r>
    <r>
      <rPr>
        <b/>
        <u/>
        <vertAlign val="subscript"/>
        <sz val="11"/>
        <color theme="1"/>
        <rFont val="Calibri"/>
        <family val="2"/>
        <scheme val="minor"/>
      </rPr>
      <t>t</t>
    </r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</si>
  <si>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</si>
  <si>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</si>
  <si>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</si>
  <si>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</si>
  <si>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</si>
  <si>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</si>
  <si>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</si>
  <si>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</si>
  <si>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</si>
  <si>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</si>
  <si>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</si>
  <si>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</si>
  <si>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x bar</t>
  </si>
  <si>
    <t>x bar i</t>
  </si>
  <si>
    <r>
      <t>S</t>
    </r>
    <r>
      <rPr>
        <b/>
        <vertAlign val="subscript"/>
        <sz val="11"/>
        <color theme="1"/>
        <rFont val="Calibri"/>
        <family val="2"/>
        <scheme val="minor"/>
      </rPr>
      <t>i</t>
    </r>
  </si>
  <si>
    <t>Month</t>
  </si>
  <si>
    <t>Si</t>
  </si>
  <si>
    <t>Punjab</t>
  </si>
  <si>
    <r>
      <t>R</t>
    </r>
    <r>
      <rPr>
        <b/>
        <vertAlign val="subscript"/>
        <sz val="11"/>
        <color rgb="FF000000"/>
        <rFont val="Calibri"/>
        <family val="2"/>
      </rPr>
      <t>k</t>
    </r>
  </si>
  <si>
    <t>Cubic</t>
  </si>
  <si>
    <t>d hat</t>
  </si>
  <si>
    <t>As Cubic has the minimum squared error, absolute error and root mean squared error and Maximum value of R squared, it is the best fit for our data.</t>
  </si>
  <si>
    <r>
      <t>t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</si>
  <si>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r>
      <t>t</t>
    </r>
    <r>
      <rPr>
        <b/>
        <vertAlign val="superscript"/>
        <sz val="11"/>
        <color rgb="FF000000"/>
        <rFont val="Calibri"/>
        <family val="2"/>
      </rPr>
      <t>3</t>
    </r>
  </si>
  <si>
    <t>X Variable 3</t>
  </si>
  <si>
    <r>
      <t>mu</t>
    </r>
    <r>
      <rPr>
        <b/>
        <vertAlign val="subscript"/>
        <sz val="11"/>
        <color rgb="FF000000"/>
        <rFont val="Calibri"/>
        <family val="2"/>
      </rPr>
      <t>2</t>
    </r>
    <r>
      <rPr>
        <b/>
        <vertAlign val="superscript"/>
        <sz val="11"/>
        <color rgb="FF000000"/>
        <rFont val="Calibri"/>
        <family val="2"/>
      </rPr>
      <t>'</t>
    </r>
  </si>
  <si>
    <r>
      <t>sigma</t>
    </r>
    <r>
      <rPr>
        <b/>
        <vertAlign val="subscript"/>
        <sz val="11"/>
        <color rgb="FF000000"/>
        <rFont val="Calibri"/>
        <family val="2"/>
      </rPr>
      <t>k</t>
    </r>
    <r>
      <rPr>
        <b/>
        <vertAlign val="superscript"/>
        <sz val="11"/>
        <color rgb="FF000000"/>
        <rFont val="Calibri"/>
        <family val="2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</si>
</sst>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vertAlign val="subscript"/>
      <sz val="11"/>
      <color indexed="8"/>
      <name val="Calibri"/>
      <family val="2"/>
    </font>
    <font>
      <b/>
      <vertAlign val="superscript"/>
      <sz val="11"/>
      <color rgb="FF000000"/>
      <name val="Calibri"/>
      <family val="2"/>
    </font>
    <font>
      <i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vertAlign val="subscript"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vertAlign val="subscript"/>
      <sz val="11"/>
      <color rgb="FF000000"/>
      <name val="Calibri"/>
      <family val="2"/>
    </font>
    <font>
      <b/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0" borderId="0" applyFill="0" applyProtection="0"/>
    <xf numFmtId="0" fontId="10" fillId="0" borderId="0"/>
  </cellStyleXfs>
  <cellXfs count="32">
    <xf numFmtId="0" fontId="0" fillId="0" borderId="0" xfId="0"/>
    <xf numFmtId="0" fontId="3" fillId="0" borderId="1" xfId="1" applyFont="1" applyFill="1" applyBorder="1" applyProtection="1"/>
    <xf numFmtId="0" fontId="2" fillId="0" borderId="0" xfId="1" applyFill="1" applyProtection="1"/>
    <xf numFmtId="0" fontId="2" fillId="0" borderId="1" xfId="1" applyFill="1" applyBorder="1" applyProtection="1"/>
    <xf numFmtId="2" fontId="2" fillId="0" borderId="1" xfId="1" applyNumberFormat="1" applyFill="1" applyBorder="1" applyProtection="1"/>
    <xf numFmtId="0" fontId="3" fillId="0" borderId="1" xfId="1" applyFont="1" applyFill="1" applyBorder="1" applyAlignment="1" applyProtection="1">
      <alignment horizontal="center" vertical="center"/>
    </xf>
    <xf numFmtId="0" fontId="3" fillId="0" borderId="1" xfId="1" applyFont="1" applyFill="1" applyBorder="1" applyAlignment="1" applyProtection="1">
      <alignment horizontal="center"/>
    </xf>
    <xf numFmtId="0" fontId="3" fillId="0" borderId="0" xfId="1" applyFont="1" applyFill="1" applyProtection="1"/>
    <xf numFmtId="0" fontId="3" fillId="0" borderId="0" xfId="1" applyFont="1" applyFill="1" applyAlignment="1" applyProtection="1">
      <alignment wrapText="1"/>
    </xf>
    <xf numFmtId="0" fontId="3" fillId="0" borderId="1" xfId="1" applyFont="1" applyFill="1" applyBorder="1" applyAlignment="1" applyProtection="1">
      <alignment wrapText="1"/>
    </xf>
    <xf numFmtId="0" fontId="0" fillId="0" borderId="1" xfId="0" applyBorder="1"/>
    <xf numFmtId="0" fontId="6" fillId="0" borderId="2" xfId="0" applyFont="1" applyBorder="1" applyAlignment="1">
      <alignment horizontal="centerContinuous"/>
    </xf>
    <xf numFmtId="0" fontId="6" fillId="0" borderId="0" xfId="0" applyFont="1" applyAlignment="1">
      <alignment horizontal="centerContinuous"/>
    </xf>
    <xf numFmtId="0" fontId="0" fillId="0" borderId="3" xfId="0" applyBorder="1"/>
    <xf numFmtId="0" fontId="6" fillId="0" borderId="2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0" xfId="0" applyFont="1"/>
    <xf numFmtId="0" fontId="1" fillId="0" borderId="4" xfId="0" applyFont="1" applyBorder="1"/>
    <xf numFmtId="0" fontId="0" fillId="0" borderId="1" xfId="0" applyBorder="1" applyAlignment="1">
      <alignment horizontal="center"/>
    </xf>
    <xf numFmtId="0" fontId="10" fillId="0" borderId="0" xfId="2"/>
    <xf numFmtId="0" fontId="11" fillId="0" borderId="1" xfId="2" applyFont="1" applyBorder="1"/>
    <xf numFmtId="0" fontId="12" fillId="0" borderId="5" xfId="2" applyFont="1" applyBorder="1" applyAlignment="1">
      <alignment horizontal="center"/>
    </xf>
    <xf numFmtId="0" fontId="13" fillId="0" borderId="5" xfId="2" applyFont="1" applyBorder="1"/>
    <xf numFmtId="0" fontId="10" fillId="0" borderId="1" xfId="2" applyBorder="1"/>
    <xf numFmtId="164" fontId="2" fillId="0" borderId="0" xfId="1" applyNumberFormat="1" applyFill="1" applyProtection="1"/>
    <xf numFmtId="0" fontId="3" fillId="0" borderId="1" xfId="1" applyFont="1" applyFill="1" applyBorder="1" applyAlignment="1" applyProtection="1">
      <alignment horizontal="center" wrapText="1"/>
    </xf>
    <xf numFmtId="0" fontId="3" fillId="0" borderId="1" xfId="1" applyFont="1" applyFill="1" applyBorder="1" applyAlignment="1" applyProtection="1">
      <alignment horizontal="center"/>
    </xf>
  </cellXfs>
  <cellStyles count="3">
    <cellStyle name="Normal" xfId="0" builtinId="0"/>
    <cellStyle name="Normal 2" xfId="1" xr:uid="{131E5B50-28AD-4054-AB78-7DF36F88358E}"/>
    <cellStyle name="Normal 3" xfId="2" xr:uid="{7CF9F0D1-E3DF-4780-A1DC-4C636287A9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TIMEPLOT</a:t>
            </a:r>
            <a:r>
              <a:rPr lang="en-US" baseline="0"/>
              <a:t> - KERALA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'Kerala data'!$O$1</c:f>
              <c:strCache>
                <c:ptCount val="1"/>
                <c:pt idx="0">
                  <c:v>Annual Averages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'Kerala data'!$B$2:$B$118</c:f>
              <c:numCache>
                <c:formatCode>General</c:formatCode>
                <c:ptCount val="117"/>
                <c:pt idx="0">
                  <c:v>1901</c:v>
                </c:pt>
                <c:pt idx="1">
                  <c:v>1902</c:v>
                </c:pt>
                <c:pt idx="2">
                  <c:v>1903</c:v>
                </c:pt>
                <c:pt idx="3">
                  <c:v>1904</c:v>
                </c:pt>
                <c:pt idx="4">
                  <c:v>1905</c:v>
                </c:pt>
                <c:pt idx="5">
                  <c:v>1906</c:v>
                </c:pt>
                <c:pt idx="6">
                  <c:v>1907</c:v>
                </c:pt>
                <c:pt idx="7">
                  <c:v>1908</c:v>
                </c:pt>
                <c:pt idx="8">
                  <c:v>1909</c:v>
                </c:pt>
                <c:pt idx="9">
                  <c:v>1910</c:v>
                </c:pt>
                <c:pt idx="10">
                  <c:v>1911</c:v>
                </c:pt>
                <c:pt idx="11">
                  <c:v>1912</c:v>
                </c:pt>
                <c:pt idx="12">
                  <c:v>1913</c:v>
                </c:pt>
                <c:pt idx="13">
                  <c:v>1914</c:v>
                </c:pt>
                <c:pt idx="14">
                  <c:v>1915</c:v>
                </c:pt>
                <c:pt idx="15">
                  <c:v>1916</c:v>
                </c:pt>
                <c:pt idx="16">
                  <c:v>1917</c:v>
                </c:pt>
                <c:pt idx="17">
                  <c:v>1918</c:v>
                </c:pt>
                <c:pt idx="18">
                  <c:v>1919</c:v>
                </c:pt>
                <c:pt idx="19">
                  <c:v>1920</c:v>
                </c:pt>
                <c:pt idx="20">
                  <c:v>1921</c:v>
                </c:pt>
                <c:pt idx="21">
                  <c:v>1922</c:v>
                </c:pt>
                <c:pt idx="22">
                  <c:v>1923</c:v>
                </c:pt>
                <c:pt idx="23">
                  <c:v>1924</c:v>
                </c:pt>
                <c:pt idx="24">
                  <c:v>1925</c:v>
                </c:pt>
                <c:pt idx="25">
                  <c:v>1926</c:v>
                </c:pt>
                <c:pt idx="26">
                  <c:v>1927</c:v>
                </c:pt>
                <c:pt idx="27">
                  <c:v>1928</c:v>
                </c:pt>
                <c:pt idx="28">
                  <c:v>1929</c:v>
                </c:pt>
                <c:pt idx="29">
                  <c:v>1930</c:v>
                </c:pt>
                <c:pt idx="30">
                  <c:v>1931</c:v>
                </c:pt>
                <c:pt idx="31">
                  <c:v>1932</c:v>
                </c:pt>
                <c:pt idx="32">
                  <c:v>1933</c:v>
                </c:pt>
                <c:pt idx="33">
                  <c:v>1934</c:v>
                </c:pt>
                <c:pt idx="34">
                  <c:v>1935</c:v>
                </c:pt>
                <c:pt idx="35">
                  <c:v>1936</c:v>
                </c:pt>
                <c:pt idx="36">
                  <c:v>1937</c:v>
                </c:pt>
                <c:pt idx="37">
                  <c:v>1938</c:v>
                </c:pt>
                <c:pt idx="38">
                  <c:v>1939</c:v>
                </c:pt>
                <c:pt idx="39">
                  <c:v>1940</c:v>
                </c:pt>
                <c:pt idx="40">
                  <c:v>1941</c:v>
                </c:pt>
                <c:pt idx="41">
                  <c:v>1942</c:v>
                </c:pt>
                <c:pt idx="42">
                  <c:v>1943</c:v>
                </c:pt>
                <c:pt idx="43">
                  <c:v>1944</c:v>
                </c:pt>
                <c:pt idx="44">
                  <c:v>1945</c:v>
                </c:pt>
                <c:pt idx="45">
                  <c:v>1946</c:v>
                </c:pt>
                <c:pt idx="46">
                  <c:v>1947</c:v>
                </c:pt>
                <c:pt idx="47">
                  <c:v>1948</c:v>
                </c:pt>
                <c:pt idx="48">
                  <c:v>1949</c:v>
                </c:pt>
                <c:pt idx="49">
                  <c:v>1950</c:v>
                </c:pt>
                <c:pt idx="50">
                  <c:v>1951</c:v>
                </c:pt>
                <c:pt idx="51">
                  <c:v>1952</c:v>
                </c:pt>
                <c:pt idx="52">
                  <c:v>1953</c:v>
                </c:pt>
                <c:pt idx="53">
                  <c:v>1954</c:v>
                </c:pt>
                <c:pt idx="54">
                  <c:v>1955</c:v>
                </c:pt>
                <c:pt idx="55">
                  <c:v>1956</c:v>
                </c:pt>
                <c:pt idx="56">
                  <c:v>1957</c:v>
                </c:pt>
                <c:pt idx="57">
                  <c:v>1958</c:v>
                </c:pt>
                <c:pt idx="58">
                  <c:v>1959</c:v>
                </c:pt>
                <c:pt idx="59">
                  <c:v>1960</c:v>
                </c:pt>
                <c:pt idx="60">
                  <c:v>1961</c:v>
                </c:pt>
                <c:pt idx="61">
                  <c:v>1962</c:v>
                </c:pt>
                <c:pt idx="62">
                  <c:v>1963</c:v>
                </c:pt>
                <c:pt idx="63">
                  <c:v>1964</c:v>
                </c:pt>
                <c:pt idx="64">
                  <c:v>1965</c:v>
                </c:pt>
                <c:pt idx="65">
                  <c:v>1966</c:v>
                </c:pt>
                <c:pt idx="66">
                  <c:v>1967</c:v>
                </c:pt>
                <c:pt idx="67">
                  <c:v>1968</c:v>
                </c:pt>
                <c:pt idx="68">
                  <c:v>1969</c:v>
                </c:pt>
                <c:pt idx="69">
                  <c:v>1970</c:v>
                </c:pt>
                <c:pt idx="70">
                  <c:v>1971</c:v>
                </c:pt>
                <c:pt idx="71">
                  <c:v>1972</c:v>
                </c:pt>
                <c:pt idx="72">
                  <c:v>1973</c:v>
                </c:pt>
                <c:pt idx="73">
                  <c:v>1974</c:v>
                </c:pt>
                <c:pt idx="74">
                  <c:v>1975</c:v>
                </c:pt>
                <c:pt idx="75">
                  <c:v>1976</c:v>
                </c:pt>
                <c:pt idx="76">
                  <c:v>1977</c:v>
                </c:pt>
                <c:pt idx="77">
                  <c:v>1978</c:v>
                </c:pt>
                <c:pt idx="78">
                  <c:v>1979</c:v>
                </c:pt>
                <c:pt idx="79">
                  <c:v>1980</c:v>
                </c:pt>
                <c:pt idx="80">
                  <c:v>1981</c:v>
                </c:pt>
                <c:pt idx="81">
                  <c:v>1982</c:v>
                </c:pt>
                <c:pt idx="82">
                  <c:v>1983</c:v>
                </c:pt>
                <c:pt idx="83">
                  <c:v>1984</c:v>
                </c:pt>
                <c:pt idx="84">
                  <c:v>1985</c:v>
                </c:pt>
                <c:pt idx="85">
                  <c:v>1986</c:v>
                </c:pt>
                <c:pt idx="86">
                  <c:v>1987</c:v>
                </c:pt>
                <c:pt idx="87">
                  <c:v>1988</c:v>
                </c:pt>
                <c:pt idx="88">
                  <c:v>1989</c:v>
                </c:pt>
                <c:pt idx="89">
                  <c:v>1990</c:v>
                </c:pt>
                <c:pt idx="90">
                  <c:v>1991</c:v>
                </c:pt>
                <c:pt idx="91">
                  <c:v>1992</c:v>
                </c:pt>
                <c:pt idx="92">
                  <c:v>1993</c:v>
                </c:pt>
                <c:pt idx="93">
                  <c:v>1994</c:v>
                </c:pt>
                <c:pt idx="94">
                  <c:v>1995</c:v>
                </c:pt>
                <c:pt idx="95">
                  <c:v>1996</c:v>
                </c:pt>
                <c:pt idx="96">
                  <c:v>1997</c:v>
                </c:pt>
                <c:pt idx="97">
                  <c:v>1998</c:v>
                </c:pt>
                <c:pt idx="98">
                  <c:v>1999</c:v>
                </c:pt>
                <c:pt idx="99">
                  <c:v>2000</c:v>
                </c:pt>
                <c:pt idx="100">
                  <c:v>2001</c:v>
                </c:pt>
                <c:pt idx="101">
                  <c:v>2002</c:v>
                </c:pt>
                <c:pt idx="102">
                  <c:v>2003</c:v>
                </c:pt>
                <c:pt idx="103">
                  <c:v>2004</c:v>
                </c:pt>
                <c:pt idx="104">
                  <c:v>2005</c:v>
                </c:pt>
                <c:pt idx="105">
                  <c:v>2006</c:v>
                </c:pt>
                <c:pt idx="106">
                  <c:v>2007</c:v>
                </c:pt>
                <c:pt idx="107">
                  <c:v>2008</c:v>
                </c:pt>
                <c:pt idx="108">
                  <c:v>2009</c:v>
                </c:pt>
                <c:pt idx="109">
                  <c:v>2010</c:v>
                </c:pt>
                <c:pt idx="110">
                  <c:v>2011</c:v>
                </c:pt>
                <c:pt idx="111">
                  <c:v>2012</c:v>
                </c:pt>
                <c:pt idx="112">
                  <c:v>2013</c:v>
                </c:pt>
                <c:pt idx="113">
                  <c:v>2014</c:v>
                </c:pt>
                <c:pt idx="114">
                  <c:v>2015</c:v>
                </c:pt>
                <c:pt idx="115">
                  <c:v>2016</c:v>
                </c:pt>
                <c:pt idx="116">
                  <c:v>2017</c:v>
                </c:pt>
              </c:numCache>
            </c:numRef>
          </c:cat>
          <c:val>
            <c:numRef>
              <c:f>'Kerala data'!$O$2:$O$118</c:f>
              <c:numCache>
                <c:formatCode>0.00</c:formatCode>
                <c:ptCount val="117"/>
                <c:pt idx="0">
                  <c:v>270.7166666666667</c:v>
                </c:pt>
                <c:pt idx="1">
                  <c:v>277.20833333333337</c:v>
                </c:pt>
                <c:pt idx="2">
                  <c:v>272.61666666666667</c:v>
                </c:pt>
                <c:pt idx="3">
                  <c:v>260.8</c:v>
                </c:pt>
                <c:pt idx="4">
                  <c:v>228.47499999999999</c:v>
                </c:pt>
                <c:pt idx="5">
                  <c:v>225.67499999999998</c:v>
                </c:pt>
                <c:pt idx="6">
                  <c:v>305.90833333333336</c:v>
                </c:pt>
                <c:pt idx="7">
                  <c:v>220.69166666666672</c:v>
                </c:pt>
                <c:pt idx="8">
                  <c:v>254.17499999999998</c:v>
                </c:pt>
                <c:pt idx="9">
                  <c:v>237.38333333333333</c:v>
                </c:pt>
                <c:pt idx="10">
                  <c:v>227.23333333333332</c:v>
                </c:pt>
                <c:pt idx="11">
                  <c:v>287.60833333333335</c:v>
                </c:pt>
                <c:pt idx="12">
                  <c:v>217.55833333333337</c:v>
                </c:pt>
                <c:pt idx="13">
                  <c:v>241.6</c:v>
                </c:pt>
                <c:pt idx="14">
                  <c:v>252.05833333333337</c:v>
                </c:pt>
                <c:pt idx="15">
                  <c:v>245.45000000000005</c:v>
                </c:pt>
                <c:pt idx="16">
                  <c:v>225.4</c:v>
                </c:pt>
                <c:pt idx="17">
                  <c:v>208.49166666666667</c:v>
                </c:pt>
                <c:pt idx="18">
                  <c:v>250.2583333333333</c:v>
                </c:pt>
                <c:pt idx="19">
                  <c:v>275.26666666666665</c:v>
                </c:pt>
                <c:pt idx="20">
                  <c:v>226.66666666666666</c:v>
                </c:pt>
                <c:pt idx="21">
                  <c:v>272.30833333333334</c:v>
                </c:pt>
                <c:pt idx="22">
                  <c:v>290.40833333333336</c:v>
                </c:pt>
                <c:pt idx="23">
                  <c:v>352.19166666666661</c:v>
                </c:pt>
                <c:pt idx="24">
                  <c:v>255.18333333333337</c:v>
                </c:pt>
                <c:pt idx="25">
                  <c:v>247.11666666666665</c:v>
                </c:pt>
                <c:pt idx="26">
                  <c:v>249.56666666666669</c:v>
                </c:pt>
                <c:pt idx="27">
                  <c:v>208.55833333333331</c:v>
                </c:pt>
                <c:pt idx="28">
                  <c:v>280.13333333333338</c:v>
                </c:pt>
                <c:pt idx="29">
                  <c:v>251.5</c:v>
                </c:pt>
                <c:pt idx="30">
                  <c:v>271.625</c:v>
                </c:pt>
                <c:pt idx="31">
                  <c:v>283.5916666666667</c:v>
                </c:pt>
                <c:pt idx="32">
                  <c:v>339.4</c:v>
                </c:pt>
                <c:pt idx="33">
                  <c:v>200.89166666666668</c:v>
                </c:pt>
                <c:pt idx="34">
                  <c:v>208.17499999999998</c:v>
                </c:pt>
                <c:pt idx="35">
                  <c:v>253.59166666666661</c:v>
                </c:pt>
                <c:pt idx="36">
                  <c:v>234.84166666666667</c:v>
                </c:pt>
                <c:pt idx="37">
                  <c:v>219.50833333333333</c:v>
                </c:pt>
                <c:pt idx="38">
                  <c:v>244.79166666666666</c:v>
                </c:pt>
                <c:pt idx="39">
                  <c:v>259.81666666666666</c:v>
                </c:pt>
                <c:pt idx="40">
                  <c:v>259.26666666666665</c:v>
                </c:pt>
                <c:pt idx="41">
                  <c:v>254.25</c:v>
                </c:pt>
                <c:pt idx="42">
                  <c:v>288.69166666666666</c:v>
                </c:pt>
                <c:pt idx="43">
                  <c:v>207.49166666666667</c:v>
                </c:pt>
                <c:pt idx="44">
                  <c:v>202.69166666666669</c:v>
                </c:pt>
                <c:pt idx="45">
                  <c:v>297.12500000000006</c:v>
                </c:pt>
                <c:pt idx="46">
                  <c:v>249.83333333333334</c:v>
                </c:pt>
                <c:pt idx="47">
                  <c:v>253.26666666666665</c:v>
                </c:pt>
                <c:pt idx="48">
                  <c:v>245.20833333333334</c:v>
                </c:pt>
                <c:pt idx="49">
                  <c:v>262.22499999999997</c:v>
                </c:pt>
                <c:pt idx="50">
                  <c:v>225.46666666666667</c:v>
                </c:pt>
                <c:pt idx="51">
                  <c:v>194.56666666666669</c:v>
                </c:pt>
                <c:pt idx="52">
                  <c:v>212.06666666666663</c:v>
                </c:pt>
                <c:pt idx="53">
                  <c:v>244.82499999999996</c:v>
                </c:pt>
                <c:pt idx="54">
                  <c:v>261.21666666666664</c:v>
                </c:pt>
                <c:pt idx="55">
                  <c:v>233.19166666666669</c:v>
                </c:pt>
                <c:pt idx="56">
                  <c:v>258.60000000000002</c:v>
                </c:pt>
                <c:pt idx="57">
                  <c:v>243.59166666666667</c:v>
                </c:pt>
                <c:pt idx="58">
                  <c:v>312.18333333333334</c:v>
                </c:pt>
                <c:pt idx="59">
                  <c:v>282.13333333333333</c:v>
                </c:pt>
                <c:pt idx="60">
                  <c:v>354.82499999999999</c:v>
                </c:pt>
                <c:pt idx="61">
                  <c:v>281.31666666666666</c:v>
                </c:pt>
                <c:pt idx="62">
                  <c:v>220.91666666666666</c:v>
                </c:pt>
                <c:pt idx="63">
                  <c:v>239.1</c:v>
                </c:pt>
                <c:pt idx="64">
                  <c:v>195.20833333333329</c:v>
                </c:pt>
                <c:pt idx="65">
                  <c:v>218.48333333333335</c:v>
                </c:pt>
                <c:pt idx="66">
                  <c:v>214.09166666666667</c:v>
                </c:pt>
                <c:pt idx="67">
                  <c:v>282.72500000000002</c:v>
                </c:pt>
                <c:pt idx="68">
                  <c:v>222.07500000000002</c:v>
                </c:pt>
                <c:pt idx="69">
                  <c:v>225.27500000000001</c:v>
                </c:pt>
                <c:pt idx="70">
                  <c:v>256.39166666666671</c:v>
                </c:pt>
                <c:pt idx="71">
                  <c:v>228.26666666666668</c:v>
                </c:pt>
                <c:pt idx="72">
                  <c:v>201.03333333333333</c:v>
                </c:pt>
                <c:pt idx="73">
                  <c:v>230.62499999999997</c:v>
                </c:pt>
                <c:pt idx="74">
                  <c:v>291.53333333333336</c:v>
                </c:pt>
                <c:pt idx="75">
                  <c:v>172.4</c:v>
                </c:pt>
                <c:pt idx="76">
                  <c:v>253.96666666666667</c:v>
                </c:pt>
                <c:pt idx="77">
                  <c:v>264.72499999999997</c:v>
                </c:pt>
                <c:pt idx="78">
                  <c:v>208.5916666666667</c:v>
                </c:pt>
                <c:pt idx="79">
                  <c:v>233.6166666666667</c:v>
                </c:pt>
                <c:pt idx="80">
                  <c:v>250.48333333333335</c:v>
                </c:pt>
                <c:pt idx="81">
                  <c:v>185.27500000000001</c:v>
                </c:pt>
                <c:pt idx="82">
                  <c:v>193.37499999999997</c:v>
                </c:pt>
                <c:pt idx="83">
                  <c:v>230.18333333333331</c:v>
                </c:pt>
                <c:pt idx="84">
                  <c:v>199.23333333333335</c:v>
                </c:pt>
                <c:pt idx="85">
                  <c:v>174.45000000000002</c:v>
                </c:pt>
                <c:pt idx="86">
                  <c:v>178.13333333333333</c:v>
                </c:pt>
                <c:pt idx="87">
                  <c:v>200.2833333333333</c:v>
                </c:pt>
                <c:pt idx="88">
                  <c:v>201.88333333333333</c:v>
                </c:pt>
                <c:pt idx="89">
                  <c:v>224.44166666666669</c:v>
                </c:pt>
                <c:pt idx="90">
                  <c:v>265.37500000000006</c:v>
                </c:pt>
                <c:pt idx="91">
                  <c:v>269.94999999999993</c:v>
                </c:pt>
                <c:pt idx="92">
                  <c:v>226.47499999999999</c:v>
                </c:pt>
                <c:pt idx="93">
                  <c:v>284.23333333333335</c:v>
                </c:pt>
                <c:pt idx="94">
                  <c:v>238.23333333333335</c:v>
                </c:pt>
                <c:pt idx="95">
                  <c:v>217.49166666666665</c:v>
                </c:pt>
                <c:pt idx="96">
                  <c:v>271.04166666666669</c:v>
                </c:pt>
                <c:pt idx="97">
                  <c:v>262.61666666666667</c:v>
                </c:pt>
                <c:pt idx="98">
                  <c:v>242.89166666666668</c:v>
                </c:pt>
                <c:pt idx="99">
                  <c:v>201.04166666666663</c:v>
                </c:pt>
                <c:pt idx="100">
                  <c:v>244.25</c:v>
                </c:pt>
                <c:pt idx="101">
                  <c:v>208.95833333333334</c:v>
                </c:pt>
                <c:pt idx="102">
                  <c:v>199.56666666666663</c:v>
                </c:pt>
                <c:pt idx="103">
                  <c:v>240.5</c:v>
                </c:pt>
                <c:pt idx="104">
                  <c:v>252.6</c:v>
                </c:pt>
                <c:pt idx="105">
                  <c:v>285.05000000000007</c:v>
                </c:pt>
                <c:pt idx="106">
                  <c:v>290.8</c:v>
                </c:pt>
                <c:pt idx="107">
                  <c:v>210.39166666666668</c:v>
                </c:pt>
                <c:pt idx="108">
                  <c:v>234.22499999999994</c:v>
                </c:pt>
                <c:pt idx="109">
                  <c:v>260.99166666666667</c:v>
                </c:pt>
                <c:pt idx="110">
                  <c:v>252.94166666666661</c:v>
                </c:pt>
                <c:pt idx="111">
                  <c:v>179.26666666666668</c:v>
                </c:pt>
                <c:pt idx="112">
                  <c:v>271.29166666666669</c:v>
                </c:pt>
                <c:pt idx="113">
                  <c:v>253.88333333333333</c:v>
                </c:pt>
                <c:pt idx="114">
                  <c:v>216.72499999999999</c:v>
                </c:pt>
                <c:pt idx="115">
                  <c:v>155.9</c:v>
                </c:pt>
                <c:pt idx="116">
                  <c:v>222.06666666666663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65-47D0-995D-8269AAC100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47592704"/>
        <c:axId val="1047620064"/>
      </c:lineChart>
      <c:catAx>
        <c:axId val="10475927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7620064"/>
        <c:crosses val="autoZero"/>
        <c:auto val="1"/>
        <c:lblAlgn val="ctr"/>
        <c:lblOffset val="100"/>
        <c:noMultiLvlLbl val="0"/>
      </c:catAx>
      <c:valAx>
        <c:axId val="1047620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ANNUAL AVERAGE RAINFALL (in 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7592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aseline="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Timeplot:</a:t>
            </a:r>
            <a:r>
              <a:rPr lang="en-IN" baseline="0"/>
              <a:t> Trend Estimates (Kerala)</a:t>
            </a:r>
            <a:endParaRPr lang="en-IN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'Trend Kerala'!$B$1</c:f>
              <c:strCache>
                <c:ptCount val="1"/>
                <c:pt idx="0">
                  <c:v>Annual Averages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'Trend Kerala'!$A$3:$A$119</c:f>
              <c:numCache>
                <c:formatCode>General</c:formatCode>
                <c:ptCount val="117"/>
                <c:pt idx="0">
                  <c:v>1901</c:v>
                </c:pt>
                <c:pt idx="1">
                  <c:v>1902</c:v>
                </c:pt>
                <c:pt idx="2">
                  <c:v>1903</c:v>
                </c:pt>
                <c:pt idx="3">
                  <c:v>1904</c:v>
                </c:pt>
                <c:pt idx="4">
                  <c:v>1905</c:v>
                </c:pt>
                <c:pt idx="5">
                  <c:v>1906</c:v>
                </c:pt>
                <c:pt idx="6">
                  <c:v>1907</c:v>
                </c:pt>
                <c:pt idx="7">
                  <c:v>1908</c:v>
                </c:pt>
                <c:pt idx="8">
                  <c:v>1909</c:v>
                </c:pt>
                <c:pt idx="9">
                  <c:v>1910</c:v>
                </c:pt>
                <c:pt idx="10">
                  <c:v>1911</c:v>
                </c:pt>
                <c:pt idx="11">
                  <c:v>1912</c:v>
                </c:pt>
                <c:pt idx="12">
                  <c:v>1913</c:v>
                </c:pt>
                <c:pt idx="13">
                  <c:v>1914</c:v>
                </c:pt>
                <c:pt idx="14">
                  <c:v>1915</c:v>
                </c:pt>
                <c:pt idx="15">
                  <c:v>1916</c:v>
                </c:pt>
                <c:pt idx="16">
                  <c:v>1917</c:v>
                </c:pt>
                <c:pt idx="17">
                  <c:v>1918</c:v>
                </c:pt>
                <c:pt idx="18">
                  <c:v>1919</c:v>
                </c:pt>
                <c:pt idx="19">
                  <c:v>1920</c:v>
                </c:pt>
                <c:pt idx="20">
                  <c:v>1921</c:v>
                </c:pt>
                <c:pt idx="21">
                  <c:v>1922</c:v>
                </c:pt>
                <c:pt idx="22">
                  <c:v>1923</c:v>
                </c:pt>
                <c:pt idx="23">
                  <c:v>1924</c:v>
                </c:pt>
                <c:pt idx="24">
                  <c:v>1925</c:v>
                </c:pt>
                <c:pt idx="25">
                  <c:v>1926</c:v>
                </c:pt>
                <c:pt idx="26">
                  <c:v>1927</c:v>
                </c:pt>
                <c:pt idx="27">
                  <c:v>1928</c:v>
                </c:pt>
                <c:pt idx="28">
                  <c:v>1929</c:v>
                </c:pt>
                <c:pt idx="29">
                  <c:v>1930</c:v>
                </c:pt>
                <c:pt idx="30">
                  <c:v>1931</c:v>
                </c:pt>
                <c:pt idx="31">
                  <c:v>1932</c:v>
                </c:pt>
                <c:pt idx="32">
                  <c:v>1933</c:v>
                </c:pt>
                <c:pt idx="33">
                  <c:v>1934</c:v>
                </c:pt>
                <c:pt idx="34">
                  <c:v>1935</c:v>
                </c:pt>
                <c:pt idx="35">
                  <c:v>1936</c:v>
                </c:pt>
                <c:pt idx="36">
                  <c:v>1937</c:v>
                </c:pt>
                <c:pt idx="37">
                  <c:v>1938</c:v>
                </c:pt>
                <c:pt idx="38">
                  <c:v>1939</c:v>
                </c:pt>
                <c:pt idx="39">
                  <c:v>1940</c:v>
                </c:pt>
                <c:pt idx="40">
                  <c:v>1941</c:v>
                </c:pt>
                <c:pt idx="41">
                  <c:v>1942</c:v>
                </c:pt>
                <c:pt idx="42">
                  <c:v>1943</c:v>
                </c:pt>
                <c:pt idx="43">
                  <c:v>1944</c:v>
                </c:pt>
                <c:pt idx="44">
                  <c:v>1945</c:v>
                </c:pt>
                <c:pt idx="45">
                  <c:v>1946</c:v>
                </c:pt>
                <c:pt idx="46">
                  <c:v>1947</c:v>
                </c:pt>
                <c:pt idx="47">
                  <c:v>1948</c:v>
                </c:pt>
                <c:pt idx="48">
                  <c:v>1949</c:v>
                </c:pt>
                <c:pt idx="49">
                  <c:v>1950</c:v>
                </c:pt>
                <c:pt idx="50">
                  <c:v>1951</c:v>
                </c:pt>
                <c:pt idx="51">
                  <c:v>1952</c:v>
                </c:pt>
                <c:pt idx="52">
                  <c:v>1953</c:v>
                </c:pt>
                <c:pt idx="53">
                  <c:v>1954</c:v>
                </c:pt>
                <c:pt idx="54">
                  <c:v>1955</c:v>
                </c:pt>
                <c:pt idx="55">
                  <c:v>1956</c:v>
                </c:pt>
                <c:pt idx="56">
                  <c:v>1957</c:v>
                </c:pt>
                <c:pt idx="57">
                  <c:v>1958</c:v>
                </c:pt>
                <c:pt idx="58">
                  <c:v>1959</c:v>
                </c:pt>
                <c:pt idx="59">
                  <c:v>1960</c:v>
                </c:pt>
                <c:pt idx="60">
                  <c:v>1961</c:v>
                </c:pt>
                <c:pt idx="61">
                  <c:v>1962</c:v>
                </c:pt>
                <c:pt idx="62">
                  <c:v>1963</c:v>
                </c:pt>
                <c:pt idx="63">
                  <c:v>1964</c:v>
                </c:pt>
                <c:pt idx="64">
                  <c:v>1965</c:v>
                </c:pt>
                <c:pt idx="65">
                  <c:v>1966</c:v>
                </c:pt>
                <c:pt idx="66">
                  <c:v>1967</c:v>
                </c:pt>
                <c:pt idx="67">
                  <c:v>1968</c:v>
                </c:pt>
                <c:pt idx="68">
                  <c:v>1969</c:v>
                </c:pt>
                <c:pt idx="69">
                  <c:v>1970</c:v>
                </c:pt>
                <c:pt idx="70">
                  <c:v>1971</c:v>
                </c:pt>
                <c:pt idx="71">
                  <c:v>1972</c:v>
                </c:pt>
                <c:pt idx="72">
                  <c:v>1973</c:v>
                </c:pt>
                <c:pt idx="73">
                  <c:v>1974</c:v>
                </c:pt>
                <c:pt idx="74">
                  <c:v>1975</c:v>
                </c:pt>
                <c:pt idx="75">
                  <c:v>1976</c:v>
                </c:pt>
                <c:pt idx="76">
                  <c:v>1977</c:v>
                </c:pt>
                <c:pt idx="77">
                  <c:v>1978</c:v>
                </c:pt>
                <c:pt idx="78">
                  <c:v>1979</c:v>
                </c:pt>
                <c:pt idx="79">
                  <c:v>1980</c:v>
                </c:pt>
                <c:pt idx="80">
                  <c:v>1981</c:v>
                </c:pt>
                <c:pt idx="81">
                  <c:v>1982</c:v>
                </c:pt>
                <c:pt idx="82">
                  <c:v>1983</c:v>
                </c:pt>
                <c:pt idx="83">
                  <c:v>1984</c:v>
                </c:pt>
                <c:pt idx="84">
                  <c:v>1985</c:v>
                </c:pt>
                <c:pt idx="85">
                  <c:v>1986</c:v>
                </c:pt>
                <c:pt idx="86">
                  <c:v>1987</c:v>
                </c:pt>
                <c:pt idx="87">
                  <c:v>1988</c:v>
                </c:pt>
                <c:pt idx="88">
                  <c:v>1989</c:v>
                </c:pt>
                <c:pt idx="89">
                  <c:v>1990</c:v>
                </c:pt>
                <c:pt idx="90">
                  <c:v>1991</c:v>
                </c:pt>
                <c:pt idx="91">
                  <c:v>1992</c:v>
                </c:pt>
                <c:pt idx="92">
                  <c:v>1993</c:v>
                </c:pt>
                <c:pt idx="93">
                  <c:v>1994</c:v>
                </c:pt>
                <c:pt idx="94">
                  <c:v>1995</c:v>
                </c:pt>
                <c:pt idx="95">
                  <c:v>1996</c:v>
                </c:pt>
                <c:pt idx="96">
                  <c:v>1997</c:v>
                </c:pt>
                <c:pt idx="97">
                  <c:v>1998</c:v>
                </c:pt>
                <c:pt idx="98">
                  <c:v>1999</c:v>
                </c:pt>
                <c:pt idx="99">
                  <c:v>2000</c:v>
                </c:pt>
                <c:pt idx="100">
                  <c:v>2001</c:v>
                </c:pt>
                <c:pt idx="101">
                  <c:v>2002</c:v>
                </c:pt>
                <c:pt idx="102">
                  <c:v>2003</c:v>
                </c:pt>
                <c:pt idx="103">
                  <c:v>2004</c:v>
                </c:pt>
                <c:pt idx="104">
                  <c:v>2005</c:v>
                </c:pt>
                <c:pt idx="105">
                  <c:v>2006</c:v>
                </c:pt>
                <c:pt idx="106">
                  <c:v>2007</c:v>
                </c:pt>
                <c:pt idx="107">
                  <c:v>2008</c:v>
                </c:pt>
                <c:pt idx="108">
                  <c:v>2009</c:v>
                </c:pt>
                <c:pt idx="109">
                  <c:v>2010</c:v>
                </c:pt>
                <c:pt idx="110">
                  <c:v>2011</c:v>
                </c:pt>
                <c:pt idx="111">
                  <c:v>2012</c:v>
                </c:pt>
                <c:pt idx="112">
                  <c:v>2013</c:v>
                </c:pt>
                <c:pt idx="113">
                  <c:v>2014</c:v>
                </c:pt>
                <c:pt idx="114">
                  <c:v>2015</c:v>
                </c:pt>
                <c:pt idx="115">
                  <c:v>2016</c:v>
                </c:pt>
                <c:pt idx="116">
                  <c:v>2017</c:v>
                </c:pt>
              </c:numCache>
            </c:numRef>
          </c:cat>
          <c:val>
            <c:numRef>
              <c:f>'Trend Kerala'!$B$3:$B$119</c:f>
              <c:numCache>
                <c:formatCode>General</c:formatCode>
                <c:ptCount val="117"/>
                <c:pt idx="0">
                  <c:v>270.7166666666667</c:v>
                </c:pt>
                <c:pt idx="1">
                  <c:v>277.20833333333337</c:v>
                </c:pt>
                <c:pt idx="2">
                  <c:v>272.61666666666667</c:v>
                </c:pt>
                <c:pt idx="3">
                  <c:v>260.8</c:v>
                </c:pt>
                <c:pt idx="4">
                  <c:v>228.47499999999999</c:v>
                </c:pt>
                <c:pt idx="5">
                  <c:v>225.67499999999998</c:v>
                </c:pt>
                <c:pt idx="6">
                  <c:v>305.90833333333336</c:v>
                </c:pt>
                <c:pt idx="7">
                  <c:v>220.69166666666672</c:v>
                </c:pt>
                <c:pt idx="8">
                  <c:v>254.17499999999998</c:v>
                </c:pt>
                <c:pt idx="9">
                  <c:v>237.38333333333333</c:v>
                </c:pt>
                <c:pt idx="10">
                  <c:v>227.23333333333332</c:v>
                </c:pt>
                <c:pt idx="11">
                  <c:v>287.60833333333335</c:v>
                </c:pt>
                <c:pt idx="12">
                  <c:v>217.55833333333337</c:v>
                </c:pt>
                <c:pt idx="13">
                  <c:v>241.6</c:v>
                </c:pt>
                <c:pt idx="14">
                  <c:v>252.05833333333337</c:v>
                </c:pt>
                <c:pt idx="15">
                  <c:v>245.45000000000005</c:v>
                </c:pt>
                <c:pt idx="16">
                  <c:v>225.4</c:v>
                </c:pt>
                <c:pt idx="17">
                  <c:v>208.49166666666667</c:v>
                </c:pt>
                <c:pt idx="18">
                  <c:v>250.2583333333333</c:v>
                </c:pt>
                <c:pt idx="19">
                  <c:v>275.26666666666665</c:v>
                </c:pt>
                <c:pt idx="20">
                  <c:v>226.66666666666666</c:v>
                </c:pt>
                <c:pt idx="21">
                  <c:v>272.30833333333334</c:v>
                </c:pt>
                <c:pt idx="22">
                  <c:v>290.40833333333336</c:v>
                </c:pt>
                <c:pt idx="23">
                  <c:v>352.19166666666661</c:v>
                </c:pt>
                <c:pt idx="24">
                  <c:v>255.18333333333337</c:v>
                </c:pt>
                <c:pt idx="25">
                  <c:v>247.11666666666665</c:v>
                </c:pt>
                <c:pt idx="26">
                  <c:v>249.56666666666669</c:v>
                </c:pt>
                <c:pt idx="27">
                  <c:v>208.55833333333331</c:v>
                </c:pt>
                <c:pt idx="28">
                  <c:v>280.13333333333338</c:v>
                </c:pt>
                <c:pt idx="29">
                  <c:v>251.5</c:v>
                </c:pt>
                <c:pt idx="30">
                  <c:v>271.625</c:v>
                </c:pt>
                <c:pt idx="31">
                  <c:v>283.5916666666667</c:v>
                </c:pt>
                <c:pt idx="32">
                  <c:v>339.4</c:v>
                </c:pt>
                <c:pt idx="33">
                  <c:v>200.89166666666668</c:v>
                </c:pt>
                <c:pt idx="34">
                  <c:v>208.17499999999998</c:v>
                </c:pt>
                <c:pt idx="35">
                  <c:v>253.59166666666661</c:v>
                </c:pt>
                <c:pt idx="36">
                  <c:v>234.84166666666667</c:v>
                </c:pt>
                <c:pt idx="37">
                  <c:v>219.50833333333333</c:v>
                </c:pt>
                <c:pt idx="38">
                  <c:v>244.79166666666666</c:v>
                </c:pt>
                <c:pt idx="39">
                  <c:v>259.81666666666666</c:v>
                </c:pt>
                <c:pt idx="40">
                  <c:v>259.26666666666665</c:v>
                </c:pt>
                <c:pt idx="41">
                  <c:v>254.25</c:v>
                </c:pt>
                <c:pt idx="42">
                  <c:v>288.69166666666666</c:v>
                </c:pt>
                <c:pt idx="43">
                  <c:v>207.49166666666667</c:v>
                </c:pt>
                <c:pt idx="44">
                  <c:v>202.69166666666669</c:v>
                </c:pt>
                <c:pt idx="45">
                  <c:v>297.12500000000006</c:v>
                </c:pt>
                <c:pt idx="46">
                  <c:v>249.83333333333334</c:v>
                </c:pt>
                <c:pt idx="47">
                  <c:v>253.26666666666665</c:v>
                </c:pt>
                <c:pt idx="48">
                  <c:v>245.20833333333334</c:v>
                </c:pt>
                <c:pt idx="49">
                  <c:v>262.22499999999997</c:v>
                </c:pt>
                <c:pt idx="50">
                  <c:v>225.46666666666667</c:v>
                </c:pt>
                <c:pt idx="51">
                  <c:v>194.56666666666669</c:v>
                </c:pt>
                <c:pt idx="52">
                  <c:v>212.06666666666663</c:v>
                </c:pt>
                <c:pt idx="53">
                  <c:v>244.82499999999996</c:v>
                </c:pt>
                <c:pt idx="54">
                  <c:v>261.21666666666664</c:v>
                </c:pt>
                <c:pt idx="55">
                  <c:v>233.19166666666669</c:v>
                </c:pt>
                <c:pt idx="56">
                  <c:v>258.60000000000002</c:v>
                </c:pt>
                <c:pt idx="57">
                  <c:v>243.59166666666667</c:v>
                </c:pt>
                <c:pt idx="58">
                  <c:v>312.18333333333334</c:v>
                </c:pt>
                <c:pt idx="59">
                  <c:v>282.13333333333333</c:v>
                </c:pt>
                <c:pt idx="60">
                  <c:v>354.82499999999999</c:v>
                </c:pt>
                <c:pt idx="61">
                  <c:v>281.31666666666666</c:v>
                </c:pt>
                <c:pt idx="62">
                  <c:v>220.91666666666666</c:v>
                </c:pt>
                <c:pt idx="63">
                  <c:v>239.1</c:v>
                </c:pt>
                <c:pt idx="64">
                  <c:v>195.20833333333329</c:v>
                </c:pt>
                <c:pt idx="65">
                  <c:v>218.48333333333335</c:v>
                </c:pt>
                <c:pt idx="66">
                  <c:v>214.09166666666667</c:v>
                </c:pt>
                <c:pt idx="67">
                  <c:v>282.72500000000002</c:v>
                </c:pt>
                <c:pt idx="68">
                  <c:v>222.07500000000002</c:v>
                </c:pt>
                <c:pt idx="69">
                  <c:v>225.27500000000001</c:v>
                </c:pt>
                <c:pt idx="70">
                  <c:v>256.39166666666671</c:v>
                </c:pt>
                <c:pt idx="71">
                  <c:v>228.26666666666668</c:v>
                </c:pt>
                <c:pt idx="72">
                  <c:v>201.03333333333333</c:v>
                </c:pt>
                <c:pt idx="73">
                  <c:v>230.62499999999997</c:v>
                </c:pt>
                <c:pt idx="74">
                  <c:v>291.53333333333336</c:v>
                </c:pt>
                <c:pt idx="75">
                  <c:v>172.4</c:v>
                </c:pt>
                <c:pt idx="76">
                  <c:v>253.96666666666667</c:v>
                </c:pt>
                <c:pt idx="77">
                  <c:v>264.72499999999997</c:v>
                </c:pt>
                <c:pt idx="78">
                  <c:v>208.5916666666667</c:v>
                </c:pt>
                <c:pt idx="79">
                  <c:v>233.6166666666667</c:v>
                </c:pt>
                <c:pt idx="80">
                  <c:v>250.48333333333335</c:v>
                </c:pt>
                <c:pt idx="81">
                  <c:v>185.27500000000001</c:v>
                </c:pt>
                <c:pt idx="82">
                  <c:v>193.37499999999997</c:v>
                </c:pt>
                <c:pt idx="83">
                  <c:v>230.18333333333331</c:v>
                </c:pt>
                <c:pt idx="84">
                  <c:v>199.23333333333335</c:v>
                </c:pt>
                <c:pt idx="85">
                  <c:v>174.45000000000002</c:v>
                </c:pt>
                <c:pt idx="86">
                  <c:v>178.13333333333333</c:v>
                </c:pt>
                <c:pt idx="87">
                  <c:v>200.2833333333333</c:v>
                </c:pt>
                <c:pt idx="88">
                  <c:v>201.88333333333333</c:v>
                </c:pt>
                <c:pt idx="89">
                  <c:v>224.44166666666669</c:v>
                </c:pt>
                <c:pt idx="90">
                  <c:v>265.37500000000006</c:v>
                </c:pt>
                <c:pt idx="91">
                  <c:v>269.94999999999993</c:v>
                </c:pt>
                <c:pt idx="92">
                  <c:v>226.47499999999999</c:v>
                </c:pt>
                <c:pt idx="93">
                  <c:v>284.23333333333335</c:v>
                </c:pt>
                <c:pt idx="94">
                  <c:v>238.23333333333335</c:v>
                </c:pt>
                <c:pt idx="95">
                  <c:v>217.49166666666665</c:v>
                </c:pt>
                <c:pt idx="96">
                  <c:v>271.04166666666669</c:v>
                </c:pt>
                <c:pt idx="97">
                  <c:v>262.61666666666667</c:v>
                </c:pt>
                <c:pt idx="98">
                  <c:v>242.89166666666668</c:v>
                </c:pt>
                <c:pt idx="99">
                  <c:v>201.04166666666663</c:v>
                </c:pt>
                <c:pt idx="100">
                  <c:v>244.25</c:v>
                </c:pt>
                <c:pt idx="101">
                  <c:v>208.95833333333334</c:v>
                </c:pt>
                <c:pt idx="102">
                  <c:v>199.56666666666663</c:v>
                </c:pt>
                <c:pt idx="103">
                  <c:v>240.5</c:v>
                </c:pt>
                <c:pt idx="104">
                  <c:v>252.6</c:v>
                </c:pt>
                <c:pt idx="105">
                  <c:v>285.05000000000007</c:v>
                </c:pt>
                <c:pt idx="106">
                  <c:v>290.8</c:v>
                </c:pt>
                <c:pt idx="107">
                  <c:v>210.39166666666668</c:v>
                </c:pt>
                <c:pt idx="108">
                  <c:v>234.22499999999994</c:v>
                </c:pt>
                <c:pt idx="109">
                  <c:v>260.99166666666667</c:v>
                </c:pt>
                <c:pt idx="110">
                  <c:v>252.94166666666661</c:v>
                </c:pt>
                <c:pt idx="111">
                  <c:v>179.26666666666668</c:v>
                </c:pt>
                <c:pt idx="112">
                  <c:v>271.29166666666669</c:v>
                </c:pt>
                <c:pt idx="113">
                  <c:v>253.88333333333333</c:v>
                </c:pt>
                <c:pt idx="114">
                  <c:v>216.72499999999999</c:v>
                </c:pt>
                <c:pt idx="115">
                  <c:v>155.9</c:v>
                </c:pt>
                <c:pt idx="116">
                  <c:v>222.06666666666663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3E-49D0-BE56-8B8FC8C6FEBA}"/>
            </c:ext>
          </c:extLst>
        </c:ser>
        <c:ser>
          <c:idx val="0"/>
          <c:order val="1"/>
          <c:tx>
            <c:strRef>
              <c:f>'Trend Kerala'!$D$2</c:f>
              <c:strCache>
                <c:ptCount val="1"/>
                <c:pt idx="0">
                  <c:v>Linear</c:v>
                </c:pt>
              </c:strCache>
            </c:strRef>
          </c:tx>
          <c:spPr>
            <a:ln w="3683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'Trend Kerala'!$D$3:$D$119</c:f>
              <c:numCache>
                <c:formatCode>General</c:formatCode>
                <c:ptCount val="117"/>
                <c:pt idx="0">
                  <c:v>258.6207916847747</c:v>
                </c:pt>
                <c:pt idx="1">
                  <c:v>258.34896253253203</c:v>
                </c:pt>
                <c:pt idx="2">
                  <c:v>258.07713338028941</c:v>
                </c:pt>
                <c:pt idx="3">
                  <c:v>257.80530422804674</c:v>
                </c:pt>
                <c:pt idx="4">
                  <c:v>257.53347507580412</c:v>
                </c:pt>
                <c:pt idx="5">
                  <c:v>257.26164592356145</c:v>
                </c:pt>
                <c:pt idx="6">
                  <c:v>256.98981677131877</c:v>
                </c:pt>
                <c:pt idx="7">
                  <c:v>256.71798761907615</c:v>
                </c:pt>
                <c:pt idx="8">
                  <c:v>256.44615846683348</c:v>
                </c:pt>
                <c:pt idx="9">
                  <c:v>256.17432931459086</c:v>
                </c:pt>
                <c:pt idx="10">
                  <c:v>255.90250016234819</c:v>
                </c:pt>
                <c:pt idx="11">
                  <c:v>255.63067101010554</c:v>
                </c:pt>
                <c:pt idx="12">
                  <c:v>255.35884185786287</c:v>
                </c:pt>
                <c:pt idx="13">
                  <c:v>255.08701270562023</c:v>
                </c:pt>
                <c:pt idx="14">
                  <c:v>254.81518355337758</c:v>
                </c:pt>
                <c:pt idx="15">
                  <c:v>254.54335440113493</c:v>
                </c:pt>
                <c:pt idx="16">
                  <c:v>254.27152524889226</c:v>
                </c:pt>
                <c:pt idx="17">
                  <c:v>253.99969609664961</c:v>
                </c:pt>
                <c:pt idx="18">
                  <c:v>253.72786694440697</c:v>
                </c:pt>
                <c:pt idx="19">
                  <c:v>253.45603779216432</c:v>
                </c:pt>
                <c:pt idx="20">
                  <c:v>253.18420863992168</c:v>
                </c:pt>
                <c:pt idx="21">
                  <c:v>252.912379487679</c:v>
                </c:pt>
                <c:pt idx="22">
                  <c:v>252.64055033543636</c:v>
                </c:pt>
                <c:pt idx="23">
                  <c:v>252.36872118319371</c:v>
                </c:pt>
                <c:pt idx="24">
                  <c:v>252.09689203095107</c:v>
                </c:pt>
                <c:pt idx="25">
                  <c:v>251.82506287870839</c:v>
                </c:pt>
                <c:pt idx="26">
                  <c:v>251.55323372646575</c:v>
                </c:pt>
                <c:pt idx="27">
                  <c:v>251.2814045742231</c:v>
                </c:pt>
                <c:pt idx="28">
                  <c:v>251.00957542198046</c:v>
                </c:pt>
                <c:pt idx="29">
                  <c:v>250.73774626973778</c:v>
                </c:pt>
                <c:pt idx="30">
                  <c:v>250.46591711749514</c:v>
                </c:pt>
                <c:pt idx="31">
                  <c:v>250.19408796525249</c:v>
                </c:pt>
                <c:pt idx="32">
                  <c:v>249.92225881300985</c:v>
                </c:pt>
                <c:pt idx="33">
                  <c:v>249.6504296607672</c:v>
                </c:pt>
                <c:pt idx="34">
                  <c:v>249.37860050852453</c:v>
                </c:pt>
                <c:pt idx="35">
                  <c:v>249.10677135628188</c:v>
                </c:pt>
                <c:pt idx="36">
                  <c:v>248.83494220403924</c:v>
                </c:pt>
                <c:pt idx="37">
                  <c:v>248.56311305179659</c:v>
                </c:pt>
                <c:pt idx="38">
                  <c:v>248.29128389955395</c:v>
                </c:pt>
                <c:pt idx="39">
                  <c:v>248.01945474731127</c:v>
                </c:pt>
                <c:pt idx="40">
                  <c:v>247.74762559506863</c:v>
                </c:pt>
                <c:pt idx="41">
                  <c:v>247.47579644282598</c:v>
                </c:pt>
                <c:pt idx="42">
                  <c:v>247.20396729058334</c:v>
                </c:pt>
                <c:pt idx="43">
                  <c:v>246.93213813834066</c:v>
                </c:pt>
                <c:pt idx="44">
                  <c:v>246.66030898609802</c:v>
                </c:pt>
                <c:pt idx="45">
                  <c:v>246.38847983385537</c:v>
                </c:pt>
                <c:pt idx="46">
                  <c:v>246.11665068161273</c:v>
                </c:pt>
                <c:pt idx="47">
                  <c:v>245.84482152937005</c:v>
                </c:pt>
                <c:pt idx="48">
                  <c:v>245.57299237712741</c:v>
                </c:pt>
                <c:pt idx="49">
                  <c:v>245.30116322488476</c:v>
                </c:pt>
                <c:pt idx="50">
                  <c:v>245.02933407264211</c:v>
                </c:pt>
                <c:pt idx="51">
                  <c:v>244.75750492039947</c:v>
                </c:pt>
                <c:pt idx="52">
                  <c:v>244.4856757681568</c:v>
                </c:pt>
                <c:pt idx="53">
                  <c:v>244.21384661591415</c:v>
                </c:pt>
                <c:pt idx="54">
                  <c:v>243.9420174636715</c:v>
                </c:pt>
                <c:pt idx="55">
                  <c:v>243.67018831142886</c:v>
                </c:pt>
                <c:pt idx="56">
                  <c:v>243.39835915918619</c:v>
                </c:pt>
                <c:pt idx="57">
                  <c:v>243.12653000694354</c:v>
                </c:pt>
                <c:pt idx="58">
                  <c:v>242.85470085470089</c:v>
                </c:pt>
                <c:pt idx="59">
                  <c:v>242.58287170245825</c:v>
                </c:pt>
                <c:pt idx="60">
                  <c:v>242.3110425502156</c:v>
                </c:pt>
                <c:pt idx="61">
                  <c:v>242.03921339797293</c:v>
                </c:pt>
                <c:pt idx="62">
                  <c:v>241.76738424573028</c:v>
                </c:pt>
                <c:pt idx="63">
                  <c:v>241.49555509348764</c:v>
                </c:pt>
                <c:pt idx="64">
                  <c:v>241.22372594124499</c:v>
                </c:pt>
                <c:pt idx="65">
                  <c:v>240.95189678900232</c:v>
                </c:pt>
                <c:pt idx="66">
                  <c:v>240.68006763675967</c:v>
                </c:pt>
                <c:pt idx="67">
                  <c:v>240.40823848451703</c:v>
                </c:pt>
                <c:pt idx="68">
                  <c:v>240.13640933227438</c:v>
                </c:pt>
                <c:pt idx="69">
                  <c:v>239.86458018003174</c:v>
                </c:pt>
                <c:pt idx="70">
                  <c:v>239.59275102778906</c:v>
                </c:pt>
                <c:pt idx="71">
                  <c:v>239.32092187554642</c:v>
                </c:pt>
                <c:pt idx="72">
                  <c:v>239.04909272330377</c:v>
                </c:pt>
                <c:pt idx="73">
                  <c:v>238.77726357106113</c:v>
                </c:pt>
                <c:pt idx="74">
                  <c:v>238.50543441881845</c:v>
                </c:pt>
                <c:pt idx="75">
                  <c:v>238.23360526657581</c:v>
                </c:pt>
                <c:pt idx="76">
                  <c:v>237.96177611433316</c:v>
                </c:pt>
                <c:pt idx="77">
                  <c:v>237.68994696209052</c:v>
                </c:pt>
                <c:pt idx="78">
                  <c:v>237.41811780984784</c:v>
                </c:pt>
                <c:pt idx="79">
                  <c:v>237.1462886576052</c:v>
                </c:pt>
                <c:pt idx="80">
                  <c:v>236.87445950536255</c:v>
                </c:pt>
                <c:pt idx="81">
                  <c:v>236.60263035311991</c:v>
                </c:pt>
                <c:pt idx="82">
                  <c:v>236.33080120087726</c:v>
                </c:pt>
                <c:pt idx="83">
                  <c:v>236.05897204863459</c:v>
                </c:pt>
                <c:pt idx="84">
                  <c:v>235.78714289639194</c:v>
                </c:pt>
                <c:pt idx="85">
                  <c:v>235.5153137441493</c:v>
                </c:pt>
                <c:pt idx="86">
                  <c:v>235.24348459190665</c:v>
                </c:pt>
                <c:pt idx="87">
                  <c:v>234.971655439664</c:v>
                </c:pt>
                <c:pt idx="88">
                  <c:v>234.69982628742133</c:v>
                </c:pt>
                <c:pt idx="89">
                  <c:v>234.42799713517869</c:v>
                </c:pt>
                <c:pt idx="90">
                  <c:v>234.15616798293604</c:v>
                </c:pt>
                <c:pt idx="91">
                  <c:v>233.88433883069339</c:v>
                </c:pt>
                <c:pt idx="92">
                  <c:v>233.61250967845072</c:v>
                </c:pt>
                <c:pt idx="93">
                  <c:v>233.34068052620808</c:v>
                </c:pt>
                <c:pt idx="94">
                  <c:v>233.06885137396543</c:v>
                </c:pt>
                <c:pt idx="95">
                  <c:v>232.79702222172278</c:v>
                </c:pt>
                <c:pt idx="96">
                  <c:v>232.52519306948011</c:v>
                </c:pt>
                <c:pt idx="97">
                  <c:v>232.25336391723746</c:v>
                </c:pt>
                <c:pt idx="98">
                  <c:v>231.98153476499482</c:v>
                </c:pt>
                <c:pt idx="99">
                  <c:v>231.70970561275217</c:v>
                </c:pt>
                <c:pt idx="100">
                  <c:v>231.43787646050953</c:v>
                </c:pt>
                <c:pt idx="101">
                  <c:v>231.16604730826685</c:v>
                </c:pt>
                <c:pt idx="102">
                  <c:v>230.89421815602421</c:v>
                </c:pt>
                <c:pt idx="103">
                  <c:v>230.62238900378156</c:v>
                </c:pt>
                <c:pt idx="104">
                  <c:v>230.35055985153892</c:v>
                </c:pt>
                <c:pt idx="105">
                  <c:v>230.07873069929624</c:v>
                </c:pt>
                <c:pt idx="106">
                  <c:v>229.8069015470536</c:v>
                </c:pt>
                <c:pt idx="107">
                  <c:v>229.53507239481095</c:v>
                </c:pt>
                <c:pt idx="108">
                  <c:v>229.26324324256831</c:v>
                </c:pt>
                <c:pt idx="109">
                  <c:v>228.99141409032566</c:v>
                </c:pt>
                <c:pt idx="110">
                  <c:v>228.71958493808299</c:v>
                </c:pt>
                <c:pt idx="111">
                  <c:v>228.44775578584034</c:v>
                </c:pt>
                <c:pt idx="112">
                  <c:v>228.1759266335977</c:v>
                </c:pt>
                <c:pt idx="113">
                  <c:v>227.90409748135505</c:v>
                </c:pt>
                <c:pt idx="114">
                  <c:v>227.63226832911238</c:v>
                </c:pt>
                <c:pt idx="115">
                  <c:v>227.36043917686973</c:v>
                </c:pt>
                <c:pt idx="116">
                  <c:v>227.08861002462709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3E-49D0-BE56-8B8FC8C6FEBA}"/>
            </c:ext>
          </c:extLst>
        </c:ser>
        <c:ser>
          <c:idx val="3"/>
          <c:order val="2"/>
          <c:tx>
            <c:v>Modified Exponential</c:v>
          </c:tx>
          <c:spPr>
            <a:ln>
              <a:solidFill>
                <a:schemeClr val="accent6">
                  <a:lumMod val="50000"/>
                </a:schemeClr>
              </a:solidFill>
            </a:ln>
          </c:spPr>
          <c:marker>
            <c:symbol val="none"/>
          </c:marker>
          <c:val>
            <c:numRef>
              <c:f>'Trend Kerala'!$F$3:$F$119</c:f>
              <c:numCache>
                <c:formatCode>General</c:formatCode>
                <c:ptCount val="117"/>
                <c:pt idx="0">
                  <c:v>257.33279706832553</c:v>
                </c:pt>
                <c:pt idx="1">
                  <c:v>257.31397650552884</c:v>
                </c:pt>
                <c:pt idx="2">
                  <c:v>257.294725347189</c:v>
                </c:pt>
                <c:pt idx="3">
                  <c:v>257.27503374171323</c:v>
                </c:pt>
                <c:pt idx="4">
                  <c:v>257.25489161211402</c:v>
                </c:pt>
                <c:pt idx="5">
                  <c:v>257.23428865085276</c:v>
                </c:pt>
                <c:pt idx="6">
                  <c:v>257.2132143145646</c:v>
                </c:pt>
                <c:pt idx="7">
                  <c:v>257.19165781866315</c:v>
                </c:pt>
                <c:pt idx="8">
                  <c:v>257.16960813182146</c:v>
                </c:pt>
                <c:pt idx="9">
                  <c:v>257.14705397032697</c:v>
                </c:pt>
                <c:pt idx="10">
                  <c:v>257.12398379230717</c:v>
                </c:pt>
                <c:pt idx="11">
                  <c:v>257.1003857918231</c:v>
                </c:pt>
                <c:pt idx="12">
                  <c:v>257.07624789282772</c:v>
                </c:pt>
                <c:pt idx="13">
                  <c:v>257.05155774298629</c:v>
                </c:pt>
                <c:pt idx="14">
                  <c:v>257.02630270735494</c:v>
                </c:pt>
                <c:pt idx="15">
                  <c:v>257.00046986191512</c:v>
                </c:pt>
                <c:pt idx="16">
                  <c:v>256.97404598695971</c:v>
                </c:pt>
                <c:pt idx="17">
                  <c:v>256.94701756032794</c:v>
                </c:pt>
                <c:pt idx="18">
                  <c:v>256.91937075048565</c:v>
                </c:pt>
                <c:pt idx="19">
                  <c:v>256.89109140944714</c:v>
                </c:pt>
                <c:pt idx="20">
                  <c:v>256.8621650655349</c:v>
                </c:pt>
                <c:pt idx="21">
                  <c:v>256.83257691597407</c:v>
                </c:pt>
                <c:pt idx="22">
                  <c:v>256.8023118193172</c:v>
                </c:pt>
                <c:pt idx="23">
                  <c:v>256.77135428769577</c:v>
                </c:pt>
                <c:pt idx="24">
                  <c:v>256.73968847889438</c:v>
                </c:pt>
                <c:pt idx="25">
                  <c:v>256.70729818824373</c:v>
                </c:pt>
                <c:pt idx="26">
                  <c:v>256.67416684032781</c:v>
                </c:pt>
                <c:pt idx="27">
                  <c:v>256.64027748050205</c:v>
                </c:pt>
                <c:pt idx="28">
                  <c:v>256.60561276621644</c:v>
                </c:pt>
                <c:pt idx="29">
                  <c:v>256.57015495814096</c:v>
                </c:pt>
                <c:pt idx="30">
                  <c:v>256.53388591108757</c:v>
                </c:pt>
                <c:pt idx="31">
                  <c:v>256.49678706472451</c:v>
                </c:pt>
                <c:pt idx="32">
                  <c:v>256.45883943407847</c:v>
                </c:pt>
                <c:pt idx="33">
                  <c:v>256.42002359981888</c:v>
                </c:pt>
                <c:pt idx="34">
                  <c:v>256.38031969832042</c:v>
                </c:pt>
                <c:pt idx="35">
                  <c:v>256.33970741149818</c:v>
                </c:pt>
                <c:pt idx="36">
                  <c:v>256.29816595640972</c:v>
                </c:pt>
                <c:pt idx="37">
                  <c:v>256.25567407461989</c:v>
                </c:pt>
                <c:pt idx="38">
                  <c:v>256.21221002132194</c:v>
                </c:pt>
                <c:pt idx="39">
                  <c:v>256.1677515542097</c:v>
                </c:pt>
                <c:pt idx="40">
                  <c:v>256.12227592209553</c:v>
                </c:pt>
                <c:pt idx="41">
                  <c:v>256.07575985326741</c:v>
                </c:pt>
                <c:pt idx="42">
                  <c:v>256.02817954358011</c:v>
                </c:pt>
                <c:pt idx="43">
                  <c:v>255.97951064427329</c:v>
                </c:pt>
                <c:pt idx="44">
                  <c:v>255.92972824951167</c:v>
                </c:pt>
                <c:pt idx="45">
                  <c:v>255.87880688363944</c:v>
                </c:pt>
                <c:pt idx="46">
                  <c:v>255.82672048814334</c:v>
                </c:pt>
                <c:pt idx="47">
                  <c:v>255.77344240831763</c:v>
                </c:pt>
                <c:pt idx="48">
                  <c:v>255.7189453796237</c:v>
                </c:pt>
                <c:pt idx="49">
                  <c:v>255.66320151373773</c:v>
                </c:pt>
                <c:pt idx="50">
                  <c:v>255.6061822842791</c:v>
                </c:pt>
                <c:pt idx="51">
                  <c:v>255.54785851221223</c:v>
                </c:pt>
                <c:pt idx="52">
                  <c:v>255.4882003509147</c:v>
                </c:pt>
                <c:pt idx="53">
                  <c:v>255.42717727090329</c:v>
                </c:pt>
                <c:pt idx="54">
                  <c:v>255.36475804421093</c:v>
                </c:pt>
                <c:pt idx="55">
                  <c:v>255.30091072840611</c:v>
                </c:pt>
                <c:pt idx="56">
                  <c:v>255.23560265024659</c:v>
                </c:pt>
                <c:pt idx="57">
                  <c:v>255.16880038895928</c:v>
                </c:pt>
                <c:pt idx="58">
                  <c:v>255.10046975913733</c:v>
                </c:pt>
                <c:pt idx="59">
                  <c:v>255.03057579324624</c:v>
                </c:pt>
                <c:pt idx="60">
                  <c:v>254.95908272372947</c:v>
                </c:pt>
                <c:pt idx="61">
                  <c:v>254.88595396470478</c:v>
                </c:pt>
                <c:pt idx="62">
                  <c:v>254.81115209324173</c:v>
                </c:pt>
                <c:pt idx="63">
                  <c:v>254.73463883021091</c:v>
                </c:pt>
                <c:pt idx="64">
                  <c:v>254.65637502069495</c:v>
                </c:pt>
                <c:pt idx="65">
                  <c:v>254.57632061395128</c:v>
                </c:pt>
                <c:pt idx="66">
                  <c:v>254.49443464291673</c:v>
                </c:pt>
                <c:pt idx="67">
                  <c:v>254.41067520324285</c:v>
                </c:pt>
                <c:pt idx="68">
                  <c:v>254.32499943185195</c:v>
                </c:pt>
                <c:pt idx="69">
                  <c:v>254.23736348500216</c:v>
                </c:pt>
                <c:pt idx="70">
                  <c:v>254.14772251585092</c:v>
                </c:pt>
                <c:pt idx="71">
                  <c:v>254.05603065150507</c:v>
                </c:pt>
                <c:pt idx="72">
                  <c:v>253.96224096954577</c:v>
                </c:pt>
                <c:pt idx="73">
                  <c:v>253.86630547401643</c:v>
                </c:pt>
                <c:pt idx="74">
                  <c:v>253.7681750708613</c:v>
                </c:pt>
                <c:pt idx="75">
                  <c:v>253.66779954280196</c:v>
                </c:pt>
                <c:pt idx="76">
                  <c:v>253.56512752363926</c:v>
                </c:pt>
                <c:pt idx="77">
                  <c:v>253.46010647196701</c:v>
                </c:pt>
                <c:pt idx="78">
                  <c:v>253.35268264428453</c:v>
                </c:pt>
                <c:pt idx="79">
                  <c:v>253.24280106749396</c:v>
                </c:pt>
                <c:pt idx="80">
                  <c:v>253.13040551076818</c:v>
                </c:pt>
                <c:pt idx="81">
                  <c:v>253.0154384567754</c:v>
                </c:pt>
                <c:pt idx="82">
                  <c:v>252.89784107224506</c:v>
                </c:pt>
                <c:pt idx="83">
                  <c:v>252.77755317786063</c:v>
                </c:pt>
                <c:pt idx="84">
                  <c:v>252.65451321746329</c:v>
                </c:pt>
                <c:pt idx="85">
                  <c:v>252.52865822655127</c:v>
                </c:pt>
                <c:pt idx="86">
                  <c:v>252.39992380005836</c:v>
                </c:pt>
                <c:pt idx="87">
                  <c:v>252.26824405939522</c:v>
                </c:pt>
                <c:pt idx="88">
                  <c:v>252.13355161873659</c:v>
                </c:pt>
                <c:pt idx="89">
                  <c:v>251.99577755053741</c:v>
                </c:pt>
                <c:pt idx="90">
                  <c:v>251.85485135025968</c:v>
                </c:pt>
                <c:pt idx="91">
                  <c:v>251.71070090029252</c:v>
                </c:pt>
                <c:pt idx="92">
                  <c:v>251.5632524330467</c:v>
                </c:pt>
                <c:pt idx="93">
                  <c:v>251.41243049320462</c:v>
                </c:pt>
                <c:pt idx="94">
                  <c:v>251.25815789910712</c:v>
                </c:pt>
                <c:pt idx="95">
                  <c:v>251.10035570325618</c:v>
                </c:pt>
                <c:pt idx="96">
                  <c:v>250.93894315191446</c:v>
                </c:pt>
                <c:pt idx="97">
                  <c:v>250.77383764378044</c:v>
                </c:pt>
                <c:pt idx="98">
                  <c:v>250.60495468771779</c:v>
                </c:pt>
                <c:pt idx="99">
                  <c:v>250.43220785951812</c:v>
                </c:pt>
                <c:pt idx="100">
                  <c:v>250.25550875767397</c:v>
                </c:pt>
                <c:pt idx="101">
                  <c:v>250.0747669581404</c:v>
                </c:pt>
                <c:pt idx="102">
                  <c:v>249.88988996806123</c:v>
                </c:pt>
                <c:pt idx="103">
                  <c:v>249.70078317843684</c:v>
                </c:pt>
                <c:pt idx="104">
                  <c:v>249.50734981570886</c:v>
                </c:pt>
                <c:pt idx="105">
                  <c:v>249.30949089223722</c:v>
                </c:pt>
                <c:pt idx="106">
                  <c:v>249.10710515564426</c:v>
                </c:pt>
                <c:pt idx="107">
                  <c:v>248.90008903699982</c:v>
                </c:pt>
                <c:pt idx="108">
                  <c:v>248.68833659782069</c:v>
                </c:pt>
                <c:pt idx="109">
                  <c:v>248.47173947585787</c:v>
                </c:pt>
                <c:pt idx="110">
                  <c:v>248.25018682964304</c:v>
                </c:pt>
                <c:pt idx="111">
                  <c:v>248.02356528176662</c:v>
                </c:pt>
                <c:pt idx="112">
                  <c:v>247.79175886085795</c:v>
                </c:pt>
                <c:pt idx="113">
                  <c:v>247.55464894223806</c:v>
                </c:pt>
                <c:pt idx="114">
                  <c:v>247.31211418721472</c:v>
                </c:pt>
                <c:pt idx="115">
                  <c:v>247.06403048098838</c:v>
                </c:pt>
                <c:pt idx="116">
                  <c:v>246.8102708691379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43E-49D0-BE56-8B8FC8C6FE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79377231"/>
        <c:axId val="1"/>
      </c:lineChart>
      <c:catAx>
        <c:axId val="147937723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Years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Estimated</a:t>
                </a:r>
                <a:r>
                  <a:rPr lang="en-IN" baseline="0"/>
                  <a:t> Rainfall (in mm)</a:t>
                </a:r>
                <a:endParaRPr lang="en-IN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9377231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SEASONAL</a:t>
            </a:r>
            <a:r>
              <a:rPr lang="en-IN" baseline="0"/>
              <a:t> INDICES</a:t>
            </a:r>
            <a:r>
              <a:rPr lang="en-IN"/>
              <a:t> - KERALA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'Seasonal Kerala'!$K$124</c:f>
              <c:strCache>
                <c:ptCount val="1"/>
                <c:pt idx="0">
                  <c:v>Si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'Seasonal Kerala'!$J$125:$J$136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'Seasonal Kerala'!$K$125:$K$136</c:f>
              <c:numCache>
                <c:formatCode>General</c:formatCode>
                <c:ptCount val="12"/>
                <c:pt idx="0">
                  <c:v>4.9026945630710452</c:v>
                </c:pt>
                <c:pt idx="1">
                  <c:v>6.3261633717838892</c:v>
                </c:pt>
                <c:pt idx="2">
                  <c:v>15.37954663485211</c:v>
                </c:pt>
                <c:pt idx="3">
                  <c:v>45.500102945399853</c:v>
                </c:pt>
                <c:pt idx="4">
                  <c:v>94.194633866921578</c:v>
                </c:pt>
                <c:pt idx="5">
                  <c:v>269.42935814401113</c:v>
                </c:pt>
                <c:pt idx="6">
                  <c:v>285.19083662626548</c:v>
                </c:pt>
                <c:pt idx="7">
                  <c:v>173.75703732870761</c:v>
                </c:pt>
                <c:pt idx="8">
                  <c:v>99.531501760555074</c:v>
                </c:pt>
                <c:pt idx="9">
                  <c:v>121.62025926293542</c:v>
                </c:pt>
                <c:pt idx="10">
                  <c:v>67.576439773848591</c:v>
                </c:pt>
                <c:pt idx="11">
                  <c:v>16.591425721648235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77-476B-B456-04544C7829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1709392"/>
        <c:axId val="1301713232"/>
      </c:lineChart>
      <c:catAx>
        <c:axId val="1301709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1713232"/>
        <c:crosses val="autoZero"/>
        <c:auto val="1"/>
        <c:lblAlgn val="ctr"/>
        <c:lblOffset val="100"/>
        <c:noMultiLvlLbl val="0"/>
      </c:catAx>
      <c:valAx>
        <c:axId val="1301713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1709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aseline="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TIMEPLOT</a:t>
            </a:r>
            <a:r>
              <a:rPr lang="en-IN" baseline="0"/>
              <a:t> - PUNJAB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'Punjab Data'!$B$2:$B$118</c:f>
              <c:numCache>
                <c:formatCode>General</c:formatCode>
                <c:ptCount val="117"/>
                <c:pt idx="0">
                  <c:v>1901</c:v>
                </c:pt>
                <c:pt idx="1">
                  <c:v>1902</c:v>
                </c:pt>
                <c:pt idx="2">
                  <c:v>1903</c:v>
                </c:pt>
                <c:pt idx="3">
                  <c:v>1904</c:v>
                </c:pt>
                <c:pt idx="4">
                  <c:v>1905</c:v>
                </c:pt>
                <c:pt idx="5">
                  <c:v>1906</c:v>
                </c:pt>
                <c:pt idx="6">
                  <c:v>1907</c:v>
                </c:pt>
                <c:pt idx="7">
                  <c:v>1908</c:v>
                </c:pt>
                <c:pt idx="8">
                  <c:v>1909</c:v>
                </c:pt>
                <c:pt idx="9">
                  <c:v>1910</c:v>
                </c:pt>
                <c:pt idx="10">
                  <c:v>1911</c:v>
                </c:pt>
                <c:pt idx="11">
                  <c:v>1912</c:v>
                </c:pt>
                <c:pt idx="12">
                  <c:v>1913</c:v>
                </c:pt>
                <c:pt idx="13">
                  <c:v>1914</c:v>
                </c:pt>
                <c:pt idx="14">
                  <c:v>1915</c:v>
                </c:pt>
                <c:pt idx="15">
                  <c:v>1916</c:v>
                </c:pt>
                <c:pt idx="16">
                  <c:v>1917</c:v>
                </c:pt>
                <c:pt idx="17">
                  <c:v>1918</c:v>
                </c:pt>
                <c:pt idx="18">
                  <c:v>1919</c:v>
                </c:pt>
                <c:pt idx="19">
                  <c:v>1920</c:v>
                </c:pt>
                <c:pt idx="20">
                  <c:v>1921</c:v>
                </c:pt>
                <c:pt idx="21">
                  <c:v>1922</c:v>
                </c:pt>
                <c:pt idx="22">
                  <c:v>1923</c:v>
                </c:pt>
                <c:pt idx="23">
                  <c:v>1924</c:v>
                </c:pt>
                <c:pt idx="24">
                  <c:v>1925</c:v>
                </c:pt>
                <c:pt idx="25">
                  <c:v>1926</c:v>
                </c:pt>
                <c:pt idx="26">
                  <c:v>1927</c:v>
                </c:pt>
                <c:pt idx="27">
                  <c:v>1928</c:v>
                </c:pt>
                <c:pt idx="28">
                  <c:v>1929</c:v>
                </c:pt>
                <c:pt idx="29">
                  <c:v>1930</c:v>
                </c:pt>
                <c:pt idx="30">
                  <c:v>1931</c:v>
                </c:pt>
                <c:pt idx="31">
                  <c:v>1932</c:v>
                </c:pt>
                <c:pt idx="32">
                  <c:v>1933</c:v>
                </c:pt>
                <c:pt idx="33">
                  <c:v>1934</c:v>
                </c:pt>
                <c:pt idx="34">
                  <c:v>1935</c:v>
                </c:pt>
                <c:pt idx="35">
                  <c:v>1936</c:v>
                </c:pt>
                <c:pt idx="36">
                  <c:v>1937</c:v>
                </c:pt>
                <c:pt idx="37">
                  <c:v>1938</c:v>
                </c:pt>
                <c:pt idx="38">
                  <c:v>1939</c:v>
                </c:pt>
                <c:pt idx="39">
                  <c:v>1940</c:v>
                </c:pt>
                <c:pt idx="40">
                  <c:v>1941</c:v>
                </c:pt>
                <c:pt idx="41">
                  <c:v>1942</c:v>
                </c:pt>
                <c:pt idx="42">
                  <c:v>1943</c:v>
                </c:pt>
                <c:pt idx="43">
                  <c:v>1944</c:v>
                </c:pt>
                <c:pt idx="44">
                  <c:v>1945</c:v>
                </c:pt>
                <c:pt idx="45">
                  <c:v>1946</c:v>
                </c:pt>
                <c:pt idx="46">
                  <c:v>1947</c:v>
                </c:pt>
                <c:pt idx="47">
                  <c:v>1948</c:v>
                </c:pt>
                <c:pt idx="48">
                  <c:v>1949</c:v>
                </c:pt>
                <c:pt idx="49">
                  <c:v>1950</c:v>
                </c:pt>
                <c:pt idx="50">
                  <c:v>1951</c:v>
                </c:pt>
                <c:pt idx="51">
                  <c:v>1952</c:v>
                </c:pt>
                <c:pt idx="52">
                  <c:v>1953</c:v>
                </c:pt>
                <c:pt idx="53">
                  <c:v>1954</c:v>
                </c:pt>
                <c:pt idx="54">
                  <c:v>1955</c:v>
                </c:pt>
                <c:pt idx="55">
                  <c:v>1956</c:v>
                </c:pt>
                <c:pt idx="56">
                  <c:v>1957</c:v>
                </c:pt>
                <c:pt idx="57">
                  <c:v>1958</c:v>
                </c:pt>
                <c:pt idx="58">
                  <c:v>1959</c:v>
                </c:pt>
                <c:pt idx="59">
                  <c:v>1960</c:v>
                </c:pt>
                <c:pt idx="60">
                  <c:v>1961</c:v>
                </c:pt>
                <c:pt idx="61">
                  <c:v>1962</c:v>
                </c:pt>
                <c:pt idx="62">
                  <c:v>1963</c:v>
                </c:pt>
                <c:pt idx="63">
                  <c:v>1964</c:v>
                </c:pt>
                <c:pt idx="64">
                  <c:v>1965</c:v>
                </c:pt>
                <c:pt idx="65">
                  <c:v>1966</c:v>
                </c:pt>
                <c:pt idx="66">
                  <c:v>1967</c:v>
                </c:pt>
                <c:pt idx="67">
                  <c:v>1968</c:v>
                </c:pt>
                <c:pt idx="68">
                  <c:v>1969</c:v>
                </c:pt>
                <c:pt idx="69">
                  <c:v>1970</c:v>
                </c:pt>
                <c:pt idx="70">
                  <c:v>1971</c:v>
                </c:pt>
                <c:pt idx="71">
                  <c:v>1972</c:v>
                </c:pt>
                <c:pt idx="72">
                  <c:v>1973</c:v>
                </c:pt>
                <c:pt idx="73">
                  <c:v>1974</c:v>
                </c:pt>
                <c:pt idx="74">
                  <c:v>1975</c:v>
                </c:pt>
                <c:pt idx="75">
                  <c:v>1976</c:v>
                </c:pt>
                <c:pt idx="76">
                  <c:v>1977</c:v>
                </c:pt>
                <c:pt idx="77">
                  <c:v>1978</c:v>
                </c:pt>
                <c:pt idx="78">
                  <c:v>1979</c:v>
                </c:pt>
                <c:pt idx="79">
                  <c:v>1980</c:v>
                </c:pt>
                <c:pt idx="80">
                  <c:v>1981</c:v>
                </c:pt>
                <c:pt idx="81">
                  <c:v>1982</c:v>
                </c:pt>
                <c:pt idx="82">
                  <c:v>1983</c:v>
                </c:pt>
                <c:pt idx="83">
                  <c:v>1984</c:v>
                </c:pt>
                <c:pt idx="84">
                  <c:v>1985</c:v>
                </c:pt>
                <c:pt idx="85">
                  <c:v>1986</c:v>
                </c:pt>
                <c:pt idx="86">
                  <c:v>1987</c:v>
                </c:pt>
                <c:pt idx="87">
                  <c:v>1988</c:v>
                </c:pt>
                <c:pt idx="88">
                  <c:v>1989</c:v>
                </c:pt>
                <c:pt idx="89">
                  <c:v>1990</c:v>
                </c:pt>
                <c:pt idx="90">
                  <c:v>1991</c:v>
                </c:pt>
                <c:pt idx="91">
                  <c:v>1992</c:v>
                </c:pt>
                <c:pt idx="92">
                  <c:v>1993</c:v>
                </c:pt>
                <c:pt idx="93">
                  <c:v>1994</c:v>
                </c:pt>
                <c:pt idx="94">
                  <c:v>1995</c:v>
                </c:pt>
                <c:pt idx="95">
                  <c:v>1996</c:v>
                </c:pt>
                <c:pt idx="96">
                  <c:v>1997</c:v>
                </c:pt>
                <c:pt idx="97">
                  <c:v>1998</c:v>
                </c:pt>
                <c:pt idx="98">
                  <c:v>1999</c:v>
                </c:pt>
                <c:pt idx="99">
                  <c:v>2000</c:v>
                </c:pt>
                <c:pt idx="100">
                  <c:v>2001</c:v>
                </c:pt>
                <c:pt idx="101">
                  <c:v>2002</c:v>
                </c:pt>
                <c:pt idx="102">
                  <c:v>2003</c:v>
                </c:pt>
                <c:pt idx="103">
                  <c:v>2004</c:v>
                </c:pt>
                <c:pt idx="104">
                  <c:v>2005</c:v>
                </c:pt>
                <c:pt idx="105">
                  <c:v>2006</c:v>
                </c:pt>
                <c:pt idx="106">
                  <c:v>2007</c:v>
                </c:pt>
                <c:pt idx="107">
                  <c:v>2008</c:v>
                </c:pt>
                <c:pt idx="108">
                  <c:v>2009</c:v>
                </c:pt>
                <c:pt idx="109">
                  <c:v>2010</c:v>
                </c:pt>
                <c:pt idx="110">
                  <c:v>2011</c:v>
                </c:pt>
                <c:pt idx="111">
                  <c:v>2012</c:v>
                </c:pt>
                <c:pt idx="112">
                  <c:v>2013</c:v>
                </c:pt>
                <c:pt idx="113">
                  <c:v>2014</c:v>
                </c:pt>
                <c:pt idx="114">
                  <c:v>2015</c:v>
                </c:pt>
                <c:pt idx="115">
                  <c:v>2016</c:v>
                </c:pt>
                <c:pt idx="116">
                  <c:v>2017</c:v>
                </c:pt>
              </c:numCache>
            </c:numRef>
          </c:cat>
          <c:val>
            <c:numRef>
              <c:f>'Punjab Data'!$O$2:$O$118</c:f>
              <c:numCache>
                <c:formatCode>0.00</c:formatCode>
                <c:ptCount val="117"/>
                <c:pt idx="0">
                  <c:v>43.608333333333327</c:v>
                </c:pt>
                <c:pt idx="1">
                  <c:v>33.158333333333339</c:v>
                </c:pt>
                <c:pt idx="2">
                  <c:v>47.574999999999996</c:v>
                </c:pt>
                <c:pt idx="3">
                  <c:v>37.625</c:v>
                </c:pt>
                <c:pt idx="4">
                  <c:v>36.174999999999997</c:v>
                </c:pt>
                <c:pt idx="5">
                  <c:v>56.458333333333336</c:v>
                </c:pt>
                <c:pt idx="6">
                  <c:v>49.083333333333321</c:v>
                </c:pt>
                <c:pt idx="7">
                  <c:v>61.708333333333336</c:v>
                </c:pt>
                <c:pt idx="8">
                  <c:v>70.475000000000009</c:v>
                </c:pt>
                <c:pt idx="9">
                  <c:v>51.366666666666667</c:v>
                </c:pt>
                <c:pt idx="10">
                  <c:v>42.15</c:v>
                </c:pt>
                <c:pt idx="11">
                  <c:v>44.70000000000001</c:v>
                </c:pt>
                <c:pt idx="12">
                  <c:v>46.758333333333333</c:v>
                </c:pt>
                <c:pt idx="13">
                  <c:v>66.2</c:v>
                </c:pt>
                <c:pt idx="14">
                  <c:v>35.133333333333333</c:v>
                </c:pt>
                <c:pt idx="15">
                  <c:v>49.033333333333331</c:v>
                </c:pt>
                <c:pt idx="16">
                  <c:v>93.891666666666666</c:v>
                </c:pt>
                <c:pt idx="17">
                  <c:v>28.299999999999997</c:v>
                </c:pt>
                <c:pt idx="18">
                  <c:v>45.816666666666663</c:v>
                </c:pt>
                <c:pt idx="19">
                  <c:v>31.925000000000001</c:v>
                </c:pt>
                <c:pt idx="20">
                  <c:v>30.858333333333338</c:v>
                </c:pt>
                <c:pt idx="21">
                  <c:v>42.800000000000004</c:v>
                </c:pt>
                <c:pt idx="22">
                  <c:v>61.483333333333341</c:v>
                </c:pt>
                <c:pt idx="23">
                  <c:v>49.241666666666667</c:v>
                </c:pt>
                <c:pt idx="24">
                  <c:v>52.474999999999994</c:v>
                </c:pt>
                <c:pt idx="25">
                  <c:v>50.616666666666667</c:v>
                </c:pt>
                <c:pt idx="26">
                  <c:v>40.091666666666669</c:v>
                </c:pt>
                <c:pt idx="27">
                  <c:v>36.441666666666663</c:v>
                </c:pt>
                <c:pt idx="28">
                  <c:v>35.250000000000007</c:v>
                </c:pt>
                <c:pt idx="29">
                  <c:v>46.449999999999996</c:v>
                </c:pt>
                <c:pt idx="30">
                  <c:v>49.05833333333333</c:v>
                </c:pt>
                <c:pt idx="31">
                  <c:v>40.858333333333334</c:v>
                </c:pt>
                <c:pt idx="32">
                  <c:v>71.708333333333329</c:v>
                </c:pt>
                <c:pt idx="33">
                  <c:v>35.766666666666659</c:v>
                </c:pt>
                <c:pt idx="34">
                  <c:v>49.833333333333343</c:v>
                </c:pt>
                <c:pt idx="35">
                  <c:v>52.20000000000001</c:v>
                </c:pt>
                <c:pt idx="36">
                  <c:v>47.591666666666669</c:v>
                </c:pt>
                <c:pt idx="37">
                  <c:v>35.9</c:v>
                </c:pt>
                <c:pt idx="38">
                  <c:v>33.650000000000006</c:v>
                </c:pt>
                <c:pt idx="39">
                  <c:v>44.358333333333341</c:v>
                </c:pt>
                <c:pt idx="40">
                  <c:v>42.199999999999996</c:v>
                </c:pt>
                <c:pt idx="41">
                  <c:v>72.624999999999986</c:v>
                </c:pt>
                <c:pt idx="42">
                  <c:v>35.200000000000003</c:v>
                </c:pt>
                <c:pt idx="43">
                  <c:v>52.225000000000016</c:v>
                </c:pt>
                <c:pt idx="44">
                  <c:v>67.108333333333348</c:v>
                </c:pt>
                <c:pt idx="45">
                  <c:v>39.833333333333336</c:v>
                </c:pt>
                <c:pt idx="46">
                  <c:v>50.074999999999996</c:v>
                </c:pt>
                <c:pt idx="47">
                  <c:v>51.691666666666663</c:v>
                </c:pt>
                <c:pt idx="48">
                  <c:v>48.75</c:v>
                </c:pt>
                <c:pt idx="49">
                  <c:v>82.666666666666671</c:v>
                </c:pt>
                <c:pt idx="50">
                  <c:v>41.624999999999993</c:v>
                </c:pt>
                <c:pt idx="51">
                  <c:v>47.166666666666664</c:v>
                </c:pt>
                <c:pt idx="52">
                  <c:v>50.966666666666661</c:v>
                </c:pt>
                <c:pt idx="53">
                  <c:v>52.766666666666659</c:v>
                </c:pt>
                <c:pt idx="54">
                  <c:v>81.174999999999997</c:v>
                </c:pt>
                <c:pt idx="55">
                  <c:v>62.541666666666679</c:v>
                </c:pt>
                <c:pt idx="56">
                  <c:v>59.208333333333336</c:v>
                </c:pt>
                <c:pt idx="57">
                  <c:v>68.999999999999986</c:v>
                </c:pt>
                <c:pt idx="58">
                  <c:v>58.30833333333333</c:v>
                </c:pt>
                <c:pt idx="59">
                  <c:v>50.583333333333336</c:v>
                </c:pt>
                <c:pt idx="60">
                  <c:v>57.508333333333333</c:v>
                </c:pt>
                <c:pt idx="61">
                  <c:v>64.11666666666666</c:v>
                </c:pt>
                <c:pt idx="62">
                  <c:v>39.675000000000004</c:v>
                </c:pt>
                <c:pt idx="63">
                  <c:v>59.074999999999996</c:v>
                </c:pt>
                <c:pt idx="64">
                  <c:v>35.274999999999991</c:v>
                </c:pt>
                <c:pt idx="65">
                  <c:v>53.17499999999999</c:v>
                </c:pt>
                <c:pt idx="66">
                  <c:v>56.691666666666663</c:v>
                </c:pt>
                <c:pt idx="67">
                  <c:v>44.683333333333337</c:v>
                </c:pt>
                <c:pt idx="68">
                  <c:v>41.233333333333334</c:v>
                </c:pt>
                <c:pt idx="69">
                  <c:v>54.216666666666669</c:v>
                </c:pt>
                <c:pt idx="70">
                  <c:v>62.341666666666676</c:v>
                </c:pt>
                <c:pt idx="71">
                  <c:v>39.25833333333334</c:v>
                </c:pt>
                <c:pt idx="72">
                  <c:v>61.92499999999999</c:v>
                </c:pt>
                <c:pt idx="73">
                  <c:v>29.691666666666666</c:v>
                </c:pt>
                <c:pt idx="74">
                  <c:v>58.816666666666663</c:v>
                </c:pt>
                <c:pt idx="75">
                  <c:v>66.216666666666669</c:v>
                </c:pt>
                <c:pt idx="76">
                  <c:v>59.391666666666673</c:v>
                </c:pt>
                <c:pt idx="77">
                  <c:v>60.058333333333337</c:v>
                </c:pt>
                <c:pt idx="78">
                  <c:v>38.658333333333339</c:v>
                </c:pt>
                <c:pt idx="79">
                  <c:v>55.14166666666668</c:v>
                </c:pt>
                <c:pt idx="80">
                  <c:v>41.983333333333334</c:v>
                </c:pt>
                <c:pt idx="81">
                  <c:v>47.616666666666667</c:v>
                </c:pt>
                <c:pt idx="82">
                  <c:v>62.58333333333335</c:v>
                </c:pt>
                <c:pt idx="83">
                  <c:v>59.20000000000001</c:v>
                </c:pt>
                <c:pt idx="84">
                  <c:v>62.750000000000007</c:v>
                </c:pt>
                <c:pt idx="85">
                  <c:v>51.000000000000007</c:v>
                </c:pt>
                <c:pt idx="86">
                  <c:v>34.125000000000007</c:v>
                </c:pt>
                <c:pt idx="87">
                  <c:v>101.88333333333334</c:v>
                </c:pt>
                <c:pt idx="88">
                  <c:v>40.033333333333339</c:v>
                </c:pt>
                <c:pt idx="89">
                  <c:v>62.891666666666673</c:v>
                </c:pt>
                <c:pt idx="90">
                  <c:v>39.65</c:v>
                </c:pt>
                <c:pt idx="91">
                  <c:v>39.841666666666661</c:v>
                </c:pt>
                <c:pt idx="92">
                  <c:v>48.574999999999996</c:v>
                </c:pt>
                <c:pt idx="93">
                  <c:v>48.408333333333331</c:v>
                </c:pt>
                <c:pt idx="94">
                  <c:v>72.433333333333323</c:v>
                </c:pt>
                <c:pt idx="95">
                  <c:v>49.133333333333333</c:v>
                </c:pt>
                <c:pt idx="96">
                  <c:v>57.508333333333326</c:v>
                </c:pt>
                <c:pt idx="97">
                  <c:v>49.050000000000004</c:v>
                </c:pt>
                <c:pt idx="98">
                  <c:v>30.383333333333336</c:v>
                </c:pt>
                <c:pt idx="99">
                  <c:v>33.774999999999999</c:v>
                </c:pt>
                <c:pt idx="100">
                  <c:v>36.749999999999993</c:v>
                </c:pt>
                <c:pt idx="101">
                  <c:v>22.891666666666666</c:v>
                </c:pt>
                <c:pt idx="102">
                  <c:v>35.4</c:v>
                </c:pt>
                <c:pt idx="103">
                  <c:v>29.316666666666663</c:v>
                </c:pt>
                <c:pt idx="104">
                  <c:v>46</c:v>
                </c:pt>
                <c:pt idx="105">
                  <c:v>53.975000000000001</c:v>
                </c:pt>
                <c:pt idx="106">
                  <c:v>49.56666666666667</c:v>
                </c:pt>
                <c:pt idx="107">
                  <c:v>59.766666666666659</c:v>
                </c:pt>
                <c:pt idx="108">
                  <c:v>30.091666666666665</c:v>
                </c:pt>
                <c:pt idx="109">
                  <c:v>37.625</c:v>
                </c:pt>
                <c:pt idx="110">
                  <c:v>58.758333333333333</c:v>
                </c:pt>
                <c:pt idx="111">
                  <c:v>41.125</c:v>
                </c:pt>
                <c:pt idx="112">
                  <c:v>48.883333333333347</c:v>
                </c:pt>
                <c:pt idx="113">
                  <c:v>31.908333333333331</c:v>
                </c:pt>
                <c:pt idx="114">
                  <c:v>42.56666666666667</c:v>
                </c:pt>
                <c:pt idx="115">
                  <c:v>37.008333333333333</c:v>
                </c:pt>
                <c:pt idx="116">
                  <c:v>41.458333333333336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59-4178-94F8-D08AF126A9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1732912"/>
        <c:axId val="1301733392"/>
      </c:lineChart>
      <c:catAx>
        <c:axId val="13017329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1733392"/>
        <c:crosses val="autoZero"/>
        <c:auto val="1"/>
        <c:lblAlgn val="ctr"/>
        <c:lblOffset val="100"/>
        <c:noMultiLvlLbl val="0"/>
      </c:catAx>
      <c:valAx>
        <c:axId val="1301733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ANNUAL AVERAGE RAINFALL (in 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1732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aseline="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u="sng"/>
            </a:pPr>
            <a:r>
              <a:rPr lang="en-US" u="sng"/>
              <a:t>TIME PLOT : TREND ESTIMATES (PUNJAB)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'Trend Punjab'!$B$2</c:f>
              <c:strCache>
                <c:ptCount val="1"/>
                <c:pt idx="0">
                  <c:v>Annual Averages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'Trend Punjab'!$A$3:$A$119</c:f>
              <c:numCache>
                <c:formatCode>General</c:formatCode>
                <c:ptCount val="117"/>
                <c:pt idx="0">
                  <c:v>1901</c:v>
                </c:pt>
                <c:pt idx="1">
                  <c:v>1902</c:v>
                </c:pt>
                <c:pt idx="2">
                  <c:v>1903</c:v>
                </c:pt>
                <c:pt idx="3">
                  <c:v>1904</c:v>
                </c:pt>
                <c:pt idx="4">
                  <c:v>1905</c:v>
                </c:pt>
                <c:pt idx="5">
                  <c:v>1906</c:v>
                </c:pt>
                <c:pt idx="6">
                  <c:v>1907</c:v>
                </c:pt>
                <c:pt idx="7">
                  <c:v>1908</c:v>
                </c:pt>
                <c:pt idx="8">
                  <c:v>1909</c:v>
                </c:pt>
                <c:pt idx="9">
                  <c:v>1910</c:v>
                </c:pt>
                <c:pt idx="10">
                  <c:v>1911</c:v>
                </c:pt>
                <c:pt idx="11">
                  <c:v>1912</c:v>
                </c:pt>
                <c:pt idx="12">
                  <c:v>1913</c:v>
                </c:pt>
                <c:pt idx="13">
                  <c:v>1914</c:v>
                </c:pt>
                <c:pt idx="14">
                  <c:v>1915</c:v>
                </c:pt>
                <c:pt idx="15">
                  <c:v>1916</c:v>
                </c:pt>
                <c:pt idx="16">
                  <c:v>1917</c:v>
                </c:pt>
                <c:pt idx="17">
                  <c:v>1918</c:v>
                </c:pt>
                <c:pt idx="18">
                  <c:v>1919</c:v>
                </c:pt>
                <c:pt idx="19">
                  <c:v>1920</c:v>
                </c:pt>
                <c:pt idx="20">
                  <c:v>1921</c:v>
                </c:pt>
                <c:pt idx="21">
                  <c:v>1922</c:v>
                </c:pt>
                <c:pt idx="22">
                  <c:v>1923</c:v>
                </c:pt>
                <c:pt idx="23">
                  <c:v>1924</c:v>
                </c:pt>
                <c:pt idx="24">
                  <c:v>1925</c:v>
                </c:pt>
                <c:pt idx="25">
                  <c:v>1926</c:v>
                </c:pt>
                <c:pt idx="26">
                  <c:v>1927</c:v>
                </c:pt>
                <c:pt idx="27">
                  <c:v>1928</c:v>
                </c:pt>
                <c:pt idx="28">
                  <c:v>1929</c:v>
                </c:pt>
                <c:pt idx="29">
                  <c:v>1930</c:v>
                </c:pt>
                <c:pt idx="30">
                  <c:v>1931</c:v>
                </c:pt>
                <c:pt idx="31">
                  <c:v>1932</c:v>
                </c:pt>
                <c:pt idx="32">
                  <c:v>1933</c:v>
                </c:pt>
                <c:pt idx="33">
                  <c:v>1934</c:v>
                </c:pt>
                <c:pt idx="34">
                  <c:v>1935</c:v>
                </c:pt>
                <c:pt idx="35">
                  <c:v>1936</c:v>
                </c:pt>
                <c:pt idx="36">
                  <c:v>1937</c:v>
                </c:pt>
                <c:pt idx="37">
                  <c:v>1938</c:v>
                </c:pt>
                <c:pt idx="38">
                  <c:v>1939</c:v>
                </c:pt>
                <c:pt idx="39">
                  <c:v>1940</c:v>
                </c:pt>
                <c:pt idx="40">
                  <c:v>1941</c:v>
                </c:pt>
                <c:pt idx="41">
                  <c:v>1942</c:v>
                </c:pt>
                <c:pt idx="42">
                  <c:v>1943</c:v>
                </c:pt>
                <c:pt idx="43">
                  <c:v>1944</c:v>
                </c:pt>
                <c:pt idx="44">
                  <c:v>1945</c:v>
                </c:pt>
                <c:pt idx="45">
                  <c:v>1946</c:v>
                </c:pt>
                <c:pt idx="46">
                  <c:v>1947</c:v>
                </c:pt>
                <c:pt idx="47">
                  <c:v>1948</c:v>
                </c:pt>
                <c:pt idx="48">
                  <c:v>1949</c:v>
                </c:pt>
                <c:pt idx="49">
                  <c:v>1950</c:v>
                </c:pt>
                <c:pt idx="50">
                  <c:v>1951</c:v>
                </c:pt>
                <c:pt idx="51">
                  <c:v>1952</c:v>
                </c:pt>
                <c:pt idx="52">
                  <c:v>1953</c:v>
                </c:pt>
                <c:pt idx="53">
                  <c:v>1954</c:v>
                </c:pt>
                <c:pt idx="54">
                  <c:v>1955</c:v>
                </c:pt>
                <c:pt idx="55">
                  <c:v>1956</c:v>
                </c:pt>
                <c:pt idx="56">
                  <c:v>1957</c:v>
                </c:pt>
                <c:pt idx="57">
                  <c:v>1958</c:v>
                </c:pt>
                <c:pt idx="58">
                  <c:v>1959</c:v>
                </c:pt>
                <c:pt idx="59">
                  <c:v>1960</c:v>
                </c:pt>
                <c:pt idx="60">
                  <c:v>1961</c:v>
                </c:pt>
                <c:pt idx="61">
                  <c:v>1962</c:v>
                </c:pt>
                <c:pt idx="62">
                  <c:v>1963</c:v>
                </c:pt>
                <c:pt idx="63">
                  <c:v>1964</c:v>
                </c:pt>
                <c:pt idx="64">
                  <c:v>1965</c:v>
                </c:pt>
                <c:pt idx="65">
                  <c:v>1966</c:v>
                </c:pt>
                <c:pt idx="66">
                  <c:v>1967</c:v>
                </c:pt>
                <c:pt idx="67">
                  <c:v>1968</c:v>
                </c:pt>
                <c:pt idx="68">
                  <c:v>1969</c:v>
                </c:pt>
                <c:pt idx="69">
                  <c:v>1970</c:v>
                </c:pt>
                <c:pt idx="70">
                  <c:v>1971</c:v>
                </c:pt>
                <c:pt idx="71">
                  <c:v>1972</c:v>
                </c:pt>
                <c:pt idx="72">
                  <c:v>1973</c:v>
                </c:pt>
                <c:pt idx="73">
                  <c:v>1974</c:v>
                </c:pt>
                <c:pt idx="74">
                  <c:v>1975</c:v>
                </c:pt>
                <c:pt idx="75">
                  <c:v>1976</c:v>
                </c:pt>
                <c:pt idx="76">
                  <c:v>1977</c:v>
                </c:pt>
                <c:pt idx="77">
                  <c:v>1978</c:v>
                </c:pt>
                <c:pt idx="78">
                  <c:v>1979</c:v>
                </c:pt>
                <c:pt idx="79">
                  <c:v>1980</c:v>
                </c:pt>
                <c:pt idx="80">
                  <c:v>1981</c:v>
                </c:pt>
                <c:pt idx="81">
                  <c:v>1982</c:v>
                </c:pt>
                <c:pt idx="82">
                  <c:v>1983</c:v>
                </c:pt>
                <c:pt idx="83">
                  <c:v>1984</c:v>
                </c:pt>
                <c:pt idx="84">
                  <c:v>1985</c:v>
                </c:pt>
                <c:pt idx="85">
                  <c:v>1986</c:v>
                </c:pt>
                <c:pt idx="86">
                  <c:v>1987</c:v>
                </c:pt>
                <c:pt idx="87">
                  <c:v>1988</c:v>
                </c:pt>
                <c:pt idx="88">
                  <c:v>1989</c:v>
                </c:pt>
                <c:pt idx="89">
                  <c:v>1990</c:v>
                </c:pt>
                <c:pt idx="90">
                  <c:v>1991</c:v>
                </c:pt>
                <c:pt idx="91">
                  <c:v>1992</c:v>
                </c:pt>
                <c:pt idx="92">
                  <c:v>1993</c:v>
                </c:pt>
                <c:pt idx="93">
                  <c:v>1994</c:v>
                </c:pt>
                <c:pt idx="94">
                  <c:v>1995</c:v>
                </c:pt>
                <c:pt idx="95">
                  <c:v>1996</c:v>
                </c:pt>
                <c:pt idx="96">
                  <c:v>1997</c:v>
                </c:pt>
                <c:pt idx="97">
                  <c:v>1998</c:v>
                </c:pt>
                <c:pt idx="98">
                  <c:v>1999</c:v>
                </c:pt>
                <c:pt idx="99">
                  <c:v>2000</c:v>
                </c:pt>
                <c:pt idx="100">
                  <c:v>2001</c:v>
                </c:pt>
                <c:pt idx="101">
                  <c:v>2002</c:v>
                </c:pt>
                <c:pt idx="102">
                  <c:v>2003</c:v>
                </c:pt>
                <c:pt idx="103">
                  <c:v>2004</c:v>
                </c:pt>
                <c:pt idx="104">
                  <c:v>2005</c:v>
                </c:pt>
                <c:pt idx="105">
                  <c:v>2006</c:v>
                </c:pt>
                <c:pt idx="106">
                  <c:v>2007</c:v>
                </c:pt>
                <c:pt idx="107">
                  <c:v>2008</c:v>
                </c:pt>
                <c:pt idx="108">
                  <c:v>2009</c:v>
                </c:pt>
                <c:pt idx="109">
                  <c:v>2010</c:v>
                </c:pt>
                <c:pt idx="110">
                  <c:v>2011</c:v>
                </c:pt>
                <c:pt idx="111">
                  <c:v>2012</c:v>
                </c:pt>
                <c:pt idx="112">
                  <c:v>2013</c:v>
                </c:pt>
                <c:pt idx="113">
                  <c:v>2014</c:v>
                </c:pt>
                <c:pt idx="114">
                  <c:v>2015</c:v>
                </c:pt>
                <c:pt idx="115">
                  <c:v>2016</c:v>
                </c:pt>
                <c:pt idx="116">
                  <c:v>2017</c:v>
                </c:pt>
              </c:numCache>
            </c:numRef>
          </c:cat>
          <c:val>
            <c:numRef>
              <c:f>'Trend Punjab'!$B$3:$B$119</c:f>
              <c:numCache>
                <c:formatCode>General</c:formatCode>
                <c:ptCount val="117"/>
                <c:pt idx="0">
                  <c:v>43.608333333333327</c:v>
                </c:pt>
                <c:pt idx="1">
                  <c:v>33.158333333333339</c:v>
                </c:pt>
                <c:pt idx="2">
                  <c:v>47.574999999999996</c:v>
                </c:pt>
                <c:pt idx="3">
                  <c:v>37.625</c:v>
                </c:pt>
                <c:pt idx="4">
                  <c:v>36.174999999999997</c:v>
                </c:pt>
                <c:pt idx="5">
                  <c:v>56.458333333333336</c:v>
                </c:pt>
                <c:pt idx="6">
                  <c:v>49.083333333333321</c:v>
                </c:pt>
                <c:pt idx="7">
                  <c:v>61.708333333333336</c:v>
                </c:pt>
                <c:pt idx="8">
                  <c:v>70.475000000000009</c:v>
                </c:pt>
                <c:pt idx="9">
                  <c:v>51.366666666666667</c:v>
                </c:pt>
                <c:pt idx="10">
                  <c:v>42.15</c:v>
                </c:pt>
                <c:pt idx="11">
                  <c:v>44.70000000000001</c:v>
                </c:pt>
                <c:pt idx="12">
                  <c:v>46.758333333333333</c:v>
                </c:pt>
                <c:pt idx="13">
                  <c:v>66.2</c:v>
                </c:pt>
                <c:pt idx="14">
                  <c:v>35.133333333333333</c:v>
                </c:pt>
                <c:pt idx="15">
                  <c:v>49.033333333333331</c:v>
                </c:pt>
                <c:pt idx="16">
                  <c:v>93.891666666666666</c:v>
                </c:pt>
                <c:pt idx="17">
                  <c:v>28.299999999999997</c:v>
                </c:pt>
                <c:pt idx="18">
                  <c:v>45.816666666666663</c:v>
                </c:pt>
                <c:pt idx="19">
                  <c:v>31.925000000000001</c:v>
                </c:pt>
                <c:pt idx="20">
                  <c:v>30.858333333333338</c:v>
                </c:pt>
                <c:pt idx="21">
                  <c:v>42.800000000000004</c:v>
                </c:pt>
                <c:pt idx="22">
                  <c:v>61.483333333333341</c:v>
                </c:pt>
                <c:pt idx="23">
                  <c:v>49.241666666666667</c:v>
                </c:pt>
                <c:pt idx="24">
                  <c:v>52.474999999999994</c:v>
                </c:pt>
                <c:pt idx="25">
                  <c:v>50.616666666666667</c:v>
                </c:pt>
                <c:pt idx="26">
                  <c:v>40.091666666666669</c:v>
                </c:pt>
                <c:pt idx="27">
                  <c:v>36.441666666666663</c:v>
                </c:pt>
                <c:pt idx="28">
                  <c:v>35.250000000000007</c:v>
                </c:pt>
                <c:pt idx="29">
                  <c:v>46.449999999999996</c:v>
                </c:pt>
                <c:pt idx="30">
                  <c:v>49.05833333333333</c:v>
                </c:pt>
                <c:pt idx="31">
                  <c:v>40.858333333333334</c:v>
                </c:pt>
                <c:pt idx="32">
                  <c:v>71.708333333333329</c:v>
                </c:pt>
                <c:pt idx="33">
                  <c:v>35.766666666666659</c:v>
                </c:pt>
                <c:pt idx="34">
                  <c:v>49.833333333333343</c:v>
                </c:pt>
                <c:pt idx="35">
                  <c:v>52.20000000000001</c:v>
                </c:pt>
                <c:pt idx="36">
                  <c:v>47.591666666666669</c:v>
                </c:pt>
                <c:pt idx="37">
                  <c:v>35.9</c:v>
                </c:pt>
                <c:pt idx="38">
                  <c:v>33.650000000000006</c:v>
                </c:pt>
                <c:pt idx="39">
                  <c:v>44.358333333333341</c:v>
                </c:pt>
                <c:pt idx="40">
                  <c:v>42.199999999999996</c:v>
                </c:pt>
                <c:pt idx="41">
                  <c:v>72.624999999999986</c:v>
                </c:pt>
                <c:pt idx="42">
                  <c:v>35.200000000000003</c:v>
                </c:pt>
                <c:pt idx="43">
                  <c:v>52.225000000000016</c:v>
                </c:pt>
                <c:pt idx="44">
                  <c:v>67.108333333333348</c:v>
                </c:pt>
                <c:pt idx="45">
                  <c:v>39.833333333333336</c:v>
                </c:pt>
                <c:pt idx="46">
                  <c:v>50.074999999999996</c:v>
                </c:pt>
                <c:pt idx="47">
                  <c:v>51.691666666666663</c:v>
                </c:pt>
                <c:pt idx="48">
                  <c:v>48.75</c:v>
                </c:pt>
                <c:pt idx="49">
                  <c:v>82.666666666666671</c:v>
                </c:pt>
                <c:pt idx="50">
                  <c:v>41.624999999999993</c:v>
                </c:pt>
                <c:pt idx="51">
                  <c:v>47.166666666666664</c:v>
                </c:pt>
                <c:pt idx="52">
                  <c:v>50.966666666666661</c:v>
                </c:pt>
                <c:pt idx="53">
                  <c:v>52.766666666666659</c:v>
                </c:pt>
                <c:pt idx="54">
                  <c:v>81.174999999999997</c:v>
                </c:pt>
                <c:pt idx="55">
                  <c:v>62.541666666666679</c:v>
                </c:pt>
                <c:pt idx="56">
                  <c:v>59.208333333333336</c:v>
                </c:pt>
                <c:pt idx="57">
                  <c:v>68.999999999999986</c:v>
                </c:pt>
                <c:pt idx="58">
                  <c:v>58.30833333333333</c:v>
                </c:pt>
                <c:pt idx="59">
                  <c:v>50.583333333333336</c:v>
                </c:pt>
                <c:pt idx="60">
                  <c:v>57.508333333333333</c:v>
                </c:pt>
                <c:pt idx="61">
                  <c:v>64.11666666666666</c:v>
                </c:pt>
                <c:pt idx="62">
                  <c:v>39.675000000000004</c:v>
                </c:pt>
                <c:pt idx="63">
                  <c:v>59.074999999999996</c:v>
                </c:pt>
                <c:pt idx="64">
                  <c:v>35.274999999999991</c:v>
                </c:pt>
                <c:pt idx="65">
                  <c:v>53.17499999999999</c:v>
                </c:pt>
                <c:pt idx="66">
                  <c:v>56.691666666666663</c:v>
                </c:pt>
                <c:pt idx="67">
                  <c:v>44.683333333333337</c:v>
                </c:pt>
                <c:pt idx="68">
                  <c:v>41.233333333333334</c:v>
                </c:pt>
                <c:pt idx="69">
                  <c:v>54.216666666666669</c:v>
                </c:pt>
                <c:pt idx="70">
                  <c:v>62.341666666666676</c:v>
                </c:pt>
                <c:pt idx="71">
                  <c:v>39.25833333333334</c:v>
                </c:pt>
                <c:pt idx="72">
                  <c:v>61.92499999999999</c:v>
                </c:pt>
                <c:pt idx="73">
                  <c:v>29.691666666666666</c:v>
                </c:pt>
                <c:pt idx="74">
                  <c:v>58.816666666666663</c:v>
                </c:pt>
                <c:pt idx="75">
                  <c:v>66.216666666666669</c:v>
                </c:pt>
                <c:pt idx="76">
                  <c:v>59.391666666666673</c:v>
                </c:pt>
                <c:pt idx="77">
                  <c:v>60.058333333333337</c:v>
                </c:pt>
                <c:pt idx="78">
                  <c:v>38.658333333333339</c:v>
                </c:pt>
                <c:pt idx="79">
                  <c:v>55.14166666666668</c:v>
                </c:pt>
                <c:pt idx="80">
                  <c:v>41.983333333333334</c:v>
                </c:pt>
                <c:pt idx="81">
                  <c:v>47.616666666666667</c:v>
                </c:pt>
                <c:pt idx="82">
                  <c:v>62.58333333333335</c:v>
                </c:pt>
                <c:pt idx="83">
                  <c:v>59.20000000000001</c:v>
                </c:pt>
                <c:pt idx="84">
                  <c:v>62.750000000000007</c:v>
                </c:pt>
                <c:pt idx="85">
                  <c:v>51.000000000000007</c:v>
                </c:pt>
                <c:pt idx="86">
                  <c:v>34.125000000000007</c:v>
                </c:pt>
                <c:pt idx="87">
                  <c:v>101.88333333333334</c:v>
                </c:pt>
                <c:pt idx="88">
                  <c:v>40.033333333333339</c:v>
                </c:pt>
                <c:pt idx="89">
                  <c:v>62.891666666666673</c:v>
                </c:pt>
                <c:pt idx="90">
                  <c:v>39.65</c:v>
                </c:pt>
                <c:pt idx="91">
                  <c:v>39.841666666666661</c:v>
                </c:pt>
                <c:pt idx="92">
                  <c:v>48.574999999999996</c:v>
                </c:pt>
                <c:pt idx="93">
                  <c:v>48.408333333333331</c:v>
                </c:pt>
                <c:pt idx="94">
                  <c:v>72.433333333333323</c:v>
                </c:pt>
                <c:pt idx="95">
                  <c:v>49.133333333333333</c:v>
                </c:pt>
                <c:pt idx="96">
                  <c:v>57.508333333333326</c:v>
                </c:pt>
                <c:pt idx="97">
                  <c:v>49.050000000000004</c:v>
                </c:pt>
                <c:pt idx="98">
                  <c:v>30.383333333333336</c:v>
                </c:pt>
                <c:pt idx="99">
                  <c:v>33.774999999999999</c:v>
                </c:pt>
                <c:pt idx="100">
                  <c:v>36.749999999999993</c:v>
                </c:pt>
                <c:pt idx="101">
                  <c:v>22.891666666666666</c:v>
                </c:pt>
                <c:pt idx="102">
                  <c:v>35.4</c:v>
                </c:pt>
                <c:pt idx="103">
                  <c:v>29.316666666666663</c:v>
                </c:pt>
                <c:pt idx="104">
                  <c:v>46</c:v>
                </c:pt>
                <c:pt idx="105">
                  <c:v>53.975000000000001</c:v>
                </c:pt>
                <c:pt idx="106">
                  <c:v>49.56666666666667</c:v>
                </c:pt>
                <c:pt idx="107">
                  <c:v>59.766666666666659</c:v>
                </c:pt>
                <c:pt idx="108">
                  <c:v>30.091666666666665</c:v>
                </c:pt>
                <c:pt idx="109">
                  <c:v>37.625</c:v>
                </c:pt>
                <c:pt idx="110">
                  <c:v>58.758333333333333</c:v>
                </c:pt>
                <c:pt idx="111">
                  <c:v>41.125</c:v>
                </c:pt>
                <c:pt idx="112">
                  <c:v>48.883333333333347</c:v>
                </c:pt>
                <c:pt idx="113">
                  <c:v>31.908333333333331</c:v>
                </c:pt>
                <c:pt idx="114">
                  <c:v>42.56666666666667</c:v>
                </c:pt>
                <c:pt idx="115">
                  <c:v>37.008333333333333</c:v>
                </c:pt>
                <c:pt idx="116">
                  <c:v>41.458333333333336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B7-4456-B48D-41DBDEC14432}"/>
            </c:ext>
          </c:extLst>
        </c:ser>
        <c:ser>
          <c:idx val="0"/>
          <c:order val="1"/>
          <c:tx>
            <c:strRef>
              <c:f>'Trend Punjab'!$D$2</c:f>
              <c:strCache>
                <c:ptCount val="1"/>
                <c:pt idx="0">
                  <c:v>Linear</c:v>
                </c:pt>
              </c:strCache>
            </c:strRef>
          </c:tx>
          <c:spPr>
            <a:ln w="3683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'Trend Punjab'!$A$3:$A$119</c:f>
              <c:numCache>
                <c:formatCode>General</c:formatCode>
                <c:ptCount val="117"/>
                <c:pt idx="0">
                  <c:v>1901</c:v>
                </c:pt>
                <c:pt idx="1">
                  <c:v>1902</c:v>
                </c:pt>
                <c:pt idx="2">
                  <c:v>1903</c:v>
                </c:pt>
                <c:pt idx="3">
                  <c:v>1904</c:v>
                </c:pt>
                <c:pt idx="4">
                  <c:v>1905</c:v>
                </c:pt>
                <c:pt idx="5">
                  <c:v>1906</c:v>
                </c:pt>
                <c:pt idx="6">
                  <c:v>1907</c:v>
                </c:pt>
                <c:pt idx="7">
                  <c:v>1908</c:v>
                </c:pt>
                <c:pt idx="8">
                  <c:v>1909</c:v>
                </c:pt>
                <c:pt idx="9">
                  <c:v>1910</c:v>
                </c:pt>
                <c:pt idx="10">
                  <c:v>1911</c:v>
                </c:pt>
                <c:pt idx="11">
                  <c:v>1912</c:v>
                </c:pt>
                <c:pt idx="12">
                  <c:v>1913</c:v>
                </c:pt>
                <c:pt idx="13">
                  <c:v>1914</c:v>
                </c:pt>
                <c:pt idx="14">
                  <c:v>1915</c:v>
                </c:pt>
                <c:pt idx="15">
                  <c:v>1916</c:v>
                </c:pt>
                <c:pt idx="16">
                  <c:v>1917</c:v>
                </c:pt>
                <c:pt idx="17">
                  <c:v>1918</c:v>
                </c:pt>
                <c:pt idx="18">
                  <c:v>1919</c:v>
                </c:pt>
                <c:pt idx="19">
                  <c:v>1920</c:v>
                </c:pt>
                <c:pt idx="20">
                  <c:v>1921</c:v>
                </c:pt>
                <c:pt idx="21">
                  <c:v>1922</c:v>
                </c:pt>
                <c:pt idx="22">
                  <c:v>1923</c:v>
                </c:pt>
                <c:pt idx="23">
                  <c:v>1924</c:v>
                </c:pt>
                <c:pt idx="24">
                  <c:v>1925</c:v>
                </c:pt>
                <c:pt idx="25">
                  <c:v>1926</c:v>
                </c:pt>
                <c:pt idx="26">
                  <c:v>1927</c:v>
                </c:pt>
                <c:pt idx="27">
                  <c:v>1928</c:v>
                </c:pt>
                <c:pt idx="28">
                  <c:v>1929</c:v>
                </c:pt>
                <c:pt idx="29">
                  <c:v>1930</c:v>
                </c:pt>
                <c:pt idx="30">
                  <c:v>1931</c:v>
                </c:pt>
                <c:pt idx="31">
                  <c:v>1932</c:v>
                </c:pt>
                <c:pt idx="32">
                  <c:v>1933</c:v>
                </c:pt>
                <c:pt idx="33">
                  <c:v>1934</c:v>
                </c:pt>
                <c:pt idx="34">
                  <c:v>1935</c:v>
                </c:pt>
                <c:pt idx="35">
                  <c:v>1936</c:v>
                </c:pt>
                <c:pt idx="36">
                  <c:v>1937</c:v>
                </c:pt>
                <c:pt idx="37">
                  <c:v>1938</c:v>
                </c:pt>
                <c:pt idx="38">
                  <c:v>1939</c:v>
                </c:pt>
                <c:pt idx="39">
                  <c:v>1940</c:v>
                </c:pt>
                <c:pt idx="40">
                  <c:v>1941</c:v>
                </c:pt>
                <c:pt idx="41">
                  <c:v>1942</c:v>
                </c:pt>
                <c:pt idx="42">
                  <c:v>1943</c:v>
                </c:pt>
                <c:pt idx="43">
                  <c:v>1944</c:v>
                </c:pt>
                <c:pt idx="44">
                  <c:v>1945</c:v>
                </c:pt>
                <c:pt idx="45">
                  <c:v>1946</c:v>
                </c:pt>
                <c:pt idx="46">
                  <c:v>1947</c:v>
                </c:pt>
                <c:pt idx="47">
                  <c:v>1948</c:v>
                </c:pt>
                <c:pt idx="48">
                  <c:v>1949</c:v>
                </c:pt>
                <c:pt idx="49">
                  <c:v>1950</c:v>
                </c:pt>
                <c:pt idx="50">
                  <c:v>1951</c:v>
                </c:pt>
                <c:pt idx="51">
                  <c:v>1952</c:v>
                </c:pt>
                <c:pt idx="52">
                  <c:v>1953</c:v>
                </c:pt>
                <c:pt idx="53">
                  <c:v>1954</c:v>
                </c:pt>
                <c:pt idx="54">
                  <c:v>1955</c:v>
                </c:pt>
                <c:pt idx="55">
                  <c:v>1956</c:v>
                </c:pt>
                <c:pt idx="56">
                  <c:v>1957</c:v>
                </c:pt>
                <c:pt idx="57">
                  <c:v>1958</c:v>
                </c:pt>
                <c:pt idx="58">
                  <c:v>1959</c:v>
                </c:pt>
                <c:pt idx="59">
                  <c:v>1960</c:v>
                </c:pt>
                <c:pt idx="60">
                  <c:v>1961</c:v>
                </c:pt>
                <c:pt idx="61">
                  <c:v>1962</c:v>
                </c:pt>
                <c:pt idx="62">
                  <c:v>1963</c:v>
                </c:pt>
                <c:pt idx="63">
                  <c:v>1964</c:v>
                </c:pt>
                <c:pt idx="64">
                  <c:v>1965</c:v>
                </c:pt>
                <c:pt idx="65">
                  <c:v>1966</c:v>
                </c:pt>
                <c:pt idx="66">
                  <c:v>1967</c:v>
                </c:pt>
                <c:pt idx="67">
                  <c:v>1968</c:v>
                </c:pt>
                <c:pt idx="68">
                  <c:v>1969</c:v>
                </c:pt>
                <c:pt idx="69">
                  <c:v>1970</c:v>
                </c:pt>
                <c:pt idx="70">
                  <c:v>1971</c:v>
                </c:pt>
                <c:pt idx="71">
                  <c:v>1972</c:v>
                </c:pt>
                <c:pt idx="72">
                  <c:v>1973</c:v>
                </c:pt>
                <c:pt idx="73">
                  <c:v>1974</c:v>
                </c:pt>
                <c:pt idx="74">
                  <c:v>1975</c:v>
                </c:pt>
                <c:pt idx="75">
                  <c:v>1976</c:v>
                </c:pt>
                <c:pt idx="76">
                  <c:v>1977</c:v>
                </c:pt>
                <c:pt idx="77">
                  <c:v>1978</c:v>
                </c:pt>
                <c:pt idx="78">
                  <c:v>1979</c:v>
                </c:pt>
                <c:pt idx="79">
                  <c:v>1980</c:v>
                </c:pt>
                <c:pt idx="80">
                  <c:v>1981</c:v>
                </c:pt>
                <c:pt idx="81">
                  <c:v>1982</c:v>
                </c:pt>
                <c:pt idx="82">
                  <c:v>1983</c:v>
                </c:pt>
                <c:pt idx="83">
                  <c:v>1984</c:v>
                </c:pt>
                <c:pt idx="84">
                  <c:v>1985</c:v>
                </c:pt>
                <c:pt idx="85">
                  <c:v>1986</c:v>
                </c:pt>
                <c:pt idx="86">
                  <c:v>1987</c:v>
                </c:pt>
                <c:pt idx="87">
                  <c:v>1988</c:v>
                </c:pt>
                <c:pt idx="88">
                  <c:v>1989</c:v>
                </c:pt>
                <c:pt idx="89">
                  <c:v>1990</c:v>
                </c:pt>
                <c:pt idx="90">
                  <c:v>1991</c:v>
                </c:pt>
                <c:pt idx="91">
                  <c:v>1992</c:v>
                </c:pt>
                <c:pt idx="92">
                  <c:v>1993</c:v>
                </c:pt>
                <c:pt idx="93">
                  <c:v>1994</c:v>
                </c:pt>
                <c:pt idx="94">
                  <c:v>1995</c:v>
                </c:pt>
                <c:pt idx="95">
                  <c:v>1996</c:v>
                </c:pt>
                <c:pt idx="96">
                  <c:v>1997</c:v>
                </c:pt>
                <c:pt idx="97">
                  <c:v>1998</c:v>
                </c:pt>
                <c:pt idx="98">
                  <c:v>1999</c:v>
                </c:pt>
                <c:pt idx="99">
                  <c:v>2000</c:v>
                </c:pt>
                <c:pt idx="100">
                  <c:v>2001</c:v>
                </c:pt>
                <c:pt idx="101">
                  <c:v>2002</c:v>
                </c:pt>
                <c:pt idx="102">
                  <c:v>2003</c:v>
                </c:pt>
                <c:pt idx="103">
                  <c:v>2004</c:v>
                </c:pt>
                <c:pt idx="104">
                  <c:v>2005</c:v>
                </c:pt>
                <c:pt idx="105">
                  <c:v>2006</c:v>
                </c:pt>
                <c:pt idx="106">
                  <c:v>2007</c:v>
                </c:pt>
                <c:pt idx="107">
                  <c:v>2008</c:v>
                </c:pt>
                <c:pt idx="108">
                  <c:v>2009</c:v>
                </c:pt>
                <c:pt idx="109">
                  <c:v>2010</c:v>
                </c:pt>
                <c:pt idx="110">
                  <c:v>2011</c:v>
                </c:pt>
                <c:pt idx="111">
                  <c:v>2012</c:v>
                </c:pt>
                <c:pt idx="112">
                  <c:v>2013</c:v>
                </c:pt>
                <c:pt idx="113">
                  <c:v>2014</c:v>
                </c:pt>
                <c:pt idx="114">
                  <c:v>2015</c:v>
                </c:pt>
                <c:pt idx="115">
                  <c:v>2016</c:v>
                </c:pt>
                <c:pt idx="116">
                  <c:v>2017</c:v>
                </c:pt>
              </c:numCache>
            </c:numRef>
          </c:cat>
          <c:val>
            <c:numRef>
              <c:f>'Trend Punjab'!$D$3:$D$119</c:f>
              <c:numCache>
                <c:formatCode>General</c:formatCode>
                <c:ptCount val="117"/>
                <c:pt idx="0">
                  <c:v>50.371116422811305</c:v>
                </c:pt>
                <c:pt idx="1">
                  <c:v>50.352421714863233</c:v>
                </c:pt>
                <c:pt idx="2">
                  <c:v>50.333727006915169</c:v>
                </c:pt>
                <c:pt idx="3">
                  <c:v>50.315032298967097</c:v>
                </c:pt>
                <c:pt idx="4">
                  <c:v>50.296337591019032</c:v>
                </c:pt>
                <c:pt idx="5">
                  <c:v>50.277642883070961</c:v>
                </c:pt>
                <c:pt idx="6">
                  <c:v>50.258948175122896</c:v>
                </c:pt>
                <c:pt idx="7">
                  <c:v>50.240253467174824</c:v>
                </c:pt>
                <c:pt idx="8">
                  <c:v>50.22155875922676</c:v>
                </c:pt>
                <c:pt idx="9">
                  <c:v>50.202864051278688</c:v>
                </c:pt>
                <c:pt idx="10">
                  <c:v>50.184169343330623</c:v>
                </c:pt>
                <c:pt idx="11">
                  <c:v>50.165474635382552</c:v>
                </c:pt>
                <c:pt idx="12">
                  <c:v>50.146779927434487</c:v>
                </c:pt>
                <c:pt idx="13">
                  <c:v>50.128085219486415</c:v>
                </c:pt>
                <c:pt idx="14">
                  <c:v>50.109390511538351</c:v>
                </c:pt>
                <c:pt idx="15">
                  <c:v>50.090695803590279</c:v>
                </c:pt>
                <c:pt idx="16">
                  <c:v>50.072001095642207</c:v>
                </c:pt>
                <c:pt idx="17">
                  <c:v>50.053306387694143</c:v>
                </c:pt>
                <c:pt idx="18">
                  <c:v>50.034611679746071</c:v>
                </c:pt>
                <c:pt idx="19">
                  <c:v>50.015916971798006</c:v>
                </c:pt>
                <c:pt idx="20">
                  <c:v>49.997222263849935</c:v>
                </c:pt>
                <c:pt idx="21">
                  <c:v>49.97852755590187</c:v>
                </c:pt>
                <c:pt idx="22">
                  <c:v>49.959832847953798</c:v>
                </c:pt>
                <c:pt idx="23">
                  <c:v>49.941138140005734</c:v>
                </c:pt>
                <c:pt idx="24">
                  <c:v>49.922443432057662</c:v>
                </c:pt>
                <c:pt idx="25">
                  <c:v>49.903748724109597</c:v>
                </c:pt>
                <c:pt idx="26">
                  <c:v>49.885054016161526</c:v>
                </c:pt>
                <c:pt idx="27">
                  <c:v>49.866359308213461</c:v>
                </c:pt>
                <c:pt idx="28">
                  <c:v>49.847664600265389</c:v>
                </c:pt>
                <c:pt idx="29">
                  <c:v>49.828969892317318</c:v>
                </c:pt>
                <c:pt idx="30">
                  <c:v>49.810275184369253</c:v>
                </c:pt>
                <c:pt idx="31">
                  <c:v>49.791580476421181</c:v>
                </c:pt>
                <c:pt idx="32">
                  <c:v>49.772885768473117</c:v>
                </c:pt>
                <c:pt idx="33">
                  <c:v>49.754191060525045</c:v>
                </c:pt>
                <c:pt idx="34">
                  <c:v>49.73549635257698</c:v>
                </c:pt>
                <c:pt idx="35">
                  <c:v>49.716801644628909</c:v>
                </c:pt>
                <c:pt idx="36">
                  <c:v>49.698106936680844</c:v>
                </c:pt>
                <c:pt idx="37">
                  <c:v>49.679412228732772</c:v>
                </c:pt>
                <c:pt idx="38">
                  <c:v>49.660717520784708</c:v>
                </c:pt>
                <c:pt idx="39">
                  <c:v>49.642022812836636</c:v>
                </c:pt>
                <c:pt idx="40">
                  <c:v>49.623328104888571</c:v>
                </c:pt>
                <c:pt idx="41">
                  <c:v>49.6046333969405</c:v>
                </c:pt>
                <c:pt idx="42">
                  <c:v>49.585938688992435</c:v>
                </c:pt>
                <c:pt idx="43">
                  <c:v>49.567243981044363</c:v>
                </c:pt>
                <c:pt idx="44">
                  <c:v>49.548549273096292</c:v>
                </c:pt>
                <c:pt idx="45">
                  <c:v>49.529854565148227</c:v>
                </c:pt>
                <c:pt idx="46">
                  <c:v>49.511159857200155</c:v>
                </c:pt>
                <c:pt idx="47">
                  <c:v>49.492465149252091</c:v>
                </c:pt>
                <c:pt idx="48">
                  <c:v>49.473770441304019</c:v>
                </c:pt>
                <c:pt idx="49">
                  <c:v>49.455075733355955</c:v>
                </c:pt>
                <c:pt idx="50">
                  <c:v>49.436381025407883</c:v>
                </c:pt>
                <c:pt idx="51">
                  <c:v>49.417686317459818</c:v>
                </c:pt>
                <c:pt idx="52">
                  <c:v>49.398991609511747</c:v>
                </c:pt>
                <c:pt idx="53">
                  <c:v>49.380296901563682</c:v>
                </c:pt>
                <c:pt idx="54">
                  <c:v>49.36160219361561</c:v>
                </c:pt>
                <c:pt idx="55">
                  <c:v>49.342907485667546</c:v>
                </c:pt>
                <c:pt idx="56">
                  <c:v>49.324212777719474</c:v>
                </c:pt>
                <c:pt idx="57">
                  <c:v>49.305518069771409</c:v>
                </c:pt>
                <c:pt idx="58">
                  <c:v>49.286823361823338</c:v>
                </c:pt>
                <c:pt idx="59">
                  <c:v>49.268128653875266</c:v>
                </c:pt>
                <c:pt idx="60">
                  <c:v>49.249433945927201</c:v>
                </c:pt>
                <c:pt idx="61">
                  <c:v>49.23073923797913</c:v>
                </c:pt>
                <c:pt idx="62">
                  <c:v>49.212044530031065</c:v>
                </c:pt>
                <c:pt idx="63">
                  <c:v>49.193349822082993</c:v>
                </c:pt>
                <c:pt idx="64">
                  <c:v>49.174655114134929</c:v>
                </c:pt>
                <c:pt idx="65">
                  <c:v>49.155960406186857</c:v>
                </c:pt>
                <c:pt idx="66">
                  <c:v>49.137265698238792</c:v>
                </c:pt>
                <c:pt idx="67">
                  <c:v>49.118570990290721</c:v>
                </c:pt>
                <c:pt idx="68">
                  <c:v>49.099876282342656</c:v>
                </c:pt>
                <c:pt idx="69">
                  <c:v>49.081181574394584</c:v>
                </c:pt>
                <c:pt idx="70">
                  <c:v>49.06248686644652</c:v>
                </c:pt>
                <c:pt idx="71">
                  <c:v>49.043792158498448</c:v>
                </c:pt>
                <c:pt idx="72">
                  <c:v>49.025097450550383</c:v>
                </c:pt>
                <c:pt idx="73">
                  <c:v>49.006402742602312</c:v>
                </c:pt>
                <c:pt idx="74">
                  <c:v>48.98770803465424</c:v>
                </c:pt>
                <c:pt idx="75">
                  <c:v>48.969013326706175</c:v>
                </c:pt>
                <c:pt idx="76">
                  <c:v>48.950318618758104</c:v>
                </c:pt>
                <c:pt idx="77">
                  <c:v>48.931623910810039</c:v>
                </c:pt>
                <c:pt idx="78">
                  <c:v>48.912929202861967</c:v>
                </c:pt>
                <c:pt idx="79">
                  <c:v>48.894234494913903</c:v>
                </c:pt>
                <c:pt idx="80">
                  <c:v>48.875539786965831</c:v>
                </c:pt>
                <c:pt idx="81">
                  <c:v>48.856845079017766</c:v>
                </c:pt>
                <c:pt idx="82">
                  <c:v>48.838150371069695</c:v>
                </c:pt>
                <c:pt idx="83">
                  <c:v>48.81945566312163</c:v>
                </c:pt>
                <c:pt idx="84">
                  <c:v>48.800760955173558</c:v>
                </c:pt>
                <c:pt idx="85">
                  <c:v>48.782066247225494</c:v>
                </c:pt>
                <c:pt idx="86">
                  <c:v>48.763371539277422</c:v>
                </c:pt>
                <c:pt idx="87">
                  <c:v>48.744676831329357</c:v>
                </c:pt>
                <c:pt idx="88">
                  <c:v>48.725982123381286</c:v>
                </c:pt>
                <c:pt idx="89">
                  <c:v>48.707287415433214</c:v>
                </c:pt>
                <c:pt idx="90">
                  <c:v>48.688592707485149</c:v>
                </c:pt>
                <c:pt idx="91">
                  <c:v>48.669897999537078</c:v>
                </c:pt>
                <c:pt idx="92">
                  <c:v>48.651203291589013</c:v>
                </c:pt>
                <c:pt idx="93">
                  <c:v>48.632508583640941</c:v>
                </c:pt>
                <c:pt idx="94">
                  <c:v>48.613813875692877</c:v>
                </c:pt>
                <c:pt idx="95">
                  <c:v>48.595119167744805</c:v>
                </c:pt>
                <c:pt idx="96">
                  <c:v>48.576424459796741</c:v>
                </c:pt>
                <c:pt idx="97">
                  <c:v>48.557729751848669</c:v>
                </c:pt>
                <c:pt idx="98">
                  <c:v>48.539035043900604</c:v>
                </c:pt>
                <c:pt idx="99">
                  <c:v>48.520340335952532</c:v>
                </c:pt>
                <c:pt idx="100">
                  <c:v>48.501645628004468</c:v>
                </c:pt>
                <c:pt idx="101">
                  <c:v>48.482950920056396</c:v>
                </c:pt>
                <c:pt idx="102">
                  <c:v>48.464256212108324</c:v>
                </c:pt>
                <c:pt idx="103">
                  <c:v>48.44556150416026</c:v>
                </c:pt>
                <c:pt idx="104">
                  <c:v>48.426866796212188</c:v>
                </c:pt>
                <c:pt idx="105">
                  <c:v>48.408172088264124</c:v>
                </c:pt>
                <c:pt idx="106">
                  <c:v>48.389477380316052</c:v>
                </c:pt>
                <c:pt idx="107">
                  <c:v>48.370782672367987</c:v>
                </c:pt>
                <c:pt idx="108">
                  <c:v>48.352087964419916</c:v>
                </c:pt>
                <c:pt idx="109">
                  <c:v>48.333393256471851</c:v>
                </c:pt>
                <c:pt idx="110">
                  <c:v>48.314698548523779</c:v>
                </c:pt>
                <c:pt idx="111">
                  <c:v>48.296003840575715</c:v>
                </c:pt>
                <c:pt idx="112">
                  <c:v>48.277309132627643</c:v>
                </c:pt>
                <c:pt idx="113">
                  <c:v>48.258614424679578</c:v>
                </c:pt>
                <c:pt idx="114">
                  <c:v>48.239919716731507</c:v>
                </c:pt>
                <c:pt idx="115">
                  <c:v>48.221225008783442</c:v>
                </c:pt>
                <c:pt idx="116">
                  <c:v>48.20253030083537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8B7-4456-B48D-41DBDEC14432}"/>
            </c:ext>
          </c:extLst>
        </c:ser>
        <c:ser>
          <c:idx val="2"/>
          <c:order val="2"/>
          <c:tx>
            <c:strRef>
              <c:f>'Trend Punjab'!$E$2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'Trend Punjab'!$A$3:$A$119</c:f>
              <c:numCache>
                <c:formatCode>General</c:formatCode>
                <c:ptCount val="117"/>
                <c:pt idx="0">
                  <c:v>1901</c:v>
                </c:pt>
                <c:pt idx="1">
                  <c:v>1902</c:v>
                </c:pt>
                <c:pt idx="2">
                  <c:v>1903</c:v>
                </c:pt>
                <c:pt idx="3">
                  <c:v>1904</c:v>
                </c:pt>
                <c:pt idx="4">
                  <c:v>1905</c:v>
                </c:pt>
                <c:pt idx="5">
                  <c:v>1906</c:v>
                </c:pt>
                <c:pt idx="6">
                  <c:v>1907</c:v>
                </c:pt>
                <c:pt idx="7">
                  <c:v>1908</c:v>
                </c:pt>
                <c:pt idx="8">
                  <c:v>1909</c:v>
                </c:pt>
                <c:pt idx="9">
                  <c:v>1910</c:v>
                </c:pt>
                <c:pt idx="10">
                  <c:v>1911</c:v>
                </c:pt>
                <c:pt idx="11">
                  <c:v>1912</c:v>
                </c:pt>
                <c:pt idx="12">
                  <c:v>1913</c:v>
                </c:pt>
                <c:pt idx="13">
                  <c:v>1914</c:v>
                </c:pt>
                <c:pt idx="14">
                  <c:v>1915</c:v>
                </c:pt>
                <c:pt idx="15">
                  <c:v>1916</c:v>
                </c:pt>
                <c:pt idx="16">
                  <c:v>1917</c:v>
                </c:pt>
                <c:pt idx="17">
                  <c:v>1918</c:v>
                </c:pt>
                <c:pt idx="18">
                  <c:v>1919</c:v>
                </c:pt>
                <c:pt idx="19">
                  <c:v>1920</c:v>
                </c:pt>
                <c:pt idx="20">
                  <c:v>1921</c:v>
                </c:pt>
                <c:pt idx="21">
                  <c:v>1922</c:v>
                </c:pt>
                <c:pt idx="22">
                  <c:v>1923</c:v>
                </c:pt>
                <c:pt idx="23">
                  <c:v>1924</c:v>
                </c:pt>
                <c:pt idx="24">
                  <c:v>1925</c:v>
                </c:pt>
                <c:pt idx="25">
                  <c:v>1926</c:v>
                </c:pt>
                <c:pt idx="26">
                  <c:v>1927</c:v>
                </c:pt>
                <c:pt idx="27">
                  <c:v>1928</c:v>
                </c:pt>
                <c:pt idx="28">
                  <c:v>1929</c:v>
                </c:pt>
                <c:pt idx="29">
                  <c:v>1930</c:v>
                </c:pt>
                <c:pt idx="30">
                  <c:v>1931</c:v>
                </c:pt>
                <c:pt idx="31">
                  <c:v>1932</c:v>
                </c:pt>
                <c:pt idx="32">
                  <c:v>1933</c:v>
                </c:pt>
                <c:pt idx="33">
                  <c:v>1934</c:v>
                </c:pt>
                <c:pt idx="34">
                  <c:v>1935</c:v>
                </c:pt>
                <c:pt idx="35">
                  <c:v>1936</c:v>
                </c:pt>
                <c:pt idx="36">
                  <c:v>1937</c:v>
                </c:pt>
                <c:pt idx="37">
                  <c:v>1938</c:v>
                </c:pt>
                <c:pt idx="38">
                  <c:v>1939</c:v>
                </c:pt>
                <c:pt idx="39">
                  <c:v>1940</c:v>
                </c:pt>
                <c:pt idx="40">
                  <c:v>1941</c:v>
                </c:pt>
                <c:pt idx="41">
                  <c:v>1942</c:v>
                </c:pt>
                <c:pt idx="42">
                  <c:v>1943</c:v>
                </c:pt>
                <c:pt idx="43">
                  <c:v>1944</c:v>
                </c:pt>
                <c:pt idx="44">
                  <c:v>1945</c:v>
                </c:pt>
                <c:pt idx="45">
                  <c:v>1946</c:v>
                </c:pt>
                <c:pt idx="46">
                  <c:v>1947</c:v>
                </c:pt>
                <c:pt idx="47">
                  <c:v>1948</c:v>
                </c:pt>
                <c:pt idx="48">
                  <c:v>1949</c:v>
                </c:pt>
                <c:pt idx="49">
                  <c:v>1950</c:v>
                </c:pt>
                <c:pt idx="50">
                  <c:v>1951</c:v>
                </c:pt>
                <c:pt idx="51">
                  <c:v>1952</c:v>
                </c:pt>
                <c:pt idx="52">
                  <c:v>1953</c:v>
                </c:pt>
                <c:pt idx="53">
                  <c:v>1954</c:v>
                </c:pt>
                <c:pt idx="54">
                  <c:v>1955</c:v>
                </c:pt>
                <c:pt idx="55">
                  <c:v>1956</c:v>
                </c:pt>
                <c:pt idx="56">
                  <c:v>1957</c:v>
                </c:pt>
                <c:pt idx="57">
                  <c:v>1958</c:v>
                </c:pt>
                <c:pt idx="58">
                  <c:v>1959</c:v>
                </c:pt>
                <c:pt idx="59">
                  <c:v>1960</c:v>
                </c:pt>
                <c:pt idx="60">
                  <c:v>1961</c:v>
                </c:pt>
                <c:pt idx="61">
                  <c:v>1962</c:v>
                </c:pt>
                <c:pt idx="62">
                  <c:v>1963</c:v>
                </c:pt>
                <c:pt idx="63">
                  <c:v>1964</c:v>
                </c:pt>
                <c:pt idx="64">
                  <c:v>1965</c:v>
                </c:pt>
                <c:pt idx="65">
                  <c:v>1966</c:v>
                </c:pt>
                <c:pt idx="66">
                  <c:v>1967</c:v>
                </c:pt>
                <c:pt idx="67">
                  <c:v>1968</c:v>
                </c:pt>
                <c:pt idx="68">
                  <c:v>1969</c:v>
                </c:pt>
                <c:pt idx="69">
                  <c:v>1970</c:v>
                </c:pt>
                <c:pt idx="70">
                  <c:v>1971</c:v>
                </c:pt>
                <c:pt idx="71">
                  <c:v>1972</c:v>
                </c:pt>
                <c:pt idx="72">
                  <c:v>1973</c:v>
                </c:pt>
                <c:pt idx="73">
                  <c:v>1974</c:v>
                </c:pt>
                <c:pt idx="74">
                  <c:v>1975</c:v>
                </c:pt>
                <c:pt idx="75">
                  <c:v>1976</c:v>
                </c:pt>
                <c:pt idx="76">
                  <c:v>1977</c:v>
                </c:pt>
                <c:pt idx="77">
                  <c:v>1978</c:v>
                </c:pt>
                <c:pt idx="78">
                  <c:v>1979</c:v>
                </c:pt>
                <c:pt idx="79">
                  <c:v>1980</c:v>
                </c:pt>
                <c:pt idx="80">
                  <c:v>1981</c:v>
                </c:pt>
                <c:pt idx="81">
                  <c:v>1982</c:v>
                </c:pt>
                <c:pt idx="82">
                  <c:v>1983</c:v>
                </c:pt>
                <c:pt idx="83">
                  <c:v>1984</c:v>
                </c:pt>
                <c:pt idx="84">
                  <c:v>1985</c:v>
                </c:pt>
                <c:pt idx="85">
                  <c:v>1986</c:v>
                </c:pt>
                <c:pt idx="86">
                  <c:v>1987</c:v>
                </c:pt>
                <c:pt idx="87">
                  <c:v>1988</c:v>
                </c:pt>
                <c:pt idx="88">
                  <c:v>1989</c:v>
                </c:pt>
                <c:pt idx="89">
                  <c:v>1990</c:v>
                </c:pt>
                <c:pt idx="90">
                  <c:v>1991</c:v>
                </c:pt>
                <c:pt idx="91">
                  <c:v>1992</c:v>
                </c:pt>
                <c:pt idx="92">
                  <c:v>1993</c:v>
                </c:pt>
                <c:pt idx="93">
                  <c:v>1994</c:v>
                </c:pt>
                <c:pt idx="94">
                  <c:v>1995</c:v>
                </c:pt>
                <c:pt idx="95">
                  <c:v>1996</c:v>
                </c:pt>
                <c:pt idx="96">
                  <c:v>1997</c:v>
                </c:pt>
                <c:pt idx="97">
                  <c:v>1998</c:v>
                </c:pt>
                <c:pt idx="98">
                  <c:v>1999</c:v>
                </c:pt>
                <c:pt idx="99">
                  <c:v>2000</c:v>
                </c:pt>
                <c:pt idx="100">
                  <c:v>2001</c:v>
                </c:pt>
                <c:pt idx="101">
                  <c:v>2002</c:v>
                </c:pt>
                <c:pt idx="102">
                  <c:v>2003</c:v>
                </c:pt>
                <c:pt idx="103">
                  <c:v>2004</c:v>
                </c:pt>
                <c:pt idx="104">
                  <c:v>2005</c:v>
                </c:pt>
                <c:pt idx="105">
                  <c:v>2006</c:v>
                </c:pt>
                <c:pt idx="106">
                  <c:v>2007</c:v>
                </c:pt>
                <c:pt idx="107">
                  <c:v>2008</c:v>
                </c:pt>
                <c:pt idx="108">
                  <c:v>2009</c:v>
                </c:pt>
                <c:pt idx="109">
                  <c:v>2010</c:v>
                </c:pt>
                <c:pt idx="110">
                  <c:v>2011</c:v>
                </c:pt>
                <c:pt idx="111">
                  <c:v>2012</c:v>
                </c:pt>
                <c:pt idx="112">
                  <c:v>2013</c:v>
                </c:pt>
                <c:pt idx="113">
                  <c:v>2014</c:v>
                </c:pt>
                <c:pt idx="114">
                  <c:v>2015</c:v>
                </c:pt>
                <c:pt idx="115">
                  <c:v>2016</c:v>
                </c:pt>
                <c:pt idx="116">
                  <c:v>2017</c:v>
                </c:pt>
              </c:numCache>
            </c:numRef>
          </c:cat>
          <c:val>
            <c:numRef>
              <c:f>'Trend Punjab'!$E$3:$E$119</c:f>
              <c:numCache>
                <c:formatCode>General</c:formatCode>
                <c:ptCount val="117"/>
                <c:pt idx="0">
                  <c:v>42.942359094876515</c:v>
                </c:pt>
                <c:pt idx="1">
                  <c:v>43.307910455614731</c:v>
                </c:pt>
                <c:pt idx="2">
                  <c:v>43.666779276027967</c:v>
                </c:pt>
                <c:pt idx="3">
                  <c:v>44.018965556116228</c:v>
                </c:pt>
                <c:pt idx="4">
                  <c:v>44.364469295879502</c:v>
                </c:pt>
                <c:pt idx="5">
                  <c:v>44.703290495317795</c:v>
                </c:pt>
                <c:pt idx="6">
                  <c:v>45.035429154431121</c:v>
                </c:pt>
                <c:pt idx="7">
                  <c:v>45.360885273219459</c:v>
                </c:pt>
                <c:pt idx="8">
                  <c:v>45.679658851682824</c:v>
                </c:pt>
                <c:pt idx="9">
                  <c:v>45.991749889821207</c:v>
                </c:pt>
                <c:pt idx="10">
                  <c:v>46.29715838763461</c:v>
                </c:pt>
                <c:pt idx="11">
                  <c:v>46.595884345123032</c:v>
                </c:pt>
                <c:pt idx="12">
                  <c:v>46.887927762286488</c:v>
                </c:pt>
                <c:pt idx="13">
                  <c:v>47.173288639124948</c:v>
                </c:pt>
                <c:pt idx="14">
                  <c:v>47.451966975638435</c:v>
                </c:pt>
                <c:pt idx="15">
                  <c:v>47.723962771826947</c:v>
                </c:pt>
                <c:pt idx="16">
                  <c:v>47.98927602769048</c:v>
                </c:pt>
                <c:pt idx="17">
                  <c:v>48.247906743229038</c:v>
                </c:pt>
                <c:pt idx="18">
                  <c:v>48.499854918442608</c:v>
                </c:pt>
                <c:pt idx="19">
                  <c:v>48.745120553331205</c:v>
                </c:pt>
                <c:pt idx="20">
                  <c:v>48.983703647894821</c:v>
                </c:pt>
                <c:pt idx="21">
                  <c:v>49.215604202133463</c:v>
                </c:pt>
                <c:pt idx="22">
                  <c:v>49.440822216047117</c:v>
                </c:pt>
                <c:pt idx="23">
                  <c:v>49.659357689635797</c:v>
                </c:pt>
                <c:pt idx="24">
                  <c:v>49.871210622899497</c:v>
                </c:pt>
                <c:pt idx="25">
                  <c:v>50.076381015838216</c:v>
                </c:pt>
                <c:pt idx="26">
                  <c:v>50.274868868451968</c:v>
                </c:pt>
                <c:pt idx="27">
                  <c:v>50.466674180740725</c:v>
                </c:pt>
                <c:pt idx="28">
                  <c:v>50.651796952704515</c:v>
                </c:pt>
                <c:pt idx="29">
                  <c:v>50.830237184343318</c:v>
                </c:pt>
                <c:pt idx="30">
                  <c:v>51.001994875657154</c:v>
                </c:pt>
                <c:pt idx="31">
                  <c:v>51.167070026645995</c:v>
                </c:pt>
                <c:pt idx="32">
                  <c:v>51.325462637309862</c:v>
                </c:pt>
                <c:pt idx="33">
                  <c:v>51.477172707648762</c:v>
                </c:pt>
                <c:pt idx="34">
                  <c:v>51.622200237662668</c:v>
                </c:pt>
                <c:pt idx="35">
                  <c:v>51.760545227351606</c:v>
                </c:pt>
                <c:pt idx="36">
                  <c:v>51.892207676715557</c:v>
                </c:pt>
                <c:pt idx="37">
                  <c:v>52.017187585754542</c:v>
                </c:pt>
                <c:pt idx="38">
                  <c:v>52.135484954468531</c:v>
                </c:pt>
                <c:pt idx="39">
                  <c:v>52.247099782857553</c:v>
                </c:pt>
                <c:pt idx="40">
                  <c:v>52.352032070921595</c:v>
                </c:pt>
                <c:pt idx="41">
                  <c:v>52.450281818660649</c:v>
                </c:pt>
                <c:pt idx="42">
                  <c:v>52.541849026074736</c:v>
                </c:pt>
                <c:pt idx="43">
                  <c:v>52.626733693163835</c:v>
                </c:pt>
                <c:pt idx="44">
                  <c:v>52.704935819927968</c:v>
                </c:pt>
                <c:pt idx="45">
                  <c:v>52.776455406367106</c:v>
                </c:pt>
                <c:pt idx="46">
                  <c:v>52.841292452481277</c:v>
                </c:pt>
                <c:pt idx="47">
                  <c:v>52.899446958270467</c:v>
                </c:pt>
                <c:pt idx="48">
                  <c:v>52.950918923734676</c:v>
                </c:pt>
                <c:pt idx="49">
                  <c:v>52.995708348873904</c:v>
                </c:pt>
                <c:pt idx="50">
                  <c:v>53.033815233688152</c:v>
                </c:pt>
                <c:pt idx="51">
                  <c:v>53.065239578177426</c:v>
                </c:pt>
                <c:pt idx="52">
                  <c:v>53.089981382341719</c:v>
                </c:pt>
                <c:pt idx="53">
                  <c:v>53.108040646181038</c:v>
                </c:pt>
                <c:pt idx="54">
                  <c:v>53.11941736969537</c:v>
                </c:pt>
                <c:pt idx="55">
                  <c:v>53.124111552884735</c:v>
                </c:pt>
                <c:pt idx="56">
                  <c:v>53.122123195749111</c:v>
                </c:pt>
                <c:pt idx="57">
                  <c:v>53.113452298288514</c:v>
                </c:pt>
                <c:pt idx="58">
                  <c:v>53.09809886050293</c:v>
                </c:pt>
                <c:pt idx="59">
                  <c:v>53.076062882392371</c:v>
                </c:pt>
                <c:pt idx="60">
                  <c:v>53.047344363956839</c:v>
                </c:pt>
                <c:pt idx="61">
                  <c:v>53.011943305196318</c:v>
                </c:pt>
                <c:pt idx="62">
                  <c:v>52.969859706110825</c:v>
                </c:pt>
                <c:pt idx="63">
                  <c:v>52.92109356670035</c:v>
                </c:pt>
                <c:pt idx="64">
                  <c:v>52.865644886964901</c:v>
                </c:pt>
                <c:pt idx="65">
                  <c:v>52.803513666904465</c:v>
                </c:pt>
                <c:pt idx="66">
                  <c:v>52.734699906519062</c:v>
                </c:pt>
                <c:pt idx="67">
                  <c:v>52.659203605808671</c:v>
                </c:pt>
                <c:pt idx="68">
                  <c:v>52.577024764773299</c:v>
                </c:pt>
                <c:pt idx="69">
                  <c:v>52.48816338341296</c:v>
                </c:pt>
                <c:pt idx="70">
                  <c:v>52.392619461727627</c:v>
                </c:pt>
                <c:pt idx="71">
                  <c:v>52.290392999717326</c:v>
                </c:pt>
                <c:pt idx="72">
                  <c:v>52.181483997382045</c:v>
                </c:pt>
                <c:pt idx="73">
                  <c:v>52.065892454721784</c:v>
                </c:pt>
                <c:pt idx="74">
                  <c:v>51.943618371736541</c:v>
                </c:pt>
                <c:pt idx="75">
                  <c:v>51.814661748426325</c:v>
                </c:pt>
                <c:pt idx="76">
                  <c:v>51.679022584791127</c:v>
                </c:pt>
                <c:pt idx="77">
                  <c:v>51.536700880830942</c:v>
                </c:pt>
                <c:pt idx="78">
                  <c:v>51.38769663654579</c:v>
                </c:pt>
                <c:pt idx="79">
                  <c:v>51.232009851935658</c:v>
                </c:pt>
                <c:pt idx="80">
                  <c:v>51.069640527000544</c:v>
                </c:pt>
                <c:pt idx="81">
                  <c:v>50.90058866174045</c:v>
                </c:pt>
                <c:pt idx="82">
                  <c:v>50.724854256155382</c:v>
                </c:pt>
                <c:pt idx="83">
                  <c:v>50.542437310245333</c:v>
                </c:pt>
                <c:pt idx="84">
                  <c:v>50.353337824010303</c:v>
                </c:pt>
                <c:pt idx="85">
                  <c:v>50.157555797450293</c:v>
                </c:pt>
                <c:pt idx="86">
                  <c:v>49.955091230565309</c:v>
                </c:pt>
                <c:pt idx="87">
                  <c:v>49.745944123355343</c:v>
                </c:pt>
                <c:pt idx="88">
                  <c:v>49.530114475820398</c:v>
                </c:pt>
                <c:pt idx="89">
                  <c:v>49.307602287960478</c:v>
                </c:pt>
                <c:pt idx="90">
                  <c:v>49.078407559775577</c:v>
                </c:pt>
                <c:pt idx="91">
                  <c:v>48.842530291265696</c:v>
                </c:pt>
                <c:pt idx="92">
                  <c:v>48.599970482430834</c:v>
                </c:pt>
                <c:pt idx="93">
                  <c:v>48.350728133271005</c:v>
                </c:pt>
                <c:pt idx="94">
                  <c:v>48.094803243786181</c:v>
                </c:pt>
                <c:pt idx="95">
                  <c:v>47.832195813976384</c:v>
                </c:pt>
                <c:pt idx="96">
                  <c:v>47.562905843841612</c:v>
                </c:pt>
                <c:pt idx="97">
                  <c:v>47.286933333381853</c:v>
                </c:pt>
                <c:pt idx="98">
                  <c:v>47.004278282597127</c:v>
                </c:pt>
                <c:pt idx="99">
                  <c:v>46.714940691487413</c:v>
                </c:pt>
                <c:pt idx="100">
                  <c:v>46.418920560052726</c:v>
                </c:pt>
                <c:pt idx="101">
                  <c:v>46.11621788829305</c:v>
                </c:pt>
                <c:pt idx="102">
                  <c:v>45.806832676208408</c:v>
                </c:pt>
                <c:pt idx="103">
                  <c:v>45.490764923798778</c:v>
                </c:pt>
                <c:pt idx="104">
                  <c:v>45.168014631064175</c:v>
                </c:pt>
                <c:pt idx="105">
                  <c:v>44.83858179800459</c:v>
                </c:pt>
                <c:pt idx="106">
                  <c:v>44.502466424620025</c:v>
                </c:pt>
                <c:pt idx="107">
                  <c:v>44.159668510910493</c:v>
                </c:pt>
                <c:pt idx="108">
                  <c:v>43.810188056875965</c:v>
                </c:pt>
                <c:pt idx="109">
                  <c:v>43.454025062516472</c:v>
                </c:pt>
                <c:pt idx="110">
                  <c:v>43.09117952783199</c:v>
                </c:pt>
                <c:pt idx="111">
                  <c:v>42.721651452822535</c:v>
                </c:pt>
                <c:pt idx="112">
                  <c:v>42.345440837488098</c:v>
                </c:pt>
                <c:pt idx="113">
                  <c:v>41.962547681828681</c:v>
                </c:pt>
                <c:pt idx="114">
                  <c:v>41.572971985844291</c:v>
                </c:pt>
                <c:pt idx="115">
                  <c:v>41.176713749534912</c:v>
                </c:pt>
                <c:pt idx="116">
                  <c:v>40.773772972900566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8B7-4456-B48D-41DBDEC14432}"/>
            </c:ext>
          </c:extLst>
        </c:ser>
        <c:ser>
          <c:idx val="3"/>
          <c:order val="3"/>
          <c:tx>
            <c:strRef>
              <c:f>'Trend Punjab'!$F$2</c:f>
              <c:strCache>
                <c:ptCount val="1"/>
                <c:pt idx="0">
                  <c:v>Cubic</c:v>
                </c:pt>
              </c:strCache>
            </c:strRef>
          </c:tx>
          <c:spPr>
            <a:ln>
              <a:solidFill>
                <a:schemeClr val="accent6">
                  <a:lumMod val="50000"/>
                </a:schemeClr>
              </a:solidFill>
            </a:ln>
          </c:spPr>
          <c:marker>
            <c:symbol val="none"/>
          </c:marker>
          <c:cat>
            <c:numRef>
              <c:f>'Trend Punjab'!$A$3:$A$119</c:f>
              <c:numCache>
                <c:formatCode>General</c:formatCode>
                <c:ptCount val="117"/>
                <c:pt idx="0">
                  <c:v>1901</c:v>
                </c:pt>
                <c:pt idx="1">
                  <c:v>1902</c:v>
                </c:pt>
                <c:pt idx="2">
                  <c:v>1903</c:v>
                </c:pt>
                <c:pt idx="3">
                  <c:v>1904</c:v>
                </c:pt>
                <c:pt idx="4">
                  <c:v>1905</c:v>
                </c:pt>
                <c:pt idx="5">
                  <c:v>1906</c:v>
                </c:pt>
                <c:pt idx="6">
                  <c:v>1907</c:v>
                </c:pt>
                <c:pt idx="7">
                  <c:v>1908</c:v>
                </c:pt>
                <c:pt idx="8">
                  <c:v>1909</c:v>
                </c:pt>
                <c:pt idx="9">
                  <c:v>1910</c:v>
                </c:pt>
                <c:pt idx="10">
                  <c:v>1911</c:v>
                </c:pt>
                <c:pt idx="11">
                  <c:v>1912</c:v>
                </c:pt>
                <c:pt idx="12">
                  <c:v>1913</c:v>
                </c:pt>
                <c:pt idx="13">
                  <c:v>1914</c:v>
                </c:pt>
                <c:pt idx="14">
                  <c:v>1915</c:v>
                </c:pt>
                <c:pt idx="15">
                  <c:v>1916</c:v>
                </c:pt>
                <c:pt idx="16">
                  <c:v>1917</c:v>
                </c:pt>
                <c:pt idx="17">
                  <c:v>1918</c:v>
                </c:pt>
                <c:pt idx="18">
                  <c:v>1919</c:v>
                </c:pt>
                <c:pt idx="19">
                  <c:v>1920</c:v>
                </c:pt>
                <c:pt idx="20">
                  <c:v>1921</c:v>
                </c:pt>
                <c:pt idx="21">
                  <c:v>1922</c:v>
                </c:pt>
                <c:pt idx="22">
                  <c:v>1923</c:v>
                </c:pt>
                <c:pt idx="23">
                  <c:v>1924</c:v>
                </c:pt>
                <c:pt idx="24">
                  <c:v>1925</c:v>
                </c:pt>
                <c:pt idx="25">
                  <c:v>1926</c:v>
                </c:pt>
                <c:pt idx="26">
                  <c:v>1927</c:v>
                </c:pt>
                <c:pt idx="27">
                  <c:v>1928</c:v>
                </c:pt>
                <c:pt idx="28">
                  <c:v>1929</c:v>
                </c:pt>
                <c:pt idx="29">
                  <c:v>1930</c:v>
                </c:pt>
                <c:pt idx="30">
                  <c:v>1931</c:v>
                </c:pt>
                <c:pt idx="31">
                  <c:v>1932</c:v>
                </c:pt>
                <c:pt idx="32">
                  <c:v>1933</c:v>
                </c:pt>
                <c:pt idx="33">
                  <c:v>1934</c:v>
                </c:pt>
                <c:pt idx="34">
                  <c:v>1935</c:v>
                </c:pt>
                <c:pt idx="35">
                  <c:v>1936</c:v>
                </c:pt>
                <c:pt idx="36">
                  <c:v>1937</c:v>
                </c:pt>
                <c:pt idx="37">
                  <c:v>1938</c:v>
                </c:pt>
                <c:pt idx="38">
                  <c:v>1939</c:v>
                </c:pt>
                <c:pt idx="39">
                  <c:v>1940</c:v>
                </c:pt>
                <c:pt idx="40">
                  <c:v>1941</c:v>
                </c:pt>
                <c:pt idx="41">
                  <c:v>1942</c:v>
                </c:pt>
                <c:pt idx="42">
                  <c:v>1943</c:v>
                </c:pt>
                <c:pt idx="43">
                  <c:v>1944</c:v>
                </c:pt>
                <c:pt idx="44">
                  <c:v>1945</c:v>
                </c:pt>
                <c:pt idx="45">
                  <c:v>1946</c:v>
                </c:pt>
                <c:pt idx="46">
                  <c:v>1947</c:v>
                </c:pt>
                <c:pt idx="47">
                  <c:v>1948</c:v>
                </c:pt>
                <c:pt idx="48">
                  <c:v>1949</c:v>
                </c:pt>
                <c:pt idx="49">
                  <c:v>1950</c:v>
                </c:pt>
                <c:pt idx="50">
                  <c:v>1951</c:v>
                </c:pt>
                <c:pt idx="51">
                  <c:v>1952</c:v>
                </c:pt>
                <c:pt idx="52">
                  <c:v>1953</c:v>
                </c:pt>
                <c:pt idx="53">
                  <c:v>1954</c:v>
                </c:pt>
                <c:pt idx="54">
                  <c:v>1955</c:v>
                </c:pt>
                <c:pt idx="55">
                  <c:v>1956</c:v>
                </c:pt>
                <c:pt idx="56">
                  <c:v>1957</c:v>
                </c:pt>
                <c:pt idx="57">
                  <c:v>1958</c:v>
                </c:pt>
                <c:pt idx="58">
                  <c:v>1959</c:v>
                </c:pt>
                <c:pt idx="59">
                  <c:v>1960</c:v>
                </c:pt>
                <c:pt idx="60">
                  <c:v>1961</c:v>
                </c:pt>
                <c:pt idx="61">
                  <c:v>1962</c:v>
                </c:pt>
                <c:pt idx="62">
                  <c:v>1963</c:v>
                </c:pt>
                <c:pt idx="63">
                  <c:v>1964</c:v>
                </c:pt>
                <c:pt idx="64">
                  <c:v>1965</c:v>
                </c:pt>
                <c:pt idx="65">
                  <c:v>1966</c:v>
                </c:pt>
                <c:pt idx="66">
                  <c:v>1967</c:v>
                </c:pt>
                <c:pt idx="67">
                  <c:v>1968</c:v>
                </c:pt>
                <c:pt idx="68">
                  <c:v>1969</c:v>
                </c:pt>
                <c:pt idx="69">
                  <c:v>1970</c:v>
                </c:pt>
                <c:pt idx="70">
                  <c:v>1971</c:v>
                </c:pt>
                <c:pt idx="71">
                  <c:v>1972</c:v>
                </c:pt>
                <c:pt idx="72">
                  <c:v>1973</c:v>
                </c:pt>
                <c:pt idx="73">
                  <c:v>1974</c:v>
                </c:pt>
                <c:pt idx="74">
                  <c:v>1975</c:v>
                </c:pt>
                <c:pt idx="75">
                  <c:v>1976</c:v>
                </c:pt>
                <c:pt idx="76">
                  <c:v>1977</c:v>
                </c:pt>
                <c:pt idx="77">
                  <c:v>1978</c:v>
                </c:pt>
                <c:pt idx="78">
                  <c:v>1979</c:v>
                </c:pt>
                <c:pt idx="79">
                  <c:v>1980</c:v>
                </c:pt>
                <c:pt idx="80">
                  <c:v>1981</c:v>
                </c:pt>
                <c:pt idx="81">
                  <c:v>1982</c:v>
                </c:pt>
                <c:pt idx="82">
                  <c:v>1983</c:v>
                </c:pt>
                <c:pt idx="83">
                  <c:v>1984</c:v>
                </c:pt>
                <c:pt idx="84">
                  <c:v>1985</c:v>
                </c:pt>
                <c:pt idx="85">
                  <c:v>1986</c:v>
                </c:pt>
                <c:pt idx="86">
                  <c:v>1987</c:v>
                </c:pt>
                <c:pt idx="87">
                  <c:v>1988</c:v>
                </c:pt>
                <c:pt idx="88">
                  <c:v>1989</c:v>
                </c:pt>
                <c:pt idx="89">
                  <c:v>1990</c:v>
                </c:pt>
                <c:pt idx="90">
                  <c:v>1991</c:v>
                </c:pt>
                <c:pt idx="91">
                  <c:v>1992</c:v>
                </c:pt>
                <c:pt idx="92">
                  <c:v>1993</c:v>
                </c:pt>
                <c:pt idx="93">
                  <c:v>1994</c:v>
                </c:pt>
                <c:pt idx="94">
                  <c:v>1995</c:v>
                </c:pt>
                <c:pt idx="95">
                  <c:v>1996</c:v>
                </c:pt>
                <c:pt idx="96">
                  <c:v>1997</c:v>
                </c:pt>
                <c:pt idx="97">
                  <c:v>1998</c:v>
                </c:pt>
                <c:pt idx="98">
                  <c:v>1999</c:v>
                </c:pt>
                <c:pt idx="99">
                  <c:v>2000</c:v>
                </c:pt>
                <c:pt idx="100">
                  <c:v>2001</c:v>
                </c:pt>
                <c:pt idx="101">
                  <c:v>2002</c:v>
                </c:pt>
                <c:pt idx="102">
                  <c:v>2003</c:v>
                </c:pt>
                <c:pt idx="103">
                  <c:v>2004</c:v>
                </c:pt>
                <c:pt idx="104">
                  <c:v>2005</c:v>
                </c:pt>
                <c:pt idx="105">
                  <c:v>2006</c:v>
                </c:pt>
                <c:pt idx="106">
                  <c:v>2007</c:v>
                </c:pt>
                <c:pt idx="107">
                  <c:v>2008</c:v>
                </c:pt>
                <c:pt idx="108">
                  <c:v>2009</c:v>
                </c:pt>
                <c:pt idx="109">
                  <c:v>2010</c:v>
                </c:pt>
                <c:pt idx="110">
                  <c:v>2011</c:v>
                </c:pt>
                <c:pt idx="111">
                  <c:v>2012</c:v>
                </c:pt>
                <c:pt idx="112">
                  <c:v>2013</c:v>
                </c:pt>
                <c:pt idx="113">
                  <c:v>2014</c:v>
                </c:pt>
                <c:pt idx="114">
                  <c:v>2015</c:v>
                </c:pt>
                <c:pt idx="115">
                  <c:v>2016</c:v>
                </c:pt>
                <c:pt idx="116">
                  <c:v>2017</c:v>
                </c:pt>
              </c:numCache>
            </c:numRef>
          </c:cat>
          <c:val>
            <c:numRef>
              <c:f>'Trend Punjab'!$F$3:$F$119</c:f>
              <c:numCache>
                <c:formatCode>General</c:formatCode>
                <c:ptCount val="117"/>
                <c:pt idx="0">
                  <c:v>46.932228837500496</c:v>
                </c:pt>
                <c:pt idx="1">
                  <c:v>46.885035052450021</c:v>
                </c:pt>
                <c:pt idx="2">
                  <c:v>46.849104168195822</c:v>
                </c:pt>
                <c:pt idx="3">
                  <c:v>46.824121352437508</c:v>
                </c:pt>
                <c:pt idx="4">
                  <c:v>46.809771772874726</c:v>
                </c:pt>
                <c:pt idx="5">
                  <c:v>46.805740597207091</c:v>
                </c:pt>
                <c:pt idx="6">
                  <c:v>46.811712993134229</c:v>
                </c:pt>
                <c:pt idx="7">
                  <c:v>46.827374128355778</c:v>
                </c:pt>
                <c:pt idx="8">
                  <c:v>46.852409170571349</c:v>
                </c:pt>
                <c:pt idx="9">
                  <c:v>46.886503287480593</c:v>
                </c:pt>
                <c:pt idx="10">
                  <c:v>46.929341646783115</c:v>
                </c:pt>
                <c:pt idx="11">
                  <c:v>46.980609416178545</c:v>
                </c:pt>
                <c:pt idx="12">
                  <c:v>47.03999176336653</c:v>
                </c:pt>
                <c:pt idx="13">
                  <c:v>47.107173856046678</c:v>
                </c:pt>
                <c:pt idx="14">
                  <c:v>47.181840861918616</c:v>
                </c:pt>
                <c:pt idx="15">
                  <c:v>47.26367794868198</c:v>
                </c:pt>
                <c:pt idx="16">
                  <c:v>47.352370284036397</c:v>
                </c:pt>
                <c:pt idx="17">
                  <c:v>47.447603035681482</c:v>
                </c:pt>
                <c:pt idx="18">
                  <c:v>47.549061371316881</c:v>
                </c:pt>
                <c:pt idx="19">
                  <c:v>47.656430458642198</c:v>
                </c:pt>
                <c:pt idx="20">
                  <c:v>47.769395465357086</c:v>
                </c:pt>
                <c:pt idx="21">
                  <c:v>47.88764155916116</c:v>
                </c:pt>
                <c:pt idx="22">
                  <c:v>48.01085390775404</c:v>
                </c:pt>
                <c:pt idx="23">
                  <c:v>48.138717678835363</c:v>
                </c:pt>
                <c:pt idx="24">
                  <c:v>48.27091804010476</c:v>
                </c:pt>
                <c:pt idx="25">
                  <c:v>48.407140159261843</c:v>
                </c:pt>
                <c:pt idx="26">
                  <c:v>48.547069204006263</c:v>
                </c:pt>
                <c:pt idx="27">
                  <c:v>48.690390342037617</c:v>
                </c:pt>
                <c:pt idx="28">
                  <c:v>48.836788741055557</c:v>
                </c:pt>
                <c:pt idx="29">
                  <c:v>48.985949568759693</c:v>
                </c:pt>
                <c:pt idx="30">
                  <c:v>49.137557992849665</c:v>
                </c:pt>
                <c:pt idx="31">
                  <c:v>49.291299181025096</c:v>
                </c:pt>
                <c:pt idx="32">
                  <c:v>49.446858300985618</c:v>
                </c:pt>
                <c:pt idx="33">
                  <c:v>49.60392052043084</c:v>
                </c:pt>
                <c:pt idx="34">
                  <c:v>49.76217100706041</c:v>
                </c:pt>
                <c:pt idx="35">
                  <c:v>49.921294928573943</c:v>
                </c:pt>
                <c:pt idx="36">
                  <c:v>50.080977452671071</c:v>
                </c:pt>
                <c:pt idx="37">
                  <c:v>50.240903747051433</c:v>
                </c:pt>
                <c:pt idx="38">
                  <c:v>50.400758979414633</c:v>
                </c:pt>
                <c:pt idx="39">
                  <c:v>50.560228317460307</c:v>
                </c:pt>
                <c:pt idx="40">
                  <c:v>50.718996928888096</c:v>
                </c:pt>
                <c:pt idx="41">
                  <c:v>50.876749981397602</c:v>
                </c:pt>
                <c:pt idx="42">
                  <c:v>51.03317264268847</c:v>
                </c:pt>
                <c:pt idx="43">
                  <c:v>51.187950080460332</c:v>
                </c:pt>
                <c:pt idx="44">
                  <c:v>51.340767462412799</c:v>
                </c:pt>
                <c:pt idx="45">
                  <c:v>51.491309956245502</c:v>
                </c:pt>
                <c:pt idx="46">
                  <c:v>51.639262729658078</c:v>
                </c:pt>
                <c:pt idx="47">
                  <c:v>51.784310950350154</c:v>
                </c:pt>
                <c:pt idx="48">
                  <c:v>51.926139786021345</c:v>
                </c:pt>
                <c:pt idx="49">
                  <c:v>52.064434404371276</c:v>
                </c:pt>
                <c:pt idx="50">
                  <c:v>52.198879973099601</c:v>
                </c:pt>
                <c:pt idx="51">
                  <c:v>52.329161659905914</c:v>
                </c:pt>
                <c:pt idx="52">
                  <c:v>52.454964632489862</c:v>
                </c:pt>
                <c:pt idx="53">
                  <c:v>52.575974058551076</c:v>
                </c:pt>
                <c:pt idx="54">
                  <c:v>52.691875105789158</c:v>
                </c:pt>
                <c:pt idx="55">
                  <c:v>52.80235294190377</c:v>
                </c:pt>
                <c:pt idx="56">
                  <c:v>52.907092734594521</c:v>
                </c:pt>
                <c:pt idx="57">
                  <c:v>53.005779651561028</c:v>
                </c:pt>
                <c:pt idx="58">
                  <c:v>53.09809886050293</c:v>
                </c:pt>
                <c:pt idx="59">
                  <c:v>53.183735529119858</c:v>
                </c:pt>
                <c:pt idx="60">
                  <c:v>53.262374825111429</c:v>
                </c:pt>
                <c:pt idx="61">
                  <c:v>53.333701916177283</c:v>
                </c:pt>
                <c:pt idx="62">
                  <c:v>53.397401970017036</c:v>
                </c:pt>
                <c:pt idx="63">
                  <c:v>53.453160154330313</c:v>
                </c:pt>
                <c:pt idx="64">
                  <c:v>53.500661636816758</c:v>
                </c:pt>
                <c:pt idx="65">
                  <c:v>53.539591585175977</c:v>
                </c:pt>
                <c:pt idx="66">
                  <c:v>53.569635167107613</c:v>
                </c:pt>
                <c:pt idx="67">
                  <c:v>53.590477550311299</c:v>
                </c:pt>
                <c:pt idx="68">
                  <c:v>53.60180390248663</c:v>
                </c:pt>
                <c:pt idx="69">
                  <c:v>53.603299391333273</c:v>
                </c:pt>
                <c:pt idx="70">
                  <c:v>53.594649184550825</c:v>
                </c:pt>
                <c:pt idx="71">
                  <c:v>53.57553844983893</c:v>
                </c:pt>
                <c:pt idx="72">
                  <c:v>53.545652354897214</c:v>
                </c:pt>
                <c:pt idx="73">
                  <c:v>53.504676067425287</c:v>
                </c:pt>
                <c:pt idx="74">
                  <c:v>53.452294755122807</c:v>
                </c:pt>
                <c:pt idx="75">
                  <c:v>53.388193585689372</c:v>
                </c:pt>
                <c:pt idx="76">
                  <c:v>53.312057726824627</c:v>
                </c:pt>
                <c:pt idx="77">
                  <c:v>53.223572346228188</c:v>
                </c:pt>
                <c:pt idx="78">
                  <c:v>53.122422611599703</c:v>
                </c:pt>
                <c:pt idx="79">
                  <c:v>53.008293690638766</c:v>
                </c:pt>
                <c:pt idx="80">
                  <c:v>52.88087075104503</c:v>
                </c:pt>
                <c:pt idx="81">
                  <c:v>52.739838960518114</c:v>
                </c:pt>
                <c:pt idx="82">
                  <c:v>52.58488348675764</c:v>
                </c:pt>
                <c:pt idx="83">
                  <c:v>52.415689497463255</c:v>
                </c:pt>
                <c:pt idx="84">
                  <c:v>52.231942160334562</c:v>
                </c:pt>
                <c:pt idx="85">
                  <c:v>52.033326643071192</c:v>
                </c:pt>
                <c:pt idx="86">
                  <c:v>51.819528113372797</c:v>
                </c:pt>
                <c:pt idx="87">
                  <c:v>51.590231738938968</c:v>
                </c:pt>
                <c:pt idx="88">
                  <c:v>51.345122687469356</c:v>
                </c:pt>
                <c:pt idx="89">
                  <c:v>51.083886126663586</c:v>
                </c:pt>
                <c:pt idx="90">
                  <c:v>50.806207224221282</c:v>
                </c:pt>
                <c:pt idx="91">
                  <c:v>50.511771147842069</c:v>
                </c:pt>
                <c:pt idx="92">
                  <c:v>50.20026306522557</c:v>
                </c:pt>
                <c:pt idx="93">
                  <c:v>49.871368144071425</c:v>
                </c:pt>
                <c:pt idx="94">
                  <c:v>49.524771552079258</c:v>
                </c:pt>
                <c:pt idx="95">
                  <c:v>49.160158456948686</c:v>
                </c:pt>
                <c:pt idx="96">
                  <c:v>48.777214026379347</c:v>
                </c:pt>
                <c:pt idx="97">
                  <c:v>48.37562342807086</c:v>
                </c:pt>
                <c:pt idx="98">
                  <c:v>47.955071829722854</c:v>
                </c:pt>
                <c:pt idx="99">
                  <c:v>47.51524439903497</c:v>
                </c:pt>
                <c:pt idx="100">
                  <c:v>47.055826303706809</c:v>
                </c:pt>
                <c:pt idx="101">
                  <c:v>46.576502711438032</c:v>
                </c:pt>
                <c:pt idx="102">
                  <c:v>46.076958789928241</c:v>
                </c:pt>
                <c:pt idx="103">
                  <c:v>45.556879706877062</c:v>
                </c:pt>
                <c:pt idx="104">
                  <c:v>45.015950629984133</c:v>
                </c:pt>
                <c:pt idx="105">
                  <c:v>44.453856726949077</c:v>
                </c:pt>
                <c:pt idx="106">
                  <c:v>43.870283165471534</c:v>
                </c:pt>
                <c:pt idx="107">
                  <c:v>43.264915113251107</c:v>
                </c:pt>
                <c:pt idx="108">
                  <c:v>42.63743773798744</c:v>
                </c:pt>
                <c:pt idx="109">
                  <c:v>41.987536207380153</c:v>
                </c:pt>
                <c:pt idx="110">
                  <c:v>41.314895689128882</c:v>
                </c:pt>
                <c:pt idx="111">
                  <c:v>40.619201350933238</c:v>
                </c:pt>
                <c:pt idx="112">
                  <c:v>39.900138360492875</c:v>
                </c:pt>
                <c:pt idx="113">
                  <c:v>39.157391885507401</c:v>
                </c:pt>
                <c:pt idx="114">
                  <c:v>38.390647093676435</c:v>
                </c:pt>
                <c:pt idx="115">
                  <c:v>37.599589152699622</c:v>
                </c:pt>
                <c:pt idx="116">
                  <c:v>36.783903230276586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8B7-4456-B48D-41DBDEC144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79377231"/>
        <c:axId val="1"/>
      </c:lineChart>
      <c:catAx>
        <c:axId val="147937723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Years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b="1"/>
                </a:pPr>
                <a:r>
                  <a:rPr lang="en-IN" b="1"/>
                  <a:t>Estimated</a:t>
                </a:r>
                <a:r>
                  <a:rPr lang="en-IN" b="1" baseline="0"/>
                  <a:t> Rainfall (in mm)</a:t>
                </a:r>
                <a:endParaRPr lang="en-IN" b="1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9377231"/>
        <c:crosses val="autoZero"/>
        <c:crossBetween val="between"/>
      </c:valAx>
      <c:spPr>
        <a:noFill/>
        <a:ln w="25400">
          <a:noFill/>
        </a:ln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SEASONAL</a:t>
            </a:r>
            <a:r>
              <a:rPr lang="en-IN" baseline="0"/>
              <a:t> INDICES - PUNJAB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'Seasonal Punjab'!$K$124</c:f>
              <c:strCache>
                <c:ptCount val="1"/>
                <c:pt idx="0">
                  <c:v>Si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'Seasonal Punjab'!$J$125:$J$136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'Seasonal Punjab'!$K$125:$K$136</c:f>
              <c:numCache>
                <c:formatCode>General</c:formatCode>
                <c:ptCount val="12"/>
                <c:pt idx="0">
                  <c:v>53.032540511469151</c:v>
                </c:pt>
                <c:pt idx="1">
                  <c:v>54.87747840606032</c:v>
                </c:pt>
                <c:pt idx="2">
                  <c:v>48.786559265167831</c:v>
                </c:pt>
                <c:pt idx="3">
                  <c:v>25.578543147822813</c:v>
                </c:pt>
                <c:pt idx="4">
                  <c:v>30.814760911717485</c:v>
                </c:pt>
                <c:pt idx="5">
                  <c:v>99.853818429411874</c:v>
                </c:pt>
                <c:pt idx="6">
                  <c:v>347.75440950897917</c:v>
                </c:pt>
                <c:pt idx="7">
                  <c:v>317.76394461406784</c:v>
                </c:pt>
                <c:pt idx="8">
                  <c:v>162.91803626926628</c:v>
                </c:pt>
                <c:pt idx="9">
                  <c:v>23.849435935323598</c:v>
                </c:pt>
                <c:pt idx="10">
                  <c:v>9.1832712754717125</c:v>
                </c:pt>
                <c:pt idx="11">
                  <c:v>25.587201725241727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46-41A4-898C-9639F24A03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25304352"/>
        <c:axId val="1425311552"/>
      </c:lineChart>
      <c:catAx>
        <c:axId val="1425304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5311552"/>
        <c:crosses val="autoZero"/>
        <c:auto val="1"/>
        <c:lblAlgn val="ctr"/>
        <c:lblOffset val="100"/>
        <c:noMultiLvlLbl val="0"/>
      </c:catAx>
      <c:valAx>
        <c:axId val="1425311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5304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aseline="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0</xdr:row>
      <xdr:rowOff>0</xdr:rowOff>
    </xdr:from>
    <xdr:to>
      <xdr:col>28</xdr:col>
      <xdr:colOff>0</xdr:colOff>
      <xdr:row>20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7C582-2BFD-43CE-981B-939927A4E0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11205</xdr:colOff>
      <xdr:row>1</xdr:row>
      <xdr:rowOff>11206</xdr:rowOff>
    </xdr:from>
    <xdr:to>
      <xdr:col>35</xdr:col>
      <xdr:colOff>44824</xdr:colOff>
      <xdr:row>31</xdr:row>
      <xdr:rowOff>11206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BD5B23AE-AEC6-440B-BB13-F17D9E3D29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123</xdr:row>
      <xdr:rowOff>0</xdr:rowOff>
    </xdr:from>
    <xdr:to>
      <xdr:col>19</xdr:col>
      <xdr:colOff>304800</xdr:colOff>
      <xdr:row>138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22A4171-6F4B-46EF-A4A8-B8E5141BD9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0</xdr:row>
      <xdr:rowOff>0</xdr:rowOff>
    </xdr:from>
    <xdr:to>
      <xdr:col>28</xdr:col>
      <xdr:colOff>0</xdr:colOff>
      <xdr:row>19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AC3CAB-7A6D-4555-824D-885688F25F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121</xdr:row>
      <xdr:rowOff>182880</xdr:rowOff>
    </xdr:from>
    <xdr:to>
      <xdr:col>13</xdr:col>
      <xdr:colOff>160020</xdr:colOff>
      <xdr:row>122</xdr:row>
      <xdr:rowOff>175260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8F6B999-13B7-45C5-A9F6-9787F4FA89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73340" y="23865840"/>
          <a:ext cx="16002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336177</xdr:colOff>
      <xdr:row>0</xdr:row>
      <xdr:rowOff>0</xdr:rowOff>
    </xdr:from>
    <xdr:to>
      <xdr:col>37</xdr:col>
      <xdr:colOff>302558</xdr:colOff>
      <xdr:row>30</xdr:row>
      <xdr:rowOff>145677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962D674B-DF92-4D74-9275-02471C63B1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7620</xdr:colOff>
      <xdr:row>123</xdr:row>
      <xdr:rowOff>7620</xdr:rowOff>
    </xdr:from>
    <xdr:to>
      <xdr:col>19</xdr:col>
      <xdr:colOff>312420</xdr:colOff>
      <xdr:row>138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78F036F-B1EE-4D90-903D-F0FD0CB674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DFF2F-C2CE-48B1-8A10-4CD20F05D0D6}">
  <dimension ref="A1:O118"/>
  <sheetViews>
    <sheetView topLeftCell="M1" workbookViewId="0">
      <selection activeCell="Y25" sqref="Y25"/>
    </sheetView>
  </sheetViews>
  <sheetFormatPr defaultRowHeight="14.4" x14ac:dyDescent="0.3"/>
  <cols>
    <col min="1" max="1" width="12.5546875" style="2" bestFit="1" customWidth="1"/>
    <col min="2" max="14" width="8.88671875" style="2"/>
    <col min="15" max="15" width="15.21875" style="2" bestFit="1" customWidth="1"/>
    <col min="16" max="16384" width="8.88671875" style="2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 t="s">
        <v>15</v>
      </c>
      <c r="B2" s="3">
        <v>1901</v>
      </c>
      <c r="C2" s="3">
        <v>28.7</v>
      </c>
      <c r="D2" s="3">
        <v>44.7</v>
      </c>
      <c r="E2" s="3">
        <v>51.6</v>
      </c>
      <c r="F2" s="3">
        <v>160</v>
      </c>
      <c r="G2" s="3">
        <v>174.7</v>
      </c>
      <c r="H2" s="3">
        <v>824.6</v>
      </c>
      <c r="I2" s="3">
        <v>743</v>
      </c>
      <c r="J2" s="3">
        <v>357.5</v>
      </c>
      <c r="K2" s="3">
        <v>197.7</v>
      </c>
      <c r="L2" s="3">
        <v>266.89999999999998</v>
      </c>
      <c r="M2" s="3">
        <v>350.8</v>
      </c>
      <c r="N2" s="3">
        <v>48.4</v>
      </c>
      <c r="O2" s="4">
        <f t="shared" ref="O2:O65" si="0">AVERAGE(C2:N2)</f>
        <v>270.7166666666667</v>
      </c>
    </row>
    <row r="3" spans="1:15" x14ac:dyDescent="0.3">
      <c r="A3" s="1" t="s">
        <v>15</v>
      </c>
      <c r="B3" s="3">
        <v>1902</v>
      </c>
      <c r="C3" s="3">
        <v>6.7</v>
      </c>
      <c r="D3" s="3">
        <v>2.6</v>
      </c>
      <c r="E3" s="3">
        <v>57.3</v>
      </c>
      <c r="F3" s="3">
        <v>83.9</v>
      </c>
      <c r="G3" s="3">
        <v>134.5</v>
      </c>
      <c r="H3" s="3">
        <v>390.9</v>
      </c>
      <c r="I3" s="3">
        <v>1205</v>
      </c>
      <c r="J3" s="3">
        <v>315.8</v>
      </c>
      <c r="K3" s="3">
        <v>491.6</v>
      </c>
      <c r="L3" s="3">
        <v>358.4</v>
      </c>
      <c r="M3" s="3">
        <v>158.30000000000001</v>
      </c>
      <c r="N3" s="3">
        <v>121.5</v>
      </c>
      <c r="O3" s="4">
        <f t="shared" si="0"/>
        <v>277.20833333333337</v>
      </c>
    </row>
    <row r="4" spans="1:15" x14ac:dyDescent="0.3">
      <c r="A4" s="1" t="s">
        <v>15</v>
      </c>
      <c r="B4" s="3">
        <v>1903</v>
      </c>
      <c r="C4" s="3">
        <v>3.2</v>
      </c>
      <c r="D4" s="3">
        <v>18.600000000000001</v>
      </c>
      <c r="E4" s="3">
        <v>3.1</v>
      </c>
      <c r="F4" s="3">
        <v>83.6</v>
      </c>
      <c r="G4" s="3">
        <v>249.7</v>
      </c>
      <c r="H4" s="3">
        <v>558.6</v>
      </c>
      <c r="I4" s="3">
        <v>1022.5</v>
      </c>
      <c r="J4" s="3">
        <v>420.2</v>
      </c>
      <c r="K4" s="3">
        <v>341.8</v>
      </c>
      <c r="L4" s="3">
        <v>354.1</v>
      </c>
      <c r="M4" s="3">
        <v>157</v>
      </c>
      <c r="N4" s="3">
        <v>59</v>
      </c>
      <c r="O4" s="4">
        <f t="shared" si="0"/>
        <v>272.61666666666667</v>
      </c>
    </row>
    <row r="5" spans="1:15" x14ac:dyDescent="0.3">
      <c r="A5" s="1" t="s">
        <v>15</v>
      </c>
      <c r="B5" s="3">
        <v>1904</v>
      </c>
      <c r="C5" s="3">
        <v>23.7</v>
      </c>
      <c r="D5" s="3">
        <v>3</v>
      </c>
      <c r="E5" s="3">
        <v>32.200000000000003</v>
      </c>
      <c r="F5" s="3">
        <v>71.5</v>
      </c>
      <c r="G5" s="3">
        <v>235.7</v>
      </c>
      <c r="H5" s="3">
        <v>1098.2</v>
      </c>
      <c r="I5" s="3">
        <v>725.5</v>
      </c>
      <c r="J5" s="3">
        <v>351.8</v>
      </c>
      <c r="K5" s="3">
        <v>222.7</v>
      </c>
      <c r="L5" s="3">
        <v>328.1</v>
      </c>
      <c r="M5" s="3">
        <v>33.9</v>
      </c>
      <c r="N5" s="3">
        <v>3.3</v>
      </c>
      <c r="O5" s="4">
        <f t="shared" si="0"/>
        <v>260.8</v>
      </c>
    </row>
    <row r="6" spans="1:15" x14ac:dyDescent="0.3">
      <c r="A6" s="1" t="s">
        <v>15</v>
      </c>
      <c r="B6" s="3">
        <v>1905</v>
      </c>
      <c r="C6" s="3">
        <v>1.2</v>
      </c>
      <c r="D6" s="3">
        <v>22.3</v>
      </c>
      <c r="E6" s="3">
        <v>9.4</v>
      </c>
      <c r="F6" s="3">
        <v>105.9</v>
      </c>
      <c r="G6" s="3">
        <v>263.3</v>
      </c>
      <c r="H6" s="3">
        <v>850.2</v>
      </c>
      <c r="I6" s="3">
        <v>520.5</v>
      </c>
      <c r="J6" s="3">
        <v>293.60000000000002</v>
      </c>
      <c r="K6" s="3">
        <v>217.2</v>
      </c>
      <c r="L6" s="3">
        <v>383.5</v>
      </c>
      <c r="M6" s="3">
        <v>74.400000000000006</v>
      </c>
      <c r="N6" s="3">
        <v>0.2</v>
      </c>
      <c r="O6" s="4">
        <f t="shared" si="0"/>
        <v>228.47499999999999</v>
      </c>
    </row>
    <row r="7" spans="1:15" x14ac:dyDescent="0.3">
      <c r="A7" s="1" t="s">
        <v>15</v>
      </c>
      <c r="B7" s="3">
        <v>1906</v>
      </c>
      <c r="C7" s="3">
        <v>26.7</v>
      </c>
      <c r="D7" s="3">
        <v>7.4</v>
      </c>
      <c r="E7" s="3">
        <v>9.9</v>
      </c>
      <c r="F7" s="3">
        <v>59.4</v>
      </c>
      <c r="G7" s="3">
        <v>160.80000000000001</v>
      </c>
      <c r="H7" s="3">
        <v>414.9</v>
      </c>
      <c r="I7" s="3">
        <v>954.2</v>
      </c>
      <c r="J7" s="3">
        <v>442.8</v>
      </c>
      <c r="K7" s="3">
        <v>131.19999999999999</v>
      </c>
      <c r="L7" s="3">
        <v>251.7</v>
      </c>
      <c r="M7" s="3">
        <v>163.1</v>
      </c>
      <c r="N7" s="3">
        <v>86</v>
      </c>
      <c r="O7" s="4">
        <f t="shared" si="0"/>
        <v>225.67499999999998</v>
      </c>
    </row>
    <row r="8" spans="1:15" x14ac:dyDescent="0.3">
      <c r="A8" s="1" t="s">
        <v>15</v>
      </c>
      <c r="B8" s="3">
        <v>1907</v>
      </c>
      <c r="C8" s="3">
        <v>18.8</v>
      </c>
      <c r="D8" s="3">
        <v>4.8</v>
      </c>
      <c r="E8" s="3">
        <v>55.7</v>
      </c>
      <c r="F8" s="3">
        <v>170.8</v>
      </c>
      <c r="G8" s="3">
        <v>101.4</v>
      </c>
      <c r="H8" s="3">
        <v>770.9</v>
      </c>
      <c r="I8" s="3">
        <v>760.4</v>
      </c>
      <c r="J8" s="3">
        <v>981.5</v>
      </c>
      <c r="K8" s="3">
        <v>225</v>
      </c>
      <c r="L8" s="3">
        <v>309.7</v>
      </c>
      <c r="M8" s="3">
        <v>219.1</v>
      </c>
      <c r="N8" s="3">
        <v>52.8</v>
      </c>
      <c r="O8" s="4">
        <f t="shared" si="0"/>
        <v>305.90833333333336</v>
      </c>
    </row>
    <row r="9" spans="1:15" x14ac:dyDescent="0.3">
      <c r="A9" s="1" t="s">
        <v>15</v>
      </c>
      <c r="B9" s="3">
        <v>1908</v>
      </c>
      <c r="C9" s="3">
        <v>8</v>
      </c>
      <c r="D9" s="3">
        <v>20.8</v>
      </c>
      <c r="E9" s="3">
        <v>38.200000000000003</v>
      </c>
      <c r="F9" s="3">
        <v>102.9</v>
      </c>
      <c r="G9" s="3">
        <v>142.6</v>
      </c>
      <c r="H9" s="3">
        <v>592.6</v>
      </c>
      <c r="I9" s="3">
        <v>902.2</v>
      </c>
      <c r="J9" s="3">
        <v>352.9</v>
      </c>
      <c r="K9" s="3">
        <v>175.9</v>
      </c>
      <c r="L9" s="3">
        <v>253.3</v>
      </c>
      <c r="M9" s="3">
        <v>47.9</v>
      </c>
      <c r="N9" s="3">
        <v>11</v>
      </c>
      <c r="O9" s="4">
        <f t="shared" si="0"/>
        <v>220.69166666666672</v>
      </c>
    </row>
    <row r="10" spans="1:15" x14ac:dyDescent="0.3">
      <c r="A10" s="1" t="s">
        <v>15</v>
      </c>
      <c r="B10" s="3">
        <v>1909</v>
      </c>
      <c r="C10" s="3">
        <v>54.1</v>
      </c>
      <c r="D10" s="3">
        <v>11.8</v>
      </c>
      <c r="E10" s="3">
        <v>61.3</v>
      </c>
      <c r="F10" s="3">
        <v>93.8</v>
      </c>
      <c r="G10" s="3">
        <v>473.2</v>
      </c>
      <c r="H10" s="3">
        <v>704.7</v>
      </c>
      <c r="I10" s="3">
        <v>782.3</v>
      </c>
      <c r="J10" s="3">
        <v>258</v>
      </c>
      <c r="K10" s="3">
        <v>195.4</v>
      </c>
      <c r="L10" s="3">
        <v>212.1</v>
      </c>
      <c r="M10" s="3">
        <v>171.1</v>
      </c>
      <c r="N10" s="3">
        <v>32.299999999999997</v>
      </c>
      <c r="O10" s="4">
        <f t="shared" si="0"/>
        <v>254.17499999999998</v>
      </c>
    </row>
    <row r="11" spans="1:15" x14ac:dyDescent="0.3">
      <c r="A11" s="1" t="s">
        <v>15</v>
      </c>
      <c r="B11" s="3">
        <v>1910</v>
      </c>
      <c r="C11" s="3">
        <v>2.7</v>
      </c>
      <c r="D11" s="3">
        <v>25.7</v>
      </c>
      <c r="E11" s="3">
        <v>23.3</v>
      </c>
      <c r="F11" s="3">
        <v>124.5</v>
      </c>
      <c r="G11" s="3">
        <v>148.80000000000001</v>
      </c>
      <c r="H11" s="3">
        <v>680</v>
      </c>
      <c r="I11" s="3">
        <v>484.1</v>
      </c>
      <c r="J11" s="3">
        <v>473.8</v>
      </c>
      <c r="K11" s="3">
        <v>248.6</v>
      </c>
      <c r="L11" s="3">
        <v>356.6</v>
      </c>
      <c r="M11" s="3">
        <v>280.39999999999998</v>
      </c>
      <c r="N11" s="3">
        <v>0.1</v>
      </c>
      <c r="O11" s="4">
        <f t="shared" si="0"/>
        <v>237.38333333333333</v>
      </c>
    </row>
    <row r="12" spans="1:15" x14ac:dyDescent="0.3">
      <c r="A12" s="1" t="s">
        <v>15</v>
      </c>
      <c r="B12" s="3">
        <v>1911</v>
      </c>
      <c r="C12" s="3">
        <v>3</v>
      </c>
      <c r="D12" s="3">
        <v>4.3</v>
      </c>
      <c r="E12" s="3">
        <v>18.2</v>
      </c>
      <c r="F12" s="3">
        <v>51</v>
      </c>
      <c r="G12" s="3">
        <v>180.6</v>
      </c>
      <c r="H12" s="3">
        <v>990</v>
      </c>
      <c r="I12" s="3">
        <v>705.3</v>
      </c>
      <c r="J12" s="3">
        <v>178.6</v>
      </c>
      <c r="K12" s="3">
        <v>60.2</v>
      </c>
      <c r="L12" s="3">
        <v>302.3</v>
      </c>
      <c r="M12" s="3">
        <v>145.69999999999999</v>
      </c>
      <c r="N12" s="3">
        <v>87.6</v>
      </c>
      <c r="O12" s="4">
        <f t="shared" si="0"/>
        <v>227.23333333333332</v>
      </c>
    </row>
    <row r="13" spans="1:15" x14ac:dyDescent="0.3">
      <c r="A13" s="1" t="s">
        <v>15</v>
      </c>
      <c r="B13" s="3">
        <v>1912</v>
      </c>
      <c r="C13" s="3">
        <v>1.9</v>
      </c>
      <c r="D13" s="3">
        <v>15</v>
      </c>
      <c r="E13" s="3">
        <v>11.2</v>
      </c>
      <c r="F13" s="3">
        <v>122.7</v>
      </c>
      <c r="G13" s="3">
        <v>217.3</v>
      </c>
      <c r="H13" s="3">
        <v>948.2</v>
      </c>
      <c r="I13" s="3">
        <v>833.6</v>
      </c>
      <c r="J13" s="3">
        <v>534.4</v>
      </c>
      <c r="K13" s="3">
        <v>136.80000000000001</v>
      </c>
      <c r="L13" s="3">
        <v>469.5</v>
      </c>
      <c r="M13" s="3">
        <v>138.69999999999999</v>
      </c>
      <c r="N13" s="3">
        <v>22</v>
      </c>
      <c r="O13" s="4">
        <f t="shared" si="0"/>
        <v>287.60833333333335</v>
      </c>
    </row>
    <row r="14" spans="1:15" x14ac:dyDescent="0.3">
      <c r="A14" s="1" t="s">
        <v>15</v>
      </c>
      <c r="B14" s="3">
        <v>1913</v>
      </c>
      <c r="C14" s="3">
        <v>3.1</v>
      </c>
      <c r="D14" s="3">
        <v>5.2</v>
      </c>
      <c r="E14" s="3">
        <v>20.7</v>
      </c>
      <c r="F14" s="3">
        <v>75.7</v>
      </c>
      <c r="G14" s="3">
        <v>198.8</v>
      </c>
      <c r="H14" s="3">
        <v>541.70000000000005</v>
      </c>
      <c r="I14" s="3">
        <v>763.2</v>
      </c>
      <c r="J14" s="3">
        <v>247.2</v>
      </c>
      <c r="K14" s="3">
        <v>176.9</v>
      </c>
      <c r="L14" s="3">
        <v>422.5</v>
      </c>
      <c r="M14" s="3">
        <v>109.9</v>
      </c>
      <c r="N14" s="3">
        <v>45.8</v>
      </c>
      <c r="O14" s="4">
        <f t="shared" si="0"/>
        <v>217.55833333333337</v>
      </c>
    </row>
    <row r="15" spans="1:15" x14ac:dyDescent="0.3">
      <c r="A15" s="1" t="s">
        <v>15</v>
      </c>
      <c r="B15" s="3">
        <v>1914</v>
      </c>
      <c r="C15" s="3">
        <v>0.7</v>
      </c>
      <c r="D15" s="3">
        <v>6.8</v>
      </c>
      <c r="E15" s="3">
        <v>18.100000000000001</v>
      </c>
      <c r="F15" s="3">
        <v>32.700000000000003</v>
      </c>
      <c r="G15" s="3">
        <v>164.2</v>
      </c>
      <c r="H15" s="3">
        <v>565.29999999999995</v>
      </c>
      <c r="I15" s="3">
        <v>857.7</v>
      </c>
      <c r="J15" s="3">
        <v>402.2</v>
      </c>
      <c r="K15" s="3">
        <v>241</v>
      </c>
      <c r="L15" s="3">
        <v>374.4</v>
      </c>
      <c r="M15" s="3">
        <v>100.9</v>
      </c>
      <c r="N15" s="3">
        <v>135.19999999999999</v>
      </c>
      <c r="O15" s="4">
        <f t="shared" si="0"/>
        <v>241.6</v>
      </c>
    </row>
    <row r="16" spans="1:15" x14ac:dyDescent="0.3">
      <c r="A16" s="1" t="s">
        <v>15</v>
      </c>
      <c r="B16" s="3">
        <v>1915</v>
      </c>
      <c r="C16" s="3">
        <v>16.899999999999999</v>
      </c>
      <c r="D16" s="3">
        <v>23.5</v>
      </c>
      <c r="E16" s="3">
        <v>42.7</v>
      </c>
      <c r="F16" s="3">
        <v>106</v>
      </c>
      <c r="G16" s="3">
        <v>154.5</v>
      </c>
      <c r="H16" s="3">
        <v>696.1</v>
      </c>
      <c r="I16" s="3">
        <v>775.6</v>
      </c>
      <c r="J16" s="3">
        <v>298.8</v>
      </c>
      <c r="K16" s="3">
        <v>396.6</v>
      </c>
      <c r="L16" s="3">
        <v>196.6</v>
      </c>
      <c r="M16" s="3">
        <v>302.5</v>
      </c>
      <c r="N16" s="3">
        <v>14.9</v>
      </c>
      <c r="O16" s="4">
        <f t="shared" si="0"/>
        <v>252.05833333333337</v>
      </c>
    </row>
    <row r="17" spans="1:15" x14ac:dyDescent="0.3">
      <c r="A17" s="1" t="s">
        <v>15</v>
      </c>
      <c r="B17" s="3">
        <v>1916</v>
      </c>
      <c r="C17" s="3">
        <v>0</v>
      </c>
      <c r="D17" s="3">
        <v>7.8</v>
      </c>
      <c r="E17" s="3">
        <v>22</v>
      </c>
      <c r="F17" s="3">
        <v>82.4</v>
      </c>
      <c r="G17" s="3">
        <v>199</v>
      </c>
      <c r="H17" s="3">
        <v>920.2</v>
      </c>
      <c r="I17" s="3">
        <v>513.9</v>
      </c>
      <c r="J17" s="3">
        <v>396.9</v>
      </c>
      <c r="K17" s="3">
        <v>339.3</v>
      </c>
      <c r="L17" s="3">
        <v>320.7</v>
      </c>
      <c r="M17" s="3">
        <v>134.30000000000001</v>
      </c>
      <c r="N17" s="3">
        <v>8.9</v>
      </c>
      <c r="O17" s="4">
        <f t="shared" si="0"/>
        <v>245.45000000000005</v>
      </c>
    </row>
    <row r="18" spans="1:15" x14ac:dyDescent="0.3">
      <c r="A18" s="1" t="s">
        <v>15</v>
      </c>
      <c r="B18" s="3">
        <v>1917</v>
      </c>
      <c r="C18" s="3">
        <v>2.9</v>
      </c>
      <c r="D18" s="3">
        <v>47.6</v>
      </c>
      <c r="E18" s="3">
        <v>79.400000000000006</v>
      </c>
      <c r="F18" s="3">
        <v>38.1</v>
      </c>
      <c r="G18" s="3">
        <v>122.9</v>
      </c>
      <c r="H18" s="3">
        <v>703.7</v>
      </c>
      <c r="I18" s="3">
        <v>342.7</v>
      </c>
      <c r="J18" s="3">
        <v>335.1</v>
      </c>
      <c r="K18" s="3">
        <v>470.3</v>
      </c>
      <c r="L18" s="3">
        <v>264.10000000000002</v>
      </c>
      <c r="M18" s="3">
        <v>256.39999999999998</v>
      </c>
      <c r="N18" s="3">
        <v>41.6</v>
      </c>
      <c r="O18" s="4">
        <f t="shared" si="0"/>
        <v>225.4</v>
      </c>
    </row>
    <row r="19" spans="1:15" x14ac:dyDescent="0.3">
      <c r="A19" s="1" t="s">
        <v>15</v>
      </c>
      <c r="B19" s="3">
        <v>1918</v>
      </c>
      <c r="C19" s="3">
        <v>42.9</v>
      </c>
      <c r="D19" s="3">
        <v>5</v>
      </c>
      <c r="E19" s="3">
        <v>32.799999999999997</v>
      </c>
      <c r="F19" s="3">
        <v>51.3</v>
      </c>
      <c r="G19" s="3">
        <v>683</v>
      </c>
      <c r="H19" s="3">
        <v>464.3</v>
      </c>
      <c r="I19" s="3">
        <v>167.5</v>
      </c>
      <c r="J19" s="3">
        <v>376</v>
      </c>
      <c r="K19" s="3">
        <v>96.4</v>
      </c>
      <c r="L19" s="3">
        <v>233.2</v>
      </c>
      <c r="M19" s="3">
        <v>295.39999999999998</v>
      </c>
      <c r="N19" s="3">
        <v>54.1</v>
      </c>
      <c r="O19" s="4">
        <f t="shared" si="0"/>
        <v>208.49166666666667</v>
      </c>
    </row>
    <row r="20" spans="1:15" x14ac:dyDescent="0.3">
      <c r="A20" s="1" t="s">
        <v>15</v>
      </c>
      <c r="B20" s="3">
        <v>1919</v>
      </c>
      <c r="C20" s="3">
        <v>43</v>
      </c>
      <c r="D20" s="3">
        <v>6.1</v>
      </c>
      <c r="E20" s="3">
        <v>33.9</v>
      </c>
      <c r="F20" s="3">
        <v>65.900000000000006</v>
      </c>
      <c r="G20" s="3">
        <v>247</v>
      </c>
      <c r="H20" s="3">
        <v>636.79999999999995</v>
      </c>
      <c r="I20" s="3">
        <v>648</v>
      </c>
      <c r="J20" s="3">
        <v>484.2</v>
      </c>
      <c r="K20" s="3">
        <v>255.9</v>
      </c>
      <c r="L20" s="3">
        <v>249.2</v>
      </c>
      <c r="M20" s="3">
        <v>280.10000000000002</v>
      </c>
      <c r="N20" s="3">
        <v>53</v>
      </c>
      <c r="O20" s="4">
        <f t="shared" si="0"/>
        <v>250.2583333333333</v>
      </c>
    </row>
    <row r="21" spans="1:15" x14ac:dyDescent="0.3">
      <c r="A21" s="1" t="s">
        <v>15</v>
      </c>
      <c r="B21" s="3">
        <v>1920</v>
      </c>
      <c r="C21" s="3">
        <v>35.200000000000003</v>
      </c>
      <c r="D21" s="3">
        <v>5.5</v>
      </c>
      <c r="E21" s="3">
        <v>24.1</v>
      </c>
      <c r="F21" s="3">
        <v>172</v>
      </c>
      <c r="G21" s="3">
        <v>87.7</v>
      </c>
      <c r="H21" s="3">
        <v>964.3</v>
      </c>
      <c r="I21" s="3">
        <v>940.8</v>
      </c>
      <c r="J21" s="3">
        <v>235</v>
      </c>
      <c r="K21" s="3">
        <v>178</v>
      </c>
      <c r="L21" s="3">
        <v>350.1</v>
      </c>
      <c r="M21" s="3">
        <v>302.3</v>
      </c>
      <c r="N21" s="3">
        <v>8.1999999999999993</v>
      </c>
      <c r="O21" s="4">
        <f t="shared" si="0"/>
        <v>275.26666666666665</v>
      </c>
    </row>
    <row r="22" spans="1:15" x14ac:dyDescent="0.3">
      <c r="A22" s="1" t="s">
        <v>15</v>
      </c>
      <c r="B22" s="3">
        <v>1921</v>
      </c>
      <c r="C22" s="3">
        <v>43</v>
      </c>
      <c r="D22" s="3">
        <v>4.7</v>
      </c>
      <c r="E22" s="3">
        <v>15</v>
      </c>
      <c r="F22" s="3">
        <v>171.3</v>
      </c>
      <c r="G22" s="3">
        <v>104.1</v>
      </c>
      <c r="H22" s="3">
        <v>489.1</v>
      </c>
      <c r="I22" s="3">
        <v>639.79999999999995</v>
      </c>
      <c r="J22" s="3">
        <v>641.9</v>
      </c>
      <c r="K22" s="3">
        <v>156.69999999999999</v>
      </c>
      <c r="L22" s="3">
        <v>302.39999999999998</v>
      </c>
      <c r="M22" s="3">
        <v>136.19999999999999</v>
      </c>
      <c r="N22" s="3">
        <v>15.8</v>
      </c>
      <c r="O22" s="4">
        <f t="shared" si="0"/>
        <v>226.66666666666666</v>
      </c>
    </row>
    <row r="23" spans="1:15" x14ac:dyDescent="0.3">
      <c r="A23" s="1" t="s">
        <v>15</v>
      </c>
      <c r="B23" s="3">
        <v>1922</v>
      </c>
      <c r="C23" s="3">
        <v>30.5</v>
      </c>
      <c r="D23" s="3">
        <v>21.4</v>
      </c>
      <c r="E23" s="3">
        <v>16.3</v>
      </c>
      <c r="F23" s="3">
        <v>89.6</v>
      </c>
      <c r="G23" s="3">
        <v>293.60000000000002</v>
      </c>
      <c r="H23" s="3">
        <v>663.1</v>
      </c>
      <c r="I23" s="3">
        <v>1025.0999999999999</v>
      </c>
      <c r="J23" s="3">
        <v>320.60000000000002</v>
      </c>
      <c r="K23" s="3">
        <v>222.4</v>
      </c>
      <c r="L23" s="3">
        <v>266.3</v>
      </c>
      <c r="M23" s="3">
        <v>293.7</v>
      </c>
      <c r="N23" s="3">
        <v>25.1</v>
      </c>
      <c r="O23" s="4">
        <f t="shared" si="0"/>
        <v>272.30833333333334</v>
      </c>
    </row>
    <row r="24" spans="1:15" x14ac:dyDescent="0.3">
      <c r="A24" s="1" t="s">
        <v>15</v>
      </c>
      <c r="B24" s="3">
        <v>1923</v>
      </c>
      <c r="C24" s="3">
        <v>24.7</v>
      </c>
      <c r="D24" s="3">
        <v>0.7</v>
      </c>
      <c r="E24" s="3">
        <v>78.900000000000006</v>
      </c>
      <c r="F24" s="3">
        <v>43.5</v>
      </c>
      <c r="G24" s="3">
        <v>80</v>
      </c>
      <c r="H24" s="3">
        <v>722.5</v>
      </c>
      <c r="I24" s="3">
        <v>1008.7</v>
      </c>
      <c r="J24" s="3">
        <v>943</v>
      </c>
      <c r="K24" s="3">
        <v>254.3</v>
      </c>
      <c r="L24" s="3">
        <v>203.1</v>
      </c>
      <c r="M24" s="3">
        <v>83.9</v>
      </c>
      <c r="N24" s="3">
        <v>41.6</v>
      </c>
      <c r="O24" s="4">
        <f t="shared" si="0"/>
        <v>290.40833333333336</v>
      </c>
    </row>
    <row r="25" spans="1:15" x14ac:dyDescent="0.3">
      <c r="A25" s="1" t="s">
        <v>15</v>
      </c>
      <c r="B25" s="3">
        <v>1924</v>
      </c>
      <c r="C25" s="3">
        <v>19.3</v>
      </c>
      <c r="D25" s="3">
        <v>2.9</v>
      </c>
      <c r="E25" s="3">
        <v>66.599999999999994</v>
      </c>
      <c r="F25" s="3">
        <v>111</v>
      </c>
      <c r="G25" s="3">
        <v>185.4</v>
      </c>
      <c r="H25" s="3">
        <v>1011.7</v>
      </c>
      <c r="I25" s="3">
        <v>1526.5</v>
      </c>
      <c r="J25" s="3">
        <v>624</v>
      </c>
      <c r="K25" s="3">
        <v>289.10000000000002</v>
      </c>
      <c r="L25" s="3">
        <v>176.5</v>
      </c>
      <c r="M25" s="3">
        <v>162.9</v>
      </c>
      <c r="N25" s="3">
        <v>50.4</v>
      </c>
      <c r="O25" s="4">
        <f t="shared" si="0"/>
        <v>352.19166666666661</v>
      </c>
    </row>
    <row r="26" spans="1:15" x14ac:dyDescent="0.3">
      <c r="A26" s="1" t="s">
        <v>15</v>
      </c>
      <c r="B26" s="3">
        <v>1925</v>
      </c>
      <c r="C26" s="3">
        <v>4.0999999999999996</v>
      </c>
      <c r="D26" s="3">
        <v>16.5</v>
      </c>
      <c r="E26" s="3">
        <v>76.900000000000006</v>
      </c>
      <c r="F26" s="3">
        <v>93.4</v>
      </c>
      <c r="G26" s="3">
        <v>258.2</v>
      </c>
      <c r="H26" s="3">
        <v>688.8</v>
      </c>
      <c r="I26" s="3">
        <v>593.5</v>
      </c>
      <c r="J26" s="3">
        <v>554.1</v>
      </c>
      <c r="K26" s="3">
        <v>158.80000000000001</v>
      </c>
      <c r="L26" s="3">
        <v>295.39999999999998</v>
      </c>
      <c r="M26" s="3">
        <v>223.7</v>
      </c>
      <c r="N26" s="3">
        <v>98.8</v>
      </c>
      <c r="O26" s="4">
        <f t="shared" si="0"/>
        <v>255.18333333333337</v>
      </c>
    </row>
    <row r="27" spans="1:15" x14ac:dyDescent="0.3">
      <c r="A27" s="1" t="s">
        <v>15</v>
      </c>
      <c r="B27" s="3">
        <v>1926</v>
      </c>
      <c r="C27" s="3">
        <v>28.6</v>
      </c>
      <c r="D27" s="3">
        <v>5.8</v>
      </c>
      <c r="E27" s="3">
        <v>23.1</v>
      </c>
      <c r="F27" s="3">
        <v>55.8</v>
      </c>
      <c r="G27" s="3">
        <v>222.6</v>
      </c>
      <c r="H27" s="3">
        <v>563.9</v>
      </c>
      <c r="I27" s="3">
        <v>885.2</v>
      </c>
      <c r="J27" s="3">
        <v>536</v>
      </c>
      <c r="K27" s="3">
        <v>322.7</v>
      </c>
      <c r="L27" s="3">
        <v>216.7</v>
      </c>
      <c r="M27" s="3">
        <v>88.8</v>
      </c>
      <c r="N27" s="3">
        <v>16.2</v>
      </c>
      <c r="O27" s="4">
        <f t="shared" si="0"/>
        <v>247.11666666666665</v>
      </c>
    </row>
    <row r="28" spans="1:15" x14ac:dyDescent="0.3">
      <c r="A28" s="1" t="s">
        <v>15</v>
      </c>
      <c r="B28" s="3">
        <v>1927</v>
      </c>
      <c r="C28" s="3">
        <v>18.8</v>
      </c>
      <c r="D28" s="3">
        <v>35.299999999999997</v>
      </c>
      <c r="E28" s="3">
        <v>49.6</v>
      </c>
      <c r="F28" s="3">
        <v>86.5</v>
      </c>
      <c r="G28" s="3">
        <v>265.39999999999998</v>
      </c>
      <c r="H28" s="3">
        <v>720.2</v>
      </c>
      <c r="I28" s="3">
        <v>888.2</v>
      </c>
      <c r="J28" s="3">
        <v>315</v>
      </c>
      <c r="K28" s="3">
        <v>335.6</v>
      </c>
      <c r="L28" s="3">
        <v>135.80000000000001</v>
      </c>
      <c r="M28" s="3">
        <v>137.6</v>
      </c>
      <c r="N28" s="3">
        <v>6.8</v>
      </c>
      <c r="O28" s="4">
        <f t="shared" si="0"/>
        <v>249.56666666666669</v>
      </c>
    </row>
    <row r="29" spans="1:15" x14ac:dyDescent="0.3">
      <c r="A29" s="1" t="s">
        <v>15</v>
      </c>
      <c r="B29" s="3">
        <v>1928</v>
      </c>
      <c r="C29" s="3">
        <v>12.7</v>
      </c>
      <c r="D29" s="3">
        <v>65.900000000000006</v>
      </c>
      <c r="E29" s="3">
        <v>51.3</v>
      </c>
      <c r="F29" s="3">
        <v>121.1</v>
      </c>
      <c r="G29" s="3">
        <v>81.900000000000006</v>
      </c>
      <c r="H29" s="3">
        <v>590.70000000000005</v>
      </c>
      <c r="I29" s="3">
        <v>420.6</v>
      </c>
      <c r="J29" s="3">
        <v>553.20000000000005</v>
      </c>
      <c r="K29" s="3">
        <v>75.900000000000006</v>
      </c>
      <c r="L29" s="3">
        <v>321.5</v>
      </c>
      <c r="M29" s="3">
        <v>155.19999999999999</v>
      </c>
      <c r="N29" s="3">
        <v>52.7</v>
      </c>
      <c r="O29" s="4">
        <f t="shared" si="0"/>
        <v>208.55833333333331</v>
      </c>
    </row>
    <row r="30" spans="1:15" x14ac:dyDescent="0.3">
      <c r="A30" s="1" t="s">
        <v>15</v>
      </c>
      <c r="B30" s="3">
        <v>1929</v>
      </c>
      <c r="C30" s="3">
        <v>12.8</v>
      </c>
      <c r="D30" s="3">
        <v>29.8</v>
      </c>
      <c r="E30" s="3">
        <v>58.9</v>
      </c>
      <c r="F30" s="3">
        <v>210.7</v>
      </c>
      <c r="G30" s="3">
        <v>148</v>
      </c>
      <c r="H30" s="3">
        <v>946.6</v>
      </c>
      <c r="I30" s="3">
        <v>844</v>
      </c>
      <c r="J30" s="3">
        <v>293.89999999999998</v>
      </c>
      <c r="K30" s="3">
        <v>268.89999999999998</v>
      </c>
      <c r="L30" s="3">
        <v>350.4</v>
      </c>
      <c r="M30" s="3">
        <v>158.19999999999999</v>
      </c>
      <c r="N30" s="3">
        <v>39.4</v>
      </c>
      <c r="O30" s="4">
        <f t="shared" si="0"/>
        <v>280.13333333333338</v>
      </c>
    </row>
    <row r="31" spans="1:15" x14ac:dyDescent="0.3">
      <c r="A31" s="1" t="s">
        <v>15</v>
      </c>
      <c r="B31" s="3">
        <v>1930</v>
      </c>
      <c r="C31" s="3">
        <v>10.8</v>
      </c>
      <c r="D31" s="3">
        <v>10.8</v>
      </c>
      <c r="E31" s="3">
        <v>39</v>
      </c>
      <c r="F31" s="3">
        <v>102.7</v>
      </c>
      <c r="G31" s="3">
        <v>404.9</v>
      </c>
      <c r="H31" s="3">
        <v>633.1</v>
      </c>
      <c r="I31" s="3">
        <v>401.7</v>
      </c>
      <c r="J31" s="3">
        <v>273.39999999999998</v>
      </c>
      <c r="K31" s="3">
        <v>411.5</v>
      </c>
      <c r="L31" s="3">
        <v>433.9</v>
      </c>
      <c r="M31" s="3">
        <v>207</v>
      </c>
      <c r="N31" s="3">
        <v>89.2</v>
      </c>
      <c r="O31" s="4">
        <f t="shared" si="0"/>
        <v>251.5</v>
      </c>
    </row>
    <row r="32" spans="1:15" x14ac:dyDescent="0.3">
      <c r="A32" s="1" t="s">
        <v>15</v>
      </c>
      <c r="B32" s="3">
        <v>1931</v>
      </c>
      <c r="C32" s="3">
        <v>3.3</v>
      </c>
      <c r="D32" s="3">
        <v>0.3</v>
      </c>
      <c r="E32" s="3">
        <v>19.2</v>
      </c>
      <c r="F32" s="3">
        <v>126.9</v>
      </c>
      <c r="G32" s="3">
        <v>131.69999999999999</v>
      </c>
      <c r="H32" s="3">
        <v>541.70000000000005</v>
      </c>
      <c r="I32" s="3">
        <v>653.9</v>
      </c>
      <c r="J32" s="3">
        <v>1199.2</v>
      </c>
      <c r="K32" s="3">
        <v>163.19999999999999</v>
      </c>
      <c r="L32" s="3">
        <v>149.30000000000001</v>
      </c>
      <c r="M32" s="3">
        <v>164.3</v>
      </c>
      <c r="N32" s="3">
        <v>106.5</v>
      </c>
      <c r="O32" s="4">
        <f t="shared" si="0"/>
        <v>271.625</v>
      </c>
    </row>
    <row r="33" spans="1:15" x14ac:dyDescent="0.3">
      <c r="A33" s="1" t="s">
        <v>15</v>
      </c>
      <c r="B33" s="3">
        <v>1932</v>
      </c>
      <c r="C33" s="3">
        <v>0.1</v>
      </c>
      <c r="D33" s="3">
        <v>19.3</v>
      </c>
      <c r="E33" s="3">
        <v>28.6</v>
      </c>
      <c r="F33" s="3">
        <v>113</v>
      </c>
      <c r="G33" s="3">
        <v>646.5</v>
      </c>
      <c r="H33" s="3">
        <v>341</v>
      </c>
      <c r="I33" s="3">
        <v>716.4</v>
      </c>
      <c r="J33" s="3">
        <v>423.2</v>
      </c>
      <c r="K33" s="3">
        <v>317.3</v>
      </c>
      <c r="L33" s="3">
        <v>543.20000000000005</v>
      </c>
      <c r="M33" s="3">
        <v>223.2</v>
      </c>
      <c r="N33" s="3">
        <v>31.3</v>
      </c>
      <c r="O33" s="4">
        <f t="shared" si="0"/>
        <v>283.5916666666667</v>
      </c>
    </row>
    <row r="34" spans="1:15" x14ac:dyDescent="0.3">
      <c r="A34" s="1" t="s">
        <v>15</v>
      </c>
      <c r="B34" s="3">
        <v>1933</v>
      </c>
      <c r="C34" s="3">
        <v>1</v>
      </c>
      <c r="D34" s="3">
        <v>9.3000000000000007</v>
      </c>
      <c r="E34" s="3">
        <v>36.9</v>
      </c>
      <c r="F34" s="3">
        <v>139.5</v>
      </c>
      <c r="G34" s="3">
        <v>738.8</v>
      </c>
      <c r="H34" s="3">
        <v>859.3</v>
      </c>
      <c r="I34" s="3">
        <v>773.4</v>
      </c>
      <c r="J34" s="3">
        <v>479.5</v>
      </c>
      <c r="K34" s="3">
        <v>469.7</v>
      </c>
      <c r="L34" s="3">
        <v>397</v>
      </c>
      <c r="M34" s="3">
        <v>126.1</v>
      </c>
      <c r="N34" s="3">
        <v>42.3</v>
      </c>
      <c r="O34" s="4">
        <f t="shared" si="0"/>
        <v>339.4</v>
      </c>
    </row>
    <row r="35" spans="1:15" x14ac:dyDescent="0.3">
      <c r="A35" s="1" t="s">
        <v>15</v>
      </c>
      <c r="B35" s="3">
        <v>1934</v>
      </c>
      <c r="C35" s="3">
        <v>74.5</v>
      </c>
      <c r="D35" s="3">
        <v>1.7</v>
      </c>
      <c r="E35" s="3">
        <v>47.7</v>
      </c>
      <c r="F35" s="3">
        <v>92.4</v>
      </c>
      <c r="G35" s="3">
        <v>106.7</v>
      </c>
      <c r="H35" s="3">
        <v>852.9</v>
      </c>
      <c r="I35" s="3">
        <v>415</v>
      </c>
      <c r="J35" s="3">
        <v>337.2</v>
      </c>
      <c r="K35" s="3">
        <v>48.4</v>
      </c>
      <c r="L35" s="3">
        <v>335.9</v>
      </c>
      <c r="M35" s="3">
        <v>93.4</v>
      </c>
      <c r="N35" s="3">
        <v>4.9000000000000004</v>
      </c>
      <c r="O35" s="4">
        <f t="shared" si="0"/>
        <v>200.89166666666668</v>
      </c>
    </row>
    <row r="36" spans="1:15" x14ac:dyDescent="0.3">
      <c r="A36" s="1" t="s">
        <v>15</v>
      </c>
      <c r="B36" s="3">
        <v>1935</v>
      </c>
      <c r="C36" s="3">
        <v>23.9</v>
      </c>
      <c r="D36" s="3">
        <v>8.3000000000000007</v>
      </c>
      <c r="E36" s="3">
        <v>18.100000000000001</v>
      </c>
      <c r="F36" s="3">
        <v>120.7</v>
      </c>
      <c r="G36" s="3">
        <v>56.6</v>
      </c>
      <c r="H36" s="3">
        <v>431.3</v>
      </c>
      <c r="I36" s="3">
        <v>687.3</v>
      </c>
      <c r="J36" s="3">
        <v>280.89999999999998</v>
      </c>
      <c r="K36" s="3">
        <v>283.3</v>
      </c>
      <c r="L36" s="3">
        <v>403.8</v>
      </c>
      <c r="M36" s="3">
        <v>153</v>
      </c>
      <c r="N36" s="3">
        <v>30.9</v>
      </c>
      <c r="O36" s="4">
        <f t="shared" si="0"/>
        <v>208.17499999999998</v>
      </c>
    </row>
    <row r="37" spans="1:15" x14ac:dyDescent="0.3">
      <c r="A37" s="1" t="s">
        <v>15</v>
      </c>
      <c r="B37" s="3">
        <v>1936</v>
      </c>
      <c r="C37" s="3">
        <v>1.2</v>
      </c>
      <c r="D37" s="3">
        <v>16.5</v>
      </c>
      <c r="E37" s="3">
        <v>116</v>
      </c>
      <c r="F37" s="3">
        <v>34</v>
      </c>
      <c r="G37" s="3">
        <v>466.5</v>
      </c>
      <c r="H37" s="3">
        <v>620.79999999999995</v>
      </c>
      <c r="I37" s="3">
        <v>672.1</v>
      </c>
      <c r="J37" s="3">
        <v>367.9</v>
      </c>
      <c r="K37" s="3">
        <v>286.7</v>
      </c>
      <c r="L37" s="3">
        <v>231.7</v>
      </c>
      <c r="M37" s="3">
        <v>211.1</v>
      </c>
      <c r="N37" s="3">
        <v>18.600000000000001</v>
      </c>
      <c r="O37" s="4">
        <f t="shared" si="0"/>
        <v>253.59166666666661</v>
      </c>
    </row>
    <row r="38" spans="1:15" x14ac:dyDescent="0.3">
      <c r="A38" s="1" t="s">
        <v>15</v>
      </c>
      <c r="B38" s="3">
        <v>1937</v>
      </c>
      <c r="C38" s="3">
        <v>6.5</v>
      </c>
      <c r="D38" s="3">
        <v>21.2</v>
      </c>
      <c r="E38" s="3">
        <v>58.7</v>
      </c>
      <c r="F38" s="3">
        <v>175.5</v>
      </c>
      <c r="G38" s="3">
        <v>137.1</v>
      </c>
      <c r="H38" s="3">
        <v>485.6</v>
      </c>
      <c r="I38" s="3">
        <v>970.5</v>
      </c>
      <c r="J38" s="3">
        <v>281.2</v>
      </c>
      <c r="K38" s="3">
        <v>139.80000000000001</v>
      </c>
      <c r="L38" s="3">
        <v>401.9</v>
      </c>
      <c r="M38" s="3">
        <v>121</v>
      </c>
      <c r="N38" s="3">
        <v>19.100000000000001</v>
      </c>
      <c r="O38" s="4">
        <f t="shared" si="0"/>
        <v>234.84166666666667</v>
      </c>
    </row>
    <row r="39" spans="1:15" x14ac:dyDescent="0.3">
      <c r="A39" s="1" t="s">
        <v>15</v>
      </c>
      <c r="B39" s="3">
        <v>1938</v>
      </c>
      <c r="C39" s="3">
        <v>0.3</v>
      </c>
      <c r="D39" s="3">
        <v>79</v>
      </c>
      <c r="E39" s="3">
        <v>53.3</v>
      </c>
      <c r="F39" s="3">
        <v>164.5</v>
      </c>
      <c r="G39" s="3">
        <v>179.6</v>
      </c>
      <c r="H39" s="3">
        <v>681.6</v>
      </c>
      <c r="I39" s="3">
        <v>648.6</v>
      </c>
      <c r="J39" s="3">
        <v>287.89999999999998</v>
      </c>
      <c r="K39" s="3">
        <v>223.2</v>
      </c>
      <c r="L39" s="3">
        <v>223.7</v>
      </c>
      <c r="M39" s="3">
        <v>69.5</v>
      </c>
      <c r="N39" s="3">
        <v>22.9</v>
      </c>
      <c r="O39" s="4">
        <f t="shared" si="0"/>
        <v>219.50833333333333</v>
      </c>
    </row>
    <row r="40" spans="1:15" x14ac:dyDescent="0.3">
      <c r="A40" s="1" t="s">
        <v>15</v>
      </c>
      <c r="B40" s="3">
        <v>1939</v>
      </c>
      <c r="C40" s="3">
        <v>13.6</v>
      </c>
      <c r="D40" s="3">
        <v>3.6</v>
      </c>
      <c r="E40" s="3">
        <v>24.9</v>
      </c>
      <c r="F40" s="3">
        <v>172.8</v>
      </c>
      <c r="G40" s="3">
        <v>105.1</v>
      </c>
      <c r="H40" s="3">
        <v>625.79999999999995</v>
      </c>
      <c r="I40" s="3">
        <v>749.6</v>
      </c>
      <c r="J40" s="3">
        <v>459.9</v>
      </c>
      <c r="K40" s="3">
        <v>134.1</v>
      </c>
      <c r="L40" s="3">
        <v>339.8</v>
      </c>
      <c r="M40" s="3">
        <v>298.10000000000002</v>
      </c>
      <c r="N40" s="3">
        <v>10.199999999999999</v>
      </c>
      <c r="O40" s="4">
        <f t="shared" si="0"/>
        <v>244.79166666666666</v>
      </c>
    </row>
    <row r="41" spans="1:15" x14ac:dyDescent="0.3">
      <c r="A41" s="1" t="s">
        <v>15</v>
      </c>
      <c r="B41" s="3">
        <v>1940</v>
      </c>
      <c r="C41" s="3">
        <v>0.6</v>
      </c>
      <c r="D41" s="3">
        <v>1.5</v>
      </c>
      <c r="E41" s="3">
        <v>3.8</v>
      </c>
      <c r="F41" s="3">
        <v>126.5</v>
      </c>
      <c r="G41" s="3">
        <v>217.4</v>
      </c>
      <c r="H41" s="3">
        <v>606.4</v>
      </c>
      <c r="I41" s="3">
        <v>877.3</v>
      </c>
      <c r="J41" s="3">
        <v>610.79999999999995</v>
      </c>
      <c r="K41" s="3">
        <v>68.2</v>
      </c>
      <c r="L41" s="3">
        <v>257.7</v>
      </c>
      <c r="M41" s="3">
        <v>287.5</v>
      </c>
      <c r="N41" s="3">
        <v>60.1</v>
      </c>
      <c r="O41" s="4">
        <f t="shared" si="0"/>
        <v>259.81666666666666</v>
      </c>
    </row>
    <row r="42" spans="1:15" x14ac:dyDescent="0.3">
      <c r="A42" s="1" t="s">
        <v>15</v>
      </c>
      <c r="B42" s="3">
        <v>1941</v>
      </c>
      <c r="C42" s="3">
        <v>15.9</v>
      </c>
      <c r="D42" s="3">
        <v>4.5999999999999996</v>
      </c>
      <c r="E42" s="3">
        <v>12.7</v>
      </c>
      <c r="F42" s="3">
        <v>101.9</v>
      </c>
      <c r="G42" s="3">
        <v>417.5</v>
      </c>
      <c r="H42" s="3">
        <v>797.6</v>
      </c>
      <c r="I42" s="3">
        <v>517.9</v>
      </c>
      <c r="J42" s="3">
        <v>458.5</v>
      </c>
      <c r="K42" s="3">
        <v>257.89999999999998</v>
      </c>
      <c r="L42" s="3">
        <v>221.6</v>
      </c>
      <c r="M42" s="3">
        <v>220.5</v>
      </c>
      <c r="N42" s="3">
        <v>84.6</v>
      </c>
      <c r="O42" s="4">
        <f t="shared" si="0"/>
        <v>259.26666666666665</v>
      </c>
    </row>
    <row r="43" spans="1:15" x14ac:dyDescent="0.3">
      <c r="A43" s="1" t="s">
        <v>15</v>
      </c>
      <c r="B43" s="3">
        <v>1942</v>
      </c>
      <c r="C43" s="3">
        <v>2.4</v>
      </c>
      <c r="D43" s="3">
        <v>4.7</v>
      </c>
      <c r="E43" s="3">
        <v>23.2</v>
      </c>
      <c r="F43" s="3">
        <v>180.3</v>
      </c>
      <c r="G43" s="3">
        <v>191.9</v>
      </c>
      <c r="H43" s="3">
        <v>813.6</v>
      </c>
      <c r="I43" s="3">
        <v>828.8</v>
      </c>
      <c r="J43" s="3">
        <v>329.3</v>
      </c>
      <c r="K43" s="3">
        <v>99.8</v>
      </c>
      <c r="L43" s="3">
        <v>374.4</v>
      </c>
      <c r="M43" s="3">
        <v>84.7</v>
      </c>
      <c r="N43" s="3">
        <v>117.9</v>
      </c>
      <c r="O43" s="4">
        <f t="shared" si="0"/>
        <v>254.25</v>
      </c>
    </row>
    <row r="44" spans="1:15" x14ac:dyDescent="0.3">
      <c r="A44" s="1" t="s">
        <v>15</v>
      </c>
      <c r="B44" s="3">
        <v>1943</v>
      </c>
      <c r="C44" s="3">
        <v>83.5</v>
      </c>
      <c r="D44" s="3">
        <v>14.6</v>
      </c>
      <c r="E44" s="3">
        <v>38.4</v>
      </c>
      <c r="F44" s="3">
        <v>107.5</v>
      </c>
      <c r="G44" s="3">
        <v>478.4</v>
      </c>
      <c r="H44" s="3">
        <v>794.5</v>
      </c>
      <c r="I44" s="3">
        <v>831.6</v>
      </c>
      <c r="J44" s="3">
        <v>183.3</v>
      </c>
      <c r="K44" s="3">
        <v>257.60000000000002</v>
      </c>
      <c r="L44" s="3">
        <v>427.2</v>
      </c>
      <c r="M44" s="3">
        <v>223.4</v>
      </c>
      <c r="N44" s="3">
        <v>24.3</v>
      </c>
      <c r="O44" s="4">
        <f t="shared" si="0"/>
        <v>288.69166666666666</v>
      </c>
    </row>
    <row r="45" spans="1:15" x14ac:dyDescent="0.3">
      <c r="A45" s="1" t="s">
        <v>15</v>
      </c>
      <c r="B45" s="3">
        <v>1944</v>
      </c>
      <c r="C45" s="3">
        <v>6.4</v>
      </c>
      <c r="D45" s="3">
        <v>26.6</v>
      </c>
      <c r="E45" s="3">
        <v>61.6</v>
      </c>
      <c r="F45" s="3">
        <v>61.6</v>
      </c>
      <c r="G45" s="3">
        <v>212.7</v>
      </c>
      <c r="H45" s="3">
        <v>498.9</v>
      </c>
      <c r="I45" s="3">
        <v>614.1</v>
      </c>
      <c r="J45" s="3">
        <v>230.7</v>
      </c>
      <c r="K45" s="3">
        <v>155</v>
      </c>
      <c r="L45" s="3">
        <v>289</v>
      </c>
      <c r="M45" s="3">
        <v>244.1</v>
      </c>
      <c r="N45" s="3">
        <v>89.2</v>
      </c>
      <c r="O45" s="4">
        <f t="shared" si="0"/>
        <v>207.49166666666667</v>
      </c>
    </row>
    <row r="46" spans="1:15" x14ac:dyDescent="0.3">
      <c r="A46" s="1" t="s">
        <v>15</v>
      </c>
      <c r="B46" s="3">
        <v>1945</v>
      </c>
      <c r="C46" s="3">
        <v>4.4000000000000004</v>
      </c>
      <c r="D46" s="3">
        <v>9.9</v>
      </c>
      <c r="E46" s="3">
        <v>12.7</v>
      </c>
      <c r="F46" s="3">
        <v>104.1</v>
      </c>
      <c r="G46" s="3">
        <v>53.4</v>
      </c>
      <c r="H46" s="3">
        <v>549.79999999999995</v>
      </c>
      <c r="I46" s="3">
        <v>704</v>
      </c>
      <c r="J46" s="3">
        <v>351.8</v>
      </c>
      <c r="K46" s="3">
        <v>110.9</v>
      </c>
      <c r="L46" s="3">
        <v>253.8</v>
      </c>
      <c r="M46" s="3">
        <v>259.5</v>
      </c>
      <c r="N46" s="3">
        <v>18</v>
      </c>
      <c r="O46" s="4">
        <f t="shared" si="0"/>
        <v>202.69166666666669</v>
      </c>
    </row>
    <row r="47" spans="1:15" x14ac:dyDescent="0.3">
      <c r="A47" s="1" t="s">
        <v>15</v>
      </c>
      <c r="B47" s="3">
        <v>1946</v>
      </c>
      <c r="C47" s="3">
        <v>1.8</v>
      </c>
      <c r="D47" s="3">
        <v>5.4</v>
      </c>
      <c r="E47" s="3">
        <v>108.4</v>
      </c>
      <c r="F47" s="3">
        <v>139.80000000000001</v>
      </c>
      <c r="G47" s="3">
        <v>83</v>
      </c>
      <c r="H47" s="3">
        <v>919</v>
      </c>
      <c r="I47" s="3">
        <v>671.7</v>
      </c>
      <c r="J47" s="3">
        <v>695.6</v>
      </c>
      <c r="K47" s="3">
        <v>199.4</v>
      </c>
      <c r="L47" s="3">
        <v>266.10000000000002</v>
      </c>
      <c r="M47" s="3">
        <v>273</v>
      </c>
      <c r="N47" s="3">
        <v>202.3</v>
      </c>
      <c r="O47" s="4">
        <f t="shared" si="0"/>
        <v>297.12500000000006</v>
      </c>
    </row>
    <row r="48" spans="1:15" x14ac:dyDescent="0.3">
      <c r="A48" s="1" t="s">
        <v>15</v>
      </c>
      <c r="B48" s="3">
        <v>1947</v>
      </c>
      <c r="C48" s="3">
        <v>22.2</v>
      </c>
      <c r="D48" s="3">
        <v>27.3</v>
      </c>
      <c r="E48" s="3">
        <v>98</v>
      </c>
      <c r="F48" s="3">
        <v>142.19999999999999</v>
      </c>
      <c r="G48" s="3">
        <v>85.7</v>
      </c>
      <c r="H48" s="3">
        <v>556.1</v>
      </c>
      <c r="I48" s="3">
        <v>669.3</v>
      </c>
      <c r="J48" s="3">
        <v>739.6</v>
      </c>
      <c r="K48" s="3">
        <v>394.5</v>
      </c>
      <c r="L48" s="3">
        <v>183.7</v>
      </c>
      <c r="M48" s="3">
        <v>32.4</v>
      </c>
      <c r="N48" s="3">
        <v>47</v>
      </c>
      <c r="O48" s="4">
        <f t="shared" si="0"/>
        <v>249.83333333333334</v>
      </c>
    </row>
    <row r="49" spans="1:15" x14ac:dyDescent="0.3">
      <c r="A49" s="1" t="s">
        <v>15</v>
      </c>
      <c r="B49" s="3">
        <v>1948</v>
      </c>
      <c r="C49" s="3">
        <v>43</v>
      </c>
      <c r="D49" s="3">
        <v>8.3000000000000007</v>
      </c>
      <c r="E49" s="3">
        <v>48.2</v>
      </c>
      <c r="F49" s="3">
        <v>125</v>
      </c>
      <c r="G49" s="3">
        <v>212.3</v>
      </c>
      <c r="H49" s="3">
        <v>910.2</v>
      </c>
      <c r="I49" s="3">
        <v>619</v>
      </c>
      <c r="J49" s="3">
        <v>487.9</v>
      </c>
      <c r="K49" s="3">
        <v>166.6</v>
      </c>
      <c r="L49" s="3">
        <v>183.9</v>
      </c>
      <c r="M49" s="3">
        <v>215.6</v>
      </c>
      <c r="N49" s="3">
        <v>19.2</v>
      </c>
      <c r="O49" s="4">
        <f t="shared" si="0"/>
        <v>253.26666666666665</v>
      </c>
    </row>
    <row r="50" spans="1:15" x14ac:dyDescent="0.3">
      <c r="A50" s="1" t="s">
        <v>15</v>
      </c>
      <c r="B50" s="3">
        <v>1949</v>
      </c>
      <c r="C50" s="3">
        <v>0.6</v>
      </c>
      <c r="D50" s="3">
        <v>1.8</v>
      </c>
      <c r="E50" s="3">
        <v>4.5</v>
      </c>
      <c r="F50" s="3">
        <v>98.1</v>
      </c>
      <c r="G50" s="3">
        <v>440</v>
      </c>
      <c r="H50" s="3">
        <v>536.29999999999995</v>
      </c>
      <c r="I50" s="3">
        <v>758.7</v>
      </c>
      <c r="J50" s="3">
        <v>445.2</v>
      </c>
      <c r="K50" s="3">
        <v>354.5</v>
      </c>
      <c r="L50" s="3">
        <v>229.1</v>
      </c>
      <c r="M50" s="3">
        <v>71.900000000000006</v>
      </c>
      <c r="N50" s="3">
        <v>1.8</v>
      </c>
      <c r="O50" s="4">
        <f t="shared" si="0"/>
        <v>245.20833333333334</v>
      </c>
    </row>
    <row r="51" spans="1:15" x14ac:dyDescent="0.3">
      <c r="A51" s="1" t="s">
        <v>15</v>
      </c>
      <c r="B51" s="3">
        <v>1950</v>
      </c>
      <c r="C51" s="3">
        <v>0.1</v>
      </c>
      <c r="D51" s="3">
        <v>53.7</v>
      </c>
      <c r="E51" s="3">
        <v>31.1</v>
      </c>
      <c r="F51" s="3">
        <v>68.5</v>
      </c>
      <c r="G51" s="3">
        <v>242</v>
      </c>
      <c r="H51" s="3">
        <v>638.29999999999995</v>
      </c>
      <c r="I51" s="3">
        <v>905.7</v>
      </c>
      <c r="J51" s="3">
        <v>387.3</v>
      </c>
      <c r="K51" s="3">
        <v>411.6</v>
      </c>
      <c r="L51" s="3">
        <v>250.4</v>
      </c>
      <c r="M51" s="3">
        <v>149.19999999999999</v>
      </c>
      <c r="N51" s="3">
        <v>8.8000000000000007</v>
      </c>
      <c r="O51" s="4">
        <f t="shared" si="0"/>
        <v>262.22499999999997</v>
      </c>
    </row>
    <row r="52" spans="1:15" x14ac:dyDescent="0.3">
      <c r="A52" s="1" t="s">
        <v>15</v>
      </c>
      <c r="B52" s="3">
        <v>1951</v>
      </c>
      <c r="C52" s="3">
        <v>6.6</v>
      </c>
      <c r="D52" s="3">
        <v>6.5</v>
      </c>
      <c r="E52" s="3">
        <v>41.6</v>
      </c>
      <c r="F52" s="3">
        <v>175.9</v>
      </c>
      <c r="G52" s="3">
        <v>148.5</v>
      </c>
      <c r="H52" s="3">
        <v>774.1</v>
      </c>
      <c r="I52" s="3">
        <v>544.6</v>
      </c>
      <c r="J52" s="3">
        <v>190.6</v>
      </c>
      <c r="K52" s="3">
        <v>313.8</v>
      </c>
      <c r="L52" s="3">
        <v>250.6</v>
      </c>
      <c r="M52" s="3">
        <v>229.6</v>
      </c>
      <c r="N52" s="3">
        <v>23.2</v>
      </c>
      <c r="O52" s="4">
        <f t="shared" si="0"/>
        <v>225.46666666666667</v>
      </c>
    </row>
    <row r="53" spans="1:15" x14ac:dyDescent="0.3">
      <c r="A53" s="1" t="s">
        <v>15</v>
      </c>
      <c r="B53" s="3">
        <v>1952</v>
      </c>
      <c r="C53" s="3">
        <v>5.2</v>
      </c>
      <c r="D53" s="3">
        <v>48.2</v>
      </c>
      <c r="E53" s="3">
        <v>20.8</v>
      </c>
      <c r="F53" s="3">
        <v>112.2</v>
      </c>
      <c r="G53" s="3">
        <v>214.6</v>
      </c>
      <c r="H53" s="3">
        <v>576.70000000000005</v>
      </c>
      <c r="I53" s="3">
        <v>430</v>
      </c>
      <c r="J53" s="3">
        <v>413.6</v>
      </c>
      <c r="K53" s="3">
        <v>57.4</v>
      </c>
      <c r="L53" s="3">
        <v>339.6</v>
      </c>
      <c r="M53" s="3">
        <v>49.6</v>
      </c>
      <c r="N53" s="3">
        <v>66.900000000000006</v>
      </c>
      <c r="O53" s="4">
        <f t="shared" si="0"/>
        <v>194.56666666666669</v>
      </c>
    </row>
    <row r="54" spans="1:15" x14ac:dyDescent="0.3">
      <c r="A54" s="1" t="s">
        <v>15</v>
      </c>
      <c r="B54" s="3">
        <v>1953</v>
      </c>
      <c r="C54" s="3">
        <v>13.1</v>
      </c>
      <c r="D54" s="3">
        <v>22.6</v>
      </c>
      <c r="E54" s="3">
        <v>18.5</v>
      </c>
      <c r="F54" s="3">
        <v>132.4</v>
      </c>
      <c r="G54" s="3">
        <v>55.4</v>
      </c>
      <c r="H54" s="3">
        <v>340.5</v>
      </c>
      <c r="I54" s="3">
        <v>1027.5999999999999</v>
      </c>
      <c r="J54" s="3">
        <v>356.4</v>
      </c>
      <c r="K54" s="3">
        <v>100.5</v>
      </c>
      <c r="L54" s="3">
        <v>410.5</v>
      </c>
      <c r="M54" s="3">
        <v>62.2</v>
      </c>
      <c r="N54" s="3">
        <v>5.0999999999999996</v>
      </c>
      <c r="O54" s="4">
        <f t="shared" si="0"/>
        <v>212.06666666666663</v>
      </c>
    </row>
    <row r="55" spans="1:15" x14ac:dyDescent="0.3">
      <c r="A55" s="1" t="s">
        <v>15</v>
      </c>
      <c r="B55" s="3">
        <v>1954</v>
      </c>
      <c r="C55" s="3">
        <v>23.5</v>
      </c>
      <c r="D55" s="3">
        <v>2.8</v>
      </c>
      <c r="E55" s="3">
        <v>90.6</v>
      </c>
      <c r="F55" s="3">
        <v>136.9</v>
      </c>
      <c r="G55" s="3">
        <v>179.5</v>
      </c>
      <c r="H55" s="3">
        <v>798.3</v>
      </c>
      <c r="I55" s="3">
        <v>640.5</v>
      </c>
      <c r="J55" s="3">
        <v>467</v>
      </c>
      <c r="K55" s="3">
        <v>201.6</v>
      </c>
      <c r="L55" s="3">
        <v>303.10000000000002</v>
      </c>
      <c r="M55" s="3">
        <v>31.6</v>
      </c>
      <c r="N55" s="3">
        <v>62.5</v>
      </c>
      <c r="O55" s="4">
        <f t="shared" si="0"/>
        <v>244.82499999999996</v>
      </c>
    </row>
    <row r="56" spans="1:15" x14ac:dyDescent="0.3">
      <c r="A56" s="1" t="s">
        <v>15</v>
      </c>
      <c r="B56" s="3">
        <v>1955</v>
      </c>
      <c r="C56" s="3">
        <v>4.2</v>
      </c>
      <c r="D56" s="3">
        <v>6.3</v>
      </c>
      <c r="E56" s="3">
        <v>28.2</v>
      </c>
      <c r="F56" s="3">
        <v>125.9</v>
      </c>
      <c r="G56" s="3">
        <v>544.20000000000005</v>
      </c>
      <c r="H56" s="3">
        <v>782.4</v>
      </c>
      <c r="I56" s="3">
        <v>392.8</v>
      </c>
      <c r="J56" s="3">
        <v>236</v>
      </c>
      <c r="K56" s="3">
        <v>438.5</v>
      </c>
      <c r="L56" s="3">
        <v>378.2</v>
      </c>
      <c r="M56" s="3">
        <v>178.1</v>
      </c>
      <c r="N56" s="3">
        <v>19.8</v>
      </c>
      <c r="O56" s="4">
        <f t="shared" si="0"/>
        <v>261.21666666666664</v>
      </c>
    </row>
    <row r="57" spans="1:15" x14ac:dyDescent="0.3">
      <c r="A57" s="1" t="s">
        <v>15</v>
      </c>
      <c r="B57" s="3">
        <v>1956</v>
      </c>
      <c r="C57" s="3">
        <v>7.9</v>
      </c>
      <c r="D57" s="3">
        <v>11.7</v>
      </c>
      <c r="E57" s="3">
        <v>15.1</v>
      </c>
      <c r="F57" s="3">
        <v>151.6</v>
      </c>
      <c r="G57" s="3">
        <v>351.3</v>
      </c>
      <c r="H57" s="3">
        <v>755.4</v>
      </c>
      <c r="I57" s="3">
        <v>466.8</v>
      </c>
      <c r="J57" s="3">
        <v>319.5</v>
      </c>
      <c r="K57" s="3">
        <v>178.4</v>
      </c>
      <c r="L57" s="3">
        <v>353.3</v>
      </c>
      <c r="M57" s="3">
        <v>178.2</v>
      </c>
      <c r="N57" s="3">
        <v>9.1</v>
      </c>
      <c r="O57" s="4">
        <f t="shared" si="0"/>
        <v>233.19166666666669</v>
      </c>
    </row>
    <row r="58" spans="1:15" x14ac:dyDescent="0.3">
      <c r="A58" s="1" t="s">
        <v>15</v>
      </c>
      <c r="B58" s="3">
        <v>1957</v>
      </c>
      <c r="C58" s="3">
        <v>1.2</v>
      </c>
      <c r="D58" s="3">
        <v>16</v>
      </c>
      <c r="E58" s="3">
        <v>25.7</v>
      </c>
      <c r="F58" s="3">
        <v>70.2</v>
      </c>
      <c r="G58" s="3">
        <v>381.2</v>
      </c>
      <c r="H58" s="3">
        <v>872</v>
      </c>
      <c r="I58" s="3">
        <v>835.3</v>
      </c>
      <c r="J58" s="3">
        <v>358.8</v>
      </c>
      <c r="K58" s="3">
        <v>41.3</v>
      </c>
      <c r="L58" s="3">
        <v>280.10000000000002</v>
      </c>
      <c r="M58" s="3">
        <v>192.5</v>
      </c>
      <c r="N58" s="3">
        <v>28.9</v>
      </c>
      <c r="O58" s="4">
        <f t="shared" si="0"/>
        <v>258.60000000000002</v>
      </c>
    </row>
    <row r="59" spans="1:15" x14ac:dyDescent="0.3">
      <c r="A59" s="1" t="s">
        <v>15</v>
      </c>
      <c r="B59" s="3">
        <v>1958</v>
      </c>
      <c r="C59" s="3">
        <v>4.4000000000000004</v>
      </c>
      <c r="D59" s="3">
        <v>19.3</v>
      </c>
      <c r="E59" s="3">
        <v>57.3</v>
      </c>
      <c r="F59" s="3">
        <v>135.1</v>
      </c>
      <c r="G59" s="3">
        <v>353.5</v>
      </c>
      <c r="H59" s="3">
        <v>713.3</v>
      </c>
      <c r="I59" s="3">
        <v>622.70000000000005</v>
      </c>
      <c r="J59" s="3">
        <v>526.6</v>
      </c>
      <c r="K59" s="3">
        <v>86.1</v>
      </c>
      <c r="L59" s="3">
        <v>191</v>
      </c>
      <c r="M59" s="3">
        <v>206.1</v>
      </c>
      <c r="N59" s="3">
        <v>7.7</v>
      </c>
      <c r="O59" s="4">
        <f t="shared" si="0"/>
        <v>243.59166666666667</v>
      </c>
    </row>
    <row r="60" spans="1:15" x14ac:dyDescent="0.3">
      <c r="A60" s="1" t="s">
        <v>15</v>
      </c>
      <c r="B60" s="3">
        <v>1959</v>
      </c>
      <c r="C60" s="3">
        <v>3</v>
      </c>
      <c r="D60" s="3">
        <v>21.4</v>
      </c>
      <c r="E60" s="3">
        <v>6.3</v>
      </c>
      <c r="F60" s="3">
        <v>150.69999999999999</v>
      </c>
      <c r="G60" s="3">
        <v>347.2</v>
      </c>
      <c r="H60" s="3">
        <v>872.8</v>
      </c>
      <c r="I60" s="3">
        <v>1155.7</v>
      </c>
      <c r="J60" s="3">
        <v>397.3</v>
      </c>
      <c r="K60" s="3">
        <v>405.5</v>
      </c>
      <c r="L60" s="3">
        <v>200.4</v>
      </c>
      <c r="M60" s="3">
        <v>151.9</v>
      </c>
      <c r="N60" s="3">
        <v>34</v>
      </c>
      <c r="O60" s="4">
        <f t="shared" si="0"/>
        <v>312.18333333333334</v>
      </c>
    </row>
    <row r="61" spans="1:15" x14ac:dyDescent="0.3">
      <c r="A61" s="1" t="s">
        <v>15</v>
      </c>
      <c r="B61" s="3">
        <v>1960</v>
      </c>
      <c r="C61" s="3">
        <v>9.4</v>
      </c>
      <c r="D61" s="3">
        <v>8.4</v>
      </c>
      <c r="E61" s="3">
        <v>44.4</v>
      </c>
      <c r="F61" s="3">
        <v>206.6</v>
      </c>
      <c r="G61" s="3">
        <v>540</v>
      </c>
      <c r="H61" s="3">
        <v>480.3</v>
      </c>
      <c r="I61" s="3">
        <v>750.9</v>
      </c>
      <c r="J61" s="3">
        <v>336.8</v>
      </c>
      <c r="K61" s="3">
        <v>371.2</v>
      </c>
      <c r="L61" s="3">
        <v>255.9</v>
      </c>
      <c r="M61" s="3">
        <v>358</v>
      </c>
      <c r="N61" s="3">
        <v>23.7</v>
      </c>
      <c r="O61" s="4">
        <f t="shared" si="0"/>
        <v>282.13333333333333</v>
      </c>
    </row>
    <row r="62" spans="1:15" x14ac:dyDescent="0.3">
      <c r="A62" s="1" t="s">
        <v>15</v>
      </c>
      <c r="B62" s="3">
        <v>1961</v>
      </c>
      <c r="C62" s="3">
        <v>13.7</v>
      </c>
      <c r="D62" s="3">
        <v>31.3</v>
      </c>
      <c r="E62" s="3">
        <v>11.4</v>
      </c>
      <c r="F62" s="3">
        <v>94.1</v>
      </c>
      <c r="G62" s="3">
        <v>500.5</v>
      </c>
      <c r="H62" s="3">
        <v>1005.2</v>
      </c>
      <c r="I62" s="3">
        <v>1146.5</v>
      </c>
      <c r="J62" s="3">
        <v>678.3</v>
      </c>
      <c r="K62" s="3">
        <v>399.3</v>
      </c>
      <c r="L62" s="3">
        <v>274.2</v>
      </c>
      <c r="M62" s="3">
        <v>85.9</v>
      </c>
      <c r="N62" s="3">
        <v>17.5</v>
      </c>
      <c r="O62" s="4">
        <f t="shared" si="0"/>
        <v>354.82499999999999</v>
      </c>
    </row>
    <row r="63" spans="1:15" x14ac:dyDescent="0.3">
      <c r="A63" s="1" t="s">
        <v>15</v>
      </c>
      <c r="B63" s="3">
        <v>1962</v>
      </c>
      <c r="C63" s="3">
        <v>28.4</v>
      </c>
      <c r="D63" s="3">
        <v>54.7</v>
      </c>
      <c r="E63" s="3">
        <v>39.6</v>
      </c>
      <c r="F63" s="3">
        <v>95.1</v>
      </c>
      <c r="G63" s="3">
        <v>472.4</v>
      </c>
      <c r="H63" s="3">
        <v>244.9</v>
      </c>
      <c r="I63" s="3">
        <v>951.1</v>
      </c>
      <c r="J63" s="3">
        <v>510.7</v>
      </c>
      <c r="K63" s="3">
        <v>394.9</v>
      </c>
      <c r="L63" s="3">
        <v>475.6</v>
      </c>
      <c r="M63" s="3">
        <v>31.5</v>
      </c>
      <c r="N63" s="3">
        <v>76.900000000000006</v>
      </c>
      <c r="O63" s="4">
        <f t="shared" si="0"/>
        <v>281.31666666666666</v>
      </c>
    </row>
    <row r="64" spans="1:15" x14ac:dyDescent="0.3">
      <c r="A64" s="1" t="s">
        <v>15</v>
      </c>
      <c r="B64" s="3">
        <v>1963</v>
      </c>
      <c r="C64" s="3">
        <v>30.2</v>
      </c>
      <c r="D64" s="3">
        <v>24.8</v>
      </c>
      <c r="E64" s="3">
        <v>69.8</v>
      </c>
      <c r="F64" s="3">
        <v>96.3</v>
      </c>
      <c r="G64" s="3">
        <v>157.1</v>
      </c>
      <c r="H64" s="3">
        <v>393.3</v>
      </c>
      <c r="I64" s="3">
        <v>720.2</v>
      </c>
      <c r="J64" s="3">
        <v>511</v>
      </c>
      <c r="K64" s="3">
        <v>223.9</v>
      </c>
      <c r="L64" s="3">
        <v>282.60000000000002</v>
      </c>
      <c r="M64" s="3">
        <v>93.4</v>
      </c>
      <c r="N64" s="3">
        <v>48.4</v>
      </c>
      <c r="O64" s="4">
        <f t="shared" si="0"/>
        <v>220.91666666666666</v>
      </c>
    </row>
    <row r="65" spans="1:15" x14ac:dyDescent="0.3">
      <c r="A65" s="1" t="s">
        <v>15</v>
      </c>
      <c r="B65" s="3">
        <v>1964</v>
      </c>
      <c r="C65" s="3">
        <v>1.1000000000000001</v>
      </c>
      <c r="D65" s="3">
        <v>7.8</v>
      </c>
      <c r="E65" s="3">
        <v>67.2</v>
      </c>
      <c r="F65" s="3">
        <v>83.3</v>
      </c>
      <c r="G65" s="3">
        <v>94.8</v>
      </c>
      <c r="H65" s="3">
        <v>379.4</v>
      </c>
      <c r="I65" s="3">
        <v>754.2</v>
      </c>
      <c r="J65" s="3">
        <v>548</v>
      </c>
      <c r="K65" s="3">
        <v>398.2</v>
      </c>
      <c r="L65" s="3">
        <v>325.7</v>
      </c>
      <c r="M65" s="3">
        <v>191.7</v>
      </c>
      <c r="N65" s="3">
        <v>17.8</v>
      </c>
      <c r="O65" s="4">
        <f t="shared" si="0"/>
        <v>239.1</v>
      </c>
    </row>
    <row r="66" spans="1:15" x14ac:dyDescent="0.3">
      <c r="A66" s="1" t="s">
        <v>15</v>
      </c>
      <c r="B66" s="3">
        <v>1965</v>
      </c>
      <c r="C66" s="3">
        <v>9.1</v>
      </c>
      <c r="D66" s="3">
        <v>0.9</v>
      </c>
      <c r="E66" s="3">
        <v>28.3</v>
      </c>
      <c r="F66" s="3">
        <v>109.8</v>
      </c>
      <c r="G66" s="3">
        <v>214.5</v>
      </c>
      <c r="H66" s="3">
        <v>597.70000000000005</v>
      </c>
      <c r="I66" s="3">
        <v>465.1</v>
      </c>
      <c r="J66" s="3">
        <v>296.10000000000002</v>
      </c>
      <c r="K66" s="3">
        <v>150.1</v>
      </c>
      <c r="L66" s="3">
        <v>183.7</v>
      </c>
      <c r="M66" s="3">
        <v>131.69999999999999</v>
      </c>
      <c r="N66" s="3">
        <v>155.5</v>
      </c>
      <c r="O66" s="4">
        <f t="shared" ref="O66:O117" si="1">AVERAGE(C66:N66)</f>
        <v>195.20833333333329</v>
      </c>
    </row>
    <row r="67" spans="1:15" x14ac:dyDescent="0.3">
      <c r="A67" s="1" t="s">
        <v>15</v>
      </c>
      <c r="B67" s="3">
        <v>1966</v>
      </c>
      <c r="C67" s="3">
        <v>3</v>
      </c>
      <c r="D67" s="3">
        <v>6.9</v>
      </c>
      <c r="E67" s="3">
        <v>67.7</v>
      </c>
      <c r="F67" s="3">
        <v>167.4</v>
      </c>
      <c r="G67" s="3">
        <v>95.2</v>
      </c>
      <c r="H67" s="3">
        <v>496.2</v>
      </c>
      <c r="I67" s="3">
        <v>601.9</v>
      </c>
      <c r="J67" s="3">
        <v>202.1</v>
      </c>
      <c r="K67" s="3">
        <v>293.2</v>
      </c>
      <c r="L67" s="3">
        <v>392.3</v>
      </c>
      <c r="M67" s="3">
        <v>245.4</v>
      </c>
      <c r="N67" s="3">
        <v>50.5</v>
      </c>
      <c r="O67" s="4">
        <f t="shared" si="1"/>
        <v>218.48333333333335</v>
      </c>
    </row>
    <row r="68" spans="1:15" x14ac:dyDescent="0.3">
      <c r="A68" s="1" t="s">
        <v>15</v>
      </c>
      <c r="B68" s="3">
        <v>1967</v>
      </c>
      <c r="C68" s="3">
        <v>14.3</v>
      </c>
      <c r="D68" s="3">
        <v>0.1</v>
      </c>
      <c r="E68" s="3">
        <v>24.6</v>
      </c>
      <c r="F68" s="3">
        <v>70.099999999999994</v>
      </c>
      <c r="G68" s="3">
        <v>244.9</v>
      </c>
      <c r="H68" s="3">
        <v>541.70000000000005</v>
      </c>
      <c r="I68" s="3">
        <v>741.4</v>
      </c>
      <c r="J68" s="3">
        <v>508.4</v>
      </c>
      <c r="K68" s="3">
        <v>145.80000000000001</v>
      </c>
      <c r="L68" s="3">
        <v>172.7</v>
      </c>
      <c r="M68" s="3">
        <v>74</v>
      </c>
      <c r="N68" s="3">
        <v>31.1</v>
      </c>
      <c r="O68" s="4">
        <f t="shared" si="1"/>
        <v>214.09166666666667</v>
      </c>
    </row>
    <row r="69" spans="1:15" x14ac:dyDescent="0.3">
      <c r="A69" s="1" t="s">
        <v>15</v>
      </c>
      <c r="B69" s="3">
        <v>1968</v>
      </c>
      <c r="C69" s="3">
        <v>7.3</v>
      </c>
      <c r="D69" s="3">
        <v>30.5</v>
      </c>
      <c r="E69" s="3">
        <v>89.2</v>
      </c>
      <c r="F69" s="3">
        <v>133.30000000000001</v>
      </c>
      <c r="G69" s="3">
        <v>90</v>
      </c>
      <c r="H69" s="3">
        <v>696.4</v>
      </c>
      <c r="I69" s="3">
        <v>1308.9000000000001</v>
      </c>
      <c r="J69" s="3">
        <v>380.7</v>
      </c>
      <c r="K69" s="3">
        <v>325.39999999999998</v>
      </c>
      <c r="L69" s="3">
        <v>178.9</v>
      </c>
      <c r="M69" s="3">
        <v>119.4</v>
      </c>
      <c r="N69" s="3">
        <v>32.700000000000003</v>
      </c>
      <c r="O69" s="4">
        <f t="shared" si="1"/>
        <v>282.72500000000002</v>
      </c>
    </row>
    <row r="70" spans="1:15" x14ac:dyDescent="0.3">
      <c r="A70" s="1" t="s">
        <v>15</v>
      </c>
      <c r="B70" s="3">
        <v>1969</v>
      </c>
      <c r="C70" s="3">
        <v>2.7</v>
      </c>
      <c r="D70" s="3">
        <v>6.4</v>
      </c>
      <c r="E70" s="3">
        <v>19.399999999999999</v>
      </c>
      <c r="F70" s="3">
        <v>117.2</v>
      </c>
      <c r="G70" s="3">
        <v>227.4</v>
      </c>
      <c r="H70" s="3">
        <v>550.5</v>
      </c>
      <c r="I70" s="3">
        <v>818.8</v>
      </c>
      <c r="J70" s="3">
        <v>284.8</v>
      </c>
      <c r="K70" s="3">
        <v>216.4</v>
      </c>
      <c r="L70" s="3">
        <v>235.6</v>
      </c>
      <c r="M70" s="3">
        <v>119.4</v>
      </c>
      <c r="N70" s="3">
        <v>66.3</v>
      </c>
      <c r="O70" s="4">
        <f t="shared" si="1"/>
        <v>222.07500000000002</v>
      </c>
    </row>
    <row r="71" spans="1:15" x14ac:dyDescent="0.3">
      <c r="A71" s="1" t="s">
        <v>15</v>
      </c>
      <c r="B71" s="3">
        <v>1970</v>
      </c>
      <c r="C71" s="3">
        <v>12.9</v>
      </c>
      <c r="D71" s="3">
        <v>17.600000000000001</v>
      </c>
      <c r="E71" s="3">
        <v>25.8</v>
      </c>
      <c r="F71" s="3">
        <v>132.69999999999999</v>
      </c>
      <c r="G71" s="3">
        <v>289.10000000000002</v>
      </c>
      <c r="H71" s="3">
        <v>535.29999999999995</v>
      </c>
      <c r="I71" s="3">
        <v>558.1</v>
      </c>
      <c r="J71" s="3">
        <v>554.79999999999995</v>
      </c>
      <c r="K71" s="3">
        <v>212.5</v>
      </c>
      <c r="L71" s="3">
        <v>278.3</v>
      </c>
      <c r="M71" s="3">
        <v>80.5</v>
      </c>
      <c r="N71" s="3">
        <v>5.7</v>
      </c>
      <c r="O71" s="4">
        <f t="shared" si="1"/>
        <v>225.27500000000001</v>
      </c>
    </row>
    <row r="72" spans="1:15" x14ac:dyDescent="0.3">
      <c r="A72" s="1" t="s">
        <v>15</v>
      </c>
      <c r="B72" s="3">
        <v>1971</v>
      </c>
      <c r="C72" s="3">
        <v>31.6</v>
      </c>
      <c r="D72" s="3">
        <v>18.5</v>
      </c>
      <c r="E72" s="3">
        <v>20</v>
      </c>
      <c r="F72" s="3">
        <v>113</v>
      </c>
      <c r="G72" s="3">
        <v>317.5</v>
      </c>
      <c r="H72" s="3">
        <v>889.6</v>
      </c>
      <c r="I72" s="3">
        <v>648.6</v>
      </c>
      <c r="J72" s="3">
        <v>385.2</v>
      </c>
      <c r="K72" s="3">
        <v>331.2</v>
      </c>
      <c r="L72" s="3">
        <v>220.9</v>
      </c>
      <c r="M72" s="3">
        <v>38.299999999999997</v>
      </c>
      <c r="N72" s="3">
        <v>62.3</v>
      </c>
      <c r="O72" s="4">
        <f t="shared" si="1"/>
        <v>256.39166666666671</v>
      </c>
    </row>
    <row r="73" spans="1:15" x14ac:dyDescent="0.3">
      <c r="A73" s="1" t="s">
        <v>15</v>
      </c>
      <c r="B73" s="3">
        <v>1972</v>
      </c>
      <c r="C73" s="3">
        <v>2.6</v>
      </c>
      <c r="D73" s="3">
        <v>7.5</v>
      </c>
      <c r="E73" s="3">
        <v>2.5</v>
      </c>
      <c r="F73" s="3">
        <v>87.5</v>
      </c>
      <c r="G73" s="3">
        <v>436</v>
      </c>
      <c r="H73" s="3">
        <v>401.8</v>
      </c>
      <c r="I73" s="3">
        <v>714.4</v>
      </c>
      <c r="J73" s="3">
        <v>294.89999999999998</v>
      </c>
      <c r="K73" s="3">
        <v>185.7</v>
      </c>
      <c r="L73" s="3">
        <v>351.5</v>
      </c>
      <c r="M73" s="3">
        <v>140.5</v>
      </c>
      <c r="N73" s="3">
        <v>114.3</v>
      </c>
      <c r="O73" s="4">
        <f t="shared" si="1"/>
        <v>228.26666666666668</v>
      </c>
    </row>
    <row r="74" spans="1:15" x14ac:dyDescent="0.3">
      <c r="A74" s="1" t="s">
        <v>15</v>
      </c>
      <c r="B74" s="3">
        <v>1973</v>
      </c>
      <c r="C74" s="3">
        <v>0</v>
      </c>
      <c r="D74" s="3">
        <v>0.3</v>
      </c>
      <c r="E74" s="3">
        <v>12.3</v>
      </c>
      <c r="F74" s="3">
        <v>131.5</v>
      </c>
      <c r="G74" s="3">
        <v>119.9</v>
      </c>
      <c r="H74" s="3">
        <v>617</v>
      </c>
      <c r="I74" s="3">
        <v>583.5</v>
      </c>
      <c r="J74" s="3">
        <v>487.5</v>
      </c>
      <c r="K74" s="3">
        <v>61.3</v>
      </c>
      <c r="L74" s="3">
        <v>260.8</v>
      </c>
      <c r="M74" s="3">
        <v>84.5</v>
      </c>
      <c r="N74" s="3">
        <v>53.8</v>
      </c>
      <c r="O74" s="4">
        <f t="shared" si="1"/>
        <v>201.03333333333333</v>
      </c>
    </row>
    <row r="75" spans="1:15" x14ac:dyDescent="0.3">
      <c r="A75" s="1" t="s">
        <v>15</v>
      </c>
      <c r="B75" s="3">
        <v>1974</v>
      </c>
      <c r="C75" s="3">
        <v>1.6</v>
      </c>
      <c r="D75" s="3">
        <v>5.4</v>
      </c>
      <c r="E75" s="3">
        <v>16</v>
      </c>
      <c r="F75" s="3">
        <v>128</v>
      </c>
      <c r="G75" s="3">
        <v>221.5</v>
      </c>
      <c r="H75" s="3">
        <v>266.89999999999998</v>
      </c>
      <c r="I75" s="3">
        <v>1004.2</v>
      </c>
      <c r="J75" s="3">
        <v>533.6</v>
      </c>
      <c r="K75" s="3">
        <v>383.6</v>
      </c>
      <c r="L75" s="3">
        <v>142.1</v>
      </c>
      <c r="M75" s="3">
        <v>61</v>
      </c>
      <c r="N75" s="3">
        <v>3.6</v>
      </c>
      <c r="O75" s="4">
        <f t="shared" si="1"/>
        <v>230.62499999999997</v>
      </c>
    </row>
    <row r="76" spans="1:15" x14ac:dyDescent="0.3">
      <c r="A76" s="1" t="s">
        <v>15</v>
      </c>
      <c r="B76" s="3">
        <v>1975</v>
      </c>
      <c r="C76" s="3">
        <v>5.2</v>
      </c>
      <c r="D76" s="3">
        <v>21.4</v>
      </c>
      <c r="E76" s="3">
        <v>63.4</v>
      </c>
      <c r="F76" s="3">
        <v>123.8</v>
      </c>
      <c r="G76" s="3">
        <v>162.19999999999999</v>
      </c>
      <c r="H76" s="3">
        <v>864.4</v>
      </c>
      <c r="I76" s="3">
        <v>531.29999999999995</v>
      </c>
      <c r="J76" s="3">
        <v>675.9</v>
      </c>
      <c r="K76" s="3">
        <v>457.7</v>
      </c>
      <c r="L76" s="3">
        <v>368.9</v>
      </c>
      <c r="M76" s="3">
        <v>204.3</v>
      </c>
      <c r="N76" s="3">
        <v>19.899999999999999</v>
      </c>
      <c r="O76" s="4">
        <f t="shared" si="1"/>
        <v>291.53333333333336</v>
      </c>
    </row>
    <row r="77" spans="1:15" x14ac:dyDescent="0.3">
      <c r="A77" s="1" t="s">
        <v>15</v>
      </c>
      <c r="B77" s="3">
        <v>1976</v>
      </c>
      <c r="C77" s="3">
        <v>0.1</v>
      </c>
      <c r="D77" s="3">
        <v>1.5</v>
      </c>
      <c r="E77" s="3">
        <v>21</v>
      </c>
      <c r="F77" s="3">
        <v>134.5</v>
      </c>
      <c r="G77" s="3">
        <v>75.8</v>
      </c>
      <c r="H77" s="3">
        <v>196.8</v>
      </c>
      <c r="I77" s="3">
        <v>641.5</v>
      </c>
      <c r="J77" s="3">
        <v>342.6</v>
      </c>
      <c r="K77" s="3">
        <v>116.2</v>
      </c>
      <c r="L77" s="3">
        <v>221.3</v>
      </c>
      <c r="M77" s="3">
        <v>286.7</v>
      </c>
      <c r="N77" s="3">
        <v>30.8</v>
      </c>
      <c r="O77" s="4">
        <f t="shared" si="1"/>
        <v>172.4</v>
      </c>
    </row>
    <row r="78" spans="1:15" x14ac:dyDescent="0.3">
      <c r="A78" s="1" t="s">
        <v>15</v>
      </c>
      <c r="B78" s="3">
        <v>1977</v>
      </c>
      <c r="C78" s="3">
        <v>1.1000000000000001</v>
      </c>
      <c r="D78" s="3">
        <v>15.7</v>
      </c>
      <c r="E78" s="3">
        <v>28.3</v>
      </c>
      <c r="F78" s="3">
        <v>102.3</v>
      </c>
      <c r="G78" s="3">
        <v>306.39999999999998</v>
      </c>
      <c r="H78" s="3">
        <v>599.6</v>
      </c>
      <c r="I78" s="3">
        <v>753.3</v>
      </c>
      <c r="J78" s="3">
        <v>234.2</v>
      </c>
      <c r="K78" s="3">
        <v>201.3</v>
      </c>
      <c r="L78" s="3">
        <v>437</v>
      </c>
      <c r="M78" s="3">
        <v>361.7</v>
      </c>
      <c r="N78" s="3">
        <v>6.7</v>
      </c>
      <c r="O78" s="4">
        <f t="shared" si="1"/>
        <v>253.96666666666667</v>
      </c>
    </row>
    <row r="79" spans="1:15" x14ac:dyDescent="0.3">
      <c r="A79" s="1" t="s">
        <v>15</v>
      </c>
      <c r="B79" s="3">
        <v>1978</v>
      </c>
      <c r="C79" s="3">
        <v>3.3</v>
      </c>
      <c r="D79" s="3">
        <v>14.7</v>
      </c>
      <c r="E79" s="3">
        <v>31.4</v>
      </c>
      <c r="F79" s="3">
        <v>73.900000000000006</v>
      </c>
      <c r="G79" s="3">
        <v>396.8</v>
      </c>
      <c r="H79" s="3">
        <v>758.1</v>
      </c>
      <c r="I79" s="3">
        <v>686.7</v>
      </c>
      <c r="J79" s="3">
        <v>516.79999999999995</v>
      </c>
      <c r="K79" s="3">
        <v>119.4</v>
      </c>
      <c r="L79" s="3">
        <v>171</v>
      </c>
      <c r="M79" s="3">
        <v>365.6</v>
      </c>
      <c r="N79" s="3">
        <v>39</v>
      </c>
      <c r="O79" s="4">
        <f t="shared" si="1"/>
        <v>264.72499999999997</v>
      </c>
    </row>
    <row r="80" spans="1:15" x14ac:dyDescent="0.3">
      <c r="A80" s="1" t="s">
        <v>15</v>
      </c>
      <c r="B80" s="3">
        <v>1979</v>
      </c>
      <c r="C80" s="3">
        <v>2.4</v>
      </c>
      <c r="D80" s="3">
        <v>30</v>
      </c>
      <c r="E80" s="3">
        <v>11.7</v>
      </c>
      <c r="F80" s="3">
        <v>42</v>
      </c>
      <c r="G80" s="3">
        <v>127.7</v>
      </c>
      <c r="H80" s="3">
        <v>582.9</v>
      </c>
      <c r="I80" s="3">
        <v>662.2</v>
      </c>
      <c r="J80" s="3">
        <v>383.7</v>
      </c>
      <c r="K80" s="3">
        <v>211.7</v>
      </c>
      <c r="L80" s="3">
        <v>163.80000000000001</v>
      </c>
      <c r="M80" s="3">
        <v>261.7</v>
      </c>
      <c r="N80" s="3">
        <v>23.3</v>
      </c>
      <c r="O80" s="4">
        <f t="shared" si="1"/>
        <v>208.5916666666667</v>
      </c>
    </row>
    <row r="81" spans="1:15" x14ac:dyDescent="0.3">
      <c r="A81" s="1" t="s">
        <v>15</v>
      </c>
      <c r="B81" s="3">
        <v>1980</v>
      </c>
      <c r="C81" s="3">
        <v>0</v>
      </c>
      <c r="D81" s="3">
        <v>0.9</v>
      </c>
      <c r="E81" s="3">
        <v>20.8</v>
      </c>
      <c r="F81" s="3">
        <v>114.8</v>
      </c>
      <c r="G81" s="3">
        <v>105.3</v>
      </c>
      <c r="H81" s="3">
        <v>745.9</v>
      </c>
      <c r="I81" s="3">
        <v>754</v>
      </c>
      <c r="J81" s="3">
        <v>438.1</v>
      </c>
      <c r="K81" s="3">
        <v>139.5</v>
      </c>
      <c r="L81" s="3">
        <v>282.3</v>
      </c>
      <c r="M81" s="3">
        <v>162.30000000000001</v>
      </c>
      <c r="N81" s="3">
        <v>39.5</v>
      </c>
      <c r="O81" s="4">
        <f t="shared" si="1"/>
        <v>233.6166666666667</v>
      </c>
    </row>
    <row r="82" spans="1:15" x14ac:dyDescent="0.3">
      <c r="A82" s="1" t="s">
        <v>15</v>
      </c>
      <c r="B82" s="3">
        <v>1981</v>
      </c>
      <c r="C82" s="3">
        <v>7</v>
      </c>
      <c r="D82" s="3">
        <v>6.8</v>
      </c>
      <c r="E82" s="3">
        <v>28.5</v>
      </c>
      <c r="F82" s="3">
        <v>75.900000000000006</v>
      </c>
      <c r="G82" s="3">
        <v>166.3</v>
      </c>
      <c r="H82" s="3">
        <v>912.4</v>
      </c>
      <c r="I82" s="3">
        <v>489.8</v>
      </c>
      <c r="J82" s="3">
        <v>495.6</v>
      </c>
      <c r="K82" s="3">
        <v>376.6</v>
      </c>
      <c r="L82" s="3">
        <v>265</v>
      </c>
      <c r="M82" s="3">
        <v>138.6</v>
      </c>
      <c r="N82" s="3">
        <v>43.3</v>
      </c>
      <c r="O82" s="4">
        <f t="shared" si="1"/>
        <v>250.48333333333335</v>
      </c>
    </row>
    <row r="83" spans="1:15" x14ac:dyDescent="0.3">
      <c r="A83" s="1" t="s">
        <v>15</v>
      </c>
      <c r="B83" s="3">
        <v>1982</v>
      </c>
      <c r="C83" s="3">
        <v>0.7</v>
      </c>
      <c r="D83" s="3">
        <v>0.1</v>
      </c>
      <c r="E83" s="3">
        <v>21.9</v>
      </c>
      <c r="F83" s="3">
        <v>60.4</v>
      </c>
      <c r="G83" s="3">
        <v>148.19999999999999</v>
      </c>
      <c r="H83" s="3">
        <v>612.20000000000005</v>
      </c>
      <c r="I83" s="3">
        <v>511.5</v>
      </c>
      <c r="J83" s="3">
        <v>495</v>
      </c>
      <c r="K83" s="3">
        <v>70.599999999999994</v>
      </c>
      <c r="L83" s="3">
        <v>164.4</v>
      </c>
      <c r="M83" s="3">
        <v>127.5</v>
      </c>
      <c r="N83" s="3">
        <v>10.8</v>
      </c>
      <c r="O83" s="4">
        <f t="shared" si="1"/>
        <v>185.27500000000001</v>
      </c>
    </row>
    <row r="84" spans="1:15" x14ac:dyDescent="0.3">
      <c r="A84" s="1" t="s">
        <v>15</v>
      </c>
      <c r="B84" s="3">
        <v>1983</v>
      </c>
      <c r="C84" s="3">
        <v>0.2</v>
      </c>
      <c r="D84" s="3">
        <v>1.5</v>
      </c>
      <c r="E84" s="3">
        <v>0.9</v>
      </c>
      <c r="F84" s="3">
        <v>13.1</v>
      </c>
      <c r="G84" s="3">
        <v>76</v>
      </c>
      <c r="H84" s="3">
        <v>322.8</v>
      </c>
      <c r="I84" s="3">
        <v>583.20000000000005</v>
      </c>
      <c r="J84" s="3">
        <v>579.9</v>
      </c>
      <c r="K84" s="3">
        <v>421.1</v>
      </c>
      <c r="L84" s="3">
        <v>136.19999999999999</v>
      </c>
      <c r="M84" s="3">
        <v>116.5</v>
      </c>
      <c r="N84" s="3">
        <v>69.099999999999994</v>
      </c>
      <c r="O84" s="4">
        <f t="shared" si="1"/>
        <v>193.37499999999997</v>
      </c>
    </row>
    <row r="85" spans="1:15" x14ac:dyDescent="0.3">
      <c r="A85" s="1" t="s">
        <v>15</v>
      </c>
      <c r="B85" s="3">
        <v>1984</v>
      </c>
      <c r="C85" s="3">
        <v>36.799999999999997</v>
      </c>
      <c r="D85" s="3">
        <v>60</v>
      </c>
      <c r="E85" s="3">
        <v>95.3</v>
      </c>
      <c r="F85" s="3">
        <v>162.1</v>
      </c>
      <c r="G85" s="3">
        <v>84.6</v>
      </c>
      <c r="H85" s="3">
        <v>842.6</v>
      </c>
      <c r="I85" s="3">
        <v>653.6</v>
      </c>
      <c r="J85" s="3">
        <v>284.39999999999998</v>
      </c>
      <c r="K85" s="3">
        <v>171.1</v>
      </c>
      <c r="L85" s="3">
        <v>286</v>
      </c>
      <c r="M85" s="3">
        <v>67.7</v>
      </c>
      <c r="N85" s="3">
        <v>18</v>
      </c>
      <c r="O85" s="4">
        <f t="shared" si="1"/>
        <v>230.18333333333331</v>
      </c>
    </row>
    <row r="86" spans="1:15" x14ac:dyDescent="0.3">
      <c r="A86" s="1" t="s">
        <v>15</v>
      </c>
      <c r="B86" s="3">
        <v>1985</v>
      </c>
      <c r="C86" s="3">
        <v>61.2</v>
      </c>
      <c r="D86" s="3">
        <v>6.1</v>
      </c>
      <c r="E86" s="3">
        <v>29.3</v>
      </c>
      <c r="F86" s="3">
        <v>66.599999999999994</v>
      </c>
      <c r="G86" s="3">
        <v>254.2</v>
      </c>
      <c r="H86" s="3">
        <v>828.7</v>
      </c>
      <c r="I86" s="3">
        <v>388.9</v>
      </c>
      <c r="J86" s="3">
        <v>315.3</v>
      </c>
      <c r="K86" s="3">
        <v>117.6</v>
      </c>
      <c r="L86" s="3">
        <v>204</v>
      </c>
      <c r="M86" s="3">
        <v>74.900000000000006</v>
      </c>
      <c r="N86" s="3">
        <v>44</v>
      </c>
      <c r="O86" s="4">
        <f t="shared" si="1"/>
        <v>199.23333333333335</v>
      </c>
    </row>
    <row r="87" spans="1:15" x14ac:dyDescent="0.3">
      <c r="A87" s="1" t="s">
        <v>15</v>
      </c>
      <c r="B87" s="3">
        <v>1986</v>
      </c>
      <c r="C87" s="3">
        <v>5.6</v>
      </c>
      <c r="D87" s="3">
        <v>18.7</v>
      </c>
      <c r="E87" s="3">
        <v>11.2</v>
      </c>
      <c r="F87" s="3">
        <v>63.1</v>
      </c>
      <c r="G87" s="3">
        <v>126.7</v>
      </c>
      <c r="H87" s="3">
        <v>597.9</v>
      </c>
      <c r="I87" s="3">
        <v>324.8</v>
      </c>
      <c r="J87" s="3">
        <v>340.3</v>
      </c>
      <c r="K87" s="3">
        <v>235.4</v>
      </c>
      <c r="L87" s="3">
        <v>165.5</v>
      </c>
      <c r="M87" s="3">
        <v>194.7</v>
      </c>
      <c r="N87" s="3">
        <v>9.5</v>
      </c>
      <c r="O87" s="4">
        <f t="shared" si="1"/>
        <v>174.45000000000002</v>
      </c>
    </row>
    <row r="88" spans="1:15" x14ac:dyDescent="0.3">
      <c r="A88" s="1" t="s">
        <v>15</v>
      </c>
      <c r="B88" s="3">
        <v>1987</v>
      </c>
      <c r="C88" s="3">
        <v>0.6</v>
      </c>
      <c r="D88" s="3">
        <v>0.8</v>
      </c>
      <c r="E88" s="3">
        <v>4.3</v>
      </c>
      <c r="F88" s="3">
        <v>57.2</v>
      </c>
      <c r="G88" s="3">
        <v>108.3</v>
      </c>
      <c r="H88" s="3">
        <v>572.6</v>
      </c>
      <c r="I88" s="3">
        <v>221</v>
      </c>
      <c r="J88" s="3">
        <v>396.6</v>
      </c>
      <c r="K88" s="3">
        <v>157</v>
      </c>
      <c r="L88" s="3">
        <v>272.10000000000002</v>
      </c>
      <c r="M88" s="3">
        <v>216</v>
      </c>
      <c r="N88" s="3">
        <v>131.1</v>
      </c>
      <c r="O88" s="4">
        <f t="shared" si="1"/>
        <v>178.13333333333333</v>
      </c>
    </row>
    <row r="89" spans="1:15" x14ac:dyDescent="0.3">
      <c r="A89" s="1" t="s">
        <v>15</v>
      </c>
      <c r="B89" s="3">
        <v>1988</v>
      </c>
      <c r="C89" s="3">
        <v>0.8</v>
      </c>
      <c r="D89" s="3">
        <v>17.5</v>
      </c>
      <c r="E89" s="3">
        <v>38.1</v>
      </c>
      <c r="F89" s="3">
        <v>177.6</v>
      </c>
      <c r="G89" s="3">
        <v>157.19999999999999</v>
      </c>
      <c r="H89" s="3">
        <v>511.3</v>
      </c>
      <c r="I89" s="3">
        <v>502.8</v>
      </c>
      <c r="J89" s="3">
        <v>379.8</v>
      </c>
      <c r="K89" s="3">
        <v>451.7</v>
      </c>
      <c r="L89" s="3">
        <v>68.5</v>
      </c>
      <c r="M89" s="3">
        <v>67</v>
      </c>
      <c r="N89" s="3">
        <v>31.1</v>
      </c>
      <c r="O89" s="4">
        <f t="shared" si="1"/>
        <v>200.2833333333333</v>
      </c>
    </row>
    <row r="90" spans="1:15" x14ac:dyDescent="0.3">
      <c r="A90" s="1" t="s">
        <v>15</v>
      </c>
      <c r="B90" s="3">
        <v>1989</v>
      </c>
      <c r="C90" s="3">
        <v>10.3</v>
      </c>
      <c r="D90" s="3">
        <v>0</v>
      </c>
      <c r="E90" s="3">
        <v>30.1</v>
      </c>
      <c r="F90" s="3">
        <v>141.5</v>
      </c>
      <c r="G90" s="3">
        <v>169.4</v>
      </c>
      <c r="H90" s="3">
        <v>657.5</v>
      </c>
      <c r="I90" s="3">
        <v>450.7</v>
      </c>
      <c r="J90" s="3">
        <v>285.5</v>
      </c>
      <c r="K90" s="3">
        <v>271.10000000000002</v>
      </c>
      <c r="L90" s="3">
        <v>308</v>
      </c>
      <c r="M90" s="3">
        <v>92.9</v>
      </c>
      <c r="N90" s="3">
        <v>5.6</v>
      </c>
      <c r="O90" s="4">
        <f t="shared" si="1"/>
        <v>201.88333333333333</v>
      </c>
    </row>
    <row r="91" spans="1:15" x14ac:dyDescent="0.3">
      <c r="A91" s="1" t="s">
        <v>15</v>
      </c>
      <c r="B91" s="3">
        <v>1990</v>
      </c>
      <c r="C91" s="3">
        <v>14.9</v>
      </c>
      <c r="D91" s="3">
        <v>4.8</v>
      </c>
      <c r="E91" s="3">
        <v>18</v>
      </c>
      <c r="F91" s="3">
        <v>41.8</v>
      </c>
      <c r="G91" s="3">
        <v>488.5</v>
      </c>
      <c r="H91" s="3">
        <v>528.6</v>
      </c>
      <c r="I91" s="3">
        <v>635.4</v>
      </c>
      <c r="J91" s="3">
        <v>370.8</v>
      </c>
      <c r="K91" s="3">
        <v>103.3</v>
      </c>
      <c r="L91" s="3">
        <v>323.2</v>
      </c>
      <c r="M91" s="3">
        <v>158.80000000000001</v>
      </c>
      <c r="N91" s="3">
        <v>5.2</v>
      </c>
      <c r="O91" s="4">
        <f t="shared" si="1"/>
        <v>224.44166666666669</v>
      </c>
    </row>
    <row r="92" spans="1:15" x14ac:dyDescent="0.3">
      <c r="A92" s="1" t="s">
        <v>15</v>
      </c>
      <c r="B92" s="3">
        <v>1991</v>
      </c>
      <c r="C92" s="3">
        <v>10.9</v>
      </c>
      <c r="D92" s="3">
        <v>4.4000000000000004</v>
      </c>
      <c r="E92" s="3">
        <v>33.200000000000003</v>
      </c>
      <c r="F92" s="3">
        <v>97</v>
      </c>
      <c r="G92" s="3">
        <v>113.4</v>
      </c>
      <c r="H92" s="3">
        <v>1096.0999999999999</v>
      </c>
      <c r="I92" s="3">
        <v>905.5</v>
      </c>
      <c r="J92" s="3">
        <v>465.5</v>
      </c>
      <c r="K92" s="3">
        <v>48.5</v>
      </c>
      <c r="L92" s="3">
        <v>307.8</v>
      </c>
      <c r="M92" s="3">
        <v>99.9</v>
      </c>
      <c r="N92" s="3">
        <v>2.2999999999999998</v>
      </c>
      <c r="O92" s="4">
        <f t="shared" si="1"/>
        <v>265.37500000000006</v>
      </c>
    </row>
    <row r="93" spans="1:15" x14ac:dyDescent="0.3">
      <c r="A93" s="1" t="s">
        <v>15</v>
      </c>
      <c r="B93" s="3">
        <v>1992</v>
      </c>
      <c r="C93" s="3">
        <v>2.4</v>
      </c>
      <c r="D93" s="3">
        <v>0.9</v>
      </c>
      <c r="E93" s="3">
        <v>0.1</v>
      </c>
      <c r="F93" s="3">
        <v>43</v>
      </c>
      <c r="G93" s="3">
        <v>218.4</v>
      </c>
      <c r="H93" s="3">
        <v>819.3</v>
      </c>
      <c r="I93" s="3">
        <v>767.8</v>
      </c>
      <c r="J93" s="3">
        <v>508</v>
      </c>
      <c r="K93" s="3">
        <v>297.5</v>
      </c>
      <c r="L93" s="3">
        <v>290.7</v>
      </c>
      <c r="M93" s="3">
        <v>287.60000000000002</v>
      </c>
      <c r="N93" s="3">
        <v>3.7</v>
      </c>
      <c r="O93" s="4">
        <f t="shared" si="1"/>
        <v>269.94999999999993</v>
      </c>
    </row>
    <row r="94" spans="1:15" x14ac:dyDescent="0.3">
      <c r="A94" s="1" t="s">
        <v>15</v>
      </c>
      <c r="B94" s="3">
        <v>1993</v>
      </c>
      <c r="C94" s="3">
        <v>0</v>
      </c>
      <c r="D94" s="3">
        <v>17.8</v>
      </c>
      <c r="E94" s="3">
        <v>20.100000000000001</v>
      </c>
      <c r="F94" s="3">
        <v>66.5</v>
      </c>
      <c r="G94" s="3">
        <v>159</v>
      </c>
      <c r="H94" s="3">
        <v>657.1</v>
      </c>
      <c r="I94" s="3">
        <v>776.1</v>
      </c>
      <c r="J94" s="3">
        <v>301.89999999999998</v>
      </c>
      <c r="K94" s="3">
        <v>88</v>
      </c>
      <c r="L94" s="3">
        <v>431.2</v>
      </c>
      <c r="M94" s="3">
        <v>153.80000000000001</v>
      </c>
      <c r="N94" s="3">
        <v>46.2</v>
      </c>
      <c r="O94" s="4">
        <f t="shared" si="1"/>
        <v>226.47499999999999</v>
      </c>
    </row>
    <row r="95" spans="1:15" x14ac:dyDescent="0.3">
      <c r="A95" s="1" t="s">
        <v>15</v>
      </c>
      <c r="B95" s="3">
        <v>1994</v>
      </c>
      <c r="C95" s="3">
        <v>24.3</v>
      </c>
      <c r="D95" s="3">
        <v>27.1</v>
      </c>
      <c r="E95" s="3">
        <v>18.100000000000001</v>
      </c>
      <c r="F95" s="3">
        <v>154.5</v>
      </c>
      <c r="G95" s="3">
        <v>141.30000000000001</v>
      </c>
      <c r="H95" s="3">
        <v>845</v>
      </c>
      <c r="I95" s="3">
        <v>955.5</v>
      </c>
      <c r="J95" s="3">
        <v>479.9</v>
      </c>
      <c r="K95" s="3">
        <v>212.6</v>
      </c>
      <c r="L95" s="3">
        <v>428.4</v>
      </c>
      <c r="M95" s="3">
        <v>117.6</v>
      </c>
      <c r="N95" s="3">
        <v>6.5</v>
      </c>
      <c r="O95" s="4">
        <f t="shared" si="1"/>
        <v>284.23333333333335</v>
      </c>
    </row>
    <row r="96" spans="1:15" x14ac:dyDescent="0.3">
      <c r="A96" s="1" t="s">
        <v>15</v>
      </c>
      <c r="B96" s="3">
        <v>1995</v>
      </c>
      <c r="C96" s="3">
        <v>10.3</v>
      </c>
      <c r="D96" s="3">
        <v>6.5</v>
      </c>
      <c r="E96" s="3">
        <v>37.299999999999997</v>
      </c>
      <c r="F96" s="3">
        <v>134.9</v>
      </c>
      <c r="G96" s="3">
        <v>355.6</v>
      </c>
      <c r="H96" s="3">
        <v>493.4</v>
      </c>
      <c r="I96" s="3">
        <v>702.5</v>
      </c>
      <c r="J96" s="3">
        <v>457.3</v>
      </c>
      <c r="K96" s="3">
        <v>280</v>
      </c>
      <c r="L96" s="3">
        <v>198.3</v>
      </c>
      <c r="M96" s="3">
        <v>182.6</v>
      </c>
      <c r="N96" s="3">
        <v>0.1</v>
      </c>
      <c r="O96" s="4">
        <f t="shared" si="1"/>
        <v>238.23333333333335</v>
      </c>
    </row>
    <row r="97" spans="1:15" x14ac:dyDescent="0.3">
      <c r="A97" s="1" t="s">
        <v>15</v>
      </c>
      <c r="B97" s="3">
        <v>1996</v>
      </c>
      <c r="C97" s="3">
        <v>2.8</v>
      </c>
      <c r="D97" s="3">
        <v>9.1</v>
      </c>
      <c r="E97" s="3">
        <v>14.4</v>
      </c>
      <c r="F97" s="3">
        <v>124.3</v>
      </c>
      <c r="G97" s="3">
        <v>74.3</v>
      </c>
      <c r="H97" s="3">
        <v>572.4</v>
      </c>
      <c r="I97" s="3">
        <v>696</v>
      </c>
      <c r="J97" s="3">
        <v>327.39999999999998</v>
      </c>
      <c r="K97" s="3">
        <v>342.7</v>
      </c>
      <c r="L97" s="3">
        <v>294.10000000000002</v>
      </c>
      <c r="M97" s="3">
        <v>89.9</v>
      </c>
      <c r="N97" s="3">
        <v>62.5</v>
      </c>
      <c r="O97" s="4">
        <f t="shared" si="1"/>
        <v>217.49166666666665</v>
      </c>
    </row>
    <row r="98" spans="1:15" x14ac:dyDescent="0.3">
      <c r="A98" s="1" t="s">
        <v>15</v>
      </c>
      <c r="B98" s="3">
        <v>1997</v>
      </c>
      <c r="C98" s="3">
        <v>2.1</v>
      </c>
      <c r="D98" s="3">
        <v>1.5</v>
      </c>
      <c r="E98" s="3">
        <v>36.1</v>
      </c>
      <c r="F98" s="3">
        <v>60.6</v>
      </c>
      <c r="G98" s="3">
        <v>133.6</v>
      </c>
      <c r="H98" s="3">
        <v>544.20000000000005</v>
      </c>
      <c r="I98" s="3">
        <v>970.5</v>
      </c>
      <c r="J98" s="3">
        <v>536</v>
      </c>
      <c r="K98" s="3">
        <v>292.2</v>
      </c>
      <c r="L98" s="3">
        <v>288.89999999999998</v>
      </c>
      <c r="M98" s="3">
        <v>298.39999999999998</v>
      </c>
      <c r="N98" s="3">
        <v>88.4</v>
      </c>
      <c r="O98" s="4">
        <f t="shared" si="1"/>
        <v>271.04166666666669</v>
      </c>
    </row>
    <row r="99" spans="1:15" x14ac:dyDescent="0.3">
      <c r="A99" s="1" t="s">
        <v>15</v>
      </c>
      <c r="B99" s="3">
        <v>1998</v>
      </c>
      <c r="C99" s="3">
        <v>6</v>
      </c>
      <c r="D99" s="3">
        <v>2.1</v>
      </c>
      <c r="E99" s="3">
        <v>8.1</v>
      </c>
      <c r="F99" s="3">
        <v>61.1</v>
      </c>
      <c r="G99" s="3">
        <v>151.6</v>
      </c>
      <c r="H99" s="3">
        <v>732.5</v>
      </c>
      <c r="I99" s="3">
        <v>641.4</v>
      </c>
      <c r="J99" s="3">
        <v>371.8</v>
      </c>
      <c r="K99" s="3">
        <v>517.6</v>
      </c>
      <c r="L99" s="3">
        <v>444.8</v>
      </c>
      <c r="M99" s="3">
        <v>135</v>
      </c>
      <c r="N99" s="3">
        <v>79.400000000000006</v>
      </c>
      <c r="O99" s="4">
        <f t="shared" si="1"/>
        <v>262.61666666666667</v>
      </c>
    </row>
    <row r="100" spans="1:15" x14ac:dyDescent="0.3">
      <c r="A100" s="1" t="s">
        <v>15</v>
      </c>
      <c r="B100" s="3">
        <v>1999</v>
      </c>
      <c r="C100" s="3">
        <v>1.8</v>
      </c>
      <c r="D100" s="3">
        <v>23.8</v>
      </c>
      <c r="E100" s="3">
        <v>21.4</v>
      </c>
      <c r="F100" s="3">
        <v>111.6</v>
      </c>
      <c r="G100" s="3">
        <v>453.2</v>
      </c>
      <c r="H100" s="3">
        <v>607.29999999999995</v>
      </c>
      <c r="I100" s="3">
        <v>700.4</v>
      </c>
      <c r="J100" s="3">
        <v>266.3</v>
      </c>
      <c r="K100" s="3">
        <v>88</v>
      </c>
      <c r="L100" s="3">
        <v>567.9</v>
      </c>
      <c r="M100" s="3">
        <v>68.099999999999994</v>
      </c>
      <c r="N100" s="3">
        <v>4.9000000000000004</v>
      </c>
      <c r="O100" s="4">
        <f t="shared" si="1"/>
        <v>242.89166666666668</v>
      </c>
    </row>
    <row r="101" spans="1:15" x14ac:dyDescent="0.3">
      <c r="A101" s="1" t="s">
        <v>15</v>
      </c>
      <c r="B101" s="3">
        <v>2000</v>
      </c>
      <c r="C101" s="3">
        <v>11.7</v>
      </c>
      <c r="D101" s="3">
        <v>57.8</v>
      </c>
      <c r="E101" s="3">
        <v>21.5</v>
      </c>
      <c r="F101" s="3">
        <v>96.3</v>
      </c>
      <c r="G101" s="3">
        <v>124.5</v>
      </c>
      <c r="H101" s="3">
        <v>633.79999999999995</v>
      </c>
      <c r="I101" s="3">
        <v>343.2</v>
      </c>
      <c r="J101" s="3">
        <v>566.5</v>
      </c>
      <c r="K101" s="3">
        <v>195.8</v>
      </c>
      <c r="L101" s="3">
        <v>214.2</v>
      </c>
      <c r="M101" s="3">
        <v>78.099999999999994</v>
      </c>
      <c r="N101" s="3">
        <v>69.099999999999994</v>
      </c>
      <c r="O101" s="4">
        <f t="shared" si="1"/>
        <v>201.04166666666663</v>
      </c>
    </row>
    <row r="102" spans="1:15" x14ac:dyDescent="0.3">
      <c r="A102" s="1" t="s">
        <v>15</v>
      </c>
      <c r="B102" s="3">
        <v>2001</v>
      </c>
      <c r="C102" s="3">
        <v>16.5</v>
      </c>
      <c r="D102" s="3">
        <v>28.3</v>
      </c>
      <c r="E102" s="3">
        <v>7</v>
      </c>
      <c r="F102" s="3">
        <v>238</v>
      </c>
      <c r="G102" s="3">
        <v>238.6</v>
      </c>
      <c r="H102" s="3">
        <v>715.3</v>
      </c>
      <c r="I102" s="3">
        <v>598.5</v>
      </c>
      <c r="J102" s="3">
        <v>361.3</v>
      </c>
      <c r="K102" s="3">
        <v>216.8</v>
      </c>
      <c r="L102" s="3">
        <v>319.60000000000002</v>
      </c>
      <c r="M102" s="3">
        <v>181</v>
      </c>
      <c r="N102" s="3">
        <v>10.1</v>
      </c>
      <c r="O102" s="4">
        <f t="shared" si="1"/>
        <v>244.25</v>
      </c>
    </row>
    <row r="103" spans="1:15" x14ac:dyDescent="0.3">
      <c r="A103" s="1" t="s">
        <v>15</v>
      </c>
      <c r="B103" s="3">
        <v>2002</v>
      </c>
      <c r="C103" s="3">
        <v>4.7</v>
      </c>
      <c r="D103" s="3">
        <v>8.6999999999999993</v>
      </c>
      <c r="E103" s="3">
        <v>35.700000000000003</v>
      </c>
      <c r="F103" s="3">
        <v>117.3</v>
      </c>
      <c r="G103" s="3">
        <v>330.8</v>
      </c>
      <c r="H103" s="3">
        <v>503.1</v>
      </c>
      <c r="I103" s="3">
        <v>318.7</v>
      </c>
      <c r="J103" s="3">
        <v>438.2</v>
      </c>
      <c r="K103" s="3">
        <v>99</v>
      </c>
      <c r="L103" s="3">
        <v>511.7</v>
      </c>
      <c r="M103" s="3">
        <v>137.5</v>
      </c>
      <c r="N103" s="3">
        <v>2.1</v>
      </c>
      <c r="O103" s="4">
        <f t="shared" si="1"/>
        <v>208.95833333333334</v>
      </c>
    </row>
    <row r="104" spans="1:15" x14ac:dyDescent="0.3">
      <c r="A104" s="1" t="s">
        <v>15</v>
      </c>
      <c r="B104" s="3">
        <v>2003</v>
      </c>
      <c r="C104" s="3">
        <v>0.7</v>
      </c>
      <c r="D104" s="3">
        <v>50.9</v>
      </c>
      <c r="E104" s="3">
        <v>82.1</v>
      </c>
      <c r="F104" s="3">
        <v>134.4</v>
      </c>
      <c r="G104" s="3">
        <v>91</v>
      </c>
      <c r="H104" s="3">
        <v>566.70000000000005</v>
      </c>
      <c r="I104" s="3">
        <v>532</v>
      </c>
      <c r="J104" s="3">
        <v>350.3</v>
      </c>
      <c r="K104" s="3">
        <v>93.6</v>
      </c>
      <c r="L104" s="3">
        <v>407</v>
      </c>
      <c r="M104" s="3">
        <v>76.400000000000006</v>
      </c>
      <c r="N104" s="3">
        <v>9.6999999999999993</v>
      </c>
      <c r="O104" s="4">
        <f t="shared" si="1"/>
        <v>199.56666666666663</v>
      </c>
    </row>
    <row r="105" spans="1:15" x14ac:dyDescent="0.3">
      <c r="A105" s="1" t="s">
        <v>15</v>
      </c>
      <c r="B105" s="3">
        <v>2004</v>
      </c>
      <c r="C105" s="3">
        <v>2.4</v>
      </c>
      <c r="D105" s="3">
        <v>8.1</v>
      </c>
      <c r="E105" s="3">
        <v>37.9</v>
      </c>
      <c r="F105" s="3">
        <v>113.2</v>
      </c>
      <c r="G105" s="3">
        <v>610.9</v>
      </c>
      <c r="H105" s="3">
        <v>673.4</v>
      </c>
      <c r="I105" s="3">
        <v>385.4</v>
      </c>
      <c r="J105" s="3">
        <v>417.9</v>
      </c>
      <c r="K105" s="3">
        <v>192.8</v>
      </c>
      <c r="L105" s="3">
        <v>320.60000000000002</v>
      </c>
      <c r="M105" s="3">
        <v>120.7</v>
      </c>
      <c r="N105" s="3">
        <v>2.7</v>
      </c>
      <c r="O105" s="4">
        <f t="shared" si="1"/>
        <v>240.5</v>
      </c>
    </row>
    <row r="106" spans="1:15" x14ac:dyDescent="0.3">
      <c r="A106" s="1" t="s">
        <v>15</v>
      </c>
      <c r="B106" s="3">
        <v>2005</v>
      </c>
      <c r="C106" s="3">
        <v>19.8</v>
      </c>
      <c r="D106" s="3">
        <v>7</v>
      </c>
      <c r="E106" s="3">
        <v>25.3</v>
      </c>
      <c r="F106" s="3">
        <v>205.9</v>
      </c>
      <c r="G106" s="3">
        <v>134.80000000000001</v>
      </c>
      <c r="H106" s="3">
        <v>619.20000000000005</v>
      </c>
      <c r="I106" s="3">
        <v>832.7</v>
      </c>
      <c r="J106" s="3">
        <v>291</v>
      </c>
      <c r="K106" s="3">
        <v>414.7</v>
      </c>
      <c r="L106" s="3">
        <v>240.1</v>
      </c>
      <c r="M106" s="3">
        <v>184.3</v>
      </c>
      <c r="N106" s="3">
        <v>56.4</v>
      </c>
      <c r="O106" s="4">
        <f t="shared" si="1"/>
        <v>252.6</v>
      </c>
    </row>
    <row r="107" spans="1:15" x14ac:dyDescent="0.3">
      <c r="A107" s="1" t="s">
        <v>15</v>
      </c>
      <c r="B107" s="3">
        <v>2006</v>
      </c>
      <c r="C107" s="3">
        <v>8.1</v>
      </c>
      <c r="D107" s="3">
        <v>0.5</v>
      </c>
      <c r="E107" s="3">
        <v>90.7</v>
      </c>
      <c r="F107" s="3">
        <v>65.3</v>
      </c>
      <c r="G107" s="3">
        <v>521.20000000000005</v>
      </c>
      <c r="H107" s="3">
        <v>482.4</v>
      </c>
      <c r="I107" s="3">
        <v>804</v>
      </c>
      <c r="J107" s="3">
        <v>432.6</v>
      </c>
      <c r="K107" s="3">
        <v>474.8</v>
      </c>
      <c r="L107" s="3">
        <v>376.4</v>
      </c>
      <c r="M107" s="3">
        <v>162.80000000000001</v>
      </c>
      <c r="N107" s="3">
        <v>1.8</v>
      </c>
      <c r="O107" s="4">
        <f t="shared" si="1"/>
        <v>285.05000000000007</v>
      </c>
    </row>
    <row r="108" spans="1:15" x14ac:dyDescent="0.3">
      <c r="A108" s="1" t="s">
        <v>15</v>
      </c>
      <c r="B108" s="3">
        <v>2007</v>
      </c>
      <c r="C108" s="3">
        <v>0.5</v>
      </c>
      <c r="D108" s="3">
        <v>5.6</v>
      </c>
      <c r="E108" s="3">
        <v>7.3</v>
      </c>
      <c r="F108" s="3">
        <v>138.5</v>
      </c>
      <c r="G108" s="3">
        <v>192.7</v>
      </c>
      <c r="H108" s="3">
        <v>705.9</v>
      </c>
      <c r="I108" s="3">
        <v>966.3</v>
      </c>
      <c r="J108" s="3">
        <v>489.6</v>
      </c>
      <c r="K108" s="3">
        <v>526.70000000000005</v>
      </c>
      <c r="L108" s="3">
        <v>357.2</v>
      </c>
      <c r="M108" s="3">
        <v>87.4</v>
      </c>
      <c r="N108" s="3">
        <v>11.9</v>
      </c>
      <c r="O108" s="4">
        <f t="shared" si="1"/>
        <v>290.8</v>
      </c>
    </row>
    <row r="109" spans="1:15" x14ac:dyDescent="0.3">
      <c r="A109" s="1" t="s">
        <v>15</v>
      </c>
      <c r="B109" s="3">
        <v>2008</v>
      </c>
      <c r="C109" s="3">
        <v>0.8</v>
      </c>
      <c r="D109" s="3">
        <v>30.3</v>
      </c>
      <c r="E109" s="3">
        <v>217.2</v>
      </c>
      <c r="F109" s="3">
        <v>108.4</v>
      </c>
      <c r="G109" s="3">
        <v>81.2</v>
      </c>
      <c r="H109" s="3">
        <v>469.9</v>
      </c>
      <c r="I109" s="3">
        <v>505.1</v>
      </c>
      <c r="J109" s="3">
        <v>349</v>
      </c>
      <c r="K109" s="3">
        <v>347</v>
      </c>
      <c r="L109" s="3">
        <v>343.4</v>
      </c>
      <c r="M109" s="3">
        <v>55.4</v>
      </c>
      <c r="N109" s="3">
        <v>17</v>
      </c>
      <c r="O109" s="4">
        <f t="shared" si="1"/>
        <v>210.39166666666668</v>
      </c>
    </row>
    <row r="110" spans="1:15" x14ac:dyDescent="0.3">
      <c r="A110" s="1" t="s">
        <v>15</v>
      </c>
      <c r="B110" s="3">
        <v>2009</v>
      </c>
      <c r="C110" s="3">
        <v>3.3</v>
      </c>
      <c r="D110" s="3">
        <v>1.5</v>
      </c>
      <c r="E110" s="3">
        <v>62.6</v>
      </c>
      <c r="F110" s="3">
        <v>69</v>
      </c>
      <c r="G110" s="3">
        <v>191.6</v>
      </c>
      <c r="H110" s="3">
        <v>438.2</v>
      </c>
      <c r="I110" s="3">
        <v>924.9</v>
      </c>
      <c r="J110" s="3">
        <v>269.3</v>
      </c>
      <c r="K110" s="3">
        <v>326.5</v>
      </c>
      <c r="L110" s="3">
        <v>205.2</v>
      </c>
      <c r="M110" s="3">
        <v>274.39999999999998</v>
      </c>
      <c r="N110" s="3">
        <v>44.2</v>
      </c>
      <c r="O110" s="4">
        <f t="shared" si="1"/>
        <v>234.22499999999994</v>
      </c>
    </row>
    <row r="111" spans="1:15" x14ac:dyDescent="0.3">
      <c r="A111" s="1" t="s">
        <v>15</v>
      </c>
      <c r="B111" s="3">
        <v>2010</v>
      </c>
      <c r="C111" s="3">
        <v>18.600000000000001</v>
      </c>
      <c r="D111" s="3">
        <v>1</v>
      </c>
      <c r="E111" s="3">
        <v>31.4</v>
      </c>
      <c r="F111" s="3">
        <v>138.9</v>
      </c>
      <c r="G111" s="3">
        <v>190.6</v>
      </c>
      <c r="H111" s="3">
        <v>667.5</v>
      </c>
      <c r="I111" s="3">
        <v>629</v>
      </c>
      <c r="J111" s="3">
        <v>356</v>
      </c>
      <c r="K111" s="3">
        <v>275.60000000000002</v>
      </c>
      <c r="L111" s="3">
        <v>441.4</v>
      </c>
      <c r="M111" s="3">
        <v>335.1</v>
      </c>
      <c r="N111" s="3">
        <v>46.8</v>
      </c>
      <c r="O111" s="4">
        <f t="shared" si="1"/>
        <v>260.99166666666667</v>
      </c>
    </row>
    <row r="112" spans="1:15" x14ac:dyDescent="0.3">
      <c r="A112" s="1" t="s">
        <v>15</v>
      </c>
      <c r="B112" s="3">
        <v>2011</v>
      </c>
      <c r="C112" s="3">
        <v>20.5</v>
      </c>
      <c r="D112" s="3">
        <v>45.7</v>
      </c>
      <c r="E112" s="3">
        <v>24.1</v>
      </c>
      <c r="F112" s="3">
        <v>165.2</v>
      </c>
      <c r="G112" s="3">
        <v>124.2</v>
      </c>
      <c r="H112" s="3">
        <v>788.5</v>
      </c>
      <c r="I112" s="3">
        <v>536.79999999999995</v>
      </c>
      <c r="J112" s="3">
        <v>492.7</v>
      </c>
      <c r="K112" s="3">
        <v>391.2</v>
      </c>
      <c r="L112" s="3">
        <v>227.2</v>
      </c>
      <c r="M112" s="3">
        <v>169.7</v>
      </c>
      <c r="N112" s="3">
        <v>49.5</v>
      </c>
      <c r="O112" s="4">
        <f t="shared" si="1"/>
        <v>252.94166666666661</v>
      </c>
    </row>
    <row r="113" spans="1:15" x14ac:dyDescent="0.3">
      <c r="A113" s="1" t="s">
        <v>15</v>
      </c>
      <c r="B113" s="3">
        <v>2012</v>
      </c>
      <c r="C113" s="3">
        <v>7.4</v>
      </c>
      <c r="D113" s="3">
        <v>11</v>
      </c>
      <c r="E113" s="3">
        <v>21</v>
      </c>
      <c r="F113" s="3">
        <v>171.1</v>
      </c>
      <c r="G113" s="3">
        <v>95.3</v>
      </c>
      <c r="H113" s="3">
        <v>430.3</v>
      </c>
      <c r="I113" s="3">
        <v>362.6</v>
      </c>
      <c r="J113" s="3">
        <v>501.6</v>
      </c>
      <c r="K113" s="3">
        <v>241.1</v>
      </c>
      <c r="L113" s="3">
        <v>187.5</v>
      </c>
      <c r="M113" s="3">
        <v>112.9</v>
      </c>
      <c r="N113" s="3">
        <v>9.4</v>
      </c>
      <c r="O113" s="4">
        <f t="shared" si="1"/>
        <v>179.26666666666668</v>
      </c>
    </row>
    <row r="114" spans="1:15" x14ac:dyDescent="0.3">
      <c r="A114" s="1" t="s">
        <v>15</v>
      </c>
      <c r="B114" s="3">
        <v>2013</v>
      </c>
      <c r="C114" s="3">
        <v>3.9</v>
      </c>
      <c r="D114" s="3">
        <v>40.1</v>
      </c>
      <c r="E114" s="3">
        <v>49.9</v>
      </c>
      <c r="F114" s="3">
        <v>49.3</v>
      </c>
      <c r="G114" s="3">
        <v>119.3</v>
      </c>
      <c r="H114" s="3">
        <v>1042.7</v>
      </c>
      <c r="I114" s="3">
        <v>830.2</v>
      </c>
      <c r="J114" s="3">
        <v>369.7</v>
      </c>
      <c r="K114" s="3">
        <v>318.60000000000002</v>
      </c>
      <c r="L114" s="3">
        <v>259.89999999999998</v>
      </c>
      <c r="M114" s="3">
        <v>154.9</v>
      </c>
      <c r="N114" s="3">
        <v>17</v>
      </c>
      <c r="O114" s="4">
        <f t="shared" si="1"/>
        <v>271.29166666666669</v>
      </c>
    </row>
    <row r="115" spans="1:15" x14ac:dyDescent="0.3">
      <c r="A115" s="1" t="s">
        <v>15</v>
      </c>
      <c r="B115" s="3">
        <v>2014</v>
      </c>
      <c r="C115" s="3">
        <v>4.5999999999999996</v>
      </c>
      <c r="D115" s="3">
        <v>10.3</v>
      </c>
      <c r="E115" s="3">
        <v>17.899999999999999</v>
      </c>
      <c r="F115" s="3">
        <v>95.7</v>
      </c>
      <c r="G115" s="3">
        <v>251</v>
      </c>
      <c r="H115" s="3">
        <v>454.4</v>
      </c>
      <c r="I115" s="3">
        <v>677.8</v>
      </c>
      <c r="J115" s="3">
        <v>733.9</v>
      </c>
      <c r="K115" s="3">
        <v>298.8</v>
      </c>
      <c r="L115" s="3">
        <v>355.5</v>
      </c>
      <c r="M115" s="3">
        <v>99.5</v>
      </c>
      <c r="N115" s="3">
        <v>47.2</v>
      </c>
      <c r="O115" s="4">
        <f t="shared" si="1"/>
        <v>253.88333333333333</v>
      </c>
    </row>
    <row r="116" spans="1:15" x14ac:dyDescent="0.3">
      <c r="A116" s="1" t="s">
        <v>15</v>
      </c>
      <c r="B116" s="3">
        <v>2015</v>
      </c>
      <c r="C116" s="3">
        <v>3.1</v>
      </c>
      <c r="D116" s="3">
        <v>5.8</v>
      </c>
      <c r="E116" s="3">
        <v>50.1</v>
      </c>
      <c r="F116" s="3">
        <v>214.1</v>
      </c>
      <c r="G116" s="3">
        <v>201.8</v>
      </c>
      <c r="H116" s="3">
        <v>563.6</v>
      </c>
      <c r="I116" s="3">
        <v>406</v>
      </c>
      <c r="J116" s="3">
        <v>252.2</v>
      </c>
      <c r="K116" s="3">
        <v>292.89999999999998</v>
      </c>
      <c r="L116" s="3">
        <v>308.10000000000002</v>
      </c>
      <c r="M116" s="3">
        <v>223.6</v>
      </c>
      <c r="N116" s="3">
        <v>79.400000000000006</v>
      </c>
      <c r="O116" s="4">
        <f t="shared" si="1"/>
        <v>216.72499999999999</v>
      </c>
    </row>
    <row r="117" spans="1:15" x14ac:dyDescent="0.3">
      <c r="A117" s="1" t="s">
        <v>15</v>
      </c>
      <c r="B117" s="3">
        <v>2016</v>
      </c>
      <c r="C117" s="3">
        <v>3</v>
      </c>
      <c r="D117" s="3">
        <v>16.399999999999999</v>
      </c>
      <c r="E117" s="3">
        <v>22.4</v>
      </c>
      <c r="F117" s="3">
        <v>33.299999999999997</v>
      </c>
      <c r="G117" s="3">
        <v>258.39999999999998</v>
      </c>
      <c r="H117" s="3">
        <v>595.70000000000005</v>
      </c>
      <c r="I117" s="3">
        <v>441.5</v>
      </c>
      <c r="J117" s="3">
        <v>231</v>
      </c>
      <c r="K117" s="3">
        <v>84.1</v>
      </c>
      <c r="L117" s="3">
        <v>105.1</v>
      </c>
      <c r="M117" s="3">
        <v>57.9</v>
      </c>
      <c r="N117" s="3">
        <v>22</v>
      </c>
      <c r="O117" s="4">
        <f t="shared" si="1"/>
        <v>155.9</v>
      </c>
    </row>
    <row r="118" spans="1:15" x14ac:dyDescent="0.3">
      <c r="A118" s="1" t="s">
        <v>15</v>
      </c>
      <c r="B118" s="3">
        <v>2017</v>
      </c>
      <c r="C118" s="3">
        <v>12.7</v>
      </c>
      <c r="D118" s="3">
        <v>0.3</v>
      </c>
      <c r="E118" s="3">
        <v>87.8</v>
      </c>
      <c r="F118" s="3">
        <v>52.8</v>
      </c>
      <c r="G118" s="3">
        <v>213.3</v>
      </c>
      <c r="H118" s="3">
        <v>579.79999999999995</v>
      </c>
      <c r="I118" s="3">
        <v>378.5</v>
      </c>
      <c r="J118" s="3">
        <v>462.6</v>
      </c>
      <c r="K118" s="3">
        <v>435.5</v>
      </c>
      <c r="L118" s="3">
        <v>228</v>
      </c>
      <c r="M118" s="3">
        <v>152.1</v>
      </c>
      <c r="N118" s="3">
        <v>61.4</v>
      </c>
      <c r="O118" s="4">
        <f>AVERAGE(C118:N118)</f>
        <v>222.06666666666663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85EC0-683C-4D9D-82B4-FE14832AB03C}">
  <dimension ref="A1:V118"/>
  <sheetViews>
    <sheetView topLeftCell="B1" workbookViewId="0">
      <selection activeCell="S3" sqref="S3:S4"/>
    </sheetView>
  </sheetViews>
  <sheetFormatPr defaultColWidth="9.109375" defaultRowHeight="14.4" x14ac:dyDescent="0.3"/>
  <cols>
    <col min="1" max="1" width="12.5546875" style="2" bestFit="1" customWidth="1"/>
    <col min="2" max="255" width="9.109375" style="2"/>
    <col min="256" max="256" width="12.5546875" style="2" bestFit="1" customWidth="1"/>
    <col min="257" max="511" width="9.109375" style="2"/>
    <col min="512" max="512" width="12.5546875" style="2" bestFit="1" customWidth="1"/>
    <col min="513" max="767" width="9.109375" style="2"/>
    <col min="768" max="768" width="12.5546875" style="2" bestFit="1" customWidth="1"/>
    <col min="769" max="1023" width="9.109375" style="2"/>
    <col min="1024" max="1024" width="12.5546875" style="2" bestFit="1" customWidth="1"/>
    <col min="1025" max="1279" width="9.109375" style="2"/>
    <col min="1280" max="1280" width="12.5546875" style="2" bestFit="1" customWidth="1"/>
    <col min="1281" max="1535" width="9.109375" style="2"/>
    <col min="1536" max="1536" width="12.5546875" style="2" bestFit="1" customWidth="1"/>
    <col min="1537" max="1791" width="9.109375" style="2"/>
    <col min="1792" max="1792" width="12.5546875" style="2" bestFit="1" customWidth="1"/>
    <col min="1793" max="2047" width="9.109375" style="2"/>
    <col min="2048" max="2048" width="12.5546875" style="2" bestFit="1" customWidth="1"/>
    <col min="2049" max="2303" width="9.109375" style="2"/>
    <col min="2304" max="2304" width="12.5546875" style="2" bestFit="1" customWidth="1"/>
    <col min="2305" max="2559" width="9.109375" style="2"/>
    <col min="2560" max="2560" width="12.5546875" style="2" bestFit="1" customWidth="1"/>
    <col min="2561" max="2815" width="9.109375" style="2"/>
    <col min="2816" max="2816" width="12.5546875" style="2" bestFit="1" customWidth="1"/>
    <col min="2817" max="3071" width="9.109375" style="2"/>
    <col min="3072" max="3072" width="12.5546875" style="2" bestFit="1" customWidth="1"/>
    <col min="3073" max="3327" width="9.109375" style="2"/>
    <col min="3328" max="3328" width="12.5546875" style="2" bestFit="1" customWidth="1"/>
    <col min="3329" max="3583" width="9.109375" style="2"/>
    <col min="3584" max="3584" width="12.5546875" style="2" bestFit="1" customWidth="1"/>
    <col min="3585" max="3839" width="9.109375" style="2"/>
    <col min="3840" max="3840" width="12.5546875" style="2" bestFit="1" customWidth="1"/>
    <col min="3841" max="4095" width="9.109375" style="2"/>
    <col min="4096" max="4096" width="12.5546875" style="2" bestFit="1" customWidth="1"/>
    <col min="4097" max="4351" width="9.109375" style="2"/>
    <col min="4352" max="4352" width="12.5546875" style="2" bestFit="1" customWidth="1"/>
    <col min="4353" max="4607" width="9.109375" style="2"/>
    <col min="4608" max="4608" width="12.5546875" style="2" bestFit="1" customWidth="1"/>
    <col min="4609" max="4863" width="9.109375" style="2"/>
    <col min="4864" max="4864" width="12.5546875" style="2" bestFit="1" customWidth="1"/>
    <col min="4865" max="5119" width="9.109375" style="2"/>
    <col min="5120" max="5120" width="12.5546875" style="2" bestFit="1" customWidth="1"/>
    <col min="5121" max="5375" width="9.109375" style="2"/>
    <col min="5376" max="5376" width="12.5546875" style="2" bestFit="1" customWidth="1"/>
    <col min="5377" max="5631" width="9.109375" style="2"/>
    <col min="5632" max="5632" width="12.5546875" style="2" bestFit="1" customWidth="1"/>
    <col min="5633" max="5887" width="9.109375" style="2"/>
    <col min="5888" max="5888" width="12.5546875" style="2" bestFit="1" customWidth="1"/>
    <col min="5889" max="6143" width="9.109375" style="2"/>
    <col min="6144" max="6144" width="12.5546875" style="2" bestFit="1" customWidth="1"/>
    <col min="6145" max="6399" width="9.109375" style="2"/>
    <col min="6400" max="6400" width="12.5546875" style="2" bestFit="1" customWidth="1"/>
    <col min="6401" max="6655" width="9.109375" style="2"/>
    <col min="6656" max="6656" width="12.5546875" style="2" bestFit="1" customWidth="1"/>
    <col min="6657" max="6911" width="9.109375" style="2"/>
    <col min="6912" max="6912" width="12.5546875" style="2" bestFit="1" customWidth="1"/>
    <col min="6913" max="7167" width="9.109375" style="2"/>
    <col min="7168" max="7168" width="12.5546875" style="2" bestFit="1" customWidth="1"/>
    <col min="7169" max="7423" width="9.109375" style="2"/>
    <col min="7424" max="7424" width="12.5546875" style="2" bestFit="1" customWidth="1"/>
    <col min="7425" max="7679" width="9.109375" style="2"/>
    <col min="7680" max="7680" width="12.5546875" style="2" bestFit="1" customWidth="1"/>
    <col min="7681" max="7935" width="9.109375" style="2"/>
    <col min="7936" max="7936" width="12.5546875" style="2" bestFit="1" customWidth="1"/>
    <col min="7937" max="8191" width="9.109375" style="2"/>
    <col min="8192" max="8192" width="12.5546875" style="2" bestFit="1" customWidth="1"/>
    <col min="8193" max="8447" width="9.109375" style="2"/>
    <col min="8448" max="8448" width="12.5546875" style="2" bestFit="1" customWidth="1"/>
    <col min="8449" max="8703" width="9.109375" style="2"/>
    <col min="8704" max="8704" width="12.5546875" style="2" bestFit="1" customWidth="1"/>
    <col min="8705" max="8959" width="9.109375" style="2"/>
    <col min="8960" max="8960" width="12.5546875" style="2" bestFit="1" customWidth="1"/>
    <col min="8961" max="9215" width="9.109375" style="2"/>
    <col min="9216" max="9216" width="12.5546875" style="2" bestFit="1" customWidth="1"/>
    <col min="9217" max="9471" width="9.109375" style="2"/>
    <col min="9472" max="9472" width="12.5546875" style="2" bestFit="1" customWidth="1"/>
    <col min="9473" max="9727" width="9.109375" style="2"/>
    <col min="9728" max="9728" width="12.5546875" style="2" bestFit="1" customWidth="1"/>
    <col min="9729" max="9983" width="9.109375" style="2"/>
    <col min="9984" max="9984" width="12.5546875" style="2" bestFit="1" customWidth="1"/>
    <col min="9985" max="10239" width="9.109375" style="2"/>
    <col min="10240" max="10240" width="12.5546875" style="2" bestFit="1" customWidth="1"/>
    <col min="10241" max="10495" width="9.109375" style="2"/>
    <col min="10496" max="10496" width="12.5546875" style="2" bestFit="1" customWidth="1"/>
    <col min="10497" max="10751" width="9.109375" style="2"/>
    <col min="10752" max="10752" width="12.5546875" style="2" bestFit="1" customWidth="1"/>
    <col min="10753" max="11007" width="9.109375" style="2"/>
    <col min="11008" max="11008" width="12.5546875" style="2" bestFit="1" customWidth="1"/>
    <col min="11009" max="11263" width="9.109375" style="2"/>
    <col min="11264" max="11264" width="12.5546875" style="2" bestFit="1" customWidth="1"/>
    <col min="11265" max="11519" width="9.109375" style="2"/>
    <col min="11520" max="11520" width="12.5546875" style="2" bestFit="1" customWidth="1"/>
    <col min="11521" max="11775" width="9.109375" style="2"/>
    <col min="11776" max="11776" width="12.5546875" style="2" bestFit="1" customWidth="1"/>
    <col min="11777" max="12031" width="9.109375" style="2"/>
    <col min="12032" max="12032" width="12.5546875" style="2" bestFit="1" customWidth="1"/>
    <col min="12033" max="12287" width="9.109375" style="2"/>
    <col min="12288" max="12288" width="12.5546875" style="2" bestFit="1" customWidth="1"/>
    <col min="12289" max="12543" width="9.109375" style="2"/>
    <col min="12544" max="12544" width="12.5546875" style="2" bestFit="1" customWidth="1"/>
    <col min="12545" max="12799" width="9.109375" style="2"/>
    <col min="12800" max="12800" width="12.5546875" style="2" bestFit="1" customWidth="1"/>
    <col min="12801" max="13055" width="9.109375" style="2"/>
    <col min="13056" max="13056" width="12.5546875" style="2" bestFit="1" customWidth="1"/>
    <col min="13057" max="13311" width="9.109375" style="2"/>
    <col min="13312" max="13312" width="12.5546875" style="2" bestFit="1" customWidth="1"/>
    <col min="13313" max="13567" width="9.109375" style="2"/>
    <col min="13568" max="13568" width="12.5546875" style="2" bestFit="1" customWidth="1"/>
    <col min="13569" max="13823" width="9.109375" style="2"/>
    <col min="13824" max="13824" width="12.5546875" style="2" bestFit="1" customWidth="1"/>
    <col min="13825" max="14079" width="9.109375" style="2"/>
    <col min="14080" max="14080" width="12.5546875" style="2" bestFit="1" customWidth="1"/>
    <col min="14081" max="14335" width="9.109375" style="2"/>
    <col min="14336" max="14336" width="12.5546875" style="2" bestFit="1" customWidth="1"/>
    <col min="14337" max="14591" width="9.109375" style="2"/>
    <col min="14592" max="14592" width="12.5546875" style="2" bestFit="1" customWidth="1"/>
    <col min="14593" max="14847" width="9.109375" style="2"/>
    <col min="14848" max="14848" width="12.5546875" style="2" bestFit="1" customWidth="1"/>
    <col min="14849" max="15103" width="9.109375" style="2"/>
    <col min="15104" max="15104" width="12.5546875" style="2" bestFit="1" customWidth="1"/>
    <col min="15105" max="15359" width="9.109375" style="2"/>
    <col min="15360" max="15360" width="12.5546875" style="2" bestFit="1" customWidth="1"/>
    <col min="15361" max="15615" width="9.109375" style="2"/>
    <col min="15616" max="15616" width="12.5546875" style="2" bestFit="1" customWidth="1"/>
    <col min="15617" max="15871" width="9.109375" style="2"/>
    <col min="15872" max="15872" width="12.5546875" style="2" bestFit="1" customWidth="1"/>
    <col min="15873" max="16127" width="9.109375" style="2"/>
    <col min="16128" max="16128" width="12.5546875" style="2" bestFit="1" customWidth="1"/>
    <col min="16129" max="16384" width="9.109375" style="2"/>
  </cols>
  <sheetData>
    <row r="1" spans="1:22" x14ac:dyDescent="0.3">
      <c r="A1" s="2" t="s">
        <v>16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17</v>
      </c>
      <c r="P1" s="1" t="s">
        <v>18</v>
      </c>
      <c r="Q1" s="1" t="s">
        <v>19</v>
      </c>
      <c r="S1" s="5" t="s">
        <v>20</v>
      </c>
      <c r="T1" s="3">
        <v>117</v>
      </c>
      <c r="U1" s="3">
        <v>116</v>
      </c>
      <c r="V1" s="3">
        <f>U1-1</f>
        <v>115</v>
      </c>
    </row>
    <row r="2" spans="1:22" x14ac:dyDescent="0.3">
      <c r="A2" s="2" t="s">
        <v>15</v>
      </c>
      <c r="B2" s="1">
        <v>1901</v>
      </c>
      <c r="C2" s="3">
        <v>28.7</v>
      </c>
      <c r="D2" s="3">
        <v>44.7</v>
      </c>
      <c r="E2" s="3">
        <v>51.6</v>
      </c>
      <c r="F2" s="3">
        <v>160</v>
      </c>
      <c r="G2" s="3">
        <v>174.7</v>
      </c>
      <c r="H2" s="3">
        <v>824.6</v>
      </c>
      <c r="I2" s="3">
        <v>743</v>
      </c>
      <c r="J2" s="3">
        <v>357.5</v>
      </c>
      <c r="K2" s="3">
        <v>197.7</v>
      </c>
      <c r="L2" s="3">
        <v>266.89999999999998</v>
      </c>
      <c r="M2" s="3">
        <v>350.8</v>
      </c>
      <c r="N2" s="3">
        <v>48.4</v>
      </c>
      <c r="O2" s="3">
        <f t="shared" ref="O2:O65" si="0">AVERAGE(C2:N2)</f>
        <v>270.7166666666667</v>
      </c>
      <c r="P2" s="3"/>
      <c r="Q2" s="3"/>
      <c r="S2" s="5" t="s">
        <v>21</v>
      </c>
      <c r="T2" s="3">
        <v>0</v>
      </c>
      <c r="U2" s="3">
        <v>1</v>
      </c>
      <c r="V2" s="3">
        <v>2</v>
      </c>
    </row>
    <row r="3" spans="1:22" ht="16.2" x14ac:dyDescent="0.3">
      <c r="A3" s="2" t="s">
        <v>15</v>
      </c>
      <c r="B3" s="1">
        <v>1902</v>
      </c>
      <c r="C3" s="3">
        <v>6.7</v>
      </c>
      <c r="D3" s="3">
        <v>2.6</v>
      </c>
      <c r="E3" s="3">
        <v>57.3</v>
      </c>
      <c r="F3" s="3">
        <v>83.9</v>
      </c>
      <c r="G3" s="3">
        <v>134.5</v>
      </c>
      <c r="H3" s="3">
        <v>390.9</v>
      </c>
      <c r="I3" s="3">
        <v>1205</v>
      </c>
      <c r="J3" s="3">
        <v>315.8</v>
      </c>
      <c r="K3" s="3">
        <v>491.6</v>
      </c>
      <c r="L3" s="3">
        <v>358.4</v>
      </c>
      <c r="M3" s="3">
        <v>158.30000000000001</v>
      </c>
      <c r="N3" s="3">
        <v>121.5</v>
      </c>
      <c r="O3" s="3">
        <f t="shared" si="0"/>
        <v>277.20833333333337</v>
      </c>
      <c r="P3" s="3">
        <f>O3-O2</f>
        <v>6.4916666666666742</v>
      </c>
      <c r="Q3" s="3"/>
      <c r="S3" s="5" t="s">
        <v>109</v>
      </c>
      <c r="T3" s="3">
        <f>SUMPRODUCT(O2:O118,O2:O118)/T1</f>
        <v>60253.207071462472</v>
      </c>
      <c r="U3" s="3">
        <f>SUMPRODUCT(P2:P118,P2:P118)/U1</f>
        <v>1978.7244827586208</v>
      </c>
      <c r="V3" s="3">
        <f>SUMPRODUCT(Q2:Q118,Q2:Q118)/V1</f>
        <v>5576.7354764492702</v>
      </c>
    </row>
    <row r="4" spans="1:22" ht="16.8" x14ac:dyDescent="0.35">
      <c r="A4" s="2" t="s">
        <v>15</v>
      </c>
      <c r="B4" s="1">
        <v>1903</v>
      </c>
      <c r="C4" s="3">
        <v>3.2</v>
      </c>
      <c r="D4" s="3">
        <v>18.600000000000001</v>
      </c>
      <c r="E4" s="3">
        <v>3.1</v>
      </c>
      <c r="F4" s="3">
        <v>83.6</v>
      </c>
      <c r="G4" s="3">
        <v>249.7</v>
      </c>
      <c r="H4" s="3">
        <v>558.6</v>
      </c>
      <c r="I4" s="3">
        <v>1022.5</v>
      </c>
      <c r="J4" s="3">
        <v>420.2</v>
      </c>
      <c r="K4" s="3">
        <v>341.8</v>
      </c>
      <c r="L4" s="3">
        <v>354.1</v>
      </c>
      <c r="M4" s="3">
        <v>157</v>
      </c>
      <c r="N4" s="3">
        <v>59</v>
      </c>
      <c r="O4" s="3">
        <f t="shared" si="0"/>
        <v>272.61666666666667</v>
      </c>
      <c r="P4" s="3">
        <f t="shared" ref="P4:Q19" si="1">O4-O3</f>
        <v>-4.591666666666697</v>
      </c>
      <c r="Q4" s="3">
        <f>P4-P3</f>
        <v>-11.083333333333371</v>
      </c>
      <c r="S4" s="1" t="s">
        <v>110</v>
      </c>
      <c r="T4" s="3">
        <f>T3/COMBIN(2*T2,T2)</f>
        <v>60253.207071462472</v>
      </c>
      <c r="U4" s="3">
        <f>U3/COMBIN(2*U2,U2)</f>
        <v>989.36224137931038</v>
      </c>
      <c r="V4" s="3">
        <f>V3/COMBIN(2*V2,V2)</f>
        <v>929.45591274154503</v>
      </c>
    </row>
    <row r="5" spans="1:22" ht="15.6" x14ac:dyDescent="0.35">
      <c r="A5" s="2" t="s">
        <v>15</v>
      </c>
      <c r="B5" s="1">
        <v>1904</v>
      </c>
      <c r="C5" s="3">
        <v>23.7</v>
      </c>
      <c r="D5" s="3">
        <v>3</v>
      </c>
      <c r="E5" s="3">
        <v>32.200000000000003</v>
      </c>
      <c r="F5" s="3">
        <v>71.5</v>
      </c>
      <c r="G5" s="3">
        <v>235.7</v>
      </c>
      <c r="H5" s="3">
        <v>1098.2</v>
      </c>
      <c r="I5" s="3">
        <v>725.5</v>
      </c>
      <c r="J5" s="3">
        <v>351.8</v>
      </c>
      <c r="K5" s="3">
        <v>222.7</v>
      </c>
      <c r="L5" s="3">
        <v>328.1</v>
      </c>
      <c r="M5" s="3">
        <v>33.9</v>
      </c>
      <c r="N5" s="3">
        <v>3.3</v>
      </c>
      <c r="O5" s="3">
        <f t="shared" si="0"/>
        <v>260.8</v>
      </c>
      <c r="P5" s="3">
        <f t="shared" si="1"/>
        <v>-11.816666666666663</v>
      </c>
      <c r="Q5" s="3">
        <f t="shared" si="1"/>
        <v>-7.2249999999999659</v>
      </c>
      <c r="S5" s="6" t="s">
        <v>22</v>
      </c>
      <c r="T5" s="3">
        <f>(T4-U4)*10.6951/T4</f>
        <v>10.519485644813461</v>
      </c>
      <c r="U5" s="3">
        <f>(U4-V4)*22.06606/U4</f>
        <v>1.3361098562420757</v>
      </c>
      <c r="V5" s="3"/>
    </row>
    <row r="6" spans="1:22" x14ac:dyDescent="0.3">
      <c r="A6" s="2" t="s">
        <v>15</v>
      </c>
      <c r="B6" s="1">
        <v>1905</v>
      </c>
      <c r="C6" s="3">
        <v>1.2</v>
      </c>
      <c r="D6" s="3">
        <v>22.3</v>
      </c>
      <c r="E6" s="3">
        <v>9.4</v>
      </c>
      <c r="F6" s="3">
        <v>105.9</v>
      </c>
      <c r="G6" s="3">
        <v>263.3</v>
      </c>
      <c r="H6" s="3">
        <v>850.2</v>
      </c>
      <c r="I6" s="3">
        <v>520.5</v>
      </c>
      <c r="J6" s="3">
        <v>293.60000000000002</v>
      </c>
      <c r="K6" s="3">
        <v>217.2</v>
      </c>
      <c r="L6" s="3">
        <v>383.5</v>
      </c>
      <c r="M6" s="3">
        <v>74.400000000000006</v>
      </c>
      <c r="N6" s="3">
        <v>0.2</v>
      </c>
      <c r="O6" s="3">
        <f t="shared" si="0"/>
        <v>228.47499999999999</v>
      </c>
      <c r="P6" s="3">
        <f t="shared" si="1"/>
        <v>-32.325000000000017</v>
      </c>
      <c r="Q6" s="3">
        <f t="shared" si="1"/>
        <v>-20.508333333333354</v>
      </c>
      <c r="T6" s="2" t="s">
        <v>23</v>
      </c>
      <c r="U6" s="2" t="s">
        <v>24</v>
      </c>
    </row>
    <row r="7" spans="1:22" x14ac:dyDescent="0.3">
      <c r="A7" s="2" t="s">
        <v>15</v>
      </c>
      <c r="B7" s="1">
        <v>1906</v>
      </c>
      <c r="C7" s="3">
        <v>26.7</v>
      </c>
      <c r="D7" s="3">
        <v>7.4</v>
      </c>
      <c r="E7" s="3">
        <v>9.9</v>
      </c>
      <c r="F7" s="3">
        <v>59.4</v>
      </c>
      <c r="G7" s="3">
        <v>160.80000000000001</v>
      </c>
      <c r="H7" s="3">
        <v>414.9</v>
      </c>
      <c r="I7" s="3">
        <v>954.2</v>
      </c>
      <c r="J7" s="3">
        <v>442.8</v>
      </c>
      <c r="K7" s="3">
        <v>131.19999999999999</v>
      </c>
      <c r="L7" s="3">
        <v>251.7</v>
      </c>
      <c r="M7" s="3">
        <v>163.1</v>
      </c>
      <c r="N7" s="3">
        <v>86</v>
      </c>
      <c r="O7" s="3">
        <f t="shared" si="0"/>
        <v>225.67499999999998</v>
      </c>
      <c r="P7" s="3">
        <f t="shared" si="1"/>
        <v>-2.8000000000000114</v>
      </c>
      <c r="Q7" s="3">
        <f t="shared" si="1"/>
        <v>29.525000000000006</v>
      </c>
    </row>
    <row r="8" spans="1:22" x14ac:dyDescent="0.3">
      <c r="A8" s="2" t="s">
        <v>15</v>
      </c>
      <c r="B8" s="1">
        <v>1907</v>
      </c>
      <c r="C8" s="3">
        <v>18.8</v>
      </c>
      <c r="D8" s="3">
        <v>4.8</v>
      </c>
      <c r="E8" s="3">
        <v>55.7</v>
      </c>
      <c r="F8" s="3">
        <v>170.8</v>
      </c>
      <c r="G8" s="3">
        <v>101.4</v>
      </c>
      <c r="H8" s="3">
        <v>770.9</v>
      </c>
      <c r="I8" s="3">
        <v>760.4</v>
      </c>
      <c r="J8" s="3">
        <v>981.5</v>
      </c>
      <c r="K8" s="3">
        <v>225</v>
      </c>
      <c r="L8" s="3">
        <v>309.7</v>
      </c>
      <c r="M8" s="3">
        <v>219.1</v>
      </c>
      <c r="N8" s="3">
        <v>52.8</v>
      </c>
      <c r="O8" s="3">
        <f t="shared" si="0"/>
        <v>305.90833333333336</v>
      </c>
      <c r="P8" s="3">
        <f t="shared" si="1"/>
        <v>80.233333333333377</v>
      </c>
      <c r="Q8" s="3">
        <f t="shared" si="1"/>
        <v>83.033333333333388</v>
      </c>
      <c r="S8" s="2" t="s">
        <v>25</v>
      </c>
    </row>
    <row r="9" spans="1:22" x14ac:dyDescent="0.3">
      <c r="A9" s="2" t="s">
        <v>15</v>
      </c>
      <c r="B9" s="1">
        <v>1908</v>
      </c>
      <c r="C9" s="3">
        <v>8</v>
      </c>
      <c r="D9" s="3">
        <v>20.8</v>
      </c>
      <c r="E9" s="3">
        <v>38.200000000000003</v>
      </c>
      <c r="F9" s="3">
        <v>102.9</v>
      </c>
      <c r="G9" s="3">
        <v>142.6</v>
      </c>
      <c r="H9" s="3">
        <v>592.6</v>
      </c>
      <c r="I9" s="3">
        <v>902.2</v>
      </c>
      <c r="J9" s="3">
        <v>352.9</v>
      </c>
      <c r="K9" s="3">
        <v>175.9</v>
      </c>
      <c r="L9" s="3">
        <v>253.3</v>
      </c>
      <c r="M9" s="3">
        <v>47.9</v>
      </c>
      <c r="N9" s="3">
        <v>11</v>
      </c>
      <c r="O9" s="3">
        <f t="shared" si="0"/>
        <v>220.69166666666672</v>
      </c>
      <c r="P9" s="3">
        <f t="shared" si="1"/>
        <v>-85.21666666666664</v>
      </c>
      <c r="Q9" s="3">
        <f t="shared" si="1"/>
        <v>-165.45000000000002</v>
      </c>
      <c r="S9" s="2" t="s">
        <v>26</v>
      </c>
    </row>
    <row r="10" spans="1:22" x14ac:dyDescent="0.3">
      <c r="A10" s="2" t="s">
        <v>15</v>
      </c>
      <c r="B10" s="1">
        <v>1909</v>
      </c>
      <c r="C10" s="3">
        <v>54.1</v>
      </c>
      <c r="D10" s="3">
        <v>11.8</v>
      </c>
      <c r="E10" s="3">
        <v>61.3</v>
      </c>
      <c r="F10" s="3">
        <v>93.8</v>
      </c>
      <c r="G10" s="3">
        <v>473.2</v>
      </c>
      <c r="H10" s="3">
        <v>704.7</v>
      </c>
      <c r="I10" s="3">
        <v>782.3</v>
      </c>
      <c r="J10" s="3">
        <v>258</v>
      </c>
      <c r="K10" s="3">
        <v>195.4</v>
      </c>
      <c r="L10" s="3">
        <v>212.1</v>
      </c>
      <c r="M10" s="3">
        <v>171.1</v>
      </c>
      <c r="N10" s="3">
        <v>32.299999999999997</v>
      </c>
      <c r="O10" s="3">
        <f t="shared" si="0"/>
        <v>254.17499999999998</v>
      </c>
      <c r="P10" s="3">
        <f t="shared" si="1"/>
        <v>33.483333333333263</v>
      </c>
      <c r="Q10" s="3">
        <f t="shared" si="1"/>
        <v>118.6999999999999</v>
      </c>
    </row>
    <row r="11" spans="1:22" x14ac:dyDescent="0.3">
      <c r="A11" s="2" t="s">
        <v>15</v>
      </c>
      <c r="B11" s="1">
        <v>1910</v>
      </c>
      <c r="C11" s="3">
        <v>2.7</v>
      </c>
      <c r="D11" s="3">
        <v>25.7</v>
      </c>
      <c r="E11" s="3">
        <v>23.3</v>
      </c>
      <c r="F11" s="3">
        <v>124.5</v>
      </c>
      <c r="G11" s="3">
        <v>148.80000000000001</v>
      </c>
      <c r="H11" s="3">
        <v>680</v>
      </c>
      <c r="I11" s="3">
        <v>484.1</v>
      </c>
      <c r="J11" s="3">
        <v>473.8</v>
      </c>
      <c r="K11" s="3">
        <v>248.6</v>
      </c>
      <c r="L11" s="3">
        <v>356.6</v>
      </c>
      <c r="M11" s="3">
        <v>280.39999999999998</v>
      </c>
      <c r="N11" s="3">
        <v>0.1</v>
      </c>
      <c r="O11" s="3">
        <f t="shared" si="0"/>
        <v>237.38333333333333</v>
      </c>
      <c r="P11" s="3">
        <f t="shared" si="1"/>
        <v>-16.791666666666657</v>
      </c>
      <c r="Q11" s="3">
        <f t="shared" si="1"/>
        <v>-50.27499999999992</v>
      </c>
    </row>
    <row r="12" spans="1:22" x14ac:dyDescent="0.3">
      <c r="A12" s="2" t="s">
        <v>15</v>
      </c>
      <c r="B12" s="1">
        <v>1911</v>
      </c>
      <c r="C12" s="3">
        <v>3</v>
      </c>
      <c r="D12" s="3">
        <v>4.3</v>
      </c>
      <c r="E12" s="3">
        <v>18.2</v>
      </c>
      <c r="F12" s="3">
        <v>51</v>
      </c>
      <c r="G12" s="3">
        <v>180.6</v>
      </c>
      <c r="H12" s="3">
        <v>990</v>
      </c>
      <c r="I12" s="3">
        <v>705.3</v>
      </c>
      <c r="J12" s="3">
        <v>178.6</v>
      </c>
      <c r="K12" s="3">
        <v>60.2</v>
      </c>
      <c r="L12" s="3">
        <v>302.3</v>
      </c>
      <c r="M12" s="3">
        <v>145.69999999999999</v>
      </c>
      <c r="N12" s="3">
        <v>87.6</v>
      </c>
      <c r="O12" s="3">
        <f t="shared" si="0"/>
        <v>227.23333333333332</v>
      </c>
      <c r="P12" s="3">
        <f t="shared" si="1"/>
        <v>-10.150000000000006</v>
      </c>
      <c r="Q12" s="3">
        <f t="shared" si="1"/>
        <v>6.6416666666666515</v>
      </c>
    </row>
    <row r="13" spans="1:22" x14ac:dyDescent="0.3">
      <c r="A13" s="2" t="s">
        <v>15</v>
      </c>
      <c r="B13" s="1">
        <v>1912</v>
      </c>
      <c r="C13" s="3">
        <v>1.9</v>
      </c>
      <c r="D13" s="3">
        <v>15</v>
      </c>
      <c r="E13" s="3">
        <v>11.2</v>
      </c>
      <c r="F13" s="3">
        <v>122.7</v>
      </c>
      <c r="G13" s="3">
        <v>217.3</v>
      </c>
      <c r="H13" s="3">
        <v>948.2</v>
      </c>
      <c r="I13" s="3">
        <v>833.6</v>
      </c>
      <c r="J13" s="3">
        <v>534.4</v>
      </c>
      <c r="K13" s="3">
        <v>136.80000000000001</v>
      </c>
      <c r="L13" s="3">
        <v>469.5</v>
      </c>
      <c r="M13" s="3">
        <v>138.69999999999999</v>
      </c>
      <c r="N13" s="3">
        <v>22</v>
      </c>
      <c r="O13" s="3">
        <f t="shared" si="0"/>
        <v>287.60833333333335</v>
      </c>
      <c r="P13" s="3">
        <f t="shared" si="1"/>
        <v>60.375000000000028</v>
      </c>
      <c r="Q13" s="3">
        <f t="shared" si="1"/>
        <v>70.525000000000034</v>
      </c>
    </row>
    <row r="14" spans="1:22" x14ac:dyDescent="0.3">
      <c r="A14" s="2" t="s">
        <v>15</v>
      </c>
      <c r="B14" s="1">
        <v>1913</v>
      </c>
      <c r="C14" s="3">
        <v>3.1</v>
      </c>
      <c r="D14" s="3">
        <v>5.2</v>
      </c>
      <c r="E14" s="3">
        <v>20.7</v>
      </c>
      <c r="F14" s="3">
        <v>75.7</v>
      </c>
      <c r="G14" s="3">
        <v>198.8</v>
      </c>
      <c r="H14" s="3">
        <v>541.70000000000005</v>
      </c>
      <c r="I14" s="3">
        <v>763.2</v>
      </c>
      <c r="J14" s="3">
        <v>247.2</v>
      </c>
      <c r="K14" s="3">
        <v>176.9</v>
      </c>
      <c r="L14" s="3">
        <v>422.5</v>
      </c>
      <c r="M14" s="3">
        <v>109.9</v>
      </c>
      <c r="N14" s="3">
        <v>45.8</v>
      </c>
      <c r="O14" s="3">
        <f t="shared" si="0"/>
        <v>217.55833333333337</v>
      </c>
      <c r="P14" s="3">
        <f t="shared" si="1"/>
        <v>-70.049999999999983</v>
      </c>
      <c r="Q14" s="3">
        <f t="shared" si="1"/>
        <v>-130.42500000000001</v>
      </c>
    </row>
    <row r="15" spans="1:22" x14ac:dyDescent="0.3">
      <c r="A15" s="2" t="s">
        <v>15</v>
      </c>
      <c r="B15" s="1">
        <v>1914</v>
      </c>
      <c r="C15" s="3">
        <v>0.7</v>
      </c>
      <c r="D15" s="3">
        <v>6.8</v>
      </c>
      <c r="E15" s="3">
        <v>18.100000000000001</v>
      </c>
      <c r="F15" s="3">
        <v>32.700000000000003</v>
      </c>
      <c r="G15" s="3">
        <v>164.2</v>
      </c>
      <c r="H15" s="3">
        <v>565.29999999999995</v>
      </c>
      <c r="I15" s="3">
        <v>857.7</v>
      </c>
      <c r="J15" s="3">
        <v>402.2</v>
      </c>
      <c r="K15" s="3">
        <v>241</v>
      </c>
      <c r="L15" s="3">
        <v>374.4</v>
      </c>
      <c r="M15" s="3">
        <v>100.9</v>
      </c>
      <c r="N15" s="3">
        <v>135.19999999999999</v>
      </c>
      <c r="O15" s="3">
        <f t="shared" si="0"/>
        <v>241.6</v>
      </c>
      <c r="P15" s="3">
        <f t="shared" si="1"/>
        <v>24.041666666666629</v>
      </c>
      <c r="Q15" s="3">
        <f t="shared" si="1"/>
        <v>94.091666666666612</v>
      </c>
    </row>
    <row r="16" spans="1:22" x14ac:dyDescent="0.3">
      <c r="A16" s="2" t="s">
        <v>15</v>
      </c>
      <c r="B16" s="1">
        <v>1915</v>
      </c>
      <c r="C16" s="3">
        <v>16.899999999999999</v>
      </c>
      <c r="D16" s="3">
        <v>23.5</v>
      </c>
      <c r="E16" s="3">
        <v>42.7</v>
      </c>
      <c r="F16" s="3">
        <v>106</v>
      </c>
      <c r="G16" s="3">
        <v>154.5</v>
      </c>
      <c r="H16" s="3">
        <v>696.1</v>
      </c>
      <c r="I16" s="3">
        <v>775.6</v>
      </c>
      <c r="J16" s="3">
        <v>298.8</v>
      </c>
      <c r="K16" s="3">
        <v>396.6</v>
      </c>
      <c r="L16" s="3">
        <v>196.6</v>
      </c>
      <c r="M16" s="3">
        <v>302.5</v>
      </c>
      <c r="N16" s="3">
        <v>14.9</v>
      </c>
      <c r="O16" s="3">
        <f t="shared" si="0"/>
        <v>252.05833333333337</v>
      </c>
      <c r="P16" s="3">
        <f t="shared" si="1"/>
        <v>10.458333333333371</v>
      </c>
      <c r="Q16" s="3">
        <f t="shared" si="1"/>
        <v>-13.583333333333258</v>
      </c>
    </row>
    <row r="17" spans="1:17" x14ac:dyDescent="0.3">
      <c r="A17" s="2" t="s">
        <v>15</v>
      </c>
      <c r="B17" s="1">
        <v>1916</v>
      </c>
      <c r="C17" s="3">
        <v>0</v>
      </c>
      <c r="D17" s="3">
        <v>7.8</v>
      </c>
      <c r="E17" s="3">
        <v>22</v>
      </c>
      <c r="F17" s="3">
        <v>82.4</v>
      </c>
      <c r="G17" s="3">
        <v>199</v>
      </c>
      <c r="H17" s="3">
        <v>920.2</v>
      </c>
      <c r="I17" s="3">
        <v>513.9</v>
      </c>
      <c r="J17" s="3">
        <v>396.9</v>
      </c>
      <c r="K17" s="3">
        <v>339.3</v>
      </c>
      <c r="L17" s="3">
        <v>320.7</v>
      </c>
      <c r="M17" s="3">
        <v>134.30000000000001</v>
      </c>
      <c r="N17" s="3">
        <v>8.9</v>
      </c>
      <c r="O17" s="3">
        <f t="shared" si="0"/>
        <v>245.45000000000005</v>
      </c>
      <c r="P17" s="3">
        <f t="shared" si="1"/>
        <v>-6.6083333333333201</v>
      </c>
      <c r="Q17" s="3">
        <f t="shared" si="1"/>
        <v>-17.066666666666691</v>
      </c>
    </row>
    <row r="18" spans="1:17" x14ac:dyDescent="0.3">
      <c r="A18" s="2" t="s">
        <v>15</v>
      </c>
      <c r="B18" s="1">
        <v>1917</v>
      </c>
      <c r="C18" s="3">
        <v>2.9</v>
      </c>
      <c r="D18" s="3">
        <v>47.6</v>
      </c>
      <c r="E18" s="3">
        <v>79.400000000000006</v>
      </c>
      <c r="F18" s="3">
        <v>38.1</v>
      </c>
      <c r="G18" s="3">
        <v>122.9</v>
      </c>
      <c r="H18" s="3">
        <v>703.7</v>
      </c>
      <c r="I18" s="3">
        <v>342.7</v>
      </c>
      <c r="J18" s="3">
        <v>335.1</v>
      </c>
      <c r="K18" s="3">
        <v>470.3</v>
      </c>
      <c r="L18" s="3">
        <v>264.10000000000002</v>
      </c>
      <c r="M18" s="3">
        <v>256.39999999999998</v>
      </c>
      <c r="N18" s="3">
        <v>41.6</v>
      </c>
      <c r="O18" s="3">
        <f t="shared" si="0"/>
        <v>225.4</v>
      </c>
      <c r="P18" s="3">
        <f t="shared" si="1"/>
        <v>-20.05000000000004</v>
      </c>
      <c r="Q18" s="3">
        <f t="shared" si="1"/>
        <v>-13.44166666666672</v>
      </c>
    </row>
    <row r="19" spans="1:17" x14ac:dyDescent="0.3">
      <c r="A19" s="2" t="s">
        <v>15</v>
      </c>
      <c r="B19" s="1">
        <v>1918</v>
      </c>
      <c r="C19" s="3">
        <v>42.9</v>
      </c>
      <c r="D19" s="3">
        <v>5</v>
      </c>
      <c r="E19" s="3">
        <v>32.799999999999997</v>
      </c>
      <c r="F19" s="3">
        <v>51.3</v>
      </c>
      <c r="G19" s="3">
        <v>683</v>
      </c>
      <c r="H19" s="3">
        <v>464.3</v>
      </c>
      <c r="I19" s="3">
        <v>167.5</v>
      </c>
      <c r="J19" s="3">
        <v>376</v>
      </c>
      <c r="K19" s="3">
        <v>96.4</v>
      </c>
      <c r="L19" s="3">
        <v>233.2</v>
      </c>
      <c r="M19" s="3">
        <v>295.39999999999998</v>
      </c>
      <c r="N19" s="3">
        <v>54.1</v>
      </c>
      <c r="O19" s="3">
        <f t="shared" si="0"/>
        <v>208.49166666666667</v>
      </c>
      <c r="P19" s="3">
        <f t="shared" si="1"/>
        <v>-16.908333333333331</v>
      </c>
      <c r="Q19" s="3">
        <f t="shared" si="1"/>
        <v>3.1416666666667084</v>
      </c>
    </row>
    <row r="20" spans="1:17" x14ac:dyDescent="0.3">
      <c r="A20" s="2" t="s">
        <v>15</v>
      </c>
      <c r="B20" s="1">
        <v>1919</v>
      </c>
      <c r="C20" s="3">
        <v>43</v>
      </c>
      <c r="D20" s="3">
        <v>6.1</v>
      </c>
      <c r="E20" s="3">
        <v>33.9</v>
      </c>
      <c r="F20" s="3">
        <v>65.900000000000006</v>
      </c>
      <c r="G20" s="3">
        <v>247</v>
      </c>
      <c r="H20" s="3">
        <v>636.79999999999995</v>
      </c>
      <c r="I20" s="3">
        <v>648</v>
      </c>
      <c r="J20" s="3">
        <v>484.2</v>
      </c>
      <c r="K20" s="3">
        <v>255.9</v>
      </c>
      <c r="L20" s="3">
        <v>249.2</v>
      </c>
      <c r="M20" s="3">
        <v>280.10000000000002</v>
      </c>
      <c r="N20" s="3">
        <v>53</v>
      </c>
      <c r="O20" s="3">
        <f t="shared" si="0"/>
        <v>250.2583333333333</v>
      </c>
      <c r="P20" s="3">
        <f t="shared" ref="P20:Q35" si="2">O20-O19</f>
        <v>41.766666666666623</v>
      </c>
      <c r="Q20" s="3">
        <f t="shared" si="2"/>
        <v>58.674999999999955</v>
      </c>
    </row>
    <row r="21" spans="1:17" x14ac:dyDescent="0.3">
      <c r="A21" s="2" t="s">
        <v>15</v>
      </c>
      <c r="B21" s="1">
        <v>1920</v>
      </c>
      <c r="C21" s="3">
        <v>35.200000000000003</v>
      </c>
      <c r="D21" s="3">
        <v>5.5</v>
      </c>
      <c r="E21" s="3">
        <v>24.1</v>
      </c>
      <c r="F21" s="3">
        <v>172</v>
      </c>
      <c r="G21" s="3">
        <v>87.7</v>
      </c>
      <c r="H21" s="3">
        <v>964.3</v>
      </c>
      <c r="I21" s="3">
        <v>940.8</v>
      </c>
      <c r="J21" s="3">
        <v>235</v>
      </c>
      <c r="K21" s="3">
        <v>178</v>
      </c>
      <c r="L21" s="3">
        <v>350.1</v>
      </c>
      <c r="M21" s="3">
        <v>302.3</v>
      </c>
      <c r="N21" s="3">
        <v>8.1999999999999993</v>
      </c>
      <c r="O21" s="3">
        <f t="shared" si="0"/>
        <v>275.26666666666665</v>
      </c>
      <c r="P21" s="3">
        <f t="shared" si="2"/>
        <v>25.008333333333354</v>
      </c>
      <c r="Q21" s="3">
        <f t="shared" si="2"/>
        <v>-16.758333333333269</v>
      </c>
    </row>
    <row r="22" spans="1:17" x14ac:dyDescent="0.3">
      <c r="A22" s="2" t="s">
        <v>15</v>
      </c>
      <c r="B22" s="1">
        <v>1921</v>
      </c>
      <c r="C22" s="3">
        <v>43</v>
      </c>
      <c r="D22" s="3">
        <v>4.7</v>
      </c>
      <c r="E22" s="3">
        <v>15</v>
      </c>
      <c r="F22" s="3">
        <v>171.3</v>
      </c>
      <c r="G22" s="3">
        <v>104.1</v>
      </c>
      <c r="H22" s="3">
        <v>489.1</v>
      </c>
      <c r="I22" s="3">
        <v>639.79999999999995</v>
      </c>
      <c r="J22" s="3">
        <v>641.9</v>
      </c>
      <c r="K22" s="3">
        <v>156.69999999999999</v>
      </c>
      <c r="L22" s="3">
        <v>302.39999999999998</v>
      </c>
      <c r="M22" s="3">
        <v>136.19999999999999</v>
      </c>
      <c r="N22" s="3">
        <v>15.8</v>
      </c>
      <c r="O22" s="3">
        <f t="shared" si="0"/>
        <v>226.66666666666666</v>
      </c>
      <c r="P22" s="3">
        <f t="shared" si="2"/>
        <v>-48.599999999999994</v>
      </c>
      <c r="Q22" s="3">
        <f t="shared" si="2"/>
        <v>-73.608333333333348</v>
      </c>
    </row>
    <row r="23" spans="1:17" x14ac:dyDescent="0.3">
      <c r="A23" s="2" t="s">
        <v>15</v>
      </c>
      <c r="B23" s="1">
        <v>1922</v>
      </c>
      <c r="C23" s="3">
        <v>30.5</v>
      </c>
      <c r="D23" s="3">
        <v>21.4</v>
      </c>
      <c r="E23" s="3">
        <v>16.3</v>
      </c>
      <c r="F23" s="3">
        <v>89.6</v>
      </c>
      <c r="G23" s="3">
        <v>293.60000000000002</v>
      </c>
      <c r="H23" s="3">
        <v>663.1</v>
      </c>
      <c r="I23" s="3">
        <v>1025.0999999999999</v>
      </c>
      <c r="J23" s="3">
        <v>320.60000000000002</v>
      </c>
      <c r="K23" s="3">
        <v>222.4</v>
      </c>
      <c r="L23" s="3">
        <v>266.3</v>
      </c>
      <c r="M23" s="3">
        <v>293.7</v>
      </c>
      <c r="N23" s="3">
        <v>25.1</v>
      </c>
      <c r="O23" s="3">
        <f t="shared" si="0"/>
        <v>272.30833333333334</v>
      </c>
      <c r="P23" s="3">
        <f t="shared" si="2"/>
        <v>45.64166666666668</v>
      </c>
      <c r="Q23" s="3">
        <f t="shared" si="2"/>
        <v>94.241666666666674</v>
      </c>
    </row>
    <row r="24" spans="1:17" x14ac:dyDescent="0.3">
      <c r="A24" s="2" t="s">
        <v>15</v>
      </c>
      <c r="B24" s="1">
        <v>1923</v>
      </c>
      <c r="C24" s="3">
        <v>24.7</v>
      </c>
      <c r="D24" s="3">
        <v>0.7</v>
      </c>
      <c r="E24" s="3">
        <v>78.900000000000006</v>
      </c>
      <c r="F24" s="3">
        <v>43.5</v>
      </c>
      <c r="G24" s="3">
        <v>80</v>
      </c>
      <c r="H24" s="3">
        <v>722.5</v>
      </c>
      <c r="I24" s="3">
        <v>1008.7</v>
      </c>
      <c r="J24" s="3">
        <v>943</v>
      </c>
      <c r="K24" s="3">
        <v>254.3</v>
      </c>
      <c r="L24" s="3">
        <v>203.1</v>
      </c>
      <c r="M24" s="3">
        <v>83.9</v>
      </c>
      <c r="N24" s="3">
        <v>41.6</v>
      </c>
      <c r="O24" s="3">
        <f t="shared" si="0"/>
        <v>290.40833333333336</v>
      </c>
      <c r="P24" s="3">
        <f t="shared" si="2"/>
        <v>18.100000000000023</v>
      </c>
      <c r="Q24" s="3">
        <f t="shared" si="2"/>
        <v>-27.541666666666657</v>
      </c>
    </row>
    <row r="25" spans="1:17" x14ac:dyDescent="0.3">
      <c r="A25" s="2" t="s">
        <v>15</v>
      </c>
      <c r="B25" s="1">
        <v>1924</v>
      </c>
      <c r="C25" s="3">
        <v>19.3</v>
      </c>
      <c r="D25" s="3">
        <v>2.9</v>
      </c>
      <c r="E25" s="3">
        <v>66.599999999999994</v>
      </c>
      <c r="F25" s="3">
        <v>111</v>
      </c>
      <c r="G25" s="3">
        <v>185.4</v>
      </c>
      <c r="H25" s="3">
        <v>1011.7</v>
      </c>
      <c r="I25" s="3">
        <v>1526.5</v>
      </c>
      <c r="J25" s="3">
        <v>624</v>
      </c>
      <c r="K25" s="3">
        <v>289.10000000000002</v>
      </c>
      <c r="L25" s="3">
        <v>176.5</v>
      </c>
      <c r="M25" s="3">
        <v>162.9</v>
      </c>
      <c r="N25" s="3">
        <v>50.4</v>
      </c>
      <c r="O25" s="3">
        <f t="shared" si="0"/>
        <v>352.19166666666661</v>
      </c>
      <c r="P25" s="3">
        <f t="shared" si="2"/>
        <v>61.783333333333246</v>
      </c>
      <c r="Q25" s="3">
        <f t="shared" si="2"/>
        <v>43.683333333333223</v>
      </c>
    </row>
    <row r="26" spans="1:17" x14ac:dyDescent="0.3">
      <c r="A26" s="2" t="s">
        <v>15</v>
      </c>
      <c r="B26" s="1">
        <v>1925</v>
      </c>
      <c r="C26" s="3">
        <v>4.0999999999999996</v>
      </c>
      <c r="D26" s="3">
        <v>16.5</v>
      </c>
      <c r="E26" s="3">
        <v>76.900000000000006</v>
      </c>
      <c r="F26" s="3">
        <v>93.4</v>
      </c>
      <c r="G26" s="3">
        <v>258.2</v>
      </c>
      <c r="H26" s="3">
        <v>688.8</v>
      </c>
      <c r="I26" s="3">
        <v>593.5</v>
      </c>
      <c r="J26" s="3">
        <v>554.1</v>
      </c>
      <c r="K26" s="3">
        <v>158.80000000000001</v>
      </c>
      <c r="L26" s="3">
        <v>295.39999999999998</v>
      </c>
      <c r="M26" s="3">
        <v>223.7</v>
      </c>
      <c r="N26" s="3">
        <v>98.8</v>
      </c>
      <c r="O26" s="3">
        <f t="shared" si="0"/>
        <v>255.18333333333337</v>
      </c>
      <c r="P26" s="3">
        <f t="shared" si="2"/>
        <v>-97.00833333333324</v>
      </c>
      <c r="Q26" s="3">
        <f t="shared" si="2"/>
        <v>-158.79166666666649</v>
      </c>
    </row>
    <row r="27" spans="1:17" x14ac:dyDescent="0.3">
      <c r="A27" s="2" t="s">
        <v>15</v>
      </c>
      <c r="B27" s="1">
        <v>1926</v>
      </c>
      <c r="C27" s="3">
        <v>28.6</v>
      </c>
      <c r="D27" s="3">
        <v>5.8</v>
      </c>
      <c r="E27" s="3">
        <v>23.1</v>
      </c>
      <c r="F27" s="3">
        <v>55.8</v>
      </c>
      <c r="G27" s="3">
        <v>222.6</v>
      </c>
      <c r="H27" s="3">
        <v>563.9</v>
      </c>
      <c r="I27" s="3">
        <v>885.2</v>
      </c>
      <c r="J27" s="3">
        <v>536</v>
      </c>
      <c r="K27" s="3">
        <v>322.7</v>
      </c>
      <c r="L27" s="3">
        <v>216.7</v>
      </c>
      <c r="M27" s="3">
        <v>88.8</v>
      </c>
      <c r="N27" s="3">
        <v>16.2</v>
      </c>
      <c r="O27" s="3">
        <f t="shared" si="0"/>
        <v>247.11666666666665</v>
      </c>
      <c r="P27" s="3">
        <f t="shared" si="2"/>
        <v>-8.0666666666667197</v>
      </c>
      <c r="Q27" s="3">
        <f t="shared" si="2"/>
        <v>88.941666666666521</v>
      </c>
    </row>
    <row r="28" spans="1:17" x14ac:dyDescent="0.3">
      <c r="A28" s="2" t="s">
        <v>15</v>
      </c>
      <c r="B28" s="1">
        <v>1927</v>
      </c>
      <c r="C28" s="3">
        <v>18.8</v>
      </c>
      <c r="D28" s="3">
        <v>35.299999999999997</v>
      </c>
      <c r="E28" s="3">
        <v>49.6</v>
      </c>
      <c r="F28" s="3">
        <v>86.5</v>
      </c>
      <c r="G28" s="3">
        <v>265.39999999999998</v>
      </c>
      <c r="H28" s="3">
        <v>720.2</v>
      </c>
      <c r="I28" s="3">
        <v>888.2</v>
      </c>
      <c r="J28" s="3">
        <v>315</v>
      </c>
      <c r="K28" s="3">
        <v>335.6</v>
      </c>
      <c r="L28" s="3">
        <v>135.80000000000001</v>
      </c>
      <c r="M28" s="3">
        <v>137.6</v>
      </c>
      <c r="N28" s="3">
        <v>6.8</v>
      </c>
      <c r="O28" s="3">
        <f t="shared" si="0"/>
        <v>249.56666666666669</v>
      </c>
      <c r="P28" s="3">
        <f t="shared" si="2"/>
        <v>2.4500000000000455</v>
      </c>
      <c r="Q28" s="3">
        <f t="shared" si="2"/>
        <v>10.516666666666765</v>
      </c>
    </row>
    <row r="29" spans="1:17" x14ac:dyDescent="0.3">
      <c r="A29" s="2" t="s">
        <v>15</v>
      </c>
      <c r="B29" s="1">
        <v>1928</v>
      </c>
      <c r="C29" s="3">
        <v>12.7</v>
      </c>
      <c r="D29" s="3">
        <v>65.900000000000006</v>
      </c>
      <c r="E29" s="3">
        <v>51.3</v>
      </c>
      <c r="F29" s="3">
        <v>121.1</v>
      </c>
      <c r="G29" s="3">
        <v>81.900000000000006</v>
      </c>
      <c r="H29" s="3">
        <v>590.70000000000005</v>
      </c>
      <c r="I29" s="3">
        <v>420.6</v>
      </c>
      <c r="J29" s="3">
        <v>553.20000000000005</v>
      </c>
      <c r="K29" s="3">
        <v>75.900000000000006</v>
      </c>
      <c r="L29" s="3">
        <v>321.5</v>
      </c>
      <c r="M29" s="3">
        <v>155.19999999999999</v>
      </c>
      <c r="N29" s="3">
        <v>52.7</v>
      </c>
      <c r="O29" s="3">
        <f t="shared" si="0"/>
        <v>208.55833333333331</v>
      </c>
      <c r="P29" s="3">
        <f t="shared" si="2"/>
        <v>-41.008333333333383</v>
      </c>
      <c r="Q29" s="3">
        <f t="shared" si="2"/>
        <v>-43.458333333333428</v>
      </c>
    </row>
    <row r="30" spans="1:17" x14ac:dyDescent="0.3">
      <c r="A30" s="2" t="s">
        <v>15</v>
      </c>
      <c r="B30" s="1">
        <v>1929</v>
      </c>
      <c r="C30" s="3">
        <v>12.8</v>
      </c>
      <c r="D30" s="3">
        <v>29.8</v>
      </c>
      <c r="E30" s="3">
        <v>58.9</v>
      </c>
      <c r="F30" s="3">
        <v>210.7</v>
      </c>
      <c r="G30" s="3">
        <v>148</v>
      </c>
      <c r="H30" s="3">
        <v>946.6</v>
      </c>
      <c r="I30" s="3">
        <v>844</v>
      </c>
      <c r="J30" s="3">
        <v>293.89999999999998</v>
      </c>
      <c r="K30" s="3">
        <v>268.89999999999998</v>
      </c>
      <c r="L30" s="3">
        <v>350.4</v>
      </c>
      <c r="M30" s="3">
        <v>158.19999999999999</v>
      </c>
      <c r="N30" s="3">
        <v>39.4</v>
      </c>
      <c r="O30" s="3">
        <f t="shared" si="0"/>
        <v>280.13333333333338</v>
      </c>
      <c r="P30" s="3">
        <f t="shared" si="2"/>
        <v>71.575000000000074</v>
      </c>
      <c r="Q30" s="3">
        <f t="shared" si="2"/>
        <v>112.58333333333346</v>
      </c>
    </row>
    <row r="31" spans="1:17" x14ac:dyDescent="0.3">
      <c r="A31" s="2" t="s">
        <v>15</v>
      </c>
      <c r="B31" s="1">
        <v>1930</v>
      </c>
      <c r="C31" s="3">
        <v>10.8</v>
      </c>
      <c r="D31" s="3">
        <v>10.8</v>
      </c>
      <c r="E31" s="3">
        <v>39</v>
      </c>
      <c r="F31" s="3">
        <v>102.7</v>
      </c>
      <c r="G31" s="3">
        <v>404.9</v>
      </c>
      <c r="H31" s="3">
        <v>633.1</v>
      </c>
      <c r="I31" s="3">
        <v>401.7</v>
      </c>
      <c r="J31" s="3">
        <v>273.39999999999998</v>
      </c>
      <c r="K31" s="3">
        <v>411.5</v>
      </c>
      <c r="L31" s="3">
        <v>433.9</v>
      </c>
      <c r="M31" s="3">
        <v>207</v>
      </c>
      <c r="N31" s="3">
        <v>89.2</v>
      </c>
      <c r="O31" s="3">
        <f t="shared" si="0"/>
        <v>251.5</v>
      </c>
      <c r="P31" s="3">
        <f t="shared" si="2"/>
        <v>-28.633333333333383</v>
      </c>
      <c r="Q31" s="3">
        <f t="shared" si="2"/>
        <v>-100.20833333333346</v>
      </c>
    </row>
    <row r="32" spans="1:17" x14ac:dyDescent="0.3">
      <c r="A32" s="2" t="s">
        <v>15</v>
      </c>
      <c r="B32" s="1">
        <v>1931</v>
      </c>
      <c r="C32" s="3">
        <v>3.3</v>
      </c>
      <c r="D32" s="3">
        <v>0.3</v>
      </c>
      <c r="E32" s="3">
        <v>19.2</v>
      </c>
      <c r="F32" s="3">
        <v>126.9</v>
      </c>
      <c r="G32" s="3">
        <v>131.69999999999999</v>
      </c>
      <c r="H32" s="3">
        <v>541.70000000000005</v>
      </c>
      <c r="I32" s="3">
        <v>653.9</v>
      </c>
      <c r="J32" s="3">
        <v>1199.2</v>
      </c>
      <c r="K32" s="3">
        <v>163.19999999999999</v>
      </c>
      <c r="L32" s="3">
        <v>149.30000000000001</v>
      </c>
      <c r="M32" s="3">
        <v>164.3</v>
      </c>
      <c r="N32" s="3">
        <v>106.5</v>
      </c>
      <c r="O32" s="3">
        <f t="shared" si="0"/>
        <v>271.625</v>
      </c>
      <c r="P32" s="3">
        <f t="shared" si="2"/>
        <v>20.125</v>
      </c>
      <c r="Q32" s="3">
        <f t="shared" si="2"/>
        <v>48.758333333333383</v>
      </c>
    </row>
    <row r="33" spans="1:17" x14ac:dyDescent="0.3">
      <c r="A33" s="2" t="s">
        <v>15</v>
      </c>
      <c r="B33" s="1">
        <v>1932</v>
      </c>
      <c r="C33" s="3">
        <v>0.1</v>
      </c>
      <c r="D33" s="3">
        <v>19.3</v>
      </c>
      <c r="E33" s="3">
        <v>28.6</v>
      </c>
      <c r="F33" s="3">
        <v>113</v>
      </c>
      <c r="G33" s="3">
        <v>646.5</v>
      </c>
      <c r="H33" s="3">
        <v>341</v>
      </c>
      <c r="I33" s="3">
        <v>716.4</v>
      </c>
      <c r="J33" s="3">
        <v>423.2</v>
      </c>
      <c r="K33" s="3">
        <v>317.3</v>
      </c>
      <c r="L33" s="3">
        <v>543.20000000000005</v>
      </c>
      <c r="M33" s="3">
        <v>223.2</v>
      </c>
      <c r="N33" s="3">
        <v>31.3</v>
      </c>
      <c r="O33" s="3">
        <f t="shared" si="0"/>
        <v>283.5916666666667</v>
      </c>
      <c r="P33" s="3">
        <f t="shared" si="2"/>
        <v>11.966666666666697</v>
      </c>
      <c r="Q33" s="3">
        <f t="shared" si="2"/>
        <v>-8.158333333333303</v>
      </c>
    </row>
    <row r="34" spans="1:17" x14ac:dyDescent="0.3">
      <c r="A34" s="2" t="s">
        <v>15</v>
      </c>
      <c r="B34" s="1">
        <v>1933</v>
      </c>
      <c r="C34" s="3">
        <v>1</v>
      </c>
      <c r="D34" s="3">
        <v>9.3000000000000007</v>
      </c>
      <c r="E34" s="3">
        <v>36.9</v>
      </c>
      <c r="F34" s="3">
        <v>139.5</v>
      </c>
      <c r="G34" s="3">
        <v>738.8</v>
      </c>
      <c r="H34" s="3">
        <v>859.3</v>
      </c>
      <c r="I34" s="3">
        <v>773.4</v>
      </c>
      <c r="J34" s="3">
        <v>479.5</v>
      </c>
      <c r="K34" s="3">
        <v>469.7</v>
      </c>
      <c r="L34" s="3">
        <v>397</v>
      </c>
      <c r="M34" s="3">
        <v>126.1</v>
      </c>
      <c r="N34" s="3">
        <v>42.3</v>
      </c>
      <c r="O34" s="3">
        <f t="shared" si="0"/>
        <v>339.4</v>
      </c>
      <c r="P34" s="3">
        <f t="shared" si="2"/>
        <v>55.80833333333328</v>
      </c>
      <c r="Q34" s="3">
        <f t="shared" si="2"/>
        <v>43.841666666666583</v>
      </c>
    </row>
    <row r="35" spans="1:17" x14ac:dyDescent="0.3">
      <c r="A35" s="2" t="s">
        <v>15</v>
      </c>
      <c r="B35" s="1">
        <v>1934</v>
      </c>
      <c r="C35" s="3">
        <v>74.5</v>
      </c>
      <c r="D35" s="3">
        <v>1.7</v>
      </c>
      <c r="E35" s="3">
        <v>47.7</v>
      </c>
      <c r="F35" s="3">
        <v>92.4</v>
      </c>
      <c r="G35" s="3">
        <v>106.7</v>
      </c>
      <c r="H35" s="3">
        <v>852.9</v>
      </c>
      <c r="I35" s="3">
        <v>415</v>
      </c>
      <c r="J35" s="3">
        <v>337.2</v>
      </c>
      <c r="K35" s="3">
        <v>48.4</v>
      </c>
      <c r="L35" s="3">
        <v>335.9</v>
      </c>
      <c r="M35" s="3">
        <v>93.4</v>
      </c>
      <c r="N35" s="3">
        <v>4.9000000000000004</v>
      </c>
      <c r="O35" s="3">
        <f t="shared" si="0"/>
        <v>200.89166666666668</v>
      </c>
      <c r="P35" s="3">
        <f t="shared" si="2"/>
        <v>-138.5083333333333</v>
      </c>
      <c r="Q35" s="3">
        <f t="shared" si="2"/>
        <v>-194.31666666666658</v>
      </c>
    </row>
    <row r="36" spans="1:17" x14ac:dyDescent="0.3">
      <c r="A36" s="2" t="s">
        <v>15</v>
      </c>
      <c r="B36" s="1">
        <v>1935</v>
      </c>
      <c r="C36" s="3">
        <v>23.9</v>
      </c>
      <c r="D36" s="3">
        <v>8.3000000000000007</v>
      </c>
      <c r="E36" s="3">
        <v>18.100000000000001</v>
      </c>
      <c r="F36" s="3">
        <v>120.7</v>
      </c>
      <c r="G36" s="3">
        <v>56.6</v>
      </c>
      <c r="H36" s="3">
        <v>431.3</v>
      </c>
      <c r="I36" s="3">
        <v>687.3</v>
      </c>
      <c r="J36" s="3">
        <v>280.89999999999998</v>
      </c>
      <c r="K36" s="3">
        <v>283.3</v>
      </c>
      <c r="L36" s="3">
        <v>403.8</v>
      </c>
      <c r="M36" s="3">
        <v>153</v>
      </c>
      <c r="N36" s="3">
        <v>30.9</v>
      </c>
      <c r="O36" s="3">
        <f t="shared" si="0"/>
        <v>208.17499999999998</v>
      </c>
      <c r="P36" s="3">
        <f t="shared" ref="P36:Q51" si="3">O36-O35</f>
        <v>7.283333333333303</v>
      </c>
      <c r="Q36" s="3">
        <f t="shared" si="3"/>
        <v>145.7916666666666</v>
      </c>
    </row>
    <row r="37" spans="1:17" x14ac:dyDescent="0.3">
      <c r="A37" s="2" t="s">
        <v>15</v>
      </c>
      <c r="B37" s="1">
        <v>1936</v>
      </c>
      <c r="C37" s="3">
        <v>1.2</v>
      </c>
      <c r="D37" s="3">
        <v>16.5</v>
      </c>
      <c r="E37" s="3">
        <v>116</v>
      </c>
      <c r="F37" s="3">
        <v>34</v>
      </c>
      <c r="G37" s="3">
        <v>466.5</v>
      </c>
      <c r="H37" s="3">
        <v>620.79999999999995</v>
      </c>
      <c r="I37" s="3">
        <v>672.1</v>
      </c>
      <c r="J37" s="3">
        <v>367.9</v>
      </c>
      <c r="K37" s="3">
        <v>286.7</v>
      </c>
      <c r="L37" s="3">
        <v>231.7</v>
      </c>
      <c r="M37" s="3">
        <v>211.1</v>
      </c>
      <c r="N37" s="3">
        <v>18.600000000000001</v>
      </c>
      <c r="O37" s="3">
        <f t="shared" si="0"/>
        <v>253.59166666666661</v>
      </c>
      <c r="P37" s="3">
        <f t="shared" si="3"/>
        <v>45.416666666666629</v>
      </c>
      <c r="Q37" s="3">
        <f t="shared" si="3"/>
        <v>38.133333333333326</v>
      </c>
    </row>
    <row r="38" spans="1:17" x14ac:dyDescent="0.3">
      <c r="A38" s="2" t="s">
        <v>15</v>
      </c>
      <c r="B38" s="1">
        <v>1937</v>
      </c>
      <c r="C38" s="3">
        <v>6.5</v>
      </c>
      <c r="D38" s="3">
        <v>21.2</v>
      </c>
      <c r="E38" s="3">
        <v>58.7</v>
      </c>
      <c r="F38" s="3">
        <v>175.5</v>
      </c>
      <c r="G38" s="3">
        <v>137.1</v>
      </c>
      <c r="H38" s="3">
        <v>485.6</v>
      </c>
      <c r="I38" s="3">
        <v>970.5</v>
      </c>
      <c r="J38" s="3">
        <v>281.2</v>
      </c>
      <c r="K38" s="3">
        <v>139.80000000000001</v>
      </c>
      <c r="L38" s="3">
        <v>401.9</v>
      </c>
      <c r="M38" s="3">
        <v>121</v>
      </c>
      <c r="N38" s="3">
        <v>19.100000000000001</v>
      </c>
      <c r="O38" s="3">
        <f t="shared" si="0"/>
        <v>234.84166666666667</v>
      </c>
      <c r="P38" s="3">
        <f t="shared" si="3"/>
        <v>-18.749999999999943</v>
      </c>
      <c r="Q38" s="3">
        <f t="shared" si="3"/>
        <v>-64.166666666666572</v>
      </c>
    </row>
    <row r="39" spans="1:17" x14ac:dyDescent="0.3">
      <c r="A39" s="2" t="s">
        <v>15</v>
      </c>
      <c r="B39" s="1">
        <v>1938</v>
      </c>
      <c r="C39" s="3">
        <v>0.3</v>
      </c>
      <c r="D39" s="3">
        <v>79</v>
      </c>
      <c r="E39" s="3">
        <v>53.3</v>
      </c>
      <c r="F39" s="3">
        <v>164.5</v>
      </c>
      <c r="G39" s="3">
        <v>179.6</v>
      </c>
      <c r="H39" s="3">
        <v>681.6</v>
      </c>
      <c r="I39" s="3">
        <v>648.6</v>
      </c>
      <c r="J39" s="3">
        <v>287.89999999999998</v>
      </c>
      <c r="K39" s="3">
        <v>223.2</v>
      </c>
      <c r="L39" s="3">
        <v>223.7</v>
      </c>
      <c r="M39" s="3">
        <v>69.5</v>
      </c>
      <c r="N39" s="3">
        <v>22.9</v>
      </c>
      <c r="O39" s="3">
        <f t="shared" si="0"/>
        <v>219.50833333333333</v>
      </c>
      <c r="P39" s="3">
        <f t="shared" si="3"/>
        <v>-15.333333333333343</v>
      </c>
      <c r="Q39" s="3">
        <f t="shared" si="3"/>
        <v>3.4166666666666003</v>
      </c>
    </row>
    <row r="40" spans="1:17" x14ac:dyDescent="0.3">
      <c r="A40" s="2" t="s">
        <v>15</v>
      </c>
      <c r="B40" s="1">
        <v>1939</v>
      </c>
      <c r="C40" s="3">
        <v>13.6</v>
      </c>
      <c r="D40" s="3">
        <v>3.6</v>
      </c>
      <c r="E40" s="3">
        <v>24.9</v>
      </c>
      <c r="F40" s="3">
        <v>172.8</v>
      </c>
      <c r="G40" s="3">
        <v>105.1</v>
      </c>
      <c r="H40" s="3">
        <v>625.79999999999995</v>
      </c>
      <c r="I40" s="3">
        <v>749.6</v>
      </c>
      <c r="J40" s="3">
        <v>459.9</v>
      </c>
      <c r="K40" s="3">
        <v>134.1</v>
      </c>
      <c r="L40" s="3">
        <v>339.8</v>
      </c>
      <c r="M40" s="3">
        <v>298.10000000000002</v>
      </c>
      <c r="N40" s="3">
        <v>10.199999999999999</v>
      </c>
      <c r="O40" s="3">
        <f t="shared" si="0"/>
        <v>244.79166666666666</v>
      </c>
      <c r="P40" s="3">
        <f t="shared" si="3"/>
        <v>25.283333333333331</v>
      </c>
      <c r="Q40" s="3">
        <f t="shared" si="3"/>
        <v>40.616666666666674</v>
      </c>
    </row>
    <row r="41" spans="1:17" x14ac:dyDescent="0.3">
      <c r="A41" s="2" t="s">
        <v>15</v>
      </c>
      <c r="B41" s="1">
        <v>1940</v>
      </c>
      <c r="C41" s="3">
        <v>0.6</v>
      </c>
      <c r="D41" s="3">
        <v>1.5</v>
      </c>
      <c r="E41" s="3">
        <v>3.8</v>
      </c>
      <c r="F41" s="3">
        <v>126.5</v>
      </c>
      <c r="G41" s="3">
        <v>217.4</v>
      </c>
      <c r="H41" s="3">
        <v>606.4</v>
      </c>
      <c r="I41" s="3">
        <v>877.3</v>
      </c>
      <c r="J41" s="3">
        <v>610.79999999999995</v>
      </c>
      <c r="K41" s="3">
        <v>68.2</v>
      </c>
      <c r="L41" s="3">
        <v>257.7</v>
      </c>
      <c r="M41" s="3">
        <v>287.5</v>
      </c>
      <c r="N41" s="3">
        <v>60.1</v>
      </c>
      <c r="O41" s="3">
        <f t="shared" si="0"/>
        <v>259.81666666666666</v>
      </c>
      <c r="P41" s="3">
        <f t="shared" si="3"/>
        <v>15.025000000000006</v>
      </c>
      <c r="Q41" s="3">
        <f t="shared" si="3"/>
        <v>-10.258333333333326</v>
      </c>
    </row>
    <row r="42" spans="1:17" x14ac:dyDescent="0.3">
      <c r="A42" s="2" t="s">
        <v>15</v>
      </c>
      <c r="B42" s="1">
        <v>1941</v>
      </c>
      <c r="C42" s="3">
        <v>15.9</v>
      </c>
      <c r="D42" s="3">
        <v>4.5999999999999996</v>
      </c>
      <c r="E42" s="3">
        <v>12.7</v>
      </c>
      <c r="F42" s="3">
        <v>101.9</v>
      </c>
      <c r="G42" s="3">
        <v>417.5</v>
      </c>
      <c r="H42" s="3">
        <v>797.6</v>
      </c>
      <c r="I42" s="3">
        <v>517.9</v>
      </c>
      <c r="J42" s="3">
        <v>458.5</v>
      </c>
      <c r="K42" s="3">
        <v>257.89999999999998</v>
      </c>
      <c r="L42" s="3">
        <v>221.6</v>
      </c>
      <c r="M42" s="3">
        <v>220.5</v>
      </c>
      <c r="N42" s="3">
        <v>84.6</v>
      </c>
      <c r="O42" s="3">
        <f t="shared" si="0"/>
        <v>259.26666666666665</v>
      </c>
      <c r="P42" s="3">
        <f t="shared" si="3"/>
        <v>-0.55000000000001137</v>
      </c>
      <c r="Q42" s="3">
        <f t="shared" si="3"/>
        <v>-15.575000000000017</v>
      </c>
    </row>
    <row r="43" spans="1:17" x14ac:dyDescent="0.3">
      <c r="A43" s="2" t="s">
        <v>15</v>
      </c>
      <c r="B43" s="1">
        <v>1942</v>
      </c>
      <c r="C43" s="3">
        <v>2.4</v>
      </c>
      <c r="D43" s="3">
        <v>4.7</v>
      </c>
      <c r="E43" s="3">
        <v>23.2</v>
      </c>
      <c r="F43" s="3">
        <v>180.3</v>
      </c>
      <c r="G43" s="3">
        <v>191.9</v>
      </c>
      <c r="H43" s="3">
        <v>813.6</v>
      </c>
      <c r="I43" s="3">
        <v>828.8</v>
      </c>
      <c r="J43" s="3">
        <v>329.3</v>
      </c>
      <c r="K43" s="3">
        <v>99.8</v>
      </c>
      <c r="L43" s="3">
        <v>374.4</v>
      </c>
      <c r="M43" s="3">
        <v>84.7</v>
      </c>
      <c r="N43" s="3">
        <v>117.9</v>
      </c>
      <c r="O43" s="3">
        <f t="shared" si="0"/>
        <v>254.25</v>
      </c>
      <c r="P43" s="3">
        <f t="shared" si="3"/>
        <v>-5.0166666666666515</v>
      </c>
      <c r="Q43" s="3">
        <f t="shared" si="3"/>
        <v>-4.4666666666666401</v>
      </c>
    </row>
    <row r="44" spans="1:17" x14ac:dyDescent="0.3">
      <c r="A44" s="2" t="s">
        <v>15</v>
      </c>
      <c r="B44" s="1">
        <v>1943</v>
      </c>
      <c r="C44" s="3">
        <v>83.5</v>
      </c>
      <c r="D44" s="3">
        <v>14.6</v>
      </c>
      <c r="E44" s="3">
        <v>38.4</v>
      </c>
      <c r="F44" s="3">
        <v>107.5</v>
      </c>
      <c r="G44" s="3">
        <v>478.4</v>
      </c>
      <c r="H44" s="3">
        <v>794.5</v>
      </c>
      <c r="I44" s="3">
        <v>831.6</v>
      </c>
      <c r="J44" s="3">
        <v>183.3</v>
      </c>
      <c r="K44" s="3">
        <v>257.60000000000002</v>
      </c>
      <c r="L44" s="3">
        <v>427.2</v>
      </c>
      <c r="M44" s="3">
        <v>223.4</v>
      </c>
      <c r="N44" s="3">
        <v>24.3</v>
      </c>
      <c r="O44" s="3">
        <f t="shared" si="0"/>
        <v>288.69166666666666</v>
      </c>
      <c r="P44" s="3">
        <f t="shared" si="3"/>
        <v>34.441666666666663</v>
      </c>
      <c r="Q44" s="3">
        <f t="shared" si="3"/>
        <v>39.458333333333314</v>
      </c>
    </row>
    <row r="45" spans="1:17" x14ac:dyDescent="0.3">
      <c r="A45" s="2" t="s">
        <v>15</v>
      </c>
      <c r="B45" s="1">
        <v>1944</v>
      </c>
      <c r="C45" s="3">
        <v>6.4</v>
      </c>
      <c r="D45" s="3">
        <v>26.6</v>
      </c>
      <c r="E45" s="3">
        <v>61.6</v>
      </c>
      <c r="F45" s="3">
        <v>61.6</v>
      </c>
      <c r="G45" s="3">
        <v>212.7</v>
      </c>
      <c r="H45" s="3">
        <v>498.9</v>
      </c>
      <c r="I45" s="3">
        <v>614.1</v>
      </c>
      <c r="J45" s="3">
        <v>230.7</v>
      </c>
      <c r="K45" s="3">
        <v>155</v>
      </c>
      <c r="L45" s="3">
        <v>289</v>
      </c>
      <c r="M45" s="3">
        <v>244.1</v>
      </c>
      <c r="N45" s="3">
        <v>89.2</v>
      </c>
      <c r="O45" s="3">
        <f t="shared" si="0"/>
        <v>207.49166666666667</v>
      </c>
      <c r="P45" s="3">
        <f t="shared" si="3"/>
        <v>-81.199999999999989</v>
      </c>
      <c r="Q45" s="3">
        <f t="shared" si="3"/>
        <v>-115.64166666666665</v>
      </c>
    </row>
    <row r="46" spans="1:17" x14ac:dyDescent="0.3">
      <c r="A46" s="2" t="s">
        <v>15</v>
      </c>
      <c r="B46" s="1">
        <v>1945</v>
      </c>
      <c r="C46" s="3">
        <v>4.4000000000000004</v>
      </c>
      <c r="D46" s="3">
        <v>9.9</v>
      </c>
      <c r="E46" s="3">
        <v>12.7</v>
      </c>
      <c r="F46" s="3">
        <v>104.1</v>
      </c>
      <c r="G46" s="3">
        <v>53.4</v>
      </c>
      <c r="H46" s="3">
        <v>549.79999999999995</v>
      </c>
      <c r="I46" s="3">
        <v>704</v>
      </c>
      <c r="J46" s="3">
        <v>351.8</v>
      </c>
      <c r="K46" s="3">
        <v>110.9</v>
      </c>
      <c r="L46" s="3">
        <v>253.8</v>
      </c>
      <c r="M46" s="3">
        <v>259.5</v>
      </c>
      <c r="N46" s="3">
        <v>18</v>
      </c>
      <c r="O46" s="3">
        <f t="shared" si="0"/>
        <v>202.69166666666669</v>
      </c>
      <c r="P46" s="3">
        <f t="shared" si="3"/>
        <v>-4.7999999999999829</v>
      </c>
      <c r="Q46" s="3">
        <f t="shared" si="3"/>
        <v>76.400000000000006</v>
      </c>
    </row>
    <row r="47" spans="1:17" x14ac:dyDescent="0.3">
      <c r="A47" s="2" t="s">
        <v>15</v>
      </c>
      <c r="B47" s="1">
        <v>1946</v>
      </c>
      <c r="C47" s="3">
        <v>1.8</v>
      </c>
      <c r="D47" s="3">
        <v>5.4</v>
      </c>
      <c r="E47" s="3">
        <v>108.4</v>
      </c>
      <c r="F47" s="3">
        <v>139.80000000000001</v>
      </c>
      <c r="G47" s="3">
        <v>83</v>
      </c>
      <c r="H47" s="3">
        <v>919</v>
      </c>
      <c r="I47" s="3">
        <v>671.7</v>
      </c>
      <c r="J47" s="3">
        <v>695.6</v>
      </c>
      <c r="K47" s="3">
        <v>199.4</v>
      </c>
      <c r="L47" s="3">
        <v>266.10000000000002</v>
      </c>
      <c r="M47" s="3">
        <v>273</v>
      </c>
      <c r="N47" s="3">
        <v>202.3</v>
      </c>
      <c r="O47" s="3">
        <f t="shared" si="0"/>
        <v>297.12500000000006</v>
      </c>
      <c r="P47" s="3">
        <f t="shared" si="3"/>
        <v>94.433333333333366</v>
      </c>
      <c r="Q47" s="3">
        <f t="shared" si="3"/>
        <v>99.233333333333348</v>
      </c>
    </row>
    <row r="48" spans="1:17" x14ac:dyDescent="0.3">
      <c r="A48" s="2" t="s">
        <v>15</v>
      </c>
      <c r="B48" s="1">
        <v>1947</v>
      </c>
      <c r="C48" s="3">
        <v>22.2</v>
      </c>
      <c r="D48" s="3">
        <v>27.3</v>
      </c>
      <c r="E48" s="3">
        <v>98</v>
      </c>
      <c r="F48" s="3">
        <v>142.19999999999999</v>
      </c>
      <c r="G48" s="3">
        <v>85.7</v>
      </c>
      <c r="H48" s="3">
        <v>556.1</v>
      </c>
      <c r="I48" s="3">
        <v>669.3</v>
      </c>
      <c r="J48" s="3">
        <v>739.6</v>
      </c>
      <c r="K48" s="3">
        <v>394.5</v>
      </c>
      <c r="L48" s="3">
        <v>183.7</v>
      </c>
      <c r="M48" s="3">
        <v>32.4</v>
      </c>
      <c r="N48" s="3">
        <v>47</v>
      </c>
      <c r="O48" s="3">
        <f t="shared" si="0"/>
        <v>249.83333333333334</v>
      </c>
      <c r="P48" s="3">
        <f t="shared" si="3"/>
        <v>-47.291666666666714</v>
      </c>
      <c r="Q48" s="3">
        <f t="shared" si="3"/>
        <v>-141.72500000000008</v>
      </c>
    </row>
    <row r="49" spans="1:17" x14ac:dyDescent="0.3">
      <c r="A49" s="2" t="s">
        <v>15</v>
      </c>
      <c r="B49" s="1">
        <v>1948</v>
      </c>
      <c r="C49" s="3">
        <v>43</v>
      </c>
      <c r="D49" s="3">
        <v>8.3000000000000007</v>
      </c>
      <c r="E49" s="3">
        <v>48.2</v>
      </c>
      <c r="F49" s="3">
        <v>125</v>
      </c>
      <c r="G49" s="3">
        <v>212.3</v>
      </c>
      <c r="H49" s="3">
        <v>910.2</v>
      </c>
      <c r="I49" s="3">
        <v>619</v>
      </c>
      <c r="J49" s="3">
        <v>487.9</v>
      </c>
      <c r="K49" s="3">
        <v>166.6</v>
      </c>
      <c r="L49" s="3">
        <v>183.9</v>
      </c>
      <c r="M49" s="3">
        <v>215.6</v>
      </c>
      <c r="N49" s="3">
        <v>19.2</v>
      </c>
      <c r="O49" s="3">
        <f t="shared" si="0"/>
        <v>253.26666666666665</v>
      </c>
      <c r="P49" s="3">
        <f t="shared" si="3"/>
        <v>3.4333333333333087</v>
      </c>
      <c r="Q49" s="3">
        <f t="shared" si="3"/>
        <v>50.725000000000023</v>
      </c>
    </row>
    <row r="50" spans="1:17" x14ac:dyDescent="0.3">
      <c r="A50" s="2" t="s">
        <v>15</v>
      </c>
      <c r="B50" s="1">
        <v>1949</v>
      </c>
      <c r="C50" s="3">
        <v>0.6</v>
      </c>
      <c r="D50" s="3">
        <v>1.8</v>
      </c>
      <c r="E50" s="3">
        <v>4.5</v>
      </c>
      <c r="F50" s="3">
        <v>98.1</v>
      </c>
      <c r="G50" s="3">
        <v>440</v>
      </c>
      <c r="H50" s="3">
        <v>536.29999999999995</v>
      </c>
      <c r="I50" s="3">
        <v>758.7</v>
      </c>
      <c r="J50" s="3">
        <v>445.2</v>
      </c>
      <c r="K50" s="3">
        <v>354.5</v>
      </c>
      <c r="L50" s="3">
        <v>229.1</v>
      </c>
      <c r="M50" s="3">
        <v>71.900000000000006</v>
      </c>
      <c r="N50" s="3">
        <v>1.8</v>
      </c>
      <c r="O50" s="3">
        <f t="shared" si="0"/>
        <v>245.20833333333334</v>
      </c>
      <c r="P50" s="3">
        <f t="shared" si="3"/>
        <v>-8.0583333333333087</v>
      </c>
      <c r="Q50" s="3">
        <f t="shared" si="3"/>
        <v>-11.491666666666617</v>
      </c>
    </row>
    <row r="51" spans="1:17" x14ac:dyDescent="0.3">
      <c r="A51" s="2" t="s">
        <v>15</v>
      </c>
      <c r="B51" s="1">
        <v>1950</v>
      </c>
      <c r="C51" s="3">
        <v>0.1</v>
      </c>
      <c r="D51" s="3">
        <v>53.7</v>
      </c>
      <c r="E51" s="3">
        <v>31.1</v>
      </c>
      <c r="F51" s="3">
        <v>68.5</v>
      </c>
      <c r="G51" s="3">
        <v>242</v>
      </c>
      <c r="H51" s="3">
        <v>638.29999999999995</v>
      </c>
      <c r="I51" s="3">
        <v>905.7</v>
      </c>
      <c r="J51" s="3">
        <v>387.3</v>
      </c>
      <c r="K51" s="3">
        <v>411.6</v>
      </c>
      <c r="L51" s="3">
        <v>250.4</v>
      </c>
      <c r="M51" s="3">
        <v>149.19999999999999</v>
      </c>
      <c r="N51" s="3">
        <v>8.8000000000000007</v>
      </c>
      <c r="O51" s="3">
        <f t="shared" si="0"/>
        <v>262.22499999999997</v>
      </c>
      <c r="P51" s="3">
        <f t="shared" si="3"/>
        <v>17.016666666666623</v>
      </c>
      <c r="Q51" s="3">
        <f t="shared" si="3"/>
        <v>25.074999999999932</v>
      </c>
    </row>
    <row r="52" spans="1:17" x14ac:dyDescent="0.3">
      <c r="A52" s="2" t="s">
        <v>15</v>
      </c>
      <c r="B52" s="1">
        <v>1951</v>
      </c>
      <c r="C52" s="3">
        <v>6.6</v>
      </c>
      <c r="D52" s="3">
        <v>6.5</v>
      </c>
      <c r="E52" s="3">
        <v>41.6</v>
      </c>
      <c r="F52" s="3">
        <v>175.9</v>
      </c>
      <c r="G52" s="3">
        <v>148.5</v>
      </c>
      <c r="H52" s="3">
        <v>774.1</v>
      </c>
      <c r="I52" s="3">
        <v>544.6</v>
      </c>
      <c r="J52" s="3">
        <v>190.6</v>
      </c>
      <c r="K52" s="3">
        <v>313.8</v>
      </c>
      <c r="L52" s="3">
        <v>250.6</v>
      </c>
      <c r="M52" s="3">
        <v>229.6</v>
      </c>
      <c r="N52" s="3">
        <v>23.2</v>
      </c>
      <c r="O52" s="3">
        <f t="shared" si="0"/>
        <v>225.46666666666667</v>
      </c>
      <c r="P52" s="3">
        <f t="shared" ref="P52:Q67" si="4">O52-O51</f>
        <v>-36.758333333333297</v>
      </c>
      <c r="Q52" s="3">
        <f t="shared" si="4"/>
        <v>-53.77499999999992</v>
      </c>
    </row>
    <row r="53" spans="1:17" x14ac:dyDescent="0.3">
      <c r="A53" s="2" t="s">
        <v>15</v>
      </c>
      <c r="B53" s="1">
        <v>1952</v>
      </c>
      <c r="C53" s="3">
        <v>5.2</v>
      </c>
      <c r="D53" s="3">
        <v>48.2</v>
      </c>
      <c r="E53" s="3">
        <v>20.8</v>
      </c>
      <c r="F53" s="3">
        <v>112.2</v>
      </c>
      <c r="G53" s="3">
        <v>214.6</v>
      </c>
      <c r="H53" s="3">
        <v>576.70000000000005</v>
      </c>
      <c r="I53" s="3">
        <v>430</v>
      </c>
      <c r="J53" s="3">
        <v>413.6</v>
      </c>
      <c r="K53" s="3">
        <v>57.4</v>
      </c>
      <c r="L53" s="3">
        <v>339.6</v>
      </c>
      <c r="M53" s="3">
        <v>49.6</v>
      </c>
      <c r="N53" s="3">
        <v>66.900000000000006</v>
      </c>
      <c r="O53" s="3">
        <f t="shared" si="0"/>
        <v>194.56666666666669</v>
      </c>
      <c r="P53" s="3">
        <f t="shared" si="4"/>
        <v>-30.899999999999977</v>
      </c>
      <c r="Q53" s="3">
        <f t="shared" si="4"/>
        <v>5.8583333333333201</v>
      </c>
    </row>
    <row r="54" spans="1:17" x14ac:dyDescent="0.3">
      <c r="A54" s="2" t="s">
        <v>15</v>
      </c>
      <c r="B54" s="1">
        <v>1953</v>
      </c>
      <c r="C54" s="3">
        <v>13.1</v>
      </c>
      <c r="D54" s="3">
        <v>22.6</v>
      </c>
      <c r="E54" s="3">
        <v>18.5</v>
      </c>
      <c r="F54" s="3">
        <v>132.4</v>
      </c>
      <c r="G54" s="3">
        <v>55.4</v>
      </c>
      <c r="H54" s="3">
        <v>340.5</v>
      </c>
      <c r="I54" s="3">
        <v>1027.5999999999999</v>
      </c>
      <c r="J54" s="3">
        <v>356.4</v>
      </c>
      <c r="K54" s="3">
        <v>100.5</v>
      </c>
      <c r="L54" s="3">
        <v>410.5</v>
      </c>
      <c r="M54" s="3">
        <v>62.2</v>
      </c>
      <c r="N54" s="3">
        <v>5.0999999999999996</v>
      </c>
      <c r="O54" s="3">
        <f t="shared" si="0"/>
        <v>212.06666666666663</v>
      </c>
      <c r="P54" s="3">
        <f t="shared" si="4"/>
        <v>17.499999999999943</v>
      </c>
      <c r="Q54" s="3">
        <f t="shared" si="4"/>
        <v>48.39999999999992</v>
      </c>
    </row>
    <row r="55" spans="1:17" x14ac:dyDescent="0.3">
      <c r="A55" s="2" t="s">
        <v>15</v>
      </c>
      <c r="B55" s="1">
        <v>1954</v>
      </c>
      <c r="C55" s="3">
        <v>23.5</v>
      </c>
      <c r="D55" s="3">
        <v>2.8</v>
      </c>
      <c r="E55" s="3">
        <v>90.6</v>
      </c>
      <c r="F55" s="3">
        <v>136.9</v>
      </c>
      <c r="G55" s="3">
        <v>179.5</v>
      </c>
      <c r="H55" s="3">
        <v>798.3</v>
      </c>
      <c r="I55" s="3">
        <v>640.5</v>
      </c>
      <c r="J55" s="3">
        <v>467</v>
      </c>
      <c r="K55" s="3">
        <v>201.6</v>
      </c>
      <c r="L55" s="3">
        <v>303.10000000000002</v>
      </c>
      <c r="M55" s="3">
        <v>31.6</v>
      </c>
      <c r="N55" s="3">
        <v>62.5</v>
      </c>
      <c r="O55" s="3">
        <f t="shared" si="0"/>
        <v>244.82499999999996</v>
      </c>
      <c r="P55" s="3">
        <f t="shared" si="4"/>
        <v>32.758333333333326</v>
      </c>
      <c r="Q55" s="3">
        <f t="shared" si="4"/>
        <v>15.258333333333383</v>
      </c>
    </row>
    <row r="56" spans="1:17" x14ac:dyDescent="0.3">
      <c r="A56" s="2" t="s">
        <v>15</v>
      </c>
      <c r="B56" s="1">
        <v>1955</v>
      </c>
      <c r="C56" s="3">
        <v>4.2</v>
      </c>
      <c r="D56" s="3">
        <v>6.3</v>
      </c>
      <c r="E56" s="3">
        <v>28.2</v>
      </c>
      <c r="F56" s="3">
        <v>125.9</v>
      </c>
      <c r="G56" s="3">
        <v>544.20000000000005</v>
      </c>
      <c r="H56" s="3">
        <v>782.4</v>
      </c>
      <c r="I56" s="3">
        <v>392.8</v>
      </c>
      <c r="J56" s="3">
        <v>236</v>
      </c>
      <c r="K56" s="3">
        <v>438.5</v>
      </c>
      <c r="L56" s="3">
        <v>378.2</v>
      </c>
      <c r="M56" s="3">
        <v>178.1</v>
      </c>
      <c r="N56" s="3">
        <v>19.8</v>
      </c>
      <c r="O56" s="3">
        <f t="shared" si="0"/>
        <v>261.21666666666664</v>
      </c>
      <c r="P56" s="3">
        <f t="shared" si="4"/>
        <v>16.39166666666668</v>
      </c>
      <c r="Q56" s="3">
        <f t="shared" si="4"/>
        <v>-16.366666666666646</v>
      </c>
    </row>
    <row r="57" spans="1:17" x14ac:dyDescent="0.3">
      <c r="A57" s="2" t="s">
        <v>15</v>
      </c>
      <c r="B57" s="1">
        <v>1956</v>
      </c>
      <c r="C57" s="3">
        <v>7.9</v>
      </c>
      <c r="D57" s="3">
        <v>11.7</v>
      </c>
      <c r="E57" s="3">
        <v>15.1</v>
      </c>
      <c r="F57" s="3">
        <v>151.6</v>
      </c>
      <c r="G57" s="3">
        <v>351.3</v>
      </c>
      <c r="H57" s="3">
        <v>755.4</v>
      </c>
      <c r="I57" s="3">
        <v>466.8</v>
      </c>
      <c r="J57" s="3">
        <v>319.5</v>
      </c>
      <c r="K57" s="3">
        <v>178.4</v>
      </c>
      <c r="L57" s="3">
        <v>353.3</v>
      </c>
      <c r="M57" s="3">
        <v>178.2</v>
      </c>
      <c r="N57" s="3">
        <v>9.1</v>
      </c>
      <c r="O57" s="3">
        <f t="shared" si="0"/>
        <v>233.19166666666669</v>
      </c>
      <c r="P57" s="3">
        <f t="shared" si="4"/>
        <v>-28.024999999999949</v>
      </c>
      <c r="Q57" s="3">
        <f t="shared" si="4"/>
        <v>-44.416666666666629</v>
      </c>
    </row>
    <row r="58" spans="1:17" x14ac:dyDescent="0.3">
      <c r="A58" s="2" t="s">
        <v>15</v>
      </c>
      <c r="B58" s="1">
        <v>1957</v>
      </c>
      <c r="C58" s="3">
        <v>1.2</v>
      </c>
      <c r="D58" s="3">
        <v>16</v>
      </c>
      <c r="E58" s="3">
        <v>25.7</v>
      </c>
      <c r="F58" s="3">
        <v>70.2</v>
      </c>
      <c r="G58" s="3">
        <v>381.2</v>
      </c>
      <c r="H58" s="3">
        <v>872</v>
      </c>
      <c r="I58" s="3">
        <v>835.3</v>
      </c>
      <c r="J58" s="3">
        <v>358.8</v>
      </c>
      <c r="K58" s="3">
        <v>41.3</v>
      </c>
      <c r="L58" s="3">
        <v>280.10000000000002</v>
      </c>
      <c r="M58" s="3">
        <v>192.5</v>
      </c>
      <c r="N58" s="3">
        <v>28.9</v>
      </c>
      <c r="O58" s="3">
        <f t="shared" si="0"/>
        <v>258.60000000000002</v>
      </c>
      <c r="P58" s="3">
        <f t="shared" si="4"/>
        <v>25.408333333333331</v>
      </c>
      <c r="Q58" s="3">
        <f t="shared" si="4"/>
        <v>53.43333333333328</v>
      </c>
    </row>
    <row r="59" spans="1:17" x14ac:dyDescent="0.3">
      <c r="A59" s="2" t="s">
        <v>15</v>
      </c>
      <c r="B59" s="1">
        <v>1958</v>
      </c>
      <c r="C59" s="3">
        <v>4.4000000000000004</v>
      </c>
      <c r="D59" s="3">
        <v>19.3</v>
      </c>
      <c r="E59" s="3">
        <v>57.3</v>
      </c>
      <c r="F59" s="3">
        <v>135.1</v>
      </c>
      <c r="G59" s="3">
        <v>353.5</v>
      </c>
      <c r="H59" s="3">
        <v>713.3</v>
      </c>
      <c r="I59" s="3">
        <v>622.70000000000005</v>
      </c>
      <c r="J59" s="3">
        <v>526.6</v>
      </c>
      <c r="K59" s="3">
        <v>86.1</v>
      </c>
      <c r="L59" s="3">
        <v>191</v>
      </c>
      <c r="M59" s="3">
        <v>206.1</v>
      </c>
      <c r="N59" s="3">
        <v>7.7</v>
      </c>
      <c r="O59" s="3">
        <f t="shared" si="0"/>
        <v>243.59166666666667</v>
      </c>
      <c r="P59" s="3">
        <f t="shared" si="4"/>
        <v>-15.008333333333354</v>
      </c>
      <c r="Q59" s="3">
        <f t="shared" si="4"/>
        <v>-40.416666666666686</v>
      </c>
    </row>
    <row r="60" spans="1:17" x14ac:dyDescent="0.3">
      <c r="A60" s="2" t="s">
        <v>15</v>
      </c>
      <c r="B60" s="1">
        <v>1959</v>
      </c>
      <c r="C60" s="3">
        <v>3</v>
      </c>
      <c r="D60" s="3">
        <v>21.4</v>
      </c>
      <c r="E60" s="3">
        <v>6.3</v>
      </c>
      <c r="F60" s="3">
        <v>150.69999999999999</v>
      </c>
      <c r="G60" s="3">
        <v>347.2</v>
      </c>
      <c r="H60" s="3">
        <v>872.8</v>
      </c>
      <c r="I60" s="3">
        <v>1155.7</v>
      </c>
      <c r="J60" s="3">
        <v>397.3</v>
      </c>
      <c r="K60" s="3">
        <v>405.5</v>
      </c>
      <c r="L60" s="3">
        <v>200.4</v>
      </c>
      <c r="M60" s="3">
        <v>151.9</v>
      </c>
      <c r="N60" s="3">
        <v>34</v>
      </c>
      <c r="O60" s="3">
        <f t="shared" si="0"/>
        <v>312.18333333333334</v>
      </c>
      <c r="P60" s="3">
        <f t="shared" si="4"/>
        <v>68.591666666666669</v>
      </c>
      <c r="Q60" s="3">
        <f t="shared" si="4"/>
        <v>83.600000000000023</v>
      </c>
    </row>
    <row r="61" spans="1:17" x14ac:dyDescent="0.3">
      <c r="A61" s="2" t="s">
        <v>15</v>
      </c>
      <c r="B61" s="1">
        <v>1960</v>
      </c>
      <c r="C61" s="3">
        <v>9.4</v>
      </c>
      <c r="D61" s="3">
        <v>8.4</v>
      </c>
      <c r="E61" s="3">
        <v>44.4</v>
      </c>
      <c r="F61" s="3">
        <v>206.6</v>
      </c>
      <c r="G61" s="3">
        <v>540</v>
      </c>
      <c r="H61" s="3">
        <v>480.3</v>
      </c>
      <c r="I61" s="3">
        <v>750.9</v>
      </c>
      <c r="J61" s="3">
        <v>336.8</v>
      </c>
      <c r="K61" s="3">
        <v>371.2</v>
      </c>
      <c r="L61" s="3">
        <v>255.9</v>
      </c>
      <c r="M61" s="3">
        <v>358</v>
      </c>
      <c r="N61" s="3">
        <v>23.7</v>
      </c>
      <c r="O61" s="3">
        <f t="shared" si="0"/>
        <v>282.13333333333333</v>
      </c>
      <c r="P61" s="3">
        <f t="shared" si="4"/>
        <v>-30.050000000000011</v>
      </c>
      <c r="Q61" s="3">
        <f t="shared" si="4"/>
        <v>-98.64166666666668</v>
      </c>
    </row>
    <row r="62" spans="1:17" x14ac:dyDescent="0.3">
      <c r="A62" s="2" t="s">
        <v>15</v>
      </c>
      <c r="B62" s="1">
        <v>1961</v>
      </c>
      <c r="C62" s="3">
        <v>13.7</v>
      </c>
      <c r="D62" s="3">
        <v>31.3</v>
      </c>
      <c r="E62" s="3">
        <v>11.4</v>
      </c>
      <c r="F62" s="3">
        <v>94.1</v>
      </c>
      <c r="G62" s="3">
        <v>500.5</v>
      </c>
      <c r="H62" s="3">
        <v>1005.2</v>
      </c>
      <c r="I62" s="3">
        <v>1146.5</v>
      </c>
      <c r="J62" s="3">
        <v>678.3</v>
      </c>
      <c r="K62" s="3">
        <v>399.3</v>
      </c>
      <c r="L62" s="3">
        <v>274.2</v>
      </c>
      <c r="M62" s="3">
        <v>85.9</v>
      </c>
      <c r="N62" s="3">
        <v>17.5</v>
      </c>
      <c r="O62" s="3">
        <f t="shared" si="0"/>
        <v>354.82499999999999</v>
      </c>
      <c r="P62" s="3">
        <f t="shared" si="4"/>
        <v>72.691666666666663</v>
      </c>
      <c r="Q62" s="3">
        <f t="shared" si="4"/>
        <v>102.74166666666667</v>
      </c>
    </row>
    <row r="63" spans="1:17" x14ac:dyDescent="0.3">
      <c r="A63" s="2" t="s">
        <v>15</v>
      </c>
      <c r="B63" s="1">
        <v>1962</v>
      </c>
      <c r="C63" s="3">
        <v>28.4</v>
      </c>
      <c r="D63" s="3">
        <v>54.7</v>
      </c>
      <c r="E63" s="3">
        <v>39.6</v>
      </c>
      <c r="F63" s="3">
        <v>95.1</v>
      </c>
      <c r="G63" s="3">
        <v>472.4</v>
      </c>
      <c r="H63" s="3">
        <v>244.9</v>
      </c>
      <c r="I63" s="3">
        <v>951.1</v>
      </c>
      <c r="J63" s="3">
        <v>510.7</v>
      </c>
      <c r="K63" s="3">
        <v>394.9</v>
      </c>
      <c r="L63" s="3">
        <v>475.6</v>
      </c>
      <c r="M63" s="3">
        <v>31.5</v>
      </c>
      <c r="N63" s="3">
        <v>76.900000000000006</v>
      </c>
      <c r="O63" s="3">
        <f t="shared" si="0"/>
        <v>281.31666666666666</v>
      </c>
      <c r="P63" s="3">
        <f t="shared" si="4"/>
        <v>-73.508333333333326</v>
      </c>
      <c r="Q63" s="3">
        <f t="shared" si="4"/>
        <v>-146.19999999999999</v>
      </c>
    </row>
    <row r="64" spans="1:17" x14ac:dyDescent="0.3">
      <c r="A64" s="2" t="s">
        <v>15</v>
      </c>
      <c r="B64" s="1">
        <v>1963</v>
      </c>
      <c r="C64" s="3">
        <v>30.2</v>
      </c>
      <c r="D64" s="3">
        <v>24.8</v>
      </c>
      <c r="E64" s="3">
        <v>69.8</v>
      </c>
      <c r="F64" s="3">
        <v>96.3</v>
      </c>
      <c r="G64" s="3">
        <v>157.1</v>
      </c>
      <c r="H64" s="3">
        <v>393.3</v>
      </c>
      <c r="I64" s="3">
        <v>720.2</v>
      </c>
      <c r="J64" s="3">
        <v>511</v>
      </c>
      <c r="K64" s="3">
        <v>223.9</v>
      </c>
      <c r="L64" s="3">
        <v>282.60000000000002</v>
      </c>
      <c r="M64" s="3">
        <v>93.4</v>
      </c>
      <c r="N64" s="3">
        <v>48.4</v>
      </c>
      <c r="O64" s="3">
        <f t="shared" si="0"/>
        <v>220.91666666666666</v>
      </c>
      <c r="P64" s="3">
        <f t="shared" si="4"/>
        <v>-60.400000000000006</v>
      </c>
      <c r="Q64" s="3">
        <f t="shared" si="4"/>
        <v>13.10833333333332</v>
      </c>
    </row>
    <row r="65" spans="1:17" x14ac:dyDescent="0.3">
      <c r="A65" s="2" t="s">
        <v>15</v>
      </c>
      <c r="B65" s="1">
        <v>1964</v>
      </c>
      <c r="C65" s="3">
        <v>1.1000000000000001</v>
      </c>
      <c r="D65" s="3">
        <v>7.8</v>
      </c>
      <c r="E65" s="3">
        <v>67.2</v>
      </c>
      <c r="F65" s="3">
        <v>83.3</v>
      </c>
      <c r="G65" s="3">
        <v>94.8</v>
      </c>
      <c r="H65" s="3">
        <v>379.4</v>
      </c>
      <c r="I65" s="3">
        <v>754.2</v>
      </c>
      <c r="J65" s="3">
        <v>548</v>
      </c>
      <c r="K65" s="3">
        <v>398.2</v>
      </c>
      <c r="L65" s="3">
        <v>325.7</v>
      </c>
      <c r="M65" s="3">
        <v>191.7</v>
      </c>
      <c r="N65" s="3">
        <v>17.8</v>
      </c>
      <c r="O65" s="3">
        <f t="shared" si="0"/>
        <v>239.1</v>
      </c>
      <c r="P65" s="3">
        <f t="shared" si="4"/>
        <v>18.183333333333337</v>
      </c>
      <c r="Q65" s="3">
        <f t="shared" si="4"/>
        <v>78.583333333333343</v>
      </c>
    </row>
    <row r="66" spans="1:17" x14ac:dyDescent="0.3">
      <c r="A66" s="2" t="s">
        <v>15</v>
      </c>
      <c r="B66" s="1">
        <v>1965</v>
      </c>
      <c r="C66" s="3">
        <v>9.1</v>
      </c>
      <c r="D66" s="3">
        <v>0.9</v>
      </c>
      <c r="E66" s="3">
        <v>28.3</v>
      </c>
      <c r="F66" s="3">
        <v>109.8</v>
      </c>
      <c r="G66" s="3">
        <v>214.5</v>
      </c>
      <c r="H66" s="3">
        <v>597.70000000000005</v>
      </c>
      <c r="I66" s="3">
        <v>465.1</v>
      </c>
      <c r="J66" s="3">
        <v>296.10000000000002</v>
      </c>
      <c r="K66" s="3">
        <v>150.1</v>
      </c>
      <c r="L66" s="3">
        <v>183.7</v>
      </c>
      <c r="M66" s="3">
        <v>131.69999999999999</v>
      </c>
      <c r="N66" s="3">
        <v>155.5</v>
      </c>
      <c r="O66" s="3">
        <f t="shared" ref="O66:O118" si="5">AVERAGE(C66:N66)</f>
        <v>195.20833333333329</v>
      </c>
      <c r="P66" s="3">
        <f t="shared" si="4"/>
        <v>-43.891666666666708</v>
      </c>
      <c r="Q66" s="3">
        <f t="shared" si="4"/>
        <v>-62.075000000000045</v>
      </c>
    </row>
    <row r="67" spans="1:17" x14ac:dyDescent="0.3">
      <c r="A67" s="2" t="s">
        <v>15</v>
      </c>
      <c r="B67" s="1">
        <v>1966</v>
      </c>
      <c r="C67" s="3">
        <v>3</v>
      </c>
      <c r="D67" s="3">
        <v>6.9</v>
      </c>
      <c r="E67" s="3">
        <v>67.7</v>
      </c>
      <c r="F67" s="3">
        <v>167.4</v>
      </c>
      <c r="G67" s="3">
        <v>95.2</v>
      </c>
      <c r="H67" s="3">
        <v>496.2</v>
      </c>
      <c r="I67" s="3">
        <v>601.9</v>
      </c>
      <c r="J67" s="3">
        <v>202.1</v>
      </c>
      <c r="K67" s="3">
        <v>293.2</v>
      </c>
      <c r="L67" s="3">
        <v>392.3</v>
      </c>
      <c r="M67" s="3">
        <v>245.4</v>
      </c>
      <c r="N67" s="3">
        <v>50.5</v>
      </c>
      <c r="O67" s="3">
        <f t="shared" si="5"/>
        <v>218.48333333333335</v>
      </c>
      <c r="P67" s="3">
        <f t="shared" si="4"/>
        <v>23.275000000000063</v>
      </c>
      <c r="Q67" s="3">
        <f t="shared" si="4"/>
        <v>67.166666666666771</v>
      </c>
    </row>
    <row r="68" spans="1:17" x14ac:dyDescent="0.3">
      <c r="A68" s="2" t="s">
        <v>15</v>
      </c>
      <c r="B68" s="1">
        <v>1967</v>
      </c>
      <c r="C68" s="3">
        <v>14.3</v>
      </c>
      <c r="D68" s="3">
        <v>0.1</v>
      </c>
      <c r="E68" s="3">
        <v>24.6</v>
      </c>
      <c r="F68" s="3">
        <v>70.099999999999994</v>
      </c>
      <c r="G68" s="3">
        <v>244.9</v>
      </c>
      <c r="H68" s="3">
        <v>541.70000000000005</v>
      </c>
      <c r="I68" s="3">
        <v>741.4</v>
      </c>
      <c r="J68" s="3">
        <v>508.4</v>
      </c>
      <c r="K68" s="3">
        <v>145.80000000000001</v>
      </c>
      <c r="L68" s="3">
        <v>172.7</v>
      </c>
      <c r="M68" s="3">
        <v>74</v>
      </c>
      <c r="N68" s="3">
        <v>31.1</v>
      </c>
      <c r="O68" s="3">
        <f t="shared" si="5"/>
        <v>214.09166666666667</v>
      </c>
      <c r="P68" s="3">
        <f t="shared" ref="P68:Q83" si="6">O68-O67</f>
        <v>-4.3916666666666799</v>
      </c>
      <c r="Q68" s="3">
        <f t="shared" si="6"/>
        <v>-27.666666666666742</v>
      </c>
    </row>
    <row r="69" spans="1:17" x14ac:dyDescent="0.3">
      <c r="A69" s="2" t="s">
        <v>15</v>
      </c>
      <c r="B69" s="1">
        <v>1968</v>
      </c>
      <c r="C69" s="3">
        <v>7.3</v>
      </c>
      <c r="D69" s="3">
        <v>30.5</v>
      </c>
      <c r="E69" s="3">
        <v>89.2</v>
      </c>
      <c r="F69" s="3">
        <v>133.30000000000001</v>
      </c>
      <c r="G69" s="3">
        <v>90</v>
      </c>
      <c r="H69" s="3">
        <v>696.4</v>
      </c>
      <c r="I69" s="3">
        <v>1308.9000000000001</v>
      </c>
      <c r="J69" s="3">
        <v>380.7</v>
      </c>
      <c r="K69" s="3">
        <v>325.39999999999998</v>
      </c>
      <c r="L69" s="3">
        <v>178.9</v>
      </c>
      <c r="M69" s="3">
        <v>119.4</v>
      </c>
      <c r="N69" s="3">
        <v>32.700000000000003</v>
      </c>
      <c r="O69" s="3">
        <f t="shared" si="5"/>
        <v>282.72500000000002</v>
      </c>
      <c r="P69" s="3">
        <f t="shared" si="6"/>
        <v>68.633333333333354</v>
      </c>
      <c r="Q69" s="3">
        <f t="shared" si="6"/>
        <v>73.025000000000034</v>
      </c>
    </row>
    <row r="70" spans="1:17" x14ac:dyDescent="0.3">
      <c r="A70" s="2" t="s">
        <v>15</v>
      </c>
      <c r="B70" s="1">
        <v>1969</v>
      </c>
      <c r="C70" s="3">
        <v>2.7</v>
      </c>
      <c r="D70" s="3">
        <v>6.4</v>
      </c>
      <c r="E70" s="3">
        <v>19.399999999999999</v>
      </c>
      <c r="F70" s="3">
        <v>117.2</v>
      </c>
      <c r="G70" s="3">
        <v>227.4</v>
      </c>
      <c r="H70" s="3">
        <v>550.5</v>
      </c>
      <c r="I70" s="3">
        <v>818.8</v>
      </c>
      <c r="J70" s="3">
        <v>284.8</v>
      </c>
      <c r="K70" s="3">
        <v>216.4</v>
      </c>
      <c r="L70" s="3">
        <v>235.6</v>
      </c>
      <c r="M70" s="3">
        <v>119.4</v>
      </c>
      <c r="N70" s="3">
        <v>66.3</v>
      </c>
      <c r="O70" s="3">
        <f t="shared" si="5"/>
        <v>222.07500000000002</v>
      </c>
      <c r="P70" s="3">
        <f t="shared" si="6"/>
        <v>-60.650000000000006</v>
      </c>
      <c r="Q70" s="3">
        <f t="shared" si="6"/>
        <v>-129.28333333333336</v>
      </c>
    </row>
    <row r="71" spans="1:17" x14ac:dyDescent="0.3">
      <c r="A71" s="2" t="s">
        <v>15</v>
      </c>
      <c r="B71" s="1">
        <v>1970</v>
      </c>
      <c r="C71" s="3">
        <v>12.9</v>
      </c>
      <c r="D71" s="3">
        <v>17.600000000000001</v>
      </c>
      <c r="E71" s="3">
        <v>25.8</v>
      </c>
      <c r="F71" s="3">
        <v>132.69999999999999</v>
      </c>
      <c r="G71" s="3">
        <v>289.10000000000002</v>
      </c>
      <c r="H71" s="3">
        <v>535.29999999999995</v>
      </c>
      <c r="I71" s="3">
        <v>558.1</v>
      </c>
      <c r="J71" s="3">
        <v>554.79999999999995</v>
      </c>
      <c r="K71" s="3">
        <v>212.5</v>
      </c>
      <c r="L71" s="3">
        <v>278.3</v>
      </c>
      <c r="M71" s="3">
        <v>80.5</v>
      </c>
      <c r="N71" s="3">
        <v>5.7</v>
      </c>
      <c r="O71" s="3">
        <f t="shared" si="5"/>
        <v>225.27500000000001</v>
      </c>
      <c r="P71" s="3">
        <f t="shared" si="6"/>
        <v>3.1999999999999886</v>
      </c>
      <c r="Q71" s="3">
        <f t="shared" si="6"/>
        <v>63.849999999999994</v>
      </c>
    </row>
    <row r="72" spans="1:17" x14ac:dyDescent="0.3">
      <c r="A72" s="2" t="s">
        <v>15</v>
      </c>
      <c r="B72" s="1">
        <v>1971</v>
      </c>
      <c r="C72" s="3">
        <v>31.6</v>
      </c>
      <c r="D72" s="3">
        <v>18.5</v>
      </c>
      <c r="E72" s="3">
        <v>20</v>
      </c>
      <c r="F72" s="3">
        <v>113</v>
      </c>
      <c r="G72" s="3">
        <v>317.5</v>
      </c>
      <c r="H72" s="3">
        <v>889.6</v>
      </c>
      <c r="I72" s="3">
        <v>648.6</v>
      </c>
      <c r="J72" s="3">
        <v>385.2</v>
      </c>
      <c r="K72" s="3">
        <v>331.2</v>
      </c>
      <c r="L72" s="3">
        <v>220.9</v>
      </c>
      <c r="M72" s="3">
        <v>38.299999999999997</v>
      </c>
      <c r="N72" s="3">
        <v>62.3</v>
      </c>
      <c r="O72" s="3">
        <f t="shared" si="5"/>
        <v>256.39166666666671</v>
      </c>
      <c r="P72" s="3">
        <f t="shared" si="6"/>
        <v>31.116666666666703</v>
      </c>
      <c r="Q72" s="3">
        <f t="shared" si="6"/>
        <v>27.916666666666714</v>
      </c>
    </row>
    <row r="73" spans="1:17" x14ac:dyDescent="0.3">
      <c r="A73" s="2" t="s">
        <v>15</v>
      </c>
      <c r="B73" s="1">
        <v>1972</v>
      </c>
      <c r="C73" s="3">
        <v>2.6</v>
      </c>
      <c r="D73" s="3">
        <v>7.5</v>
      </c>
      <c r="E73" s="3">
        <v>2.5</v>
      </c>
      <c r="F73" s="3">
        <v>87.5</v>
      </c>
      <c r="G73" s="3">
        <v>436</v>
      </c>
      <c r="H73" s="3">
        <v>401.8</v>
      </c>
      <c r="I73" s="3">
        <v>714.4</v>
      </c>
      <c r="J73" s="3">
        <v>294.89999999999998</v>
      </c>
      <c r="K73" s="3">
        <v>185.7</v>
      </c>
      <c r="L73" s="3">
        <v>351.5</v>
      </c>
      <c r="M73" s="3">
        <v>140.5</v>
      </c>
      <c r="N73" s="3">
        <v>114.3</v>
      </c>
      <c r="O73" s="3">
        <f t="shared" si="5"/>
        <v>228.26666666666668</v>
      </c>
      <c r="P73" s="3">
        <f t="shared" si="6"/>
        <v>-28.125000000000028</v>
      </c>
      <c r="Q73" s="3">
        <f t="shared" si="6"/>
        <v>-59.241666666666731</v>
      </c>
    </row>
    <row r="74" spans="1:17" x14ac:dyDescent="0.3">
      <c r="A74" s="2" t="s">
        <v>15</v>
      </c>
      <c r="B74" s="1">
        <v>1973</v>
      </c>
      <c r="C74" s="3">
        <v>0</v>
      </c>
      <c r="D74" s="3">
        <v>0.3</v>
      </c>
      <c r="E74" s="3">
        <v>12.3</v>
      </c>
      <c r="F74" s="3">
        <v>131.5</v>
      </c>
      <c r="G74" s="3">
        <v>119.9</v>
      </c>
      <c r="H74" s="3">
        <v>617</v>
      </c>
      <c r="I74" s="3">
        <v>583.5</v>
      </c>
      <c r="J74" s="3">
        <v>487.5</v>
      </c>
      <c r="K74" s="3">
        <v>61.3</v>
      </c>
      <c r="L74" s="3">
        <v>260.8</v>
      </c>
      <c r="M74" s="3">
        <v>84.5</v>
      </c>
      <c r="N74" s="3">
        <v>53.8</v>
      </c>
      <c r="O74" s="3">
        <f t="shared" si="5"/>
        <v>201.03333333333333</v>
      </c>
      <c r="P74" s="3">
        <f t="shared" si="6"/>
        <v>-27.233333333333348</v>
      </c>
      <c r="Q74" s="3">
        <f t="shared" si="6"/>
        <v>0.89166666666667993</v>
      </c>
    </row>
    <row r="75" spans="1:17" x14ac:dyDescent="0.3">
      <c r="A75" s="2" t="s">
        <v>15</v>
      </c>
      <c r="B75" s="1">
        <v>1974</v>
      </c>
      <c r="C75" s="3">
        <v>1.6</v>
      </c>
      <c r="D75" s="3">
        <v>5.4</v>
      </c>
      <c r="E75" s="3">
        <v>16</v>
      </c>
      <c r="F75" s="3">
        <v>128</v>
      </c>
      <c r="G75" s="3">
        <v>221.5</v>
      </c>
      <c r="H75" s="3">
        <v>266.89999999999998</v>
      </c>
      <c r="I75" s="3">
        <v>1004.2</v>
      </c>
      <c r="J75" s="3">
        <v>533.6</v>
      </c>
      <c r="K75" s="3">
        <v>383.6</v>
      </c>
      <c r="L75" s="3">
        <v>142.1</v>
      </c>
      <c r="M75" s="3">
        <v>61</v>
      </c>
      <c r="N75" s="3">
        <v>3.6</v>
      </c>
      <c r="O75" s="3">
        <f t="shared" si="5"/>
        <v>230.62499999999997</v>
      </c>
      <c r="P75" s="3">
        <f t="shared" si="6"/>
        <v>29.59166666666664</v>
      </c>
      <c r="Q75" s="3">
        <f t="shared" si="6"/>
        <v>56.824999999999989</v>
      </c>
    </row>
    <row r="76" spans="1:17" x14ac:dyDescent="0.3">
      <c r="A76" s="2" t="s">
        <v>15</v>
      </c>
      <c r="B76" s="1">
        <v>1975</v>
      </c>
      <c r="C76" s="3">
        <v>5.2</v>
      </c>
      <c r="D76" s="3">
        <v>21.4</v>
      </c>
      <c r="E76" s="3">
        <v>63.4</v>
      </c>
      <c r="F76" s="3">
        <v>123.8</v>
      </c>
      <c r="G76" s="3">
        <v>162.19999999999999</v>
      </c>
      <c r="H76" s="3">
        <v>864.4</v>
      </c>
      <c r="I76" s="3">
        <v>531.29999999999995</v>
      </c>
      <c r="J76" s="3">
        <v>675.9</v>
      </c>
      <c r="K76" s="3">
        <v>457.7</v>
      </c>
      <c r="L76" s="3">
        <v>368.9</v>
      </c>
      <c r="M76" s="3">
        <v>204.3</v>
      </c>
      <c r="N76" s="3">
        <v>19.899999999999999</v>
      </c>
      <c r="O76" s="3">
        <f t="shared" si="5"/>
        <v>291.53333333333336</v>
      </c>
      <c r="P76" s="3">
        <f t="shared" si="6"/>
        <v>60.908333333333388</v>
      </c>
      <c r="Q76" s="3">
        <f t="shared" si="6"/>
        <v>31.316666666666748</v>
      </c>
    </row>
    <row r="77" spans="1:17" x14ac:dyDescent="0.3">
      <c r="A77" s="2" t="s">
        <v>15</v>
      </c>
      <c r="B77" s="1">
        <v>1976</v>
      </c>
      <c r="C77" s="3">
        <v>0.1</v>
      </c>
      <c r="D77" s="3">
        <v>1.5</v>
      </c>
      <c r="E77" s="3">
        <v>21</v>
      </c>
      <c r="F77" s="3">
        <v>134.5</v>
      </c>
      <c r="G77" s="3">
        <v>75.8</v>
      </c>
      <c r="H77" s="3">
        <v>196.8</v>
      </c>
      <c r="I77" s="3">
        <v>641.5</v>
      </c>
      <c r="J77" s="3">
        <v>342.6</v>
      </c>
      <c r="K77" s="3">
        <v>116.2</v>
      </c>
      <c r="L77" s="3">
        <v>221.3</v>
      </c>
      <c r="M77" s="3">
        <v>286.7</v>
      </c>
      <c r="N77" s="3">
        <v>30.8</v>
      </c>
      <c r="O77" s="3">
        <f t="shared" si="5"/>
        <v>172.4</v>
      </c>
      <c r="P77" s="3">
        <f t="shared" si="6"/>
        <v>-119.13333333333335</v>
      </c>
      <c r="Q77" s="3">
        <f t="shared" si="6"/>
        <v>-180.04166666666674</v>
      </c>
    </row>
    <row r="78" spans="1:17" x14ac:dyDescent="0.3">
      <c r="A78" s="2" t="s">
        <v>15</v>
      </c>
      <c r="B78" s="1">
        <v>1977</v>
      </c>
      <c r="C78" s="3">
        <v>1.1000000000000001</v>
      </c>
      <c r="D78" s="3">
        <v>15.7</v>
      </c>
      <c r="E78" s="3">
        <v>28.3</v>
      </c>
      <c r="F78" s="3">
        <v>102.3</v>
      </c>
      <c r="G78" s="3">
        <v>306.39999999999998</v>
      </c>
      <c r="H78" s="3">
        <v>599.6</v>
      </c>
      <c r="I78" s="3">
        <v>753.3</v>
      </c>
      <c r="J78" s="3">
        <v>234.2</v>
      </c>
      <c r="K78" s="3">
        <v>201.3</v>
      </c>
      <c r="L78" s="3">
        <v>437</v>
      </c>
      <c r="M78" s="3">
        <v>361.7</v>
      </c>
      <c r="N78" s="3">
        <v>6.7</v>
      </c>
      <c r="O78" s="3">
        <f t="shared" si="5"/>
        <v>253.96666666666667</v>
      </c>
      <c r="P78" s="3">
        <f t="shared" si="6"/>
        <v>81.566666666666663</v>
      </c>
      <c r="Q78" s="3">
        <f t="shared" si="6"/>
        <v>200.70000000000002</v>
      </c>
    </row>
    <row r="79" spans="1:17" x14ac:dyDescent="0.3">
      <c r="A79" s="2" t="s">
        <v>15</v>
      </c>
      <c r="B79" s="1">
        <v>1978</v>
      </c>
      <c r="C79" s="3">
        <v>3.3</v>
      </c>
      <c r="D79" s="3">
        <v>14.7</v>
      </c>
      <c r="E79" s="3">
        <v>31.4</v>
      </c>
      <c r="F79" s="3">
        <v>73.900000000000006</v>
      </c>
      <c r="G79" s="3">
        <v>396.8</v>
      </c>
      <c r="H79" s="3">
        <v>758.1</v>
      </c>
      <c r="I79" s="3">
        <v>686.7</v>
      </c>
      <c r="J79" s="3">
        <v>516.79999999999995</v>
      </c>
      <c r="K79" s="3">
        <v>119.4</v>
      </c>
      <c r="L79" s="3">
        <v>171</v>
      </c>
      <c r="M79" s="3">
        <v>365.6</v>
      </c>
      <c r="N79" s="3">
        <v>39</v>
      </c>
      <c r="O79" s="3">
        <f t="shared" si="5"/>
        <v>264.72499999999997</v>
      </c>
      <c r="P79" s="3">
        <f t="shared" si="6"/>
        <v>10.758333333333297</v>
      </c>
      <c r="Q79" s="3">
        <f t="shared" si="6"/>
        <v>-70.808333333333366</v>
      </c>
    </row>
    <row r="80" spans="1:17" x14ac:dyDescent="0.3">
      <c r="A80" s="2" t="s">
        <v>15</v>
      </c>
      <c r="B80" s="1">
        <v>1979</v>
      </c>
      <c r="C80" s="3">
        <v>2.4</v>
      </c>
      <c r="D80" s="3">
        <v>30</v>
      </c>
      <c r="E80" s="3">
        <v>11.7</v>
      </c>
      <c r="F80" s="3">
        <v>42</v>
      </c>
      <c r="G80" s="3">
        <v>127.7</v>
      </c>
      <c r="H80" s="3">
        <v>582.9</v>
      </c>
      <c r="I80" s="3">
        <v>662.2</v>
      </c>
      <c r="J80" s="3">
        <v>383.7</v>
      </c>
      <c r="K80" s="3">
        <v>211.7</v>
      </c>
      <c r="L80" s="3">
        <v>163.80000000000001</v>
      </c>
      <c r="M80" s="3">
        <v>261.7</v>
      </c>
      <c r="N80" s="3">
        <v>23.3</v>
      </c>
      <c r="O80" s="3">
        <f t="shared" si="5"/>
        <v>208.5916666666667</v>
      </c>
      <c r="P80" s="3">
        <f t="shared" si="6"/>
        <v>-56.133333333333269</v>
      </c>
      <c r="Q80" s="3">
        <f t="shared" si="6"/>
        <v>-66.891666666666566</v>
      </c>
    </row>
    <row r="81" spans="1:17" x14ac:dyDescent="0.3">
      <c r="A81" s="2" t="s">
        <v>15</v>
      </c>
      <c r="B81" s="1">
        <v>1980</v>
      </c>
      <c r="C81" s="3">
        <v>0</v>
      </c>
      <c r="D81" s="3">
        <v>0.9</v>
      </c>
      <c r="E81" s="3">
        <v>20.8</v>
      </c>
      <c r="F81" s="3">
        <v>114.8</v>
      </c>
      <c r="G81" s="3">
        <v>105.3</v>
      </c>
      <c r="H81" s="3">
        <v>745.9</v>
      </c>
      <c r="I81" s="3">
        <v>754</v>
      </c>
      <c r="J81" s="3">
        <v>438.1</v>
      </c>
      <c r="K81" s="3">
        <v>139.5</v>
      </c>
      <c r="L81" s="3">
        <v>282.3</v>
      </c>
      <c r="M81" s="3">
        <v>162.30000000000001</v>
      </c>
      <c r="N81" s="3">
        <v>39.5</v>
      </c>
      <c r="O81" s="3">
        <f t="shared" si="5"/>
        <v>233.6166666666667</v>
      </c>
      <c r="P81" s="3">
        <f t="shared" si="6"/>
        <v>25.025000000000006</v>
      </c>
      <c r="Q81" s="3">
        <f t="shared" si="6"/>
        <v>81.158333333333275</v>
      </c>
    </row>
    <row r="82" spans="1:17" x14ac:dyDescent="0.3">
      <c r="A82" s="2" t="s">
        <v>15</v>
      </c>
      <c r="B82" s="1">
        <v>1981</v>
      </c>
      <c r="C82" s="3">
        <v>7</v>
      </c>
      <c r="D82" s="3">
        <v>6.8</v>
      </c>
      <c r="E82" s="3">
        <v>28.5</v>
      </c>
      <c r="F82" s="3">
        <v>75.900000000000006</v>
      </c>
      <c r="G82" s="3">
        <v>166.3</v>
      </c>
      <c r="H82" s="3">
        <v>912.4</v>
      </c>
      <c r="I82" s="3">
        <v>489.8</v>
      </c>
      <c r="J82" s="3">
        <v>495.6</v>
      </c>
      <c r="K82" s="3">
        <v>376.6</v>
      </c>
      <c r="L82" s="3">
        <v>265</v>
      </c>
      <c r="M82" s="3">
        <v>138.6</v>
      </c>
      <c r="N82" s="3">
        <v>43.3</v>
      </c>
      <c r="O82" s="3">
        <f t="shared" si="5"/>
        <v>250.48333333333335</v>
      </c>
      <c r="P82" s="3">
        <f t="shared" si="6"/>
        <v>16.866666666666646</v>
      </c>
      <c r="Q82" s="3">
        <f t="shared" si="6"/>
        <v>-8.1583333333333599</v>
      </c>
    </row>
    <row r="83" spans="1:17" x14ac:dyDescent="0.3">
      <c r="A83" s="2" t="s">
        <v>15</v>
      </c>
      <c r="B83" s="1">
        <v>1982</v>
      </c>
      <c r="C83" s="3">
        <v>0.7</v>
      </c>
      <c r="D83" s="3">
        <v>0.1</v>
      </c>
      <c r="E83" s="3">
        <v>21.9</v>
      </c>
      <c r="F83" s="3">
        <v>60.4</v>
      </c>
      <c r="G83" s="3">
        <v>148.19999999999999</v>
      </c>
      <c r="H83" s="3">
        <v>612.20000000000005</v>
      </c>
      <c r="I83" s="3">
        <v>511.5</v>
      </c>
      <c r="J83" s="3">
        <v>495</v>
      </c>
      <c r="K83" s="3">
        <v>70.599999999999994</v>
      </c>
      <c r="L83" s="3">
        <v>164.4</v>
      </c>
      <c r="M83" s="3">
        <v>127.5</v>
      </c>
      <c r="N83" s="3">
        <v>10.8</v>
      </c>
      <c r="O83" s="3">
        <f t="shared" si="5"/>
        <v>185.27500000000001</v>
      </c>
      <c r="P83" s="3">
        <f t="shared" si="6"/>
        <v>-65.208333333333343</v>
      </c>
      <c r="Q83" s="3">
        <f t="shared" si="6"/>
        <v>-82.074999999999989</v>
      </c>
    </row>
    <row r="84" spans="1:17" x14ac:dyDescent="0.3">
      <c r="A84" s="2" t="s">
        <v>15</v>
      </c>
      <c r="B84" s="1">
        <v>1983</v>
      </c>
      <c r="C84" s="3">
        <v>0.2</v>
      </c>
      <c r="D84" s="3">
        <v>1.5</v>
      </c>
      <c r="E84" s="3">
        <v>0.9</v>
      </c>
      <c r="F84" s="3">
        <v>13.1</v>
      </c>
      <c r="G84" s="3">
        <v>76</v>
      </c>
      <c r="H84" s="3">
        <v>322.8</v>
      </c>
      <c r="I84" s="3">
        <v>583.20000000000005</v>
      </c>
      <c r="J84" s="3">
        <v>579.9</v>
      </c>
      <c r="K84" s="3">
        <v>421.1</v>
      </c>
      <c r="L84" s="3">
        <v>136.19999999999999</v>
      </c>
      <c r="M84" s="3">
        <v>116.5</v>
      </c>
      <c r="N84" s="3">
        <v>69.099999999999994</v>
      </c>
      <c r="O84" s="3">
        <f t="shared" si="5"/>
        <v>193.37499999999997</v>
      </c>
      <c r="P84" s="3">
        <f t="shared" ref="P84:Q99" si="7">O84-O83</f>
        <v>8.0999999999999659</v>
      </c>
      <c r="Q84" s="3">
        <f t="shared" si="7"/>
        <v>73.308333333333309</v>
      </c>
    </row>
    <row r="85" spans="1:17" x14ac:dyDescent="0.3">
      <c r="A85" s="2" t="s">
        <v>15</v>
      </c>
      <c r="B85" s="1">
        <v>1984</v>
      </c>
      <c r="C85" s="3">
        <v>36.799999999999997</v>
      </c>
      <c r="D85" s="3">
        <v>60</v>
      </c>
      <c r="E85" s="3">
        <v>95.3</v>
      </c>
      <c r="F85" s="3">
        <v>162.1</v>
      </c>
      <c r="G85" s="3">
        <v>84.6</v>
      </c>
      <c r="H85" s="3">
        <v>842.6</v>
      </c>
      <c r="I85" s="3">
        <v>653.6</v>
      </c>
      <c r="J85" s="3">
        <v>284.39999999999998</v>
      </c>
      <c r="K85" s="3">
        <v>171.1</v>
      </c>
      <c r="L85" s="3">
        <v>286</v>
      </c>
      <c r="M85" s="3">
        <v>67.7</v>
      </c>
      <c r="N85" s="3">
        <v>18</v>
      </c>
      <c r="O85" s="3">
        <f t="shared" si="5"/>
        <v>230.18333333333331</v>
      </c>
      <c r="P85" s="3">
        <f t="shared" si="7"/>
        <v>36.808333333333337</v>
      </c>
      <c r="Q85" s="3">
        <f t="shared" si="7"/>
        <v>28.708333333333371</v>
      </c>
    </row>
    <row r="86" spans="1:17" x14ac:dyDescent="0.3">
      <c r="A86" s="2" t="s">
        <v>15</v>
      </c>
      <c r="B86" s="1">
        <v>1985</v>
      </c>
      <c r="C86" s="3">
        <v>61.2</v>
      </c>
      <c r="D86" s="3">
        <v>6.1</v>
      </c>
      <c r="E86" s="3">
        <v>29.3</v>
      </c>
      <c r="F86" s="3">
        <v>66.599999999999994</v>
      </c>
      <c r="G86" s="3">
        <v>254.2</v>
      </c>
      <c r="H86" s="3">
        <v>828.7</v>
      </c>
      <c r="I86" s="3">
        <v>388.9</v>
      </c>
      <c r="J86" s="3">
        <v>315.3</v>
      </c>
      <c r="K86" s="3">
        <v>117.6</v>
      </c>
      <c r="L86" s="3">
        <v>204</v>
      </c>
      <c r="M86" s="3">
        <v>74.900000000000006</v>
      </c>
      <c r="N86" s="3">
        <v>44</v>
      </c>
      <c r="O86" s="3">
        <f t="shared" si="5"/>
        <v>199.23333333333335</v>
      </c>
      <c r="P86" s="3">
        <f t="shared" si="7"/>
        <v>-30.94999999999996</v>
      </c>
      <c r="Q86" s="3">
        <f t="shared" si="7"/>
        <v>-67.758333333333297</v>
      </c>
    </row>
    <row r="87" spans="1:17" x14ac:dyDescent="0.3">
      <c r="A87" s="2" t="s">
        <v>15</v>
      </c>
      <c r="B87" s="1">
        <v>1986</v>
      </c>
      <c r="C87" s="3">
        <v>5.6</v>
      </c>
      <c r="D87" s="3">
        <v>18.7</v>
      </c>
      <c r="E87" s="3">
        <v>11.2</v>
      </c>
      <c r="F87" s="3">
        <v>63.1</v>
      </c>
      <c r="G87" s="3">
        <v>126.7</v>
      </c>
      <c r="H87" s="3">
        <v>597.9</v>
      </c>
      <c r="I87" s="3">
        <v>324.8</v>
      </c>
      <c r="J87" s="3">
        <v>340.3</v>
      </c>
      <c r="K87" s="3">
        <v>235.4</v>
      </c>
      <c r="L87" s="3">
        <v>165.5</v>
      </c>
      <c r="M87" s="3">
        <v>194.7</v>
      </c>
      <c r="N87" s="3">
        <v>9.5</v>
      </c>
      <c r="O87" s="3">
        <f t="shared" si="5"/>
        <v>174.45000000000002</v>
      </c>
      <c r="P87" s="3">
        <f t="shared" si="7"/>
        <v>-24.783333333333331</v>
      </c>
      <c r="Q87" s="3">
        <f t="shared" si="7"/>
        <v>6.1666666666666288</v>
      </c>
    </row>
    <row r="88" spans="1:17" x14ac:dyDescent="0.3">
      <c r="A88" s="2" t="s">
        <v>15</v>
      </c>
      <c r="B88" s="1">
        <v>1987</v>
      </c>
      <c r="C88" s="3">
        <v>0.6</v>
      </c>
      <c r="D88" s="3">
        <v>0.8</v>
      </c>
      <c r="E88" s="3">
        <v>4.3</v>
      </c>
      <c r="F88" s="3">
        <v>57.2</v>
      </c>
      <c r="G88" s="3">
        <v>108.3</v>
      </c>
      <c r="H88" s="3">
        <v>572.6</v>
      </c>
      <c r="I88" s="3">
        <v>221</v>
      </c>
      <c r="J88" s="3">
        <v>396.6</v>
      </c>
      <c r="K88" s="3">
        <v>157</v>
      </c>
      <c r="L88" s="3">
        <v>272.10000000000002</v>
      </c>
      <c r="M88" s="3">
        <v>216</v>
      </c>
      <c r="N88" s="3">
        <v>131.1</v>
      </c>
      <c r="O88" s="3">
        <f t="shared" si="5"/>
        <v>178.13333333333333</v>
      </c>
      <c r="P88" s="3">
        <f t="shared" si="7"/>
        <v>3.6833333333333087</v>
      </c>
      <c r="Q88" s="3">
        <f t="shared" si="7"/>
        <v>28.46666666666664</v>
      </c>
    </row>
    <row r="89" spans="1:17" x14ac:dyDescent="0.3">
      <c r="A89" s="2" t="s">
        <v>15</v>
      </c>
      <c r="B89" s="1">
        <v>1988</v>
      </c>
      <c r="C89" s="3">
        <v>0.8</v>
      </c>
      <c r="D89" s="3">
        <v>17.5</v>
      </c>
      <c r="E89" s="3">
        <v>38.1</v>
      </c>
      <c r="F89" s="3">
        <v>177.6</v>
      </c>
      <c r="G89" s="3">
        <v>157.19999999999999</v>
      </c>
      <c r="H89" s="3">
        <v>511.3</v>
      </c>
      <c r="I89" s="3">
        <v>502.8</v>
      </c>
      <c r="J89" s="3">
        <v>379.8</v>
      </c>
      <c r="K89" s="3">
        <v>451.7</v>
      </c>
      <c r="L89" s="3">
        <v>68.5</v>
      </c>
      <c r="M89" s="3">
        <v>67</v>
      </c>
      <c r="N89" s="3">
        <v>31.1</v>
      </c>
      <c r="O89" s="3">
        <f t="shared" si="5"/>
        <v>200.2833333333333</v>
      </c>
      <c r="P89" s="3">
        <f t="shared" si="7"/>
        <v>22.149999999999977</v>
      </c>
      <c r="Q89" s="3">
        <f t="shared" si="7"/>
        <v>18.466666666666669</v>
      </c>
    </row>
    <row r="90" spans="1:17" x14ac:dyDescent="0.3">
      <c r="A90" s="2" t="s">
        <v>15</v>
      </c>
      <c r="B90" s="1">
        <v>1989</v>
      </c>
      <c r="C90" s="3">
        <v>10.3</v>
      </c>
      <c r="D90" s="3">
        <v>0</v>
      </c>
      <c r="E90" s="3">
        <v>30.1</v>
      </c>
      <c r="F90" s="3">
        <v>141.5</v>
      </c>
      <c r="G90" s="3">
        <v>169.4</v>
      </c>
      <c r="H90" s="3">
        <v>657.5</v>
      </c>
      <c r="I90" s="3">
        <v>450.7</v>
      </c>
      <c r="J90" s="3">
        <v>285.5</v>
      </c>
      <c r="K90" s="3">
        <v>271.10000000000002</v>
      </c>
      <c r="L90" s="3">
        <v>308</v>
      </c>
      <c r="M90" s="3">
        <v>92.9</v>
      </c>
      <c r="N90" s="3">
        <v>5.6</v>
      </c>
      <c r="O90" s="3">
        <f t="shared" si="5"/>
        <v>201.88333333333333</v>
      </c>
      <c r="P90" s="3">
        <f t="shared" si="7"/>
        <v>1.6000000000000227</v>
      </c>
      <c r="Q90" s="3">
        <f t="shared" si="7"/>
        <v>-20.549999999999955</v>
      </c>
    </row>
    <row r="91" spans="1:17" x14ac:dyDescent="0.3">
      <c r="A91" s="2" t="s">
        <v>15</v>
      </c>
      <c r="B91" s="1">
        <v>1990</v>
      </c>
      <c r="C91" s="3">
        <v>14.9</v>
      </c>
      <c r="D91" s="3">
        <v>4.8</v>
      </c>
      <c r="E91" s="3">
        <v>18</v>
      </c>
      <c r="F91" s="3">
        <v>41.8</v>
      </c>
      <c r="G91" s="3">
        <v>488.5</v>
      </c>
      <c r="H91" s="3">
        <v>528.6</v>
      </c>
      <c r="I91" s="3">
        <v>635.4</v>
      </c>
      <c r="J91" s="3">
        <v>370.8</v>
      </c>
      <c r="K91" s="3">
        <v>103.3</v>
      </c>
      <c r="L91" s="3">
        <v>323.2</v>
      </c>
      <c r="M91" s="3">
        <v>158.80000000000001</v>
      </c>
      <c r="N91" s="3">
        <v>5.2</v>
      </c>
      <c r="O91" s="3">
        <f t="shared" si="5"/>
        <v>224.44166666666669</v>
      </c>
      <c r="P91" s="3">
        <f t="shared" si="7"/>
        <v>22.558333333333366</v>
      </c>
      <c r="Q91" s="3">
        <f t="shared" si="7"/>
        <v>20.958333333333343</v>
      </c>
    </row>
    <row r="92" spans="1:17" x14ac:dyDescent="0.3">
      <c r="A92" s="2" t="s">
        <v>15</v>
      </c>
      <c r="B92" s="1">
        <v>1991</v>
      </c>
      <c r="C92" s="3">
        <v>10.9</v>
      </c>
      <c r="D92" s="3">
        <v>4.4000000000000004</v>
      </c>
      <c r="E92" s="3">
        <v>33.200000000000003</v>
      </c>
      <c r="F92" s="3">
        <v>97</v>
      </c>
      <c r="G92" s="3">
        <v>113.4</v>
      </c>
      <c r="H92" s="3">
        <v>1096.0999999999999</v>
      </c>
      <c r="I92" s="3">
        <v>905.5</v>
      </c>
      <c r="J92" s="3">
        <v>465.5</v>
      </c>
      <c r="K92" s="3">
        <v>48.5</v>
      </c>
      <c r="L92" s="3">
        <v>307.8</v>
      </c>
      <c r="M92" s="3">
        <v>99.9</v>
      </c>
      <c r="N92" s="3">
        <v>2.2999999999999998</v>
      </c>
      <c r="O92" s="3">
        <f t="shared" si="5"/>
        <v>265.37500000000006</v>
      </c>
      <c r="P92" s="3">
        <f t="shared" si="7"/>
        <v>40.933333333333366</v>
      </c>
      <c r="Q92" s="3">
        <f t="shared" si="7"/>
        <v>18.375</v>
      </c>
    </row>
    <row r="93" spans="1:17" x14ac:dyDescent="0.3">
      <c r="A93" s="2" t="s">
        <v>15</v>
      </c>
      <c r="B93" s="1">
        <v>1992</v>
      </c>
      <c r="C93" s="3">
        <v>2.4</v>
      </c>
      <c r="D93" s="3">
        <v>0.9</v>
      </c>
      <c r="E93" s="3">
        <v>0.1</v>
      </c>
      <c r="F93" s="3">
        <v>43</v>
      </c>
      <c r="G93" s="3">
        <v>218.4</v>
      </c>
      <c r="H93" s="3">
        <v>819.3</v>
      </c>
      <c r="I93" s="3">
        <v>767.8</v>
      </c>
      <c r="J93" s="3">
        <v>508</v>
      </c>
      <c r="K93" s="3">
        <v>297.5</v>
      </c>
      <c r="L93" s="3">
        <v>290.7</v>
      </c>
      <c r="M93" s="3">
        <v>287.60000000000002</v>
      </c>
      <c r="N93" s="3">
        <v>3.7</v>
      </c>
      <c r="O93" s="3">
        <f t="shared" si="5"/>
        <v>269.94999999999993</v>
      </c>
      <c r="P93" s="3">
        <f t="shared" si="7"/>
        <v>4.5749999999998749</v>
      </c>
      <c r="Q93" s="3">
        <f t="shared" si="7"/>
        <v>-36.358333333333491</v>
      </c>
    </row>
    <row r="94" spans="1:17" x14ac:dyDescent="0.3">
      <c r="A94" s="2" t="s">
        <v>15</v>
      </c>
      <c r="B94" s="1">
        <v>1993</v>
      </c>
      <c r="C94" s="3">
        <v>0</v>
      </c>
      <c r="D94" s="3">
        <v>17.8</v>
      </c>
      <c r="E94" s="3">
        <v>20.100000000000001</v>
      </c>
      <c r="F94" s="3">
        <v>66.5</v>
      </c>
      <c r="G94" s="3">
        <v>159</v>
      </c>
      <c r="H94" s="3">
        <v>657.1</v>
      </c>
      <c r="I94" s="3">
        <v>776.1</v>
      </c>
      <c r="J94" s="3">
        <v>301.89999999999998</v>
      </c>
      <c r="K94" s="3">
        <v>88</v>
      </c>
      <c r="L94" s="3">
        <v>431.2</v>
      </c>
      <c r="M94" s="3">
        <v>153.80000000000001</v>
      </c>
      <c r="N94" s="3">
        <v>46.2</v>
      </c>
      <c r="O94" s="3">
        <f t="shared" si="5"/>
        <v>226.47499999999999</v>
      </c>
      <c r="P94" s="3">
        <f t="shared" si="7"/>
        <v>-43.474999999999937</v>
      </c>
      <c r="Q94" s="3">
        <f t="shared" si="7"/>
        <v>-48.049999999999812</v>
      </c>
    </row>
    <row r="95" spans="1:17" x14ac:dyDescent="0.3">
      <c r="A95" s="2" t="s">
        <v>15</v>
      </c>
      <c r="B95" s="1">
        <v>1994</v>
      </c>
      <c r="C95" s="3">
        <v>24.3</v>
      </c>
      <c r="D95" s="3">
        <v>27.1</v>
      </c>
      <c r="E95" s="3">
        <v>18.100000000000001</v>
      </c>
      <c r="F95" s="3">
        <v>154.5</v>
      </c>
      <c r="G95" s="3">
        <v>141.30000000000001</v>
      </c>
      <c r="H95" s="3">
        <v>845</v>
      </c>
      <c r="I95" s="3">
        <v>955.5</v>
      </c>
      <c r="J95" s="3">
        <v>479.9</v>
      </c>
      <c r="K95" s="3">
        <v>212.6</v>
      </c>
      <c r="L95" s="3">
        <v>428.4</v>
      </c>
      <c r="M95" s="3">
        <v>117.6</v>
      </c>
      <c r="N95" s="3">
        <v>6.5</v>
      </c>
      <c r="O95" s="3">
        <f t="shared" si="5"/>
        <v>284.23333333333335</v>
      </c>
      <c r="P95" s="3">
        <f t="shared" si="7"/>
        <v>57.758333333333354</v>
      </c>
      <c r="Q95" s="3">
        <f t="shared" si="7"/>
        <v>101.23333333333329</v>
      </c>
    </row>
    <row r="96" spans="1:17" x14ac:dyDescent="0.3">
      <c r="A96" s="2" t="s">
        <v>15</v>
      </c>
      <c r="B96" s="1">
        <v>1995</v>
      </c>
      <c r="C96" s="3">
        <v>10.3</v>
      </c>
      <c r="D96" s="3">
        <v>6.5</v>
      </c>
      <c r="E96" s="3">
        <v>37.299999999999997</v>
      </c>
      <c r="F96" s="3">
        <v>134.9</v>
      </c>
      <c r="G96" s="3">
        <v>355.6</v>
      </c>
      <c r="H96" s="3">
        <v>493.4</v>
      </c>
      <c r="I96" s="3">
        <v>702.5</v>
      </c>
      <c r="J96" s="3">
        <v>457.3</v>
      </c>
      <c r="K96" s="3">
        <v>280</v>
      </c>
      <c r="L96" s="3">
        <v>198.3</v>
      </c>
      <c r="M96" s="3">
        <v>182.6</v>
      </c>
      <c r="N96" s="3">
        <v>0.1</v>
      </c>
      <c r="O96" s="3">
        <f t="shared" si="5"/>
        <v>238.23333333333335</v>
      </c>
      <c r="P96" s="3">
        <f t="shared" si="7"/>
        <v>-46</v>
      </c>
      <c r="Q96" s="3">
        <f t="shared" si="7"/>
        <v>-103.75833333333335</v>
      </c>
    </row>
    <row r="97" spans="1:17" x14ac:dyDescent="0.3">
      <c r="A97" s="2" t="s">
        <v>15</v>
      </c>
      <c r="B97" s="1">
        <v>1996</v>
      </c>
      <c r="C97" s="3">
        <v>2.8</v>
      </c>
      <c r="D97" s="3">
        <v>9.1</v>
      </c>
      <c r="E97" s="3">
        <v>14.4</v>
      </c>
      <c r="F97" s="3">
        <v>124.3</v>
      </c>
      <c r="G97" s="3">
        <v>74.3</v>
      </c>
      <c r="H97" s="3">
        <v>572.4</v>
      </c>
      <c r="I97" s="3">
        <v>696</v>
      </c>
      <c r="J97" s="3">
        <v>327.39999999999998</v>
      </c>
      <c r="K97" s="3">
        <v>342.7</v>
      </c>
      <c r="L97" s="3">
        <v>294.10000000000002</v>
      </c>
      <c r="M97" s="3">
        <v>89.9</v>
      </c>
      <c r="N97" s="3">
        <v>62.5</v>
      </c>
      <c r="O97" s="3">
        <f t="shared" si="5"/>
        <v>217.49166666666665</v>
      </c>
      <c r="P97" s="3">
        <f t="shared" si="7"/>
        <v>-20.741666666666703</v>
      </c>
      <c r="Q97" s="3">
        <f t="shared" si="7"/>
        <v>25.258333333333297</v>
      </c>
    </row>
    <row r="98" spans="1:17" x14ac:dyDescent="0.3">
      <c r="A98" s="2" t="s">
        <v>15</v>
      </c>
      <c r="B98" s="1">
        <v>1997</v>
      </c>
      <c r="C98" s="3">
        <v>2.1</v>
      </c>
      <c r="D98" s="3">
        <v>1.5</v>
      </c>
      <c r="E98" s="3">
        <v>36.1</v>
      </c>
      <c r="F98" s="3">
        <v>60.6</v>
      </c>
      <c r="G98" s="3">
        <v>133.6</v>
      </c>
      <c r="H98" s="3">
        <v>544.20000000000005</v>
      </c>
      <c r="I98" s="3">
        <v>970.5</v>
      </c>
      <c r="J98" s="3">
        <v>536</v>
      </c>
      <c r="K98" s="3">
        <v>292.2</v>
      </c>
      <c r="L98" s="3">
        <v>288.89999999999998</v>
      </c>
      <c r="M98" s="3">
        <v>298.39999999999998</v>
      </c>
      <c r="N98" s="3">
        <v>88.4</v>
      </c>
      <c r="O98" s="3">
        <f t="shared" si="5"/>
        <v>271.04166666666669</v>
      </c>
      <c r="P98" s="3">
        <f t="shared" si="7"/>
        <v>53.55000000000004</v>
      </c>
      <c r="Q98" s="3">
        <f t="shared" si="7"/>
        <v>74.291666666666742</v>
      </c>
    </row>
    <row r="99" spans="1:17" x14ac:dyDescent="0.3">
      <c r="A99" s="2" t="s">
        <v>15</v>
      </c>
      <c r="B99" s="1">
        <v>1998</v>
      </c>
      <c r="C99" s="3">
        <v>6</v>
      </c>
      <c r="D99" s="3">
        <v>2.1</v>
      </c>
      <c r="E99" s="3">
        <v>8.1</v>
      </c>
      <c r="F99" s="3">
        <v>61.1</v>
      </c>
      <c r="G99" s="3">
        <v>151.6</v>
      </c>
      <c r="H99" s="3">
        <v>732.5</v>
      </c>
      <c r="I99" s="3">
        <v>641.4</v>
      </c>
      <c r="J99" s="3">
        <v>371.8</v>
      </c>
      <c r="K99" s="3">
        <v>517.6</v>
      </c>
      <c r="L99" s="3">
        <v>444.8</v>
      </c>
      <c r="M99" s="3">
        <v>135</v>
      </c>
      <c r="N99" s="3">
        <v>79.400000000000006</v>
      </c>
      <c r="O99" s="3">
        <f t="shared" si="5"/>
        <v>262.61666666666667</v>
      </c>
      <c r="P99" s="3">
        <f t="shared" si="7"/>
        <v>-8.4250000000000114</v>
      </c>
      <c r="Q99" s="3">
        <f t="shared" si="7"/>
        <v>-61.975000000000051</v>
      </c>
    </row>
    <row r="100" spans="1:17" x14ac:dyDescent="0.3">
      <c r="A100" s="2" t="s">
        <v>15</v>
      </c>
      <c r="B100" s="1">
        <v>1999</v>
      </c>
      <c r="C100" s="3">
        <v>1.8</v>
      </c>
      <c r="D100" s="3">
        <v>23.8</v>
      </c>
      <c r="E100" s="3">
        <v>21.4</v>
      </c>
      <c r="F100" s="3">
        <v>111.6</v>
      </c>
      <c r="G100" s="3">
        <v>453.2</v>
      </c>
      <c r="H100" s="3">
        <v>607.29999999999995</v>
      </c>
      <c r="I100" s="3">
        <v>700.4</v>
      </c>
      <c r="J100" s="3">
        <v>266.3</v>
      </c>
      <c r="K100" s="3">
        <v>88</v>
      </c>
      <c r="L100" s="3">
        <v>567.9</v>
      </c>
      <c r="M100" s="3">
        <v>68.099999999999994</v>
      </c>
      <c r="N100" s="3">
        <v>4.9000000000000004</v>
      </c>
      <c r="O100" s="3">
        <f t="shared" si="5"/>
        <v>242.89166666666668</v>
      </c>
      <c r="P100" s="3">
        <f t="shared" ref="P100:Q115" si="8">O100-O99</f>
        <v>-19.724999999999994</v>
      </c>
      <c r="Q100" s="3">
        <f t="shared" si="8"/>
        <v>-11.299999999999983</v>
      </c>
    </row>
    <row r="101" spans="1:17" x14ac:dyDescent="0.3">
      <c r="A101" s="2" t="s">
        <v>15</v>
      </c>
      <c r="B101" s="1">
        <v>2000</v>
      </c>
      <c r="C101" s="3">
        <v>11.7</v>
      </c>
      <c r="D101" s="3">
        <v>57.8</v>
      </c>
      <c r="E101" s="3">
        <v>21.5</v>
      </c>
      <c r="F101" s="3">
        <v>96.3</v>
      </c>
      <c r="G101" s="3">
        <v>124.5</v>
      </c>
      <c r="H101" s="3">
        <v>633.79999999999995</v>
      </c>
      <c r="I101" s="3">
        <v>343.2</v>
      </c>
      <c r="J101" s="3">
        <v>566.5</v>
      </c>
      <c r="K101" s="3">
        <v>195.8</v>
      </c>
      <c r="L101" s="3">
        <v>214.2</v>
      </c>
      <c r="M101" s="3">
        <v>78.099999999999994</v>
      </c>
      <c r="N101" s="3">
        <v>69.099999999999994</v>
      </c>
      <c r="O101" s="3">
        <f t="shared" si="5"/>
        <v>201.04166666666663</v>
      </c>
      <c r="P101" s="3">
        <f t="shared" si="8"/>
        <v>-41.850000000000051</v>
      </c>
      <c r="Q101" s="3">
        <f t="shared" si="8"/>
        <v>-22.125000000000057</v>
      </c>
    </row>
    <row r="102" spans="1:17" x14ac:dyDescent="0.3">
      <c r="A102" s="2" t="s">
        <v>15</v>
      </c>
      <c r="B102" s="1">
        <v>2001</v>
      </c>
      <c r="C102" s="3">
        <v>16.5</v>
      </c>
      <c r="D102" s="3">
        <v>28.3</v>
      </c>
      <c r="E102" s="3">
        <v>7</v>
      </c>
      <c r="F102" s="3">
        <v>238</v>
      </c>
      <c r="G102" s="3">
        <v>238.6</v>
      </c>
      <c r="H102" s="3">
        <v>715.3</v>
      </c>
      <c r="I102" s="3">
        <v>598.5</v>
      </c>
      <c r="J102" s="3">
        <v>361.3</v>
      </c>
      <c r="K102" s="3">
        <v>216.8</v>
      </c>
      <c r="L102" s="3">
        <v>319.60000000000002</v>
      </c>
      <c r="M102" s="3">
        <v>181</v>
      </c>
      <c r="N102" s="3">
        <v>10.1</v>
      </c>
      <c r="O102" s="3">
        <f t="shared" si="5"/>
        <v>244.25</v>
      </c>
      <c r="P102" s="3">
        <f t="shared" si="8"/>
        <v>43.208333333333371</v>
      </c>
      <c r="Q102" s="3">
        <f t="shared" si="8"/>
        <v>85.058333333333422</v>
      </c>
    </row>
    <row r="103" spans="1:17" x14ac:dyDescent="0.3">
      <c r="A103" s="2" t="s">
        <v>15</v>
      </c>
      <c r="B103" s="1">
        <v>2002</v>
      </c>
      <c r="C103" s="3">
        <v>4.7</v>
      </c>
      <c r="D103" s="3">
        <v>8.6999999999999993</v>
      </c>
      <c r="E103" s="3">
        <v>35.700000000000003</v>
      </c>
      <c r="F103" s="3">
        <v>117.3</v>
      </c>
      <c r="G103" s="3">
        <v>330.8</v>
      </c>
      <c r="H103" s="3">
        <v>503.1</v>
      </c>
      <c r="I103" s="3">
        <v>318.7</v>
      </c>
      <c r="J103" s="3">
        <v>438.2</v>
      </c>
      <c r="K103" s="3">
        <v>99</v>
      </c>
      <c r="L103" s="3">
        <v>511.7</v>
      </c>
      <c r="M103" s="3">
        <v>137.5</v>
      </c>
      <c r="N103" s="3">
        <v>2.1</v>
      </c>
      <c r="O103" s="3">
        <f t="shared" si="5"/>
        <v>208.95833333333334</v>
      </c>
      <c r="P103" s="3">
        <f t="shared" si="8"/>
        <v>-35.291666666666657</v>
      </c>
      <c r="Q103" s="3">
        <f t="shared" si="8"/>
        <v>-78.500000000000028</v>
      </c>
    </row>
    <row r="104" spans="1:17" x14ac:dyDescent="0.3">
      <c r="A104" s="2" t="s">
        <v>15</v>
      </c>
      <c r="B104" s="1">
        <v>2003</v>
      </c>
      <c r="C104" s="3">
        <v>0.7</v>
      </c>
      <c r="D104" s="3">
        <v>50.9</v>
      </c>
      <c r="E104" s="3">
        <v>82.1</v>
      </c>
      <c r="F104" s="3">
        <v>134.4</v>
      </c>
      <c r="G104" s="3">
        <v>91</v>
      </c>
      <c r="H104" s="3">
        <v>566.70000000000005</v>
      </c>
      <c r="I104" s="3">
        <v>532</v>
      </c>
      <c r="J104" s="3">
        <v>350.3</v>
      </c>
      <c r="K104" s="3">
        <v>93.6</v>
      </c>
      <c r="L104" s="3">
        <v>407</v>
      </c>
      <c r="M104" s="3">
        <v>76.400000000000006</v>
      </c>
      <c r="N104" s="3">
        <v>9.6999999999999993</v>
      </c>
      <c r="O104" s="3">
        <f t="shared" si="5"/>
        <v>199.56666666666663</v>
      </c>
      <c r="P104" s="3">
        <f t="shared" si="8"/>
        <v>-9.3916666666667084</v>
      </c>
      <c r="Q104" s="3">
        <f t="shared" si="8"/>
        <v>25.899999999999949</v>
      </c>
    </row>
    <row r="105" spans="1:17" x14ac:dyDescent="0.3">
      <c r="A105" s="2" t="s">
        <v>15</v>
      </c>
      <c r="B105" s="1">
        <v>2004</v>
      </c>
      <c r="C105" s="3">
        <v>2.4</v>
      </c>
      <c r="D105" s="3">
        <v>8.1</v>
      </c>
      <c r="E105" s="3">
        <v>37.9</v>
      </c>
      <c r="F105" s="3">
        <v>113.2</v>
      </c>
      <c r="G105" s="3">
        <v>610.9</v>
      </c>
      <c r="H105" s="3">
        <v>673.4</v>
      </c>
      <c r="I105" s="3">
        <v>385.4</v>
      </c>
      <c r="J105" s="3">
        <v>417.9</v>
      </c>
      <c r="K105" s="3">
        <v>192.8</v>
      </c>
      <c r="L105" s="3">
        <v>320.60000000000002</v>
      </c>
      <c r="M105" s="3">
        <v>120.7</v>
      </c>
      <c r="N105" s="3">
        <v>2.7</v>
      </c>
      <c r="O105" s="3">
        <f t="shared" si="5"/>
        <v>240.5</v>
      </c>
      <c r="P105" s="3">
        <f t="shared" si="8"/>
        <v>40.933333333333366</v>
      </c>
      <c r="Q105" s="3">
        <f t="shared" si="8"/>
        <v>50.325000000000074</v>
      </c>
    </row>
    <row r="106" spans="1:17" x14ac:dyDescent="0.3">
      <c r="A106" s="2" t="s">
        <v>15</v>
      </c>
      <c r="B106" s="1">
        <v>2005</v>
      </c>
      <c r="C106" s="3">
        <v>19.8</v>
      </c>
      <c r="D106" s="3">
        <v>7</v>
      </c>
      <c r="E106" s="3">
        <v>25.3</v>
      </c>
      <c r="F106" s="3">
        <v>205.9</v>
      </c>
      <c r="G106" s="3">
        <v>134.80000000000001</v>
      </c>
      <c r="H106" s="3">
        <v>619.20000000000005</v>
      </c>
      <c r="I106" s="3">
        <v>832.7</v>
      </c>
      <c r="J106" s="3">
        <v>291</v>
      </c>
      <c r="K106" s="3">
        <v>414.7</v>
      </c>
      <c r="L106" s="3">
        <v>240.1</v>
      </c>
      <c r="M106" s="3">
        <v>184.3</v>
      </c>
      <c r="N106" s="3">
        <v>56.4</v>
      </c>
      <c r="O106" s="3">
        <f t="shared" si="5"/>
        <v>252.6</v>
      </c>
      <c r="P106" s="3">
        <f t="shared" si="8"/>
        <v>12.099999999999994</v>
      </c>
      <c r="Q106" s="3">
        <f t="shared" si="8"/>
        <v>-28.833333333333371</v>
      </c>
    </row>
    <row r="107" spans="1:17" x14ac:dyDescent="0.3">
      <c r="A107" s="2" t="s">
        <v>15</v>
      </c>
      <c r="B107" s="1">
        <v>2006</v>
      </c>
      <c r="C107" s="3">
        <v>8.1</v>
      </c>
      <c r="D107" s="3">
        <v>0.5</v>
      </c>
      <c r="E107" s="3">
        <v>90.7</v>
      </c>
      <c r="F107" s="3">
        <v>65.3</v>
      </c>
      <c r="G107" s="3">
        <v>521.20000000000005</v>
      </c>
      <c r="H107" s="3">
        <v>482.4</v>
      </c>
      <c r="I107" s="3">
        <v>804</v>
      </c>
      <c r="J107" s="3">
        <v>432.6</v>
      </c>
      <c r="K107" s="3">
        <v>474.8</v>
      </c>
      <c r="L107" s="3">
        <v>376.4</v>
      </c>
      <c r="M107" s="3">
        <v>162.80000000000001</v>
      </c>
      <c r="N107" s="3">
        <v>1.8</v>
      </c>
      <c r="O107" s="3">
        <f t="shared" si="5"/>
        <v>285.05000000000007</v>
      </c>
      <c r="P107" s="3">
        <f t="shared" si="8"/>
        <v>32.450000000000074</v>
      </c>
      <c r="Q107" s="3">
        <f t="shared" si="8"/>
        <v>20.35000000000008</v>
      </c>
    </row>
    <row r="108" spans="1:17" x14ac:dyDescent="0.3">
      <c r="A108" s="2" t="s">
        <v>15</v>
      </c>
      <c r="B108" s="1">
        <v>2007</v>
      </c>
      <c r="C108" s="3">
        <v>0.5</v>
      </c>
      <c r="D108" s="3">
        <v>5.6</v>
      </c>
      <c r="E108" s="3">
        <v>7.3</v>
      </c>
      <c r="F108" s="3">
        <v>138.5</v>
      </c>
      <c r="G108" s="3">
        <v>192.7</v>
      </c>
      <c r="H108" s="3">
        <v>705.9</v>
      </c>
      <c r="I108" s="3">
        <v>966.3</v>
      </c>
      <c r="J108" s="3">
        <v>489.6</v>
      </c>
      <c r="K108" s="3">
        <v>526.70000000000005</v>
      </c>
      <c r="L108" s="3">
        <v>357.2</v>
      </c>
      <c r="M108" s="3">
        <v>87.4</v>
      </c>
      <c r="N108" s="3">
        <v>11.9</v>
      </c>
      <c r="O108" s="3">
        <f t="shared" si="5"/>
        <v>290.8</v>
      </c>
      <c r="P108" s="3">
        <f t="shared" si="8"/>
        <v>5.7499999999999432</v>
      </c>
      <c r="Q108" s="3">
        <f t="shared" si="8"/>
        <v>-26.700000000000131</v>
      </c>
    </row>
    <row r="109" spans="1:17" x14ac:dyDescent="0.3">
      <c r="A109" s="2" t="s">
        <v>15</v>
      </c>
      <c r="B109" s="1">
        <v>2008</v>
      </c>
      <c r="C109" s="3">
        <v>0.8</v>
      </c>
      <c r="D109" s="3">
        <v>30.3</v>
      </c>
      <c r="E109" s="3">
        <v>217.2</v>
      </c>
      <c r="F109" s="3">
        <v>108.4</v>
      </c>
      <c r="G109" s="3">
        <v>81.2</v>
      </c>
      <c r="H109" s="3">
        <v>469.9</v>
      </c>
      <c r="I109" s="3">
        <v>505.1</v>
      </c>
      <c r="J109" s="3">
        <v>349</v>
      </c>
      <c r="K109" s="3">
        <v>347</v>
      </c>
      <c r="L109" s="3">
        <v>343.4</v>
      </c>
      <c r="M109" s="3">
        <v>55.4</v>
      </c>
      <c r="N109" s="3">
        <v>17</v>
      </c>
      <c r="O109" s="3">
        <f t="shared" si="5"/>
        <v>210.39166666666668</v>
      </c>
      <c r="P109" s="3">
        <f t="shared" si="8"/>
        <v>-80.408333333333331</v>
      </c>
      <c r="Q109" s="3">
        <f t="shared" si="8"/>
        <v>-86.158333333333275</v>
      </c>
    </row>
    <row r="110" spans="1:17" x14ac:dyDescent="0.3">
      <c r="A110" s="2" t="s">
        <v>15</v>
      </c>
      <c r="B110" s="1">
        <v>2009</v>
      </c>
      <c r="C110" s="3">
        <v>3.3</v>
      </c>
      <c r="D110" s="3">
        <v>1.5</v>
      </c>
      <c r="E110" s="3">
        <v>62.6</v>
      </c>
      <c r="F110" s="3">
        <v>69</v>
      </c>
      <c r="G110" s="3">
        <v>191.6</v>
      </c>
      <c r="H110" s="3">
        <v>438.2</v>
      </c>
      <c r="I110" s="3">
        <v>924.9</v>
      </c>
      <c r="J110" s="3">
        <v>269.3</v>
      </c>
      <c r="K110" s="3">
        <v>326.5</v>
      </c>
      <c r="L110" s="3">
        <v>205.2</v>
      </c>
      <c r="M110" s="3">
        <v>274.39999999999998</v>
      </c>
      <c r="N110" s="3">
        <v>44.2</v>
      </c>
      <c r="O110" s="3">
        <f t="shared" si="5"/>
        <v>234.22499999999994</v>
      </c>
      <c r="P110" s="3">
        <f t="shared" si="8"/>
        <v>23.833333333333258</v>
      </c>
      <c r="Q110" s="3">
        <f t="shared" si="8"/>
        <v>104.24166666666659</v>
      </c>
    </row>
    <row r="111" spans="1:17" x14ac:dyDescent="0.3">
      <c r="A111" s="2" t="s">
        <v>15</v>
      </c>
      <c r="B111" s="1">
        <v>2010</v>
      </c>
      <c r="C111" s="3">
        <v>18.600000000000001</v>
      </c>
      <c r="D111" s="3">
        <v>1</v>
      </c>
      <c r="E111" s="3">
        <v>31.4</v>
      </c>
      <c r="F111" s="3">
        <v>138.9</v>
      </c>
      <c r="G111" s="3">
        <v>190.6</v>
      </c>
      <c r="H111" s="3">
        <v>667.5</v>
      </c>
      <c r="I111" s="3">
        <v>629</v>
      </c>
      <c r="J111" s="3">
        <v>356</v>
      </c>
      <c r="K111" s="3">
        <v>275.60000000000002</v>
      </c>
      <c r="L111" s="3">
        <v>441.4</v>
      </c>
      <c r="M111" s="3">
        <v>335.1</v>
      </c>
      <c r="N111" s="3">
        <v>46.8</v>
      </c>
      <c r="O111" s="3">
        <f t="shared" si="5"/>
        <v>260.99166666666667</v>
      </c>
      <c r="P111" s="3">
        <f t="shared" si="8"/>
        <v>26.766666666666737</v>
      </c>
      <c r="Q111" s="3">
        <f t="shared" si="8"/>
        <v>2.9333333333334792</v>
      </c>
    </row>
    <row r="112" spans="1:17" x14ac:dyDescent="0.3">
      <c r="A112" s="2" t="s">
        <v>15</v>
      </c>
      <c r="B112" s="1">
        <v>2011</v>
      </c>
      <c r="C112" s="3">
        <v>20.5</v>
      </c>
      <c r="D112" s="3">
        <v>45.7</v>
      </c>
      <c r="E112" s="3">
        <v>24.1</v>
      </c>
      <c r="F112" s="3">
        <v>165.2</v>
      </c>
      <c r="G112" s="3">
        <v>124.2</v>
      </c>
      <c r="H112" s="3">
        <v>788.5</v>
      </c>
      <c r="I112" s="3">
        <v>536.79999999999995</v>
      </c>
      <c r="J112" s="3">
        <v>492.7</v>
      </c>
      <c r="K112" s="3">
        <v>391.2</v>
      </c>
      <c r="L112" s="3">
        <v>227.2</v>
      </c>
      <c r="M112" s="3">
        <v>169.7</v>
      </c>
      <c r="N112" s="3">
        <v>49.5</v>
      </c>
      <c r="O112" s="3">
        <f t="shared" si="5"/>
        <v>252.94166666666661</v>
      </c>
      <c r="P112" s="3">
        <f t="shared" si="8"/>
        <v>-8.0500000000000682</v>
      </c>
      <c r="Q112" s="3">
        <f t="shared" si="8"/>
        <v>-34.816666666666805</v>
      </c>
    </row>
    <row r="113" spans="1:17" x14ac:dyDescent="0.3">
      <c r="A113" s="2" t="s">
        <v>15</v>
      </c>
      <c r="B113" s="1">
        <v>2012</v>
      </c>
      <c r="C113" s="3">
        <v>7.4</v>
      </c>
      <c r="D113" s="3">
        <v>11</v>
      </c>
      <c r="E113" s="3">
        <v>21</v>
      </c>
      <c r="F113" s="3">
        <v>171.1</v>
      </c>
      <c r="G113" s="3">
        <v>95.3</v>
      </c>
      <c r="H113" s="3">
        <v>430.3</v>
      </c>
      <c r="I113" s="3">
        <v>362.6</v>
      </c>
      <c r="J113" s="3">
        <v>501.6</v>
      </c>
      <c r="K113" s="3">
        <v>241.1</v>
      </c>
      <c r="L113" s="3">
        <v>187.5</v>
      </c>
      <c r="M113" s="3">
        <v>112.9</v>
      </c>
      <c r="N113" s="3">
        <v>9.4</v>
      </c>
      <c r="O113" s="3">
        <f t="shared" si="5"/>
        <v>179.26666666666668</v>
      </c>
      <c r="P113" s="3">
        <f t="shared" si="8"/>
        <v>-73.674999999999926</v>
      </c>
      <c r="Q113" s="3">
        <f t="shared" si="8"/>
        <v>-65.624999999999858</v>
      </c>
    </row>
    <row r="114" spans="1:17" x14ac:dyDescent="0.3">
      <c r="A114" s="2" t="s">
        <v>15</v>
      </c>
      <c r="B114" s="1">
        <v>2013</v>
      </c>
      <c r="C114" s="3">
        <v>3.9</v>
      </c>
      <c r="D114" s="3">
        <v>40.1</v>
      </c>
      <c r="E114" s="3">
        <v>49.9</v>
      </c>
      <c r="F114" s="3">
        <v>49.3</v>
      </c>
      <c r="G114" s="3">
        <v>119.3</v>
      </c>
      <c r="H114" s="3">
        <v>1042.7</v>
      </c>
      <c r="I114" s="3">
        <v>830.2</v>
      </c>
      <c r="J114" s="3">
        <v>369.7</v>
      </c>
      <c r="K114" s="3">
        <v>318.60000000000002</v>
      </c>
      <c r="L114" s="3">
        <v>259.89999999999998</v>
      </c>
      <c r="M114" s="3">
        <v>154.9</v>
      </c>
      <c r="N114" s="3">
        <v>17</v>
      </c>
      <c r="O114" s="3">
        <f t="shared" si="5"/>
        <v>271.29166666666669</v>
      </c>
      <c r="P114" s="3">
        <f t="shared" si="8"/>
        <v>92.025000000000006</v>
      </c>
      <c r="Q114" s="3">
        <f t="shared" si="8"/>
        <v>165.69999999999993</v>
      </c>
    </row>
    <row r="115" spans="1:17" x14ac:dyDescent="0.3">
      <c r="A115" s="2" t="s">
        <v>15</v>
      </c>
      <c r="B115" s="1">
        <v>2014</v>
      </c>
      <c r="C115" s="3">
        <v>4.5999999999999996</v>
      </c>
      <c r="D115" s="3">
        <v>10.3</v>
      </c>
      <c r="E115" s="3">
        <v>17.899999999999999</v>
      </c>
      <c r="F115" s="3">
        <v>95.7</v>
      </c>
      <c r="G115" s="3">
        <v>251</v>
      </c>
      <c r="H115" s="3">
        <v>454.4</v>
      </c>
      <c r="I115" s="3">
        <v>677.8</v>
      </c>
      <c r="J115" s="3">
        <v>733.9</v>
      </c>
      <c r="K115" s="3">
        <v>298.8</v>
      </c>
      <c r="L115" s="3">
        <v>355.5</v>
      </c>
      <c r="M115" s="3">
        <v>99.5</v>
      </c>
      <c r="N115" s="3">
        <v>47.2</v>
      </c>
      <c r="O115" s="3">
        <f t="shared" si="5"/>
        <v>253.88333333333333</v>
      </c>
      <c r="P115" s="3">
        <f t="shared" si="8"/>
        <v>-17.40833333333336</v>
      </c>
      <c r="Q115" s="3">
        <f t="shared" si="8"/>
        <v>-109.43333333333337</v>
      </c>
    </row>
    <row r="116" spans="1:17" x14ac:dyDescent="0.3">
      <c r="A116" s="2" t="s">
        <v>15</v>
      </c>
      <c r="B116" s="1">
        <v>2015</v>
      </c>
      <c r="C116" s="3">
        <v>3.1</v>
      </c>
      <c r="D116" s="3">
        <v>5.8</v>
      </c>
      <c r="E116" s="3">
        <v>50.1</v>
      </c>
      <c r="F116" s="3">
        <v>214.1</v>
      </c>
      <c r="G116" s="3">
        <v>201.8</v>
      </c>
      <c r="H116" s="3">
        <v>563.6</v>
      </c>
      <c r="I116" s="3">
        <v>406</v>
      </c>
      <c r="J116" s="3">
        <v>252.2</v>
      </c>
      <c r="K116" s="3">
        <v>292.89999999999998</v>
      </c>
      <c r="L116" s="3">
        <v>308.10000000000002</v>
      </c>
      <c r="M116" s="3">
        <v>223.6</v>
      </c>
      <c r="N116" s="3">
        <v>79.400000000000006</v>
      </c>
      <c r="O116" s="3">
        <f t="shared" si="5"/>
        <v>216.72499999999999</v>
      </c>
      <c r="P116" s="3">
        <f t="shared" ref="P116:Q118" si="9">O116-O115</f>
        <v>-37.158333333333331</v>
      </c>
      <c r="Q116" s="3">
        <f t="shared" si="9"/>
        <v>-19.749999999999972</v>
      </c>
    </row>
    <row r="117" spans="1:17" x14ac:dyDescent="0.3">
      <c r="A117" s="2" t="s">
        <v>15</v>
      </c>
      <c r="B117" s="1">
        <v>2016</v>
      </c>
      <c r="C117" s="3">
        <v>3</v>
      </c>
      <c r="D117" s="3">
        <v>16.399999999999999</v>
      </c>
      <c r="E117" s="3">
        <v>22.4</v>
      </c>
      <c r="F117" s="3">
        <v>33.299999999999997</v>
      </c>
      <c r="G117" s="3">
        <v>258.39999999999998</v>
      </c>
      <c r="H117" s="3">
        <v>595.70000000000005</v>
      </c>
      <c r="I117" s="3">
        <v>441.5</v>
      </c>
      <c r="J117" s="3">
        <v>231</v>
      </c>
      <c r="K117" s="3">
        <v>84.1</v>
      </c>
      <c r="L117" s="3">
        <v>105.1</v>
      </c>
      <c r="M117" s="3">
        <v>57.9</v>
      </c>
      <c r="N117" s="3">
        <v>22</v>
      </c>
      <c r="O117" s="3">
        <f t="shared" si="5"/>
        <v>155.9</v>
      </c>
      <c r="P117" s="3">
        <f t="shared" si="9"/>
        <v>-60.824999999999989</v>
      </c>
      <c r="Q117" s="3">
        <f t="shared" si="9"/>
        <v>-23.666666666666657</v>
      </c>
    </row>
    <row r="118" spans="1:17" x14ac:dyDescent="0.3">
      <c r="A118" s="2" t="s">
        <v>15</v>
      </c>
      <c r="B118" s="1">
        <v>2017</v>
      </c>
      <c r="C118" s="3">
        <v>12.7</v>
      </c>
      <c r="D118" s="3">
        <v>0.3</v>
      </c>
      <c r="E118" s="3">
        <v>87.8</v>
      </c>
      <c r="F118" s="3">
        <v>52.8</v>
      </c>
      <c r="G118" s="3">
        <v>213.3</v>
      </c>
      <c r="H118" s="3">
        <v>579.79999999999995</v>
      </c>
      <c r="I118" s="3">
        <v>378.5</v>
      </c>
      <c r="J118" s="3">
        <v>462.6</v>
      </c>
      <c r="K118" s="3">
        <v>435.5</v>
      </c>
      <c r="L118" s="3">
        <v>228</v>
      </c>
      <c r="M118" s="3">
        <v>152.1</v>
      </c>
      <c r="N118" s="3">
        <v>61.4</v>
      </c>
      <c r="O118" s="3">
        <f t="shared" si="5"/>
        <v>222.06666666666663</v>
      </c>
      <c r="P118" s="3">
        <f t="shared" si="9"/>
        <v>66.166666666666629</v>
      </c>
      <c r="Q118" s="3">
        <f t="shared" si="9"/>
        <v>126.99166666666662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EDF3E-BD1B-4D81-886C-F23DEB91A482}">
  <dimension ref="A1:W152"/>
  <sheetViews>
    <sheetView topLeftCell="I13" zoomScaleNormal="100" workbookViewId="0">
      <selection activeCell="L29" sqref="L29"/>
    </sheetView>
  </sheetViews>
  <sheetFormatPr defaultRowHeight="14.4" x14ac:dyDescent="0.3"/>
  <cols>
    <col min="1" max="3" width="8.88671875" style="2"/>
    <col min="4" max="4" width="12" style="2" bestFit="1" customWidth="1"/>
    <col min="5" max="5" width="13.6640625" style="2" bestFit="1" customWidth="1"/>
    <col min="6" max="6" width="9.88671875" style="2" bestFit="1" customWidth="1"/>
    <col min="7" max="7" width="8.88671875" style="2"/>
    <col min="8" max="8" width="14.33203125" style="2" bestFit="1" customWidth="1"/>
    <col min="9" max="12" width="8.88671875" style="2"/>
    <col min="13" max="13" width="12" style="2" bestFit="1" customWidth="1"/>
    <col min="14" max="16384" width="8.88671875" style="2"/>
  </cols>
  <sheetData>
    <row r="1" spans="1:13" x14ac:dyDescent="0.3">
      <c r="A1" s="30" t="s">
        <v>27</v>
      </c>
      <c r="B1" s="30" t="s">
        <v>14</v>
      </c>
      <c r="C1" s="30" t="s">
        <v>28</v>
      </c>
      <c r="D1" s="31" t="s">
        <v>29</v>
      </c>
      <c r="E1" s="31"/>
      <c r="F1" s="31"/>
      <c r="G1" s="31" t="s">
        <v>30</v>
      </c>
      <c r="H1" s="31"/>
      <c r="I1" s="31"/>
    </row>
    <row r="2" spans="1:13" x14ac:dyDescent="0.3">
      <c r="A2" s="30"/>
      <c r="B2" s="30"/>
      <c r="C2" s="30"/>
      <c r="D2" s="1" t="s">
        <v>31</v>
      </c>
      <c r="E2" s="1" t="s">
        <v>32</v>
      </c>
      <c r="F2" s="1" t="s">
        <v>33</v>
      </c>
      <c r="G2" s="1" t="s">
        <v>31</v>
      </c>
      <c r="H2" s="1" t="s">
        <v>32</v>
      </c>
      <c r="I2" s="1" t="s">
        <v>33</v>
      </c>
    </row>
    <row r="3" spans="1:13" x14ac:dyDescent="0.3">
      <c r="A3" s="3">
        <v>1901</v>
      </c>
      <c r="B3" s="3">
        <v>270.7166666666667</v>
      </c>
      <c r="C3" s="3">
        <v>-58</v>
      </c>
      <c r="D3" s="3">
        <f t="shared" ref="D3:D66" si="0">$M$8+$M$9*C3</f>
        <v>258.6207916847747</v>
      </c>
      <c r="E3" s="3">
        <f t="shared" ref="E3:E66" si="1">$M$12+$M$13*C3+$M$14*C3^2</f>
        <v>258.71872362156518</v>
      </c>
      <c r="F3" s="3">
        <f>$M$23+$M$22*$M$21^C3</f>
        <v>257.33279706832553</v>
      </c>
      <c r="G3" s="3">
        <f>B3-D3</f>
        <v>12.095874981891996</v>
      </c>
      <c r="H3" s="3">
        <f>B3-E3</f>
        <v>11.997943045101522</v>
      </c>
      <c r="I3" s="3">
        <f>B3-F3</f>
        <v>13.383869598341164</v>
      </c>
    </row>
    <row r="4" spans="1:13" x14ac:dyDescent="0.3">
      <c r="A4" s="3">
        <v>1902</v>
      </c>
      <c r="B4" s="3">
        <v>277.20833333333337</v>
      </c>
      <c r="C4" s="3">
        <f t="shared" ref="C4:C67" si="2">C3+1</f>
        <v>-57</v>
      </c>
      <c r="D4" s="3">
        <f t="shared" si="0"/>
        <v>258.34896253253203</v>
      </c>
      <c r="E4" s="3">
        <f t="shared" si="1"/>
        <v>258.44182902431606</v>
      </c>
      <c r="F4" s="3">
        <f t="shared" ref="F4:F67" si="3">$M$23+$M$22*$M$21^C4</f>
        <v>257.31397650552884</v>
      </c>
      <c r="G4" s="3">
        <f t="shared" ref="G4:G67" si="4">B4-D4</f>
        <v>18.859370800801344</v>
      </c>
      <c r="H4" s="3">
        <f t="shared" ref="H4:H67" si="5">B4-E4</f>
        <v>18.766504309017307</v>
      </c>
      <c r="I4" s="3">
        <f>B4-F4</f>
        <v>19.894356827804529</v>
      </c>
      <c r="L4" s="2" t="s">
        <v>20</v>
      </c>
      <c r="M4" s="2">
        <f>COUNT(B3:B119)</f>
        <v>117</v>
      </c>
    </row>
    <row r="5" spans="1:13" x14ac:dyDescent="0.3">
      <c r="A5" s="3">
        <v>1903</v>
      </c>
      <c r="B5" s="3">
        <v>272.61666666666667</v>
      </c>
      <c r="C5" s="3">
        <f t="shared" si="2"/>
        <v>-56</v>
      </c>
      <c r="D5" s="3">
        <f t="shared" si="0"/>
        <v>258.07713338028941</v>
      </c>
      <c r="E5" s="3">
        <f t="shared" si="1"/>
        <v>258.16502252176281</v>
      </c>
      <c r="F5" s="3">
        <f t="shared" si="3"/>
        <v>257.294725347189</v>
      </c>
      <c r="G5" s="3">
        <f t="shared" si="4"/>
        <v>14.539533286377264</v>
      </c>
      <c r="H5" s="3">
        <f t="shared" si="5"/>
        <v>14.451644144903867</v>
      </c>
      <c r="I5" s="3">
        <f t="shared" ref="I5:I68" si="6">B5-F5</f>
        <v>15.321941319477673</v>
      </c>
      <c r="L5" s="2" t="s">
        <v>34</v>
      </c>
      <c r="M5" s="2">
        <f>M4/3</f>
        <v>39</v>
      </c>
    </row>
    <row r="6" spans="1:13" x14ac:dyDescent="0.3">
      <c r="A6" s="3">
        <v>1904</v>
      </c>
      <c r="B6" s="3">
        <v>260.8</v>
      </c>
      <c r="C6" s="3">
        <f t="shared" si="2"/>
        <v>-55</v>
      </c>
      <c r="D6" s="3">
        <f t="shared" si="0"/>
        <v>257.80530422804674</v>
      </c>
      <c r="E6" s="3">
        <f t="shared" si="1"/>
        <v>257.88830411390529</v>
      </c>
      <c r="F6" s="3">
        <f t="shared" si="3"/>
        <v>257.27503374171323</v>
      </c>
      <c r="G6" s="3">
        <f t="shared" si="4"/>
        <v>2.9946957719532747</v>
      </c>
      <c r="H6" s="3">
        <f t="shared" si="5"/>
        <v>2.9116958860947193</v>
      </c>
      <c r="I6" s="3">
        <f t="shared" si="6"/>
        <v>3.5249662582867813</v>
      </c>
    </row>
    <row r="7" spans="1:13" x14ac:dyDescent="0.3">
      <c r="A7" s="3">
        <v>1905</v>
      </c>
      <c r="B7" s="3">
        <v>228.47499999999999</v>
      </c>
      <c r="C7" s="3">
        <f t="shared" si="2"/>
        <v>-54</v>
      </c>
      <c r="D7" s="3">
        <f t="shared" si="0"/>
        <v>257.53347507580412</v>
      </c>
      <c r="E7" s="3">
        <f t="shared" si="1"/>
        <v>257.61167380074352</v>
      </c>
      <c r="F7" s="3">
        <f t="shared" si="3"/>
        <v>257.25489161211402</v>
      </c>
      <c r="G7" s="3">
        <f t="shared" si="4"/>
        <v>-29.058475075804125</v>
      </c>
      <c r="H7" s="3">
        <f t="shared" si="5"/>
        <v>-29.136673800743523</v>
      </c>
      <c r="I7" s="3">
        <f t="shared" si="6"/>
        <v>-28.779891612114028</v>
      </c>
      <c r="L7" s="7" t="s">
        <v>31</v>
      </c>
    </row>
    <row r="8" spans="1:13" x14ac:dyDescent="0.3">
      <c r="A8" s="3">
        <v>1906</v>
      </c>
      <c r="B8" s="3">
        <v>225.67499999999998</v>
      </c>
      <c r="C8" s="3">
        <f t="shared" si="2"/>
        <v>-53</v>
      </c>
      <c r="D8" s="3">
        <f t="shared" si="0"/>
        <v>257.26164592356145</v>
      </c>
      <c r="E8" s="3">
        <f t="shared" si="1"/>
        <v>257.33513158227754</v>
      </c>
      <c r="F8" s="3">
        <f t="shared" si="3"/>
        <v>257.23428865085276</v>
      </c>
      <c r="G8" s="3">
        <f t="shared" si="4"/>
        <v>-31.586645923561463</v>
      </c>
      <c r="H8" s="3">
        <f t="shared" si="5"/>
        <v>-31.660131582277558</v>
      </c>
      <c r="I8" s="3">
        <f t="shared" si="6"/>
        <v>-31.559288650852778</v>
      </c>
      <c r="L8" s="2" t="s">
        <v>35</v>
      </c>
      <c r="M8" s="2">
        <f>AVERAGE(B3:B119)</f>
        <v>242.85470085470089</v>
      </c>
    </row>
    <row r="9" spans="1:13" x14ac:dyDescent="0.3">
      <c r="A9" s="3">
        <v>1907</v>
      </c>
      <c r="B9" s="3">
        <v>305.90833333333336</v>
      </c>
      <c r="C9" s="3">
        <f t="shared" si="2"/>
        <v>-52</v>
      </c>
      <c r="D9" s="3">
        <f t="shared" si="0"/>
        <v>256.98981677131877</v>
      </c>
      <c r="E9" s="3">
        <f t="shared" si="1"/>
        <v>257.0586774585073</v>
      </c>
      <c r="F9" s="3">
        <f t="shared" si="3"/>
        <v>257.2132143145646</v>
      </c>
      <c r="G9" s="3">
        <f t="shared" si="4"/>
        <v>48.918516562014588</v>
      </c>
      <c r="H9" s="3">
        <f t="shared" si="5"/>
        <v>48.849655874826055</v>
      </c>
      <c r="I9" s="3">
        <f t="shared" si="6"/>
        <v>48.695119018768764</v>
      </c>
      <c r="L9" s="2" t="s">
        <v>36</v>
      </c>
      <c r="M9" s="2">
        <f>SUMPRODUCT(C3:C119,B3:B119)/SUMSQ(C3:C119)</f>
        <v>-0.27182915224265186</v>
      </c>
    </row>
    <row r="10" spans="1:13" x14ac:dyDescent="0.3">
      <c r="A10" s="3">
        <v>1908</v>
      </c>
      <c r="B10" s="3">
        <v>220.69166666666672</v>
      </c>
      <c r="C10" s="3">
        <f t="shared" si="2"/>
        <v>-51</v>
      </c>
      <c r="D10" s="3">
        <f t="shared" si="0"/>
        <v>256.71798761907615</v>
      </c>
      <c r="E10" s="3">
        <f t="shared" si="1"/>
        <v>256.78231142943287</v>
      </c>
      <c r="F10" s="3">
        <f t="shared" si="3"/>
        <v>257.19165781866315</v>
      </c>
      <c r="G10" s="3">
        <f t="shared" si="4"/>
        <v>-36.026320952409435</v>
      </c>
      <c r="H10" s="3">
        <f t="shared" si="5"/>
        <v>-36.090644762766146</v>
      </c>
      <c r="I10" s="3">
        <f t="shared" si="6"/>
        <v>-36.499991151996426</v>
      </c>
    </row>
    <row r="11" spans="1:13" x14ac:dyDescent="0.3">
      <c r="A11" s="3">
        <v>1909</v>
      </c>
      <c r="B11" s="3">
        <v>254.17499999999998</v>
      </c>
      <c r="C11" s="3">
        <f t="shared" si="2"/>
        <v>-50</v>
      </c>
      <c r="D11" s="3">
        <f t="shared" si="0"/>
        <v>256.44615846683348</v>
      </c>
      <c r="E11" s="3">
        <f t="shared" si="1"/>
        <v>256.50603349505411</v>
      </c>
      <c r="F11" s="3">
        <f t="shared" si="3"/>
        <v>257.16960813182146</v>
      </c>
      <c r="G11" s="3">
        <f t="shared" si="4"/>
        <v>-2.2711584668334979</v>
      </c>
      <c r="H11" s="3">
        <f t="shared" si="5"/>
        <v>-2.3310334950541289</v>
      </c>
      <c r="I11" s="3">
        <f t="shared" si="6"/>
        <v>-2.9946081318214794</v>
      </c>
      <c r="L11" s="7" t="s">
        <v>32</v>
      </c>
    </row>
    <row r="12" spans="1:13" x14ac:dyDescent="0.3">
      <c r="A12" s="3">
        <v>1910</v>
      </c>
      <c r="B12" s="3">
        <v>237.38333333333333</v>
      </c>
      <c r="C12" s="3">
        <f t="shared" si="2"/>
        <v>-49</v>
      </c>
      <c r="D12" s="3">
        <f t="shared" si="0"/>
        <v>256.17432931459086</v>
      </c>
      <c r="E12" s="3">
        <f t="shared" si="1"/>
        <v>256.22984365537116</v>
      </c>
      <c r="F12" s="3">
        <f t="shared" si="3"/>
        <v>257.14705397032697</v>
      </c>
      <c r="G12" s="3">
        <f t="shared" si="4"/>
        <v>-18.790995981257538</v>
      </c>
      <c r="H12" s="3">
        <f t="shared" si="5"/>
        <v>-18.84651032203783</v>
      </c>
      <c r="I12" s="3">
        <f t="shared" si="6"/>
        <v>-19.763720636993639</v>
      </c>
      <c r="L12" s="2" t="s">
        <v>35</v>
      </c>
      <c r="M12" s="2">
        <f>P51</f>
        <v>242.80445751321713</v>
      </c>
    </row>
    <row r="13" spans="1:13" x14ac:dyDescent="0.3">
      <c r="A13" s="3">
        <v>1911</v>
      </c>
      <c r="B13" s="3">
        <v>227.23333333333332</v>
      </c>
      <c r="C13" s="3">
        <f t="shared" si="2"/>
        <v>-48</v>
      </c>
      <c r="D13" s="3">
        <f t="shared" si="0"/>
        <v>255.90250016234819</v>
      </c>
      <c r="E13" s="3">
        <f t="shared" si="1"/>
        <v>255.95374191038397</v>
      </c>
      <c r="F13" s="3">
        <f t="shared" si="3"/>
        <v>257.12398379230717</v>
      </c>
      <c r="G13" s="3">
        <f t="shared" si="4"/>
        <v>-28.66916682901487</v>
      </c>
      <c r="H13" s="3">
        <f t="shared" si="5"/>
        <v>-28.720408577050648</v>
      </c>
      <c r="I13" s="3">
        <f t="shared" si="6"/>
        <v>-29.890650458973852</v>
      </c>
      <c r="L13" s="2" t="s">
        <v>36</v>
      </c>
      <c r="M13" s="2">
        <f>P52</f>
        <v>-0.2718291522426533</v>
      </c>
    </row>
    <row r="14" spans="1:13" x14ac:dyDescent="0.3">
      <c r="A14" s="3">
        <v>1912</v>
      </c>
      <c r="B14" s="3">
        <v>287.60833333333335</v>
      </c>
      <c r="C14" s="3">
        <f t="shared" si="2"/>
        <v>-47</v>
      </c>
      <c r="D14" s="3">
        <f t="shared" si="0"/>
        <v>255.63067101010554</v>
      </c>
      <c r="E14" s="3">
        <f t="shared" si="1"/>
        <v>255.67772826009258</v>
      </c>
      <c r="F14" s="3">
        <f t="shared" si="3"/>
        <v>257.1003857918231</v>
      </c>
      <c r="G14" s="3">
        <f t="shared" si="4"/>
        <v>31.977662323227804</v>
      </c>
      <c r="H14" s="3">
        <f t="shared" si="5"/>
        <v>31.93060507324077</v>
      </c>
      <c r="I14" s="3">
        <f t="shared" si="6"/>
        <v>30.507947541510248</v>
      </c>
      <c r="L14" s="2" t="s">
        <v>37</v>
      </c>
      <c r="M14" s="2">
        <f>P53</f>
        <v>4.4047347881726261E-5</v>
      </c>
    </row>
    <row r="15" spans="1:13" x14ac:dyDescent="0.3">
      <c r="A15" s="3">
        <v>1913</v>
      </c>
      <c r="B15" s="3">
        <v>217.55833333333337</v>
      </c>
      <c r="C15" s="3">
        <f t="shared" si="2"/>
        <v>-46</v>
      </c>
      <c r="D15" s="3">
        <f t="shared" si="0"/>
        <v>255.35884185786287</v>
      </c>
      <c r="E15" s="3">
        <f t="shared" si="1"/>
        <v>255.40180270449693</v>
      </c>
      <c r="F15" s="3">
        <f t="shared" si="3"/>
        <v>257.07624789282772</v>
      </c>
      <c r="G15" s="3">
        <f t="shared" si="4"/>
        <v>-37.800508524529505</v>
      </c>
      <c r="H15" s="3">
        <f t="shared" si="5"/>
        <v>-37.843469371163565</v>
      </c>
      <c r="I15" s="3">
        <f t="shared" si="6"/>
        <v>-39.517914559494358</v>
      </c>
    </row>
    <row r="16" spans="1:13" x14ac:dyDescent="0.3">
      <c r="A16" s="3">
        <v>1914</v>
      </c>
      <c r="B16" s="3">
        <v>241.6</v>
      </c>
      <c r="C16" s="3">
        <f t="shared" si="2"/>
        <v>-45</v>
      </c>
      <c r="D16" s="3">
        <f t="shared" si="0"/>
        <v>255.08701270562023</v>
      </c>
      <c r="E16" s="3">
        <f t="shared" si="1"/>
        <v>255.12596524359702</v>
      </c>
      <c r="F16" s="3">
        <f t="shared" si="3"/>
        <v>257.05155774298629</v>
      </c>
      <c r="G16" s="3">
        <f t="shared" si="4"/>
        <v>-13.487012705620231</v>
      </c>
      <c r="H16" s="3">
        <f t="shared" si="5"/>
        <v>-13.525965243597028</v>
      </c>
      <c r="I16" s="3">
        <f t="shared" si="6"/>
        <v>-15.451557742986296</v>
      </c>
      <c r="L16" s="7" t="s">
        <v>33</v>
      </c>
    </row>
    <row r="17" spans="1:16" x14ac:dyDescent="0.3">
      <c r="A17" s="3">
        <v>1915</v>
      </c>
      <c r="B17" s="3">
        <v>252.05833333333337</v>
      </c>
      <c r="C17" s="3">
        <f t="shared" si="2"/>
        <v>-44</v>
      </c>
      <c r="D17" s="3">
        <f t="shared" si="0"/>
        <v>254.81518355337758</v>
      </c>
      <c r="E17" s="3">
        <f t="shared" si="1"/>
        <v>254.85021587739288</v>
      </c>
      <c r="F17" s="3">
        <f t="shared" si="3"/>
        <v>257.02630270735494</v>
      </c>
      <c r="G17" s="3">
        <f t="shared" si="4"/>
        <v>-2.756850220044214</v>
      </c>
      <c r="H17" s="3">
        <f t="shared" si="5"/>
        <v>-2.7918825440595185</v>
      </c>
      <c r="I17" s="3">
        <f t="shared" si="6"/>
        <v>-4.9679693740215782</v>
      </c>
      <c r="L17" s="2" t="s">
        <v>38</v>
      </c>
      <c r="M17" s="2">
        <f>SUM(B3:B41)</f>
        <v>9874.625</v>
      </c>
    </row>
    <row r="18" spans="1:16" x14ac:dyDescent="0.3">
      <c r="A18" s="3">
        <v>1916</v>
      </c>
      <c r="B18" s="3">
        <v>245.45000000000005</v>
      </c>
      <c r="C18" s="3">
        <f t="shared" si="2"/>
        <v>-43</v>
      </c>
      <c r="D18" s="3">
        <f t="shared" si="0"/>
        <v>254.54335440113493</v>
      </c>
      <c r="E18" s="3">
        <f t="shared" si="1"/>
        <v>254.57455460588454</v>
      </c>
      <c r="F18" s="3">
        <f t="shared" si="3"/>
        <v>257.00046986191512</v>
      </c>
      <c r="G18" s="3">
        <f t="shared" si="4"/>
        <v>-9.0933544011348886</v>
      </c>
      <c r="H18" s="3">
        <f t="shared" si="5"/>
        <v>-9.124554605884498</v>
      </c>
      <c r="I18" s="3">
        <f t="shared" si="6"/>
        <v>-11.550469861915076</v>
      </c>
      <c r="L18" s="2" t="s">
        <v>39</v>
      </c>
      <c r="M18" s="2">
        <f>SUM(B42:B80)</f>
        <v>9600.6666666666661</v>
      </c>
    </row>
    <row r="19" spans="1:16" x14ac:dyDescent="0.3">
      <c r="A19" s="3">
        <v>1917</v>
      </c>
      <c r="B19" s="3">
        <v>225.4</v>
      </c>
      <c r="C19" s="3">
        <f t="shared" si="2"/>
        <v>-42</v>
      </c>
      <c r="D19" s="3">
        <f t="shared" si="0"/>
        <v>254.27152524889226</v>
      </c>
      <c r="E19" s="3">
        <f t="shared" si="1"/>
        <v>254.29898142907194</v>
      </c>
      <c r="F19" s="3">
        <f t="shared" si="3"/>
        <v>256.97404598695971</v>
      </c>
      <c r="G19" s="3">
        <f t="shared" si="4"/>
        <v>-28.871525248892254</v>
      </c>
      <c r="H19" s="3">
        <f t="shared" si="5"/>
        <v>-28.898981429071938</v>
      </c>
      <c r="I19" s="3">
        <f t="shared" si="6"/>
        <v>-31.574045986959703</v>
      </c>
      <c r="L19" s="2" t="s">
        <v>40</v>
      </c>
      <c r="M19" s="2">
        <f>SUM(B81:B119)</f>
        <v>8938.7083333333358</v>
      </c>
    </row>
    <row r="20" spans="1:16" x14ac:dyDescent="0.3">
      <c r="A20" s="3">
        <v>1918</v>
      </c>
      <c r="B20" s="3">
        <v>208.49166666666667</v>
      </c>
      <c r="C20" s="3">
        <f t="shared" si="2"/>
        <v>-41</v>
      </c>
      <c r="D20" s="3">
        <f t="shared" si="0"/>
        <v>253.99969609664961</v>
      </c>
      <c r="E20" s="3">
        <f t="shared" si="1"/>
        <v>254.02349634695508</v>
      </c>
      <c r="F20" s="3">
        <f t="shared" si="3"/>
        <v>256.94701756032794</v>
      </c>
      <c r="G20" s="3">
        <f t="shared" si="4"/>
        <v>-45.50802942998294</v>
      </c>
      <c r="H20" s="3">
        <f t="shared" si="5"/>
        <v>-45.531829680288411</v>
      </c>
      <c r="I20" s="3">
        <f t="shared" si="6"/>
        <v>-48.455350893661262</v>
      </c>
    </row>
    <row r="21" spans="1:16" x14ac:dyDescent="0.3">
      <c r="A21" s="3">
        <v>1919</v>
      </c>
      <c r="B21" s="3">
        <v>250.2583333333333</v>
      </c>
      <c r="C21" s="3">
        <f t="shared" si="2"/>
        <v>-40</v>
      </c>
      <c r="D21" s="3">
        <f t="shared" si="0"/>
        <v>253.72786694440697</v>
      </c>
      <c r="E21" s="3">
        <f t="shared" si="1"/>
        <v>253.74809935953402</v>
      </c>
      <c r="F21" s="3">
        <f t="shared" si="3"/>
        <v>256.91937075048565</v>
      </c>
      <c r="G21" s="3">
        <f t="shared" si="4"/>
        <v>-3.4695336110736719</v>
      </c>
      <c r="H21" s="3">
        <f t="shared" si="5"/>
        <v>-3.4897660262007264</v>
      </c>
      <c r="I21" s="3">
        <f t="shared" si="6"/>
        <v>-6.6610374171523574</v>
      </c>
      <c r="L21" s="2" t="s">
        <v>41</v>
      </c>
      <c r="M21" s="2">
        <f>((M19-M18)/(M18-M17))^(1/M5)</f>
        <v>1.0228789939916976</v>
      </c>
    </row>
    <row r="22" spans="1:16" x14ac:dyDescent="0.3">
      <c r="A22" s="3">
        <v>1920</v>
      </c>
      <c r="B22" s="3">
        <v>275.26666666666665</v>
      </c>
      <c r="C22" s="3">
        <f t="shared" si="2"/>
        <v>-39</v>
      </c>
      <c r="D22" s="3">
        <f t="shared" si="0"/>
        <v>253.45603779216432</v>
      </c>
      <c r="E22" s="3">
        <f t="shared" si="1"/>
        <v>253.47279046680873</v>
      </c>
      <c r="F22" s="3">
        <f t="shared" si="3"/>
        <v>256.89109140944714</v>
      </c>
      <c r="G22" s="3">
        <f t="shared" si="4"/>
        <v>21.810628874502328</v>
      </c>
      <c r="H22" s="3">
        <f t="shared" si="5"/>
        <v>21.79387619985792</v>
      </c>
      <c r="I22" s="3">
        <f t="shared" si="6"/>
        <v>18.375575257219509</v>
      </c>
      <c r="L22" s="2" t="s">
        <v>42</v>
      </c>
      <c r="M22" s="2">
        <f>(M18-M17)^3*(M21-1)/((M19-2*M18+M17)^2*M21)</f>
        <v>-3.0549405238909046</v>
      </c>
    </row>
    <row r="23" spans="1:16" x14ac:dyDescent="0.3">
      <c r="A23" s="3">
        <v>1921</v>
      </c>
      <c r="B23" s="3">
        <v>226.66666666666666</v>
      </c>
      <c r="C23" s="3">
        <f t="shared" si="2"/>
        <v>-38</v>
      </c>
      <c r="D23" s="3">
        <f t="shared" si="0"/>
        <v>253.18420863992168</v>
      </c>
      <c r="E23" s="3">
        <f t="shared" si="1"/>
        <v>253.19756966877915</v>
      </c>
      <c r="F23" s="3">
        <f t="shared" si="3"/>
        <v>256.8621650655349</v>
      </c>
      <c r="G23" s="3">
        <f t="shared" si="4"/>
        <v>-26.517541973255021</v>
      </c>
      <c r="H23" s="3">
        <f t="shared" si="5"/>
        <v>-26.530903002112495</v>
      </c>
      <c r="I23" s="3">
        <f t="shared" si="6"/>
        <v>-30.195498398868239</v>
      </c>
      <c r="L23" s="2" t="s">
        <v>21</v>
      </c>
      <c r="M23" s="2">
        <f>(M19*M17-M18^2)/((M19-M18*2+M17)*M5)</f>
        <v>258.15541028302823</v>
      </c>
    </row>
    <row r="24" spans="1:16" x14ac:dyDescent="0.3">
      <c r="A24" s="3">
        <v>1922</v>
      </c>
      <c r="B24" s="3">
        <v>272.30833333333334</v>
      </c>
      <c r="C24" s="3">
        <f t="shared" si="2"/>
        <v>-37</v>
      </c>
      <c r="D24" s="3">
        <f t="shared" si="0"/>
        <v>252.912379487679</v>
      </c>
      <c r="E24" s="3">
        <f t="shared" si="1"/>
        <v>252.92243696544537</v>
      </c>
      <c r="F24" s="3">
        <f t="shared" si="3"/>
        <v>256.83257691597407</v>
      </c>
      <c r="G24" s="3">
        <f t="shared" si="4"/>
        <v>19.395953845654333</v>
      </c>
      <c r="H24" s="3">
        <f t="shared" si="5"/>
        <v>19.385896367887966</v>
      </c>
      <c r="I24" s="3">
        <f t="shared" si="6"/>
        <v>15.475756417359264</v>
      </c>
    </row>
    <row r="25" spans="1:16" x14ac:dyDescent="0.3">
      <c r="A25" s="3">
        <v>1923</v>
      </c>
      <c r="B25" s="3">
        <v>290.40833333333336</v>
      </c>
      <c r="C25" s="3">
        <f t="shared" si="2"/>
        <v>-36</v>
      </c>
      <c r="D25" s="3">
        <f t="shared" si="0"/>
        <v>252.64055033543636</v>
      </c>
      <c r="E25" s="3">
        <f t="shared" si="1"/>
        <v>252.64739235680736</v>
      </c>
      <c r="F25" s="3">
        <f t="shared" si="3"/>
        <v>256.8023118193172</v>
      </c>
      <c r="G25" s="3">
        <f t="shared" si="4"/>
        <v>37.767782997897001</v>
      </c>
      <c r="H25" s="3">
        <f t="shared" si="5"/>
        <v>37.760940976526001</v>
      </c>
      <c r="I25" s="3">
        <f t="shared" si="6"/>
        <v>33.606021514016163</v>
      </c>
    </row>
    <row r="26" spans="1:16" ht="16.2" x14ac:dyDescent="0.3">
      <c r="A26" s="3">
        <v>1924</v>
      </c>
      <c r="B26" s="3">
        <v>352.19166666666661</v>
      </c>
      <c r="C26" s="3">
        <f t="shared" si="2"/>
        <v>-35</v>
      </c>
      <c r="D26" s="3">
        <f t="shared" si="0"/>
        <v>252.36872118319371</v>
      </c>
      <c r="E26" s="3">
        <f t="shared" si="1"/>
        <v>252.37243584286512</v>
      </c>
      <c r="F26" s="3">
        <f t="shared" si="3"/>
        <v>256.77135428769577</v>
      </c>
      <c r="G26" s="3">
        <f t="shared" si="4"/>
        <v>99.822945483472893</v>
      </c>
      <c r="H26" s="3">
        <f t="shared" si="5"/>
        <v>99.81923082380149</v>
      </c>
      <c r="I26" s="3">
        <f t="shared" si="6"/>
        <v>95.420312378970834</v>
      </c>
      <c r="L26" s="3"/>
      <c r="M26" s="1" t="s">
        <v>43</v>
      </c>
      <c r="N26" s="1" t="s">
        <v>44</v>
      </c>
      <c r="O26" s="1" t="s">
        <v>45</v>
      </c>
      <c r="P26" s="1" t="s">
        <v>46</v>
      </c>
    </row>
    <row r="27" spans="1:16" x14ac:dyDescent="0.3">
      <c r="A27" s="3">
        <v>1925</v>
      </c>
      <c r="B27" s="3">
        <v>255.18333333333337</v>
      </c>
      <c r="C27" s="3">
        <f t="shared" si="2"/>
        <v>-34</v>
      </c>
      <c r="D27" s="3">
        <f t="shared" si="0"/>
        <v>252.09689203095107</v>
      </c>
      <c r="E27" s="3">
        <f t="shared" si="1"/>
        <v>252.09756742361861</v>
      </c>
      <c r="F27" s="3">
        <f t="shared" si="3"/>
        <v>256.73968847889438</v>
      </c>
      <c r="G27" s="3">
        <f t="shared" si="4"/>
        <v>3.0864413023822976</v>
      </c>
      <c r="H27" s="3">
        <f t="shared" si="5"/>
        <v>3.0857659097147518</v>
      </c>
      <c r="I27" s="3">
        <f t="shared" si="6"/>
        <v>-1.5563551455610138</v>
      </c>
      <c r="L27" s="1" t="s">
        <v>31</v>
      </c>
      <c r="M27" s="3">
        <f>SUMSQ(G3:G119)/(117-2)</f>
        <v>1211.2208734968815</v>
      </c>
      <c r="N27" s="3">
        <f>SQRT(M27)</f>
        <v>34.802598660112743</v>
      </c>
      <c r="O27" s="3">
        <f>1-(SUMSQ(G3:G119)/SUMSQ(B3:B119))</f>
        <v>0.98024144604006391</v>
      </c>
      <c r="P27" s="3">
        <f t="array" ref="P27">SUM(ABS(G3:G119))/M4</f>
        <v>27.305664625583638</v>
      </c>
    </row>
    <row r="28" spans="1:16" x14ac:dyDescent="0.3">
      <c r="A28" s="3">
        <v>1926</v>
      </c>
      <c r="B28" s="3">
        <v>247.11666666666665</v>
      </c>
      <c r="C28" s="3">
        <f t="shared" si="2"/>
        <v>-33</v>
      </c>
      <c r="D28" s="3">
        <f t="shared" si="0"/>
        <v>251.82506287870839</v>
      </c>
      <c r="E28" s="3">
        <f t="shared" si="1"/>
        <v>251.82278709906788</v>
      </c>
      <c r="F28" s="3">
        <f t="shared" si="3"/>
        <v>256.70729818824373</v>
      </c>
      <c r="G28" s="3">
        <f t="shared" si="4"/>
        <v>-4.7083962120417482</v>
      </c>
      <c r="H28" s="3">
        <f t="shared" si="5"/>
        <v>-4.7061204324012351</v>
      </c>
      <c r="I28" s="3">
        <f t="shared" si="6"/>
        <v>-9.5906315215770803</v>
      </c>
      <c r="L28" s="1" t="s">
        <v>32</v>
      </c>
      <c r="M28" s="3">
        <f>SUMSQ(H3:H119)/(117-2)</f>
        <v>1211.2188193105108</v>
      </c>
      <c r="N28" s="3">
        <f>SQRT(M28)</f>
        <v>34.802569148132022</v>
      </c>
      <c r="O28" s="3">
        <f>1-(SUMSQ(H3:H119)/SUMSQ(B3:B119))</f>
        <v>0.98024147954984986</v>
      </c>
      <c r="P28" s="3">
        <f t="array" ref="P28">SUM(ABS(H3:H119))/M4</f>
        <v>27.30441950368709</v>
      </c>
    </row>
    <row r="29" spans="1:16" x14ac:dyDescent="0.3">
      <c r="A29" s="3">
        <v>1927</v>
      </c>
      <c r="B29" s="3">
        <v>249.56666666666669</v>
      </c>
      <c r="C29" s="3">
        <f t="shared" si="2"/>
        <v>-32</v>
      </c>
      <c r="D29" s="3">
        <f t="shared" si="0"/>
        <v>251.55323372646575</v>
      </c>
      <c r="E29" s="3">
        <f t="shared" si="1"/>
        <v>251.54809486921292</v>
      </c>
      <c r="F29" s="3">
        <f t="shared" si="3"/>
        <v>256.67416684032781</v>
      </c>
      <c r="G29" s="3">
        <f t="shared" si="4"/>
        <v>-1.9865670597990572</v>
      </c>
      <c r="H29" s="3">
        <f t="shared" si="5"/>
        <v>-1.9814282025462262</v>
      </c>
      <c r="I29" s="3">
        <f t="shared" si="6"/>
        <v>-7.1075001736611227</v>
      </c>
      <c r="L29" s="1" t="s">
        <v>47</v>
      </c>
      <c r="M29" s="3">
        <f>SUMSQ(I3:I119)/(117-2)</f>
        <v>1384.3246825380299</v>
      </c>
      <c r="N29" s="3">
        <f>SQRT(M29)</f>
        <v>37.206513979920636</v>
      </c>
      <c r="O29" s="3">
        <f>1-(SUMSQ(I3:I119)/SUMSQ(B3:B119))</f>
        <v>0.97741761677287542</v>
      </c>
      <c r="P29" s="3">
        <f t="array" ref="P29">SUM(ABS(I3:I119))/M4</f>
        <v>29.288280502912464</v>
      </c>
    </row>
    <row r="30" spans="1:16" x14ac:dyDescent="0.3">
      <c r="A30" s="3">
        <v>1928</v>
      </c>
      <c r="B30" s="3">
        <v>208.55833333333331</v>
      </c>
      <c r="C30" s="3">
        <f t="shared" si="2"/>
        <v>-31</v>
      </c>
      <c r="D30" s="3">
        <f t="shared" si="0"/>
        <v>251.2814045742231</v>
      </c>
      <c r="E30" s="3">
        <f t="shared" si="1"/>
        <v>251.27349073405372</v>
      </c>
      <c r="F30" s="3">
        <f t="shared" si="3"/>
        <v>256.64027748050205</v>
      </c>
      <c r="G30" s="3">
        <f t="shared" si="4"/>
        <v>-42.723071240889794</v>
      </c>
      <c r="H30" s="3">
        <f t="shared" si="5"/>
        <v>-42.715157400720415</v>
      </c>
      <c r="I30" s="3">
        <f t="shared" si="6"/>
        <v>-48.081944147168741</v>
      </c>
    </row>
    <row r="31" spans="1:16" x14ac:dyDescent="0.3">
      <c r="A31" s="3">
        <v>1929</v>
      </c>
      <c r="B31" s="3">
        <v>280.13333333333338</v>
      </c>
      <c r="C31" s="3">
        <f t="shared" si="2"/>
        <v>-30</v>
      </c>
      <c r="D31" s="3">
        <f t="shared" si="0"/>
        <v>251.00957542198046</v>
      </c>
      <c r="E31" s="3">
        <f t="shared" si="1"/>
        <v>250.99897469359027</v>
      </c>
      <c r="F31" s="3">
        <f t="shared" si="3"/>
        <v>256.60561276621644</v>
      </c>
      <c r="G31" s="3">
        <f t="shared" si="4"/>
        <v>29.123757911352925</v>
      </c>
      <c r="H31" s="3">
        <f t="shared" si="5"/>
        <v>29.134358639743112</v>
      </c>
      <c r="I31" s="3">
        <f t="shared" si="6"/>
        <v>23.527720567116944</v>
      </c>
    </row>
    <row r="32" spans="1:16" x14ac:dyDescent="0.3">
      <c r="A32" s="3">
        <v>1930</v>
      </c>
      <c r="B32" s="3">
        <v>251.5</v>
      </c>
      <c r="C32" s="3">
        <f t="shared" si="2"/>
        <v>-29</v>
      </c>
      <c r="D32" s="3">
        <f t="shared" si="0"/>
        <v>250.73774626973778</v>
      </c>
      <c r="E32" s="3">
        <f t="shared" si="1"/>
        <v>250.72454674782261</v>
      </c>
      <c r="F32" s="3">
        <f t="shared" si="3"/>
        <v>256.57015495814096</v>
      </c>
      <c r="G32" s="3">
        <f t="shared" si="4"/>
        <v>0.76225373026221632</v>
      </c>
      <c r="H32" s="3">
        <f t="shared" si="5"/>
        <v>0.77545325217738537</v>
      </c>
      <c r="I32" s="3">
        <f t="shared" si="6"/>
        <v>-5.0701549581409608</v>
      </c>
      <c r="L32" s="7" t="s">
        <v>48</v>
      </c>
    </row>
    <row r="33" spans="1:23" x14ac:dyDescent="0.3">
      <c r="A33" s="3">
        <v>1931</v>
      </c>
      <c r="B33" s="3">
        <v>271.625</v>
      </c>
      <c r="C33" s="3">
        <f t="shared" si="2"/>
        <v>-28</v>
      </c>
      <c r="D33" s="3">
        <f t="shared" si="0"/>
        <v>250.46591711749514</v>
      </c>
      <c r="E33" s="3">
        <f t="shared" si="1"/>
        <v>250.4502068967507</v>
      </c>
      <c r="F33" s="3">
        <f t="shared" si="3"/>
        <v>256.53388591108757</v>
      </c>
      <c r="G33" s="3">
        <f t="shared" si="4"/>
        <v>21.159082882504862</v>
      </c>
      <c r="H33" s="3">
        <f t="shared" si="5"/>
        <v>21.1747931032493</v>
      </c>
      <c r="I33" s="3">
        <f t="shared" si="6"/>
        <v>15.091114088912434</v>
      </c>
    </row>
    <row r="34" spans="1:23" x14ac:dyDescent="0.3">
      <c r="A34" s="3">
        <v>1932</v>
      </c>
      <c r="B34" s="3">
        <v>283.5916666666667</v>
      </c>
      <c r="C34" s="3">
        <f t="shared" si="2"/>
        <v>-27</v>
      </c>
      <c r="D34" s="3">
        <f t="shared" si="0"/>
        <v>250.19408796525249</v>
      </c>
      <c r="E34" s="3">
        <f t="shared" si="1"/>
        <v>250.17595514037453</v>
      </c>
      <c r="F34" s="3">
        <f t="shared" si="3"/>
        <v>256.49678706472451</v>
      </c>
      <c r="G34" s="3">
        <f t="shared" si="4"/>
        <v>33.397578701414204</v>
      </c>
      <c r="H34" s="3">
        <f t="shared" si="5"/>
        <v>33.415711526292171</v>
      </c>
      <c r="I34" s="3">
        <f t="shared" si="6"/>
        <v>27.094879601942182</v>
      </c>
      <c r="L34" s="8"/>
    </row>
    <row r="35" spans="1:23" ht="16.2" x14ac:dyDescent="0.3">
      <c r="A35" s="3">
        <v>1933</v>
      </c>
      <c r="B35" s="3">
        <v>339.4</v>
      </c>
      <c r="C35" s="3">
        <f t="shared" si="2"/>
        <v>-26</v>
      </c>
      <c r="D35" s="3">
        <f t="shared" si="0"/>
        <v>249.92225881300985</v>
      </c>
      <c r="E35" s="3">
        <f t="shared" si="1"/>
        <v>249.90179147869415</v>
      </c>
      <c r="F35" s="3">
        <f t="shared" si="3"/>
        <v>256.45883943407847</v>
      </c>
      <c r="G35" s="3">
        <f t="shared" si="4"/>
        <v>89.47774118699013</v>
      </c>
      <c r="H35" s="3">
        <f t="shared" si="5"/>
        <v>89.498208521305827</v>
      </c>
      <c r="I35" s="3">
        <f t="shared" si="6"/>
        <v>82.941160565921507</v>
      </c>
      <c r="L35" s="9" t="s">
        <v>28</v>
      </c>
      <c r="M35" s="1" t="s">
        <v>49</v>
      </c>
      <c r="O35" t="s">
        <v>50</v>
      </c>
      <c r="P35"/>
      <c r="Q35"/>
      <c r="R35"/>
      <c r="S35"/>
      <c r="T35"/>
      <c r="U35"/>
      <c r="V35"/>
      <c r="W35"/>
    </row>
    <row r="36" spans="1:23" ht="15" thickBot="1" x14ac:dyDescent="0.35">
      <c r="A36" s="3">
        <v>1934</v>
      </c>
      <c r="B36" s="3">
        <v>200.89166666666668</v>
      </c>
      <c r="C36" s="3">
        <f t="shared" si="2"/>
        <v>-25</v>
      </c>
      <c r="D36" s="3">
        <f t="shared" si="0"/>
        <v>249.6504296607672</v>
      </c>
      <c r="E36" s="3">
        <f t="shared" si="1"/>
        <v>249.62771591170954</v>
      </c>
      <c r="F36" s="3">
        <f t="shared" si="3"/>
        <v>256.42002359981888</v>
      </c>
      <c r="G36" s="3">
        <f t="shared" si="4"/>
        <v>-48.758762994100522</v>
      </c>
      <c r="H36" s="3">
        <f t="shared" si="5"/>
        <v>-48.736049245042864</v>
      </c>
      <c r="I36" s="3">
        <f t="shared" si="6"/>
        <v>-55.528356933152196</v>
      </c>
      <c r="L36" s="3">
        <v>-58</v>
      </c>
      <c r="M36" s="10">
        <f>L36*L36</f>
        <v>3364</v>
      </c>
      <c r="N36"/>
      <c r="O36"/>
      <c r="P36"/>
      <c r="Q36"/>
      <c r="R36"/>
      <c r="S36"/>
      <c r="T36"/>
      <c r="U36"/>
      <c r="V36"/>
      <c r="W36"/>
    </row>
    <row r="37" spans="1:23" x14ac:dyDescent="0.3">
      <c r="A37" s="3">
        <v>1935</v>
      </c>
      <c r="B37" s="3">
        <v>208.17499999999998</v>
      </c>
      <c r="C37" s="3">
        <f t="shared" si="2"/>
        <v>-24</v>
      </c>
      <c r="D37" s="3">
        <f t="shared" si="0"/>
        <v>249.37860050852453</v>
      </c>
      <c r="E37" s="3">
        <f t="shared" si="1"/>
        <v>249.35372843942071</v>
      </c>
      <c r="F37" s="3">
        <f t="shared" si="3"/>
        <v>256.38031969832042</v>
      </c>
      <c r="G37" s="3">
        <f t="shared" si="4"/>
        <v>-41.203600508524545</v>
      </c>
      <c r="H37" s="3">
        <f t="shared" si="5"/>
        <v>-41.178728439420723</v>
      </c>
      <c r="I37" s="3">
        <f t="shared" si="6"/>
        <v>-48.205319698320437</v>
      </c>
      <c r="L37" s="3">
        <f t="shared" ref="L37:L100" si="7">L36+1</f>
        <v>-57</v>
      </c>
      <c r="M37" s="10">
        <f t="shared" ref="M37:M100" si="8">L37*L37</f>
        <v>3249</v>
      </c>
      <c r="N37"/>
      <c r="O37" s="11" t="s">
        <v>51</v>
      </c>
      <c r="P37" s="11"/>
      <c r="Q37"/>
      <c r="R37"/>
      <c r="S37"/>
      <c r="T37"/>
      <c r="U37"/>
      <c r="V37"/>
      <c r="W37"/>
    </row>
    <row r="38" spans="1:23" x14ac:dyDescent="0.3">
      <c r="A38" s="3">
        <v>1936</v>
      </c>
      <c r="B38" s="3">
        <v>253.59166666666661</v>
      </c>
      <c r="C38" s="3">
        <f t="shared" si="2"/>
        <v>-23</v>
      </c>
      <c r="D38" s="3">
        <f t="shared" si="0"/>
        <v>249.10677135628188</v>
      </c>
      <c r="E38" s="3">
        <f t="shared" si="1"/>
        <v>249.07982906182758</v>
      </c>
      <c r="F38" s="3">
        <f t="shared" si="3"/>
        <v>256.33970741149818</v>
      </c>
      <c r="G38" s="3">
        <f t="shared" si="4"/>
        <v>4.4848953103847293</v>
      </c>
      <c r="H38" s="3">
        <f t="shared" si="5"/>
        <v>4.5118376048390303</v>
      </c>
      <c r="I38" s="3">
        <f t="shared" si="6"/>
        <v>-2.7480407448315702</v>
      </c>
      <c r="L38" s="3">
        <f t="shared" si="7"/>
        <v>-56</v>
      </c>
      <c r="M38" s="10">
        <f t="shared" si="8"/>
        <v>3136</v>
      </c>
      <c r="N38" s="12"/>
      <c r="O38" t="s">
        <v>52</v>
      </c>
      <c r="P38">
        <v>0.25713390853185114</v>
      </c>
      <c r="Q38"/>
      <c r="R38"/>
      <c r="S38"/>
      <c r="T38"/>
      <c r="U38"/>
      <c r="V38"/>
      <c r="W38"/>
    </row>
    <row r="39" spans="1:23" x14ac:dyDescent="0.3">
      <c r="A39" s="3">
        <v>1937</v>
      </c>
      <c r="B39" s="3">
        <v>234.84166666666667</v>
      </c>
      <c r="C39" s="3">
        <f t="shared" si="2"/>
        <v>-22</v>
      </c>
      <c r="D39" s="3">
        <f t="shared" si="0"/>
        <v>248.83494220403924</v>
      </c>
      <c r="E39" s="3">
        <f t="shared" si="1"/>
        <v>248.80601777893025</v>
      </c>
      <c r="F39" s="3">
        <f t="shared" si="3"/>
        <v>256.29816595640972</v>
      </c>
      <c r="G39" s="3">
        <f t="shared" si="4"/>
        <v>-13.993275537372568</v>
      </c>
      <c r="H39" s="3">
        <f t="shared" si="5"/>
        <v>-13.964351112263586</v>
      </c>
      <c r="I39" s="3">
        <f t="shared" si="6"/>
        <v>-21.45649928974305</v>
      </c>
      <c r="L39" s="3">
        <f t="shared" si="7"/>
        <v>-55</v>
      </c>
      <c r="M39" s="10">
        <f t="shared" si="8"/>
        <v>3025</v>
      </c>
      <c r="N39"/>
      <c r="O39" t="s">
        <v>53</v>
      </c>
      <c r="P39">
        <v>6.6117846916866382E-2</v>
      </c>
      <c r="Q39"/>
      <c r="R39"/>
      <c r="S39"/>
      <c r="T39"/>
      <c r="U39"/>
      <c r="V39"/>
      <c r="W39"/>
    </row>
    <row r="40" spans="1:23" x14ac:dyDescent="0.3">
      <c r="A40" s="3">
        <v>1938</v>
      </c>
      <c r="B40" s="3">
        <v>219.50833333333333</v>
      </c>
      <c r="C40" s="3">
        <f t="shared" si="2"/>
        <v>-21</v>
      </c>
      <c r="D40" s="3">
        <f t="shared" si="0"/>
        <v>248.56311305179659</v>
      </c>
      <c r="E40" s="3">
        <f t="shared" si="1"/>
        <v>248.5322945907287</v>
      </c>
      <c r="F40" s="3">
        <f t="shared" si="3"/>
        <v>256.25567407461989</v>
      </c>
      <c r="G40" s="3">
        <f t="shared" si="4"/>
        <v>-29.054779718463266</v>
      </c>
      <c r="H40" s="3">
        <f t="shared" si="5"/>
        <v>-29.023961257395371</v>
      </c>
      <c r="I40" s="3">
        <f t="shared" si="6"/>
        <v>-36.747340741286564</v>
      </c>
      <c r="L40" s="3">
        <f t="shared" si="7"/>
        <v>-54</v>
      </c>
      <c r="M40" s="10">
        <f t="shared" si="8"/>
        <v>2916</v>
      </c>
      <c r="N40"/>
      <c r="O40" t="s">
        <v>54</v>
      </c>
      <c r="P40">
        <v>4.9733949494355265E-2</v>
      </c>
      <c r="Q40"/>
      <c r="R40"/>
      <c r="S40"/>
      <c r="T40"/>
      <c r="U40"/>
      <c r="V40"/>
      <c r="W40"/>
    </row>
    <row r="41" spans="1:23" x14ac:dyDescent="0.3">
      <c r="A41" s="3">
        <v>1939</v>
      </c>
      <c r="B41" s="3">
        <v>244.79166666666666</v>
      </c>
      <c r="C41" s="3">
        <f t="shared" si="2"/>
        <v>-20</v>
      </c>
      <c r="D41" s="3">
        <f t="shared" si="0"/>
        <v>248.29128389955395</v>
      </c>
      <c r="E41" s="3">
        <f t="shared" si="1"/>
        <v>248.25865949722291</v>
      </c>
      <c r="F41" s="3">
        <f t="shared" si="3"/>
        <v>256.21221002132194</v>
      </c>
      <c r="G41" s="3">
        <f t="shared" si="4"/>
        <v>-3.4996172328872888</v>
      </c>
      <c r="H41" s="3">
        <f t="shared" si="5"/>
        <v>-3.4669928305562507</v>
      </c>
      <c r="I41" s="3">
        <f t="shared" si="6"/>
        <v>-11.42054335465528</v>
      </c>
      <c r="L41" s="3">
        <f t="shared" si="7"/>
        <v>-53</v>
      </c>
      <c r="M41" s="10">
        <f t="shared" si="8"/>
        <v>2809</v>
      </c>
      <c r="N41"/>
      <c r="O41" t="s">
        <v>55</v>
      </c>
      <c r="P41">
        <v>34.954878712358457</v>
      </c>
      <c r="Q41"/>
      <c r="R41"/>
      <c r="S41"/>
      <c r="T41"/>
      <c r="U41"/>
      <c r="V41"/>
      <c r="W41"/>
    </row>
    <row r="42" spans="1:23" ht="15" thickBot="1" x14ac:dyDescent="0.35">
      <c r="A42" s="3">
        <v>1940</v>
      </c>
      <c r="B42" s="3">
        <v>259.81666666666666</v>
      </c>
      <c r="C42" s="3">
        <f t="shared" si="2"/>
        <v>-19</v>
      </c>
      <c r="D42" s="3">
        <f t="shared" si="0"/>
        <v>248.01945474731127</v>
      </c>
      <c r="E42" s="3">
        <f t="shared" si="1"/>
        <v>247.98511249841283</v>
      </c>
      <c r="F42" s="3">
        <f t="shared" si="3"/>
        <v>256.1677515542097</v>
      </c>
      <c r="G42" s="3">
        <f t="shared" si="4"/>
        <v>11.797211919355391</v>
      </c>
      <c r="H42" s="3">
        <f t="shared" si="5"/>
        <v>11.831554168253831</v>
      </c>
      <c r="I42" s="3">
        <f t="shared" si="6"/>
        <v>3.6489151124569617</v>
      </c>
      <c r="L42" s="3">
        <f t="shared" si="7"/>
        <v>-52</v>
      </c>
      <c r="M42" s="10">
        <f t="shared" si="8"/>
        <v>2704</v>
      </c>
      <c r="N42"/>
      <c r="O42" s="13" t="s">
        <v>56</v>
      </c>
      <c r="P42" s="13">
        <v>117</v>
      </c>
      <c r="Q42"/>
      <c r="R42"/>
      <c r="S42"/>
      <c r="T42"/>
      <c r="U42"/>
      <c r="V42"/>
      <c r="W42"/>
    </row>
    <row r="43" spans="1:23" x14ac:dyDescent="0.3">
      <c r="A43" s="3">
        <v>1941</v>
      </c>
      <c r="B43" s="3">
        <v>259.26666666666665</v>
      </c>
      <c r="C43" s="3">
        <f t="shared" si="2"/>
        <v>-18</v>
      </c>
      <c r="D43" s="3">
        <f t="shared" si="0"/>
        <v>247.74762559506863</v>
      </c>
      <c r="E43" s="3">
        <f t="shared" si="1"/>
        <v>247.71165359429858</v>
      </c>
      <c r="F43" s="3">
        <f t="shared" si="3"/>
        <v>256.12227592209553</v>
      </c>
      <c r="G43" s="3">
        <f t="shared" si="4"/>
        <v>11.519041071598025</v>
      </c>
      <c r="H43" s="3">
        <f t="shared" si="5"/>
        <v>11.55501307236807</v>
      </c>
      <c r="I43" s="3">
        <f t="shared" si="6"/>
        <v>3.1443907445711261</v>
      </c>
      <c r="L43" s="3">
        <f t="shared" si="7"/>
        <v>-51</v>
      </c>
      <c r="M43" s="10">
        <f t="shared" si="8"/>
        <v>2601</v>
      </c>
      <c r="N43"/>
      <c r="O43"/>
      <c r="P43"/>
      <c r="Q43"/>
      <c r="R43"/>
      <c r="S43"/>
      <c r="T43"/>
      <c r="U43"/>
      <c r="V43"/>
      <c r="W43"/>
    </row>
    <row r="44" spans="1:23" ht="15" thickBot="1" x14ac:dyDescent="0.35">
      <c r="A44" s="3">
        <v>1942</v>
      </c>
      <c r="B44" s="3">
        <v>254.25</v>
      </c>
      <c r="C44" s="3">
        <f t="shared" si="2"/>
        <v>-17</v>
      </c>
      <c r="D44" s="3">
        <f t="shared" si="0"/>
        <v>247.47579644282598</v>
      </c>
      <c r="E44" s="3">
        <f t="shared" si="1"/>
        <v>247.43828278488007</v>
      </c>
      <c r="F44" s="3">
        <f t="shared" si="3"/>
        <v>256.07575985326741</v>
      </c>
      <c r="G44" s="3">
        <f t="shared" si="4"/>
        <v>6.7742035571740189</v>
      </c>
      <c r="H44" s="3">
        <f t="shared" si="5"/>
        <v>6.811717215119927</v>
      </c>
      <c r="I44" s="3">
        <f t="shared" si="6"/>
        <v>-1.8257598532674137</v>
      </c>
      <c r="L44" s="3">
        <f t="shared" si="7"/>
        <v>-50</v>
      </c>
      <c r="M44" s="10">
        <f t="shared" si="8"/>
        <v>2500</v>
      </c>
      <c r="N44"/>
      <c r="O44" t="s">
        <v>57</v>
      </c>
      <c r="P44"/>
      <c r="Q44"/>
      <c r="R44"/>
      <c r="S44"/>
      <c r="T44"/>
      <c r="U44"/>
      <c r="V44"/>
      <c r="W44"/>
    </row>
    <row r="45" spans="1:23" x14ac:dyDescent="0.3">
      <c r="A45" s="3">
        <v>1943</v>
      </c>
      <c r="B45" s="3">
        <v>288.69166666666666</v>
      </c>
      <c r="C45" s="3">
        <f t="shared" si="2"/>
        <v>-16</v>
      </c>
      <c r="D45" s="3">
        <f t="shared" si="0"/>
        <v>247.20396729058334</v>
      </c>
      <c r="E45" s="3">
        <f t="shared" si="1"/>
        <v>247.1650000701573</v>
      </c>
      <c r="F45" s="3">
        <f t="shared" si="3"/>
        <v>256.02817954358011</v>
      </c>
      <c r="G45" s="3">
        <f t="shared" si="4"/>
        <v>41.487699376083327</v>
      </c>
      <c r="H45" s="3">
        <f t="shared" si="5"/>
        <v>41.526666596509358</v>
      </c>
      <c r="I45" s="3">
        <f t="shared" si="6"/>
        <v>32.663487123086554</v>
      </c>
      <c r="L45" s="3">
        <f t="shared" si="7"/>
        <v>-49</v>
      </c>
      <c r="M45" s="10">
        <f t="shared" si="8"/>
        <v>2401</v>
      </c>
      <c r="N45"/>
      <c r="O45" s="14"/>
      <c r="P45" s="14" t="s">
        <v>58</v>
      </c>
      <c r="Q45" s="14" t="s">
        <v>59</v>
      </c>
      <c r="R45" s="14" t="s">
        <v>60</v>
      </c>
      <c r="S45" s="14" t="s">
        <v>61</v>
      </c>
      <c r="T45" s="14" t="s">
        <v>62</v>
      </c>
      <c r="U45"/>
      <c r="V45"/>
      <c r="W45"/>
    </row>
    <row r="46" spans="1:23" x14ac:dyDescent="0.3">
      <c r="A46" s="3">
        <v>1944</v>
      </c>
      <c r="B46" s="3">
        <v>207.49166666666667</v>
      </c>
      <c r="C46" s="3">
        <f t="shared" si="2"/>
        <v>-15</v>
      </c>
      <c r="D46" s="3">
        <f t="shared" si="0"/>
        <v>246.93213813834066</v>
      </c>
      <c r="E46" s="3">
        <f t="shared" si="1"/>
        <v>246.89180545013031</v>
      </c>
      <c r="F46" s="3">
        <f t="shared" si="3"/>
        <v>255.97951064427329</v>
      </c>
      <c r="G46" s="3">
        <f t="shared" si="4"/>
        <v>-39.440471471673987</v>
      </c>
      <c r="H46" s="3">
        <f t="shared" si="5"/>
        <v>-39.400138783463632</v>
      </c>
      <c r="I46" s="3">
        <f t="shared" si="6"/>
        <v>-48.487843977606616</v>
      </c>
      <c r="L46" s="3">
        <f t="shared" si="7"/>
        <v>-48</v>
      </c>
      <c r="M46" s="10">
        <f t="shared" si="8"/>
        <v>2304</v>
      </c>
      <c r="N46" s="15"/>
      <c r="O46" t="s">
        <v>63</v>
      </c>
      <c r="P46">
        <v>2</v>
      </c>
      <c r="Q46">
        <v>9861.5930549324548</v>
      </c>
      <c r="R46">
        <v>4930.7965274662274</v>
      </c>
      <c r="S46">
        <v>4.0355383833166529</v>
      </c>
      <c r="T46">
        <v>2.0260414544141958E-2</v>
      </c>
      <c r="U46"/>
      <c r="V46"/>
      <c r="W46"/>
    </row>
    <row r="47" spans="1:23" x14ac:dyDescent="0.3">
      <c r="A47" s="3">
        <v>1945</v>
      </c>
      <c r="B47" s="3">
        <v>202.69166666666669</v>
      </c>
      <c r="C47" s="3">
        <f t="shared" si="2"/>
        <v>-14</v>
      </c>
      <c r="D47" s="3">
        <f t="shared" si="0"/>
        <v>246.66030898609802</v>
      </c>
      <c r="E47" s="3">
        <f t="shared" si="1"/>
        <v>246.61869892479911</v>
      </c>
      <c r="F47" s="3">
        <f t="shared" si="3"/>
        <v>255.92972824951167</v>
      </c>
      <c r="G47" s="3">
        <f t="shared" si="4"/>
        <v>-43.968642319431325</v>
      </c>
      <c r="H47" s="3">
        <f t="shared" si="5"/>
        <v>-43.927032258132414</v>
      </c>
      <c r="I47" s="3">
        <f t="shared" si="6"/>
        <v>-53.238061582844978</v>
      </c>
      <c r="L47" s="3">
        <f t="shared" si="7"/>
        <v>-47</v>
      </c>
      <c r="M47" s="10">
        <f t="shared" si="8"/>
        <v>2209</v>
      </c>
      <c r="N47"/>
      <c r="O47" t="s">
        <v>64</v>
      </c>
      <c r="P47">
        <v>114</v>
      </c>
      <c r="Q47">
        <v>139290.16422070871</v>
      </c>
      <c r="R47">
        <v>1221.8435457956905</v>
      </c>
      <c r="S47"/>
      <c r="T47"/>
      <c r="U47"/>
      <c r="V47"/>
      <c r="W47"/>
    </row>
    <row r="48" spans="1:23" ht="15" thickBot="1" x14ac:dyDescent="0.35">
      <c r="A48" s="3">
        <v>1946</v>
      </c>
      <c r="B48" s="3">
        <v>297.12500000000006</v>
      </c>
      <c r="C48" s="3">
        <f t="shared" si="2"/>
        <v>-13</v>
      </c>
      <c r="D48" s="3">
        <f t="shared" si="0"/>
        <v>246.38847983385537</v>
      </c>
      <c r="E48" s="3">
        <f t="shared" si="1"/>
        <v>246.34568049416364</v>
      </c>
      <c r="F48" s="3">
        <f t="shared" si="3"/>
        <v>255.87880688363944</v>
      </c>
      <c r="G48" s="3">
        <f t="shared" si="4"/>
        <v>50.736520166144686</v>
      </c>
      <c r="H48" s="3">
        <f t="shared" si="5"/>
        <v>50.779319505836412</v>
      </c>
      <c r="I48" s="3">
        <f t="shared" si="6"/>
        <v>41.246193116360615</v>
      </c>
      <c r="L48" s="3">
        <f t="shared" si="7"/>
        <v>-46</v>
      </c>
      <c r="M48" s="10">
        <f t="shared" si="8"/>
        <v>2116</v>
      </c>
      <c r="N48"/>
      <c r="O48" s="13" t="s">
        <v>65</v>
      </c>
      <c r="P48" s="13">
        <v>116</v>
      </c>
      <c r="Q48" s="13">
        <v>149151.75727564117</v>
      </c>
      <c r="R48" s="13"/>
      <c r="S48" s="13"/>
      <c r="T48" s="13"/>
      <c r="U48"/>
      <c r="V48"/>
      <c r="W48"/>
    </row>
    <row r="49" spans="1:23" ht="15" thickBot="1" x14ac:dyDescent="0.35">
      <c r="A49" s="3">
        <v>1947</v>
      </c>
      <c r="B49" s="3">
        <v>249.83333333333334</v>
      </c>
      <c r="C49" s="3">
        <f t="shared" si="2"/>
        <v>-12</v>
      </c>
      <c r="D49" s="3">
        <f t="shared" si="0"/>
        <v>246.11665068161273</v>
      </c>
      <c r="E49" s="3">
        <f t="shared" si="1"/>
        <v>246.07275015822393</v>
      </c>
      <c r="F49" s="3">
        <f t="shared" si="3"/>
        <v>255.82672048814334</v>
      </c>
      <c r="G49" s="3">
        <f t="shared" si="4"/>
        <v>3.7166826517206175</v>
      </c>
      <c r="H49" s="3">
        <f t="shared" si="5"/>
        <v>3.7605831751094172</v>
      </c>
      <c r="I49" s="3">
        <f t="shared" si="6"/>
        <v>-5.9933871548099944</v>
      </c>
      <c r="L49" s="3">
        <f t="shared" si="7"/>
        <v>-45</v>
      </c>
      <c r="M49" s="10">
        <f t="shared" si="8"/>
        <v>2025</v>
      </c>
      <c r="N49"/>
      <c r="O49"/>
      <c r="P49"/>
      <c r="Q49"/>
      <c r="R49"/>
      <c r="S49"/>
      <c r="T49"/>
      <c r="U49"/>
      <c r="V49"/>
      <c r="W49"/>
    </row>
    <row r="50" spans="1:23" x14ac:dyDescent="0.3">
      <c r="A50" s="3">
        <v>1948</v>
      </c>
      <c r="B50" s="3">
        <v>253.26666666666665</v>
      </c>
      <c r="C50" s="3">
        <f t="shared" si="2"/>
        <v>-11</v>
      </c>
      <c r="D50" s="3">
        <f t="shared" si="0"/>
        <v>245.84482152937005</v>
      </c>
      <c r="E50" s="3">
        <f t="shared" si="1"/>
        <v>245.79990791698</v>
      </c>
      <c r="F50" s="3">
        <f t="shared" si="3"/>
        <v>255.77344240831763</v>
      </c>
      <c r="G50" s="3">
        <f t="shared" si="4"/>
        <v>7.4218451372966001</v>
      </c>
      <c r="H50" s="3">
        <f t="shared" si="5"/>
        <v>7.4667587496866474</v>
      </c>
      <c r="I50" s="3">
        <f t="shared" si="6"/>
        <v>-2.5067757416509835</v>
      </c>
      <c r="L50" s="3">
        <f t="shared" si="7"/>
        <v>-44</v>
      </c>
      <c r="M50" s="10">
        <f t="shared" si="8"/>
        <v>1936</v>
      </c>
      <c r="N50"/>
      <c r="O50" s="14"/>
      <c r="P50" s="14" t="s">
        <v>66</v>
      </c>
      <c r="Q50" s="14" t="s">
        <v>55</v>
      </c>
      <c r="R50" s="14" t="s">
        <v>67</v>
      </c>
      <c r="S50" s="14" t="s">
        <v>68</v>
      </c>
      <c r="T50" s="14" t="s">
        <v>69</v>
      </c>
      <c r="U50" s="14" t="s">
        <v>70</v>
      </c>
      <c r="V50" s="14" t="s">
        <v>71</v>
      </c>
      <c r="W50" s="14" t="s">
        <v>72</v>
      </c>
    </row>
    <row r="51" spans="1:23" x14ac:dyDescent="0.3">
      <c r="A51" s="3">
        <v>1949</v>
      </c>
      <c r="B51" s="3">
        <v>245.20833333333334</v>
      </c>
      <c r="C51" s="3">
        <f t="shared" si="2"/>
        <v>-10</v>
      </c>
      <c r="D51" s="3">
        <f t="shared" si="0"/>
        <v>245.57299237712741</v>
      </c>
      <c r="E51" s="3">
        <f t="shared" si="1"/>
        <v>245.52715377043185</v>
      </c>
      <c r="F51" s="3">
        <f t="shared" si="3"/>
        <v>255.7189453796237</v>
      </c>
      <c r="G51" s="3">
        <f t="shared" si="4"/>
        <v>-0.36465904379406311</v>
      </c>
      <c r="H51" s="3">
        <f t="shared" si="5"/>
        <v>-0.31882043709850905</v>
      </c>
      <c r="I51" s="3">
        <f t="shared" si="6"/>
        <v>-10.510612046290362</v>
      </c>
      <c r="L51" s="3">
        <f t="shared" si="7"/>
        <v>-43</v>
      </c>
      <c r="M51" s="10">
        <f t="shared" si="8"/>
        <v>1849</v>
      </c>
      <c r="N51" s="15"/>
      <c r="O51" t="s">
        <v>73</v>
      </c>
      <c r="P51">
        <v>242.80445751321713</v>
      </c>
      <c r="Q51">
        <v>4.8476646865522168</v>
      </c>
      <c r="R51">
        <v>50.086891980539576</v>
      </c>
      <c r="S51">
        <v>1.8069716021318255E-79</v>
      </c>
      <c r="T51">
        <v>233.20127110598764</v>
      </c>
      <c r="U51">
        <v>252.40764392044662</v>
      </c>
      <c r="V51">
        <v>233.20127110598764</v>
      </c>
      <c r="W51">
        <v>252.40764392044662</v>
      </c>
    </row>
    <row r="52" spans="1:23" x14ac:dyDescent="0.3">
      <c r="A52" s="3">
        <v>1950</v>
      </c>
      <c r="B52" s="3">
        <v>262.22499999999997</v>
      </c>
      <c r="C52" s="3">
        <f t="shared" si="2"/>
        <v>-9</v>
      </c>
      <c r="D52" s="3">
        <f t="shared" si="0"/>
        <v>245.30116322488476</v>
      </c>
      <c r="E52" s="3">
        <f t="shared" si="1"/>
        <v>245.25448771857941</v>
      </c>
      <c r="F52" s="3">
        <f t="shared" si="3"/>
        <v>255.66320151373773</v>
      </c>
      <c r="G52" s="3">
        <f t="shared" si="4"/>
        <v>16.923836775115205</v>
      </c>
      <c r="H52" s="3">
        <f t="shared" si="5"/>
        <v>16.970512281420554</v>
      </c>
      <c r="I52" s="3">
        <f t="shared" si="6"/>
        <v>6.5617984862622336</v>
      </c>
      <c r="L52" s="3">
        <f t="shared" si="7"/>
        <v>-42</v>
      </c>
      <c r="M52" s="10">
        <f t="shared" si="8"/>
        <v>1764</v>
      </c>
      <c r="N52"/>
      <c r="O52" t="s">
        <v>74</v>
      </c>
      <c r="P52">
        <v>-0.2718291522426533</v>
      </c>
      <c r="Q52">
        <v>9.5683156403651159E-2</v>
      </c>
      <c r="R52">
        <v>-2.8409300284358157</v>
      </c>
      <c r="S52">
        <v>5.3296007105744676E-3</v>
      </c>
      <c r="T52">
        <v>-0.46137674812430579</v>
      </c>
      <c r="U52">
        <v>-8.2281556361000818E-2</v>
      </c>
      <c r="V52">
        <v>-0.46137674812430579</v>
      </c>
      <c r="W52">
        <v>-8.2281556361000818E-2</v>
      </c>
    </row>
    <row r="53" spans="1:23" ht="15" thickBot="1" x14ac:dyDescent="0.35">
      <c r="A53" s="3">
        <v>1951</v>
      </c>
      <c r="B53" s="3">
        <v>225.46666666666667</v>
      </c>
      <c r="C53" s="3">
        <f t="shared" si="2"/>
        <v>-8</v>
      </c>
      <c r="D53" s="3">
        <f t="shared" si="0"/>
        <v>245.02933407264211</v>
      </c>
      <c r="E53" s="3">
        <f t="shared" si="1"/>
        <v>244.98190976142277</v>
      </c>
      <c r="F53" s="3">
        <f t="shared" si="3"/>
        <v>255.6061822842791</v>
      </c>
      <c r="G53" s="3">
        <f t="shared" si="4"/>
        <v>-19.562667405975446</v>
      </c>
      <c r="H53" s="3">
        <f t="shared" si="5"/>
        <v>-19.515243094756102</v>
      </c>
      <c r="I53" s="3">
        <f t="shared" si="6"/>
        <v>-30.139515617612432</v>
      </c>
      <c r="L53" s="3">
        <f t="shared" si="7"/>
        <v>-41</v>
      </c>
      <c r="M53" s="10">
        <f t="shared" si="8"/>
        <v>1681</v>
      </c>
      <c r="N53"/>
      <c r="O53" s="13" t="s">
        <v>75</v>
      </c>
      <c r="P53" s="13">
        <v>4.4047347881726261E-5</v>
      </c>
      <c r="Q53" s="13">
        <v>3.1678070578482639E-3</v>
      </c>
      <c r="R53" s="13">
        <v>1.3904681401791392E-2</v>
      </c>
      <c r="S53" s="13">
        <v>0.98893033192180013</v>
      </c>
      <c r="T53" s="13">
        <v>-6.2313540351892531E-3</v>
      </c>
      <c r="U53" s="13">
        <v>6.3194487309527056E-3</v>
      </c>
      <c r="V53" s="13">
        <v>-6.2313540351892531E-3</v>
      </c>
      <c r="W53" s="13">
        <v>6.3194487309527056E-3</v>
      </c>
    </row>
    <row r="54" spans="1:23" x14ac:dyDescent="0.3">
      <c r="A54" s="3">
        <v>1952</v>
      </c>
      <c r="B54" s="3">
        <v>194.56666666666669</v>
      </c>
      <c r="C54" s="3">
        <f t="shared" si="2"/>
        <v>-7</v>
      </c>
      <c r="D54" s="3">
        <f t="shared" si="0"/>
        <v>244.75750492039947</v>
      </c>
      <c r="E54" s="3">
        <f t="shared" si="1"/>
        <v>244.7094198989619</v>
      </c>
      <c r="F54" s="3">
        <f t="shared" si="3"/>
        <v>255.54785851221223</v>
      </c>
      <c r="G54" s="3">
        <f t="shared" si="4"/>
        <v>-50.190838253732778</v>
      </c>
      <c r="H54" s="3">
        <f t="shared" si="5"/>
        <v>-50.142753232295206</v>
      </c>
      <c r="I54" s="3">
        <f t="shared" si="6"/>
        <v>-60.981191845545538</v>
      </c>
      <c r="L54" s="3">
        <f t="shared" si="7"/>
        <v>-40</v>
      </c>
      <c r="M54" s="10">
        <f t="shared" si="8"/>
        <v>1600</v>
      </c>
      <c r="N54"/>
      <c r="O54"/>
      <c r="P54"/>
      <c r="Q54"/>
      <c r="R54"/>
      <c r="S54"/>
      <c r="T54"/>
      <c r="U54"/>
      <c r="V54"/>
      <c r="W54"/>
    </row>
    <row r="55" spans="1:23" x14ac:dyDescent="0.3">
      <c r="A55" s="3">
        <v>1953</v>
      </c>
      <c r="B55" s="3">
        <v>212.06666666666663</v>
      </c>
      <c r="C55" s="3">
        <f t="shared" si="2"/>
        <v>-6</v>
      </c>
      <c r="D55" s="3">
        <f t="shared" si="0"/>
        <v>244.4856757681568</v>
      </c>
      <c r="E55" s="3">
        <f t="shared" si="1"/>
        <v>244.43701813119679</v>
      </c>
      <c r="F55" s="3">
        <f t="shared" si="3"/>
        <v>255.4882003509147</v>
      </c>
      <c r="G55" s="3">
        <f t="shared" si="4"/>
        <v>-32.419009101490161</v>
      </c>
      <c r="H55" s="3">
        <f t="shared" si="5"/>
        <v>-32.37035146453016</v>
      </c>
      <c r="I55" s="3">
        <f t="shared" si="6"/>
        <v>-43.421533684248061</v>
      </c>
      <c r="L55" s="3">
        <f t="shared" si="7"/>
        <v>-39</v>
      </c>
      <c r="M55" s="10">
        <f t="shared" si="8"/>
        <v>1521</v>
      </c>
      <c r="N55"/>
      <c r="O55"/>
      <c r="P55"/>
      <c r="Q55"/>
      <c r="R55"/>
      <c r="S55"/>
      <c r="T55"/>
      <c r="U55"/>
      <c r="V55"/>
      <c r="W55"/>
    </row>
    <row r="56" spans="1:23" x14ac:dyDescent="0.3">
      <c r="A56" s="3">
        <v>1954</v>
      </c>
      <c r="B56" s="3">
        <v>244.82499999999996</v>
      </c>
      <c r="C56" s="3">
        <f t="shared" si="2"/>
        <v>-5</v>
      </c>
      <c r="D56" s="3">
        <f t="shared" si="0"/>
        <v>244.21384661591415</v>
      </c>
      <c r="E56" s="3">
        <f t="shared" si="1"/>
        <v>244.16470445812743</v>
      </c>
      <c r="F56" s="3">
        <f t="shared" si="3"/>
        <v>255.42717727090329</v>
      </c>
      <c r="G56" s="3">
        <f t="shared" si="4"/>
        <v>0.6111533840858101</v>
      </c>
      <c r="H56" s="3">
        <f t="shared" si="5"/>
        <v>0.6602955418725287</v>
      </c>
      <c r="I56" s="3">
        <f t="shared" si="6"/>
        <v>-10.602177270903326</v>
      </c>
      <c r="L56" s="3">
        <f t="shared" si="7"/>
        <v>-38</v>
      </c>
      <c r="M56" s="10">
        <f t="shared" si="8"/>
        <v>1444</v>
      </c>
      <c r="N56"/>
      <c r="O56"/>
      <c r="P56"/>
      <c r="Q56"/>
      <c r="R56"/>
      <c r="S56"/>
      <c r="T56"/>
      <c r="U56"/>
      <c r="V56"/>
      <c r="W56"/>
    </row>
    <row r="57" spans="1:23" x14ac:dyDescent="0.3">
      <c r="A57" s="3">
        <v>1955</v>
      </c>
      <c r="B57" s="3">
        <v>261.21666666666664</v>
      </c>
      <c r="C57" s="3">
        <f t="shared" si="2"/>
        <v>-4</v>
      </c>
      <c r="D57" s="3">
        <f t="shared" si="0"/>
        <v>243.9420174636715</v>
      </c>
      <c r="E57" s="3">
        <f t="shared" si="1"/>
        <v>243.89247887975384</v>
      </c>
      <c r="F57" s="3">
        <f t="shared" si="3"/>
        <v>255.36475804421093</v>
      </c>
      <c r="G57" s="3">
        <f t="shared" si="4"/>
        <v>17.274649202995136</v>
      </c>
      <c r="H57" s="3">
        <f t="shared" si="5"/>
        <v>17.324187786912802</v>
      </c>
      <c r="I57" s="3">
        <f t="shared" si="6"/>
        <v>5.85190862245571</v>
      </c>
      <c r="L57" s="3">
        <f t="shared" si="7"/>
        <v>-37</v>
      </c>
      <c r="M57" s="10">
        <f t="shared" si="8"/>
        <v>1369</v>
      </c>
    </row>
    <row r="58" spans="1:23" x14ac:dyDescent="0.3">
      <c r="A58" s="3">
        <v>1956</v>
      </c>
      <c r="B58" s="3">
        <v>233.19166666666669</v>
      </c>
      <c r="C58" s="3">
        <f t="shared" si="2"/>
        <v>-3</v>
      </c>
      <c r="D58" s="3">
        <f t="shared" si="0"/>
        <v>243.67018831142886</v>
      </c>
      <c r="E58" s="3">
        <f t="shared" si="1"/>
        <v>243.62034139607604</v>
      </c>
      <c r="F58" s="3">
        <f t="shared" si="3"/>
        <v>255.30091072840611</v>
      </c>
      <c r="G58" s="3">
        <f t="shared" si="4"/>
        <v>-10.478521644762168</v>
      </c>
      <c r="H58" s="3">
        <f t="shared" si="5"/>
        <v>-10.428674729409352</v>
      </c>
      <c r="I58" s="3">
        <f t="shared" si="6"/>
        <v>-22.109244061739417</v>
      </c>
      <c r="L58" s="3">
        <f t="shared" si="7"/>
        <v>-36</v>
      </c>
      <c r="M58" s="10">
        <f t="shared" si="8"/>
        <v>1296</v>
      </c>
    </row>
    <row r="59" spans="1:23" x14ac:dyDescent="0.3">
      <c r="A59" s="3">
        <v>1957</v>
      </c>
      <c r="B59" s="3">
        <v>258.60000000000002</v>
      </c>
      <c r="C59" s="3">
        <f t="shared" si="2"/>
        <v>-2</v>
      </c>
      <c r="D59" s="3">
        <f t="shared" si="0"/>
        <v>243.39835915918619</v>
      </c>
      <c r="E59" s="3">
        <f t="shared" si="1"/>
        <v>243.34829200709399</v>
      </c>
      <c r="F59" s="3">
        <f t="shared" si="3"/>
        <v>255.23560265024659</v>
      </c>
      <c r="G59" s="3">
        <f t="shared" si="4"/>
        <v>15.201640840813837</v>
      </c>
      <c r="H59" s="3">
        <f t="shared" si="5"/>
        <v>15.251707992906034</v>
      </c>
      <c r="I59" s="3">
        <f t="shared" si="6"/>
        <v>3.3643973497534319</v>
      </c>
      <c r="L59" s="3">
        <f t="shared" si="7"/>
        <v>-35</v>
      </c>
      <c r="M59" s="10">
        <f t="shared" si="8"/>
        <v>1225</v>
      </c>
    </row>
    <row r="60" spans="1:23" x14ac:dyDescent="0.3">
      <c r="A60" s="3">
        <v>1958</v>
      </c>
      <c r="B60" s="3">
        <v>243.59166666666667</v>
      </c>
      <c r="C60" s="3">
        <f t="shared" si="2"/>
        <v>-1</v>
      </c>
      <c r="D60" s="3">
        <f t="shared" si="0"/>
        <v>243.12653000694354</v>
      </c>
      <c r="E60" s="3">
        <f t="shared" si="1"/>
        <v>243.07633071280765</v>
      </c>
      <c r="F60" s="3">
        <f t="shared" si="3"/>
        <v>255.16880038895928</v>
      </c>
      <c r="G60" s="3">
        <f t="shared" si="4"/>
        <v>0.46513665972312879</v>
      </c>
      <c r="H60" s="3">
        <f t="shared" si="5"/>
        <v>0.51533595385902231</v>
      </c>
      <c r="I60" s="3">
        <f t="shared" si="6"/>
        <v>-11.577133722292615</v>
      </c>
      <c r="L60" s="3">
        <f t="shared" si="7"/>
        <v>-34</v>
      </c>
      <c r="M60" s="10">
        <f t="shared" si="8"/>
        <v>1156</v>
      </c>
    </row>
    <row r="61" spans="1:23" x14ac:dyDescent="0.3">
      <c r="A61" s="3">
        <v>1959</v>
      </c>
      <c r="B61" s="3">
        <v>312.18333333333334</v>
      </c>
      <c r="C61" s="3">
        <f t="shared" si="2"/>
        <v>0</v>
      </c>
      <c r="D61" s="3">
        <f t="shared" si="0"/>
        <v>242.85470085470089</v>
      </c>
      <c r="E61" s="3">
        <f t="shared" si="1"/>
        <v>242.80445751321713</v>
      </c>
      <c r="F61" s="3">
        <f t="shared" si="3"/>
        <v>255.10046975913733</v>
      </c>
      <c r="G61" s="3">
        <f t="shared" si="4"/>
        <v>69.328632478632443</v>
      </c>
      <c r="H61" s="3">
        <f t="shared" si="5"/>
        <v>69.378875820116207</v>
      </c>
      <c r="I61" s="3">
        <f t="shared" si="6"/>
        <v>57.082863574196011</v>
      </c>
      <c r="L61" s="3">
        <f t="shared" si="7"/>
        <v>-33</v>
      </c>
      <c r="M61" s="10">
        <f t="shared" si="8"/>
        <v>1089</v>
      </c>
    </row>
    <row r="62" spans="1:23" x14ac:dyDescent="0.3">
      <c r="A62" s="3">
        <v>1960</v>
      </c>
      <c r="B62" s="3">
        <v>282.13333333333333</v>
      </c>
      <c r="C62" s="3">
        <f t="shared" si="2"/>
        <v>1</v>
      </c>
      <c r="D62" s="3">
        <f t="shared" si="0"/>
        <v>242.58287170245825</v>
      </c>
      <c r="E62" s="3">
        <f t="shared" si="1"/>
        <v>242.53267240832236</v>
      </c>
      <c r="F62" s="3">
        <f t="shared" si="3"/>
        <v>255.03057579324624</v>
      </c>
      <c r="G62" s="3">
        <f t="shared" si="4"/>
        <v>39.550461630875077</v>
      </c>
      <c r="H62" s="3">
        <f t="shared" si="5"/>
        <v>39.60066092501097</v>
      </c>
      <c r="I62" s="3">
        <f t="shared" si="6"/>
        <v>27.102757540087083</v>
      </c>
      <c r="L62" s="3">
        <f t="shared" si="7"/>
        <v>-32</v>
      </c>
      <c r="M62" s="10">
        <f t="shared" si="8"/>
        <v>1024</v>
      </c>
    </row>
    <row r="63" spans="1:23" x14ac:dyDescent="0.3">
      <c r="A63" s="3">
        <v>1961</v>
      </c>
      <c r="B63" s="3">
        <v>354.82499999999999</v>
      </c>
      <c r="C63" s="3">
        <f t="shared" si="2"/>
        <v>2</v>
      </c>
      <c r="D63" s="3">
        <f t="shared" si="0"/>
        <v>242.3110425502156</v>
      </c>
      <c r="E63" s="3">
        <f t="shared" si="1"/>
        <v>242.26097539812335</v>
      </c>
      <c r="F63" s="3">
        <f t="shared" si="3"/>
        <v>254.95908272372947</v>
      </c>
      <c r="G63" s="3">
        <f t="shared" si="4"/>
        <v>112.51395744978439</v>
      </c>
      <c r="H63" s="3">
        <f t="shared" si="5"/>
        <v>112.56402460187664</v>
      </c>
      <c r="I63" s="3">
        <f t="shared" si="6"/>
        <v>99.865917276270523</v>
      </c>
      <c r="L63" s="3">
        <f t="shared" si="7"/>
        <v>-31</v>
      </c>
      <c r="M63" s="10">
        <f t="shared" si="8"/>
        <v>961</v>
      </c>
    </row>
    <row r="64" spans="1:23" x14ac:dyDescent="0.3">
      <c r="A64" s="3">
        <v>1962</v>
      </c>
      <c r="B64" s="3">
        <v>281.31666666666666</v>
      </c>
      <c r="C64" s="3">
        <f t="shared" si="2"/>
        <v>3</v>
      </c>
      <c r="D64" s="3">
        <f t="shared" si="0"/>
        <v>242.03921339797293</v>
      </c>
      <c r="E64" s="3">
        <f t="shared" si="1"/>
        <v>241.98936648262011</v>
      </c>
      <c r="F64" s="3">
        <f t="shared" si="3"/>
        <v>254.88595396470478</v>
      </c>
      <c r="G64" s="3">
        <f t="shared" si="4"/>
        <v>39.277453268693733</v>
      </c>
      <c r="H64" s="3">
        <f t="shared" si="5"/>
        <v>39.32730018404655</v>
      </c>
      <c r="I64" s="3">
        <f t="shared" si="6"/>
        <v>26.43071270196188</v>
      </c>
      <c r="L64" s="3">
        <f t="shared" si="7"/>
        <v>-30</v>
      </c>
      <c r="M64" s="10">
        <f t="shared" si="8"/>
        <v>900</v>
      </c>
    </row>
    <row r="65" spans="1:13" x14ac:dyDescent="0.3">
      <c r="A65" s="3">
        <v>1963</v>
      </c>
      <c r="B65" s="3">
        <v>220.91666666666666</v>
      </c>
      <c r="C65" s="3">
        <f t="shared" si="2"/>
        <v>4</v>
      </c>
      <c r="D65" s="3">
        <f t="shared" si="0"/>
        <v>241.76738424573028</v>
      </c>
      <c r="E65" s="3">
        <f t="shared" si="1"/>
        <v>241.71784566181262</v>
      </c>
      <c r="F65" s="3">
        <f t="shared" si="3"/>
        <v>254.81115209324173</v>
      </c>
      <c r="G65" s="3">
        <f t="shared" si="4"/>
        <v>-20.850717579063627</v>
      </c>
      <c r="H65" s="3">
        <f t="shared" si="5"/>
        <v>-20.80117899514596</v>
      </c>
      <c r="I65" s="3">
        <f t="shared" si="6"/>
        <v>-33.894485426575073</v>
      </c>
      <c r="L65" s="3">
        <f t="shared" si="7"/>
        <v>-29</v>
      </c>
      <c r="M65" s="10">
        <f t="shared" si="8"/>
        <v>841</v>
      </c>
    </row>
    <row r="66" spans="1:13" x14ac:dyDescent="0.3">
      <c r="A66" s="3">
        <v>1964</v>
      </c>
      <c r="B66" s="3">
        <v>239.1</v>
      </c>
      <c r="C66" s="3">
        <f t="shared" si="2"/>
        <v>5</v>
      </c>
      <c r="D66" s="3">
        <f t="shared" si="0"/>
        <v>241.49555509348764</v>
      </c>
      <c r="E66" s="3">
        <f t="shared" si="1"/>
        <v>241.44641293570092</v>
      </c>
      <c r="F66" s="3">
        <f t="shared" si="3"/>
        <v>254.73463883021091</v>
      </c>
      <c r="G66" s="3">
        <f t="shared" si="4"/>
        <v>-2.3955550934876442</v>
      </c>
      <c r="H66" s="3">
        <f t="shared" si="5"/>
        <v>-2.3464129357009256</v>
      </c>
      <c r="I66" s="3">
        <f t="shared" si="6"/>
        <v>-15.634638830210918</v>
      </c>
      <c r="L66" s="3">
        <f t="shared" si="7"/>
        <v>-28</v>
      </c>
      <c r="M66" s="10">
        <f t="shared" si="8"/>
        <v>784</v>
      </c>
    </row>
    <row r="67" spans="1:13" x14ac:dyDescent="0.3">
      <c r="A67" s="3">
        <v>1965</v>
      </c>
      <c r="B67" s="3">
        <v>195.20833333333329</v>
      </c>
      <c r="C67" s="3">
        <f t="shared" si="2"/>
        <v>6</v>
      </c>
      <c r="D67" s="3">
        <f t="shared" ref="D67:D119" si="9">$M$8+$M$9*C67</f>
        <v>241.22372594124499</v>
      </c>
      <c r="E67" s="3">
        <f t="shared" ref="E67:E119" si="10">$M$12+$M$13*C67+$M$14*C67^2</f>
        <v>241.17506830428493</v>
      </c>
      <c r="F67" s="3">
        <f t="shared" si="3"/>
        <v>254.65637502069495</v>
      </c>
      <c r="G67" s="3">
        <f t="shared" si="4"/>
        <v>-46.015392607911707</v>
      </c>
      <c r="H67" s="3">
        <f t="shared" si="5"/>
        <v>-45.966734970951649</v>
      </c>
      <c r="I67" s="3">
        <f t="shared" si="6"/>
        <v>-59.448041687361666</v>
      </c>
      <c r="L67" s="3">
        <f t="shared" si="7"/>
        <v>-27</v>
      </c>
      <c r="M67" s="10">
        <f t="shared" si="8"/>
        <v>729</v>
      </c>
    </row>
    <row r="68" spans="1:13" x14ac:dyDescent="0.3">
      <c r="A68" s="3">
        <v>1966</v>
      </c>
      <c r="B68" s="3">
        <v>218.48333333333335</v>
      </c>
      <c r="C68" s="3">
        <f t="shared" ref="C68:C119" si="11">C67+1</f>
        <v>7</v>
      </c>
      <c r="D68" s="3">
        <f t="shared" si="9"/>
        <v>240.95189678900232</v>
      </c>
      <c r="E68" s="3">
        <f t="shared" si="10"/>
        <v>240.90381176756475</v>
      </c>
      <c r="F68" s="3">
        <f t="shared" ref="F68:F119" si="12">$M$23+$M$22*$M$21^C68</f>
        <v>254.57632061395128</v>
      </c>
      <c r="G68" s="3">
        <f t="shared" ref="G68:G119" si="13">B68-D68</f>
        <v>-22.468563455668971</v>
      </c>
      <c r="H68" s="3">
        <f t="shared" ref="H68:H119" si="14">B68-E68</f>
        <v>-22.420478434231399</v>
      </c>
      <c r="I68" s="3">
        <f t="shared" si="6"/>
        <v>-36.092987280617933</v>
      </c>
      <c r="L68" s="3">
        <f t="shared" si="7"/>
        <v>-26</v>
      </c>
      <c r="M68" s="10">
        <f t="shared" si="8"/>
        <v>676</v>
      </c>
    </row>
    <row r="69" spans="1:13" x14ac:dyDescent="0.3">
      <c r="A69" s="3">
        <v>1967</v>
      </c>
      <c r="B69" s="3">
        <v>214.09166666666667</v>
      </c>
      <c r="C69" s="3">
        <f t="shared" si="11"/>
        <v>8</v>
      </c>
      <c r="D69" s="3">
        <f t="shared" si="9"/>
        <v>240.68006763675967</v>
      </c>
      <c r="E69" s="3">
        <f t="shared" si="10"/>
        <v>240.63264332554033</v>
      </c>
      <c r="F69" s="3">
        <f t="shared" si="12"/>
        <v>254.49443464291673</v>
      </c>
      <c r="G69" s="3">
        <f t="shared" si="13"/>
        <v>-26.588400970093005</v>
      </c>
      <c r="H69" s="3">
        <f t="shared" si="14"/>
        <v>-26.54097665887366</v>
      </c>
      <c r="I69" s="3">
        <f t="shared" ref="I69:I119" si="15">B69-F69</f>
        <v>-40.402767976250061</v>
      </c>
      <c r="L69" s="3">
        <f t="shared" si="7"/>
        <v>-25</v>
      </c>
      <c r="M69" s="10">
        <f t="shared" si="8"/>
        <v>625</v>
      </c>
    </row>
    <row r="70" spans="1:13" x14ac:dyDescent="0.3">
      <c r="A70" s="3">
        <v>1968</v>
      </c>
      <c r="B70" s="3">
        <v>282.72500000000002</v>
      </c>
      <c r="C70" s="3">
        <f t="shared" si="11"/>
        <v>9</v>
      </c>
      <c r="D70" s="3">
        <f t="shared" si="9"/>
        <v>240.40823848451703</v>
      </c>
      <c r="E70" s="3">
        <f t="shared" si="10"/>
        <v>240.36156297821168</v>
      </c>
      <c r="F70" s="3">
        <f t="shared" si="12"/>
        <v>254.41067520324285</v>
      </c>
      <c r="G70" s="3">
        <f t="shared" si="13"/>
        <v>42.316761515482995</v>
      </c>
      <c r="H70" s="3">
        <f t="shared" si="14"/>
        <v>42.363437021788343</v>
      </c>
      <c r="I70" s="3">
        <f t="shared" si="15"/>
        <v>28.314324796757177</v>
      </c>
      <c r="L70" s="3">
        <f t="shared" si="7"/>
        <v>-24</v>
      </c>
      <c r="M70" s="10">
        <f t="shared" si="8"/>
        <v>576</v>
      </c>
    </row>
    <row r="71" spans="1:13" x14ac:dyDescent="0.3">
      <c r="A71" s="3">
        <v>1969</v>
      </c>
      <c r="B71" s="3">
        <v>222.07500000000002</v>
      </c>
      <c r="C71" s="3">
        <f t="shared" si="11"/>
        <v>10</v>
      </c>
      <c r="D71" s="3">
        <f t="shared" si="9"/>
        <v>240.13640933227438</v>
      </c>
      <c r="E71" s="3">
        <f t="shared" si="10"/>
        <v>240.09057072557877</v>
      </c>
      <c r="F71" s="3">
        <f t="shared" si="12"/>
        <v>254.32499943185195</v>
      </c>
      <c r="G71" s="3">
        <f t="shared" si="13"/>
        <v>-18.061409332274366</v>
      </c>
      <c r="H71" s="3">
        <f t="shared" si="14"/>
        <v>-18.015570725578755</v>
      </c>
      <c r="I71" s="3">
        <f t="shared" si="15"/>
        <v>-32.249999431851933</v>
      </c>
      <c r="L71" s="3">
        <f t="shared" si="7"/>
        <v>-23</v>
      </c>
      <c r="M71" s="10">
        <f t="shared" si="8"/>
        <v>529</v>
      </c>
    </row>
    <row r="72" spans="1:13" x14ac:dyDescent="0.3">
      <c r="A72" s="3">
        <v>1970</v>
      </c>
      <c r="B72" s="3">
        <v>225.27500000000001</v>
      </c>
      <c r="C72" s="3">
        <f t="shared" si="11"/>
        <v>11</v>
      </c>
      <c r="D72" s="3">
        <f t="shared" si="9"/>
        <v>239.86458018003174</v>
      </c>
      <c r="E72" s="3">
        <f t="shared" si="10"/>
        <v>239.81966656764163</v>
      </c>
      <c r="F72" s="3">
        <f t="shared" si="12"/>
        <v>254.23736348500216</v>
      </c>
      <c r="G72" s="3">
        <f t="shared" si="13"/>
        <v>-14.589580180031732</v>
      </c>
      <c r="H72" s="3">
        <f t="shared" si="14"/>
        <v>-14.544666567641627</v>
      </c>
      <c r="I72" s="3">
        <f t="shared" si="15"/>
        <v>-28.962363485002157</v>
      </c>
      <c r="L72" s="3">
        <f t="shared" si="7"/>
        <v>-22</v>
      </c>
      <c r="M72" s="10">
        <f t="shared" si="8"/>
        <v>484</v>
      </c>
    </row>
    <row r="73" spans="1:13" x14ac:dyDescent="0.3">
      <c r="A73" s="3">
        <v>1971</v>
      </c>
      <c r="B73" s="3">
        <v>256.39166666666671</v>
      </c>
      <c r="C73" s="3">
        <f t="shared" si="11"/>
        <v>12</v>
      </c>
      <c r="D73" s="3">
        <f t="shared" si="9"/>
        <v>239.59275102778906</v>
      </c>
      <c r="E73" s="3">
        <f t="shared" si="10"/>
        <v>239.54885050440026</v>
      </c>
      <c r="F73" s="3">
        <f t="shared" si="12"/>
        <v>254.14772251585092</v>
      </c>
      <c r="G73" s="3">
        <f t="shared" si="13"/>
        <v>16.798915638877645</v>
      </c>
      <c r="H73" s="3">
        <f t="shared" si="14"/>
        <v>16.842816162266445</v>
      </c>
      <c r="I73" s="3">
        <f t="shared" si="15"/>
        <v>2.2439441508157927</v>
      </c>
      <c r="L73" s="3">
        <f t="shared" si="7"/>
        <v>-21</v>
      </c>
      <c r="M73" s="10">
        <f t="shared" si="8"/>
        <v>441</v>
      </c>
    </row>
    <row r="74" spans="1:13" x14ac:dyDescent="0.3">
      <c r="A74" s="3">
        <v>1972</v>
      </c>
      <c r="B74" s="3">
        <v>228.26666666666668</v>
      </c>
      <c r="C74" s="3">
        <f t="shared" si="11"/>
        <v>13</v>
      </c>
      <c r="D74" s="3">
        <f t="shared" si="9"/>
        <v>239.32092187554642</v>
      </c>
      <c r="E74" s="3">
        <f t="shared" si="10"/>
        <v>239.27812253585464</v>
      </c>
      <c r="F74" s="3">
        <f t="shared" si="12"/>
        <v>254.05603065150507</v>
      </c>
      <c r="G74" s="3">
        <f t="shared" si="13"/>
        <v>-11.054255208879738</v>
      </c>
      <c r="H74" s="3">
        <f t="shared" si="14"/>
        <v>-11.011455869187955</v>
      </c>
      <c r="I74" s="3">
        <f t="shared" si="15"/>
        <v>-25.789363984838388</v>
      </c>
      <c r="L74" s="3">
        <f t="shared" si="7"/>
        <v>-20</v>
      </c>
      <c r="M74" s="10">
        <f t="shared" si="8"/>
        <v>400</v>
      </c>
    </row>
    <row r="75" spans="1:13" x14ac:dyDescent="0.3">
      <c r="A75" s="3">
        <v>1973</v>
      </c>
      <c r="B75" s="3">
        <v>201.03333333333333</v>
      </c>
      <c r="C75" s="3">
        <f t="shared" si="11"/>
        <v>14</v>
      </c>
      <c r="D75" s="3">
        <f t="shared" si="9"/>
        <v>239.04909272330377</v>
      </c>
      <c r="E75" s="3">
        <f t="shared" si="10"/>
        <v>239.0074826620048</v>
      </c>
      <c r="F75" s="3">
        <f t="shared" si="12"/>
        <v>253.96224096954577</v>
      </c>
      <c r="G75" s="3">
        <f t="shared" si="13"/>
        <v>-38.015759389970441</v>
      </c>
      <c r="H75" s="3">
        <f t="shared" si="14"/>
        <v>-37.974149328671473</v>
      </c>
      <c r="I75" s="3">
        <f t="shared" si="15"/>
        <v>-52.928907636212443</v>
      </c>
      <c r="L75" s="3">
        <f t="shared" si="7"/>
        <v>-19</v>
      </c>
      <c r="M75" s="10">
        <f t="shared" si="8"/>
        <v>361</v>
      </c>
    </row>
    <row r="76" spans="1:13" x14ac:dyDescent="0.3">
      <c r="A76" s="3">
        <v>1974</v>
      </c>
      <c r="B76" s="3">
        <v>230.62499999999997</v>
      </c>
      <c r="C76" s="3">
        <f t="shared" si="11"/>
        <v>15</v>
      </c>
      <c r="D76" s="3">
        <f t="shared" si="9"/>
        <v>238.77726357106113</v>
      </c>
      <c r="E76" s="3">
        <f t="shared" si="10"/>
        <v>238.73693088285071</v>
      </c>
      <c r="F76" s="3">
        <f t="shared" si="12"/>
        <v>253.86630547401643</v>
      </c>
      <c r="G76" s="3">
        <f t="shared" si="13"/>
        <v>-8.1522635710611553</v>
      </c>
      <c r="H76" s="3">
        <f t="shared" si="14"/>
        <v>-8.1119308828507428</v>
      </c>
      <c r="I76" s="3">
        <f t="shared" si="15"/>
        <v>-23.241305474016457</v>
      </c>
      <c r="L76" s="3">
        <f t="shared" si="7"/>
        <v>-18</v>
      </c>
      <c r="M76" s="10">
        <f t="shared" si="8"/>
        <v>324</v>
      </c>
    </row>
    <row r="77" spans="1:13" x14ac:dyDescent="0.3">
      <c r="A77" s="3">
        <v>1975</v>
      </c>
      <c r="B77" s="3">
        <v>291.53333333333336</v>
      </c>
      <c r="C77" s="3">
        <f t="shared" si="11"/>
        <v>16</v>
      </c>
      <c r="D77" s="3">
        <f t="shared" si="9"/>
        <v>238.50543441881845</v>
      </c>
      <c r="E77" s="3">
        <f t="shared" si="10"/>
        <v>238.46646719839242</v>
      </c>
      <c r="F77" s="3">
        <f t="shared" si="12"/>
        <v>253.7681750708613</v>
      </c>
      <c r="G77" s="3">
        <f t="shared" si="13"/>
        <v>53.027898914514907</v>
      </c>
      <c r="H77" s="3">
        <f t="shared" si="14"/>
        <v>53.066866134940938</v>
      </c>
      <c r="I77" s="3">
        <f t="shared" si="15"/>
        <v>37.765158262472056</v>
      </c>
      <c r="L77" s="3">
        <f t="shared" si="7"/>
        <v>-17</v>
      </c>
      <c r="M77" s="10">
        <f t="shared" si="8"/>
        <v>289</v>
      </c>
    </row>
    <row r="78" spans="1:13" x14ac:dyDescent="0.3">
      <c r="A78" s="3">
        <v>1976</v>
      </c>
      <c r="B78" s="3">
        <v>172.4</v>
      </c>
      <c r="C78" s="3">
        <f t="shared" si="11"/>
        <v>17</v>
      </c>
      <c r="D78" s="3">
        <f t="shared" si="9"/>
        <v>238.23360526657581</v>
      </c>
      <c r="E78" s="3">
        <f t="shared" si="10"/>
        <v>238.19609160862984</v>
      </c>
      <c r="F78" s="3">
        <f t="shared" si="12"/>
        <v>253.66779954280196</v>
      </c>
      <c r="G78" s="3">
        <f t="shared" si="13"/>
        <v>-65.833605266575802</v>
      </c>
      <c r="H78" s="3">
        <f t="shared" si="14"/>
        <v>-65.796091608629837</v>
      </c>
      <c r="I78" s="3">
        <f t="shared" si="15"/>
        <v>-81.267799542801953</v>
      </c>
      <c r="L78" s="3">
        <f t="shared" si="7"/>
        <v>-16</v>
      </c>
      <c r="M78" s="10">
        <f t="shared" si="8"/>
        <v>256</v>
      </c>
    </row>
    <row r="79" spans="1:13" x14ac:dyDescent="0.3">
      <c r="A79" s="3">
        <v>1977</v>
      </c>
      <c r="B79" s="3">
        <v>253.96666666666667</v>
      </c>
      <c r="C79" s="3">
        <f t="shared" si="11"/>
        <v>18</v>
      </c>
      <c r="D79" s="3">
        <f t="shared" si="9"/>
        <v>237.96177611433316</v>
      </c>
      <c r="E79" s="3">
        <f t="shared" si="10"/>
        <v>237.92580411356306</v>
      </c>
      <c r="F79" s="3">
        <f t="shared" si="12"/>
        <v>253.56512752363926</v>
      </c>
      <c r="G79" s="3">
        <f t="shared" si="13"/>
        <v>16.004890552333507</v>
      </c>
      <c r="H79" s="3">
        <f t="shared" si="14"/>
        <v>16.040862553103608</v>
      </c>
      <c r="I79" s="3">
        <f t="shared" si="15"/>
        <v>0.40153914302740645</v>
      </c>
      <c r="L79" s="3">
        <f t="shared" si="7"/>
        <v>-15</v>
      </c>
      <c r="M79" s="10">
        <f t="shared" si="8"/>
        <v>225</v>
      </c>
    </row>
    <row r="80" spans="1:13" x14ac:dyDescent="0.3">
      <c r="A80" s="3">
        <v>1978</v>
      </c>
      <c r="B80" s="3">
        <v>264.72499999999997</v>
      </c>
      <c r="C80" s="3">
        <f t="shared" si="11"/>
        <v>19</v>
      </c>
      <c r="D80" s="3">
        <f t="shared" si="9"/>
        <v>237.68994696209052</v>
      </c>
      <c r="E80" s="3">
        <f t="shared" si="10"/>
        <v>237.65560471319202</v>
      </c>
      <c r="F80" s="3">
        <f t="shared" si="12"/>
        <v>253.46010647196701</v>
      </c>
      <c r="G80" s="3">
        <f t="shared" si="13"/>
        <v>27.035053037909449</v>
      </c>
      <c r="H80" s="3">
        <f t="shared" si="14"/>
        <v>27.069395286807946</v>
      </c>
      <c r="I80" s="3">
        <f t="shared" si="15"/>
        <v>11.264893528032957</v>
      </c>
      <c r="L80" s="3">
        <f t="shared" si="7"/>
        <v>-14</v>
      </c>
      <c r="M80" s="10">
        <f t="shared" si="8"/>
        <v>196</v>
      </c>
    </row>
    <row r="81" spans="1:13" x14ac:dyDescent="0.3">
      <c r="A81" s="3">
        <v>1979</v>
      </c>
      <c r="B81" s="3">
        <v>208.5916666666667</v>
      </c>
      <c r="C81" s="3">
        <f t="shared" si="11"/>
        <v>20</v>
      </c>
      <c r="D81" s="3">
        <f t="shared" si="9"/>
        <v>237.41811780984784</v>
      </c>
      <c r="E81" s="3">
        <f t="shared" si="10"/>
        <v>237.38549340751675</v>
      </c>
      <c r="F81" s="3">
        <f t="shared" si="12"/>
        <v>253.35268264428453</v>
      </c>
      <c r="G81" s="3">
        <f t="shared" si="13"/>
        <v>-28.826451143181146</v>
      </c>
      <c r="H81" s="3">
        <f t="shared" si="14"/>
        <v>-28.793826740850051</v>
      </c>
      <c r="I81" s="3">
        <f t="shared" si="15"/>
        <v>-44.761015977617831</v>
      </c>
      <c r="L81" s="3">
        <f t="shared" si="7"/>
        <v>-13</v>
      </c>
      <c r="M81" s="10">
        <f t="shared" si="8"/>
        <v>169</v>
      </c>
    </row>
    <row r="82" spans="1:13" x14ac:dyDescent="0.3">
      <c r="A82" s="3">
        <v>1980</v>
      </c>
      <c r="B82" s="3">
        <v>233.6166666666667</v>
      </c>
      <c r="C82" s="3">
        <f t="shared" si="11"/>
        <v>21</v>
      </c>
      <c r="D82" s="3">
        <f t="shared" si="9"/>
        <v>237.1462886576052</v>
      </c>
      <c r="E82" s="3">
        <f t="shared" si="10"/>
        <v>237.11547019653725</v>
      </c>
      <c r="F82" s="3">
        <f t="shared" si="12"/>
        <v>253.24280106749396</v>
      </c>
      <c r="G82" s="3">
        <f t="shared" si="13"/>
        <v>-3.5296219909384945</v>
      </c>
      <c r="H82" s="3">
        <f t="shared" si="14"/>
        <v>-3.4988035298705427</v>
      </c>
      <c r="I82" s="3">
        <f t="shared" si="15"/>
        <v>-19.626134400827254</v>
      </c>
      <c r="L82" s="3">
        <f t="shared" si="7"/>
        <v>-12</v>
      </c>
      <c r="M82" s="10">
        <f t="shared" si="8"/>
        <v>144</v>
      </c>
    </row>
    <row r="83" spans="1:13" x14ac:dyDescent="0.3">
      <c r="A83" s="3">
        <v>1981</v>
      </c>
      <c r="B83" s="3">
        <v>250.48333333333335</v>
      </c>
      <c r="C83" s="3">
        <f t="shared" si="11"/>
        <v>22</v>
      </c>
      <c r="D83" s="3">
        <f t="shared" si="9"/>
        <v>236.87445950536255</v>
      </c>
      <c r="E83" s="3">
        <f t="shared" si="10"/>
        <v>236.84553508025351</v>
      </c>
      <c r="F83" s="3">
        <f t="shared" si="12"/>
        <v>253.13040551076818</v>
      </c>
      <c r="G83" s="3">
        <f t="shared" si="13"/>
        <v>13.608873827970797</v>
      </c>
      <c r="H83" s="3">
        <f t="shared" si="14"/>
        <v>13.637798253079836</v>
      </c>
      <c r="I83" s="3">
        <f t="shared" si="15"/>
        <v>-2.6470721774348362</v>
      </c>
      <c r="L83" s="3">
        <f t="shared" si="7"/>
        <v>-11</v>
      </c>
      <c r="M83" s="10">
        <f t="shared" si="8"/>
        <v>121</v>
      </c>
    </row>
    <row r="84" spans="1:13" x14ac:dyDescent="0.3">
      <c r="A84" s="3">
        <v>1982</v>
      </c>
      <c r="B84" s="3">
        <v>185.27500000000001</v>
      </c>
      <c r="C84" s="3">
        <f t="shared" si="11"/>
        <v>23</v>
      </c>
      <c r="D84" s="3">
        <f t="shared" si="9"/>
        <v>236.60263035311991</v>
      </c>
      <c r="E84" s="3">
        <f t="shared" si="10"/>
        <v>236.57568805866555</v>
      </c>
      <c r="F84" s="3">
        <f t="shared" si="12"/>
        <v>253.0154384567754</v>
      </c>
      <c r="G84" s="3">
        <f t="shared" si="13"/>
        <v>-51.327630353119901</v>
      </c>
      <c r="H84" s="3">
        <f t="shared" si="14"/>
        <v>-51.300688058665543</v>
      </c>
      <c r="I84" s="3">
        <f t="shared" si="15"/>
        <v>-67.740438456775394</v>
      </c>
      <c r="L84" s="3">
        <f t="shared" si="7"/>
        <v>-10</v>
      </c>
      <c r="M84" s="10">
        <f t="shared" si="8"/>
        <v>100</v>
      </c>
    </row>
    <row r="85" spans="1:13" x14ac:dyDescent="0.3">
      <c r="A85" s="3">
        <v>1983</v>
      </c>
      <c r="B85" s="3">
        <v>193.37499999999997</v>
      </c>
      <c r="C85" s="3">
        <f t="shared" si="11"/>
        <v>24</v>
      </c>
      <c r="D85" s="3">
        <f t="shared" si="9"/>
        <v>236.33080120087726</v>
      </c>
      <c r="E85" s="3">
        <f t="shared" si="10"/>
        <v>236.30592913177333</v>
      </c>
      <c r="F85" s="3">
        <f t="shared" si="12"/>
        <v>252.89784107224506</v>
      </c>
      <c r="G85" s="3">
        <f t="shared" si="13"/>
        <v>-42.955801200877289</v>
      </c>
      <c r="H85" s="3">
        <f t="shared" si="14"/>
        <v>-42.930929131773354</v>
      </c>
      <c r="I85" s="3">
        <f t="shared" si="15"/>
        <v>-59.522841072245086</v>
      </c>
      <c r="L85" s="3">
        <f t="shared" si="7"/>
        <v>-9</v>
      </c>
      <c r="M85" s="10">
        <f t="shared" si="8"/>
        <v>81</v>
      </c>
    </row>
    <row r="86" spans="1:13" x14ac:dyDescent="0.3">
      <c r="A86" s="3">
        <v>1984</v>
      </c>
      <c r="B86" s="3">
        <v>230.18333333333331</v>
      </c>
      <c r="C86" s="3">
        <f t="shared" si="11"/>
        <v>25</v>
      </c>
      <c r="D86" s="3">
        <f t="shared" si="9"/>
        <v>236.05897204863459</v>
      </c>
      <c r="E86" s="3">
        <f t="shared" si="10"/>
        <v>236.03625829957687</v>
      </c>
      <c r="F86" s="3">
        <f t="shared" si="12"/>
        <v>252.77755317786063</v>
      </c>
      <c r="G86" s="3">
        <f t="shared" si="13"/>
        <v>-5.8756387153012781</v>
      </c>
      <c r="H86" s="3">
        <f t="shared" si="14"/>
        <v>-5.8529249662435632</v>
      </c>
      <c r="I86" s="3">
        <f t="shared" si="15"/>
        <v>-22.594219844527316</v>
      </c>
      <c r="L86" s="3">
        <f t="shared" si="7"/>
        <v>-8</v>
      </c>
      <c r="M86" s="10">
        <f t="shared" si="8"/>
        <v>64</v>
      </c>
    </row>
    <row r="87" spans="1:13" x14ac:dyDescent="0.3">
      <c r="A87" s="3">
        <v>1985</v>
      </c>
      <c r="B87" s="3">
        <v>199.23333333333335</v>
      </c>
      <c r="C87" s="3">
        <f t="shared" si="11"/>
        <v>26</v>
      </c>
      <c r="D87" s="3">
        <f t="shared" si="9"/>
        <v>235.78714289639194</v>
      </c>
      <c r="E87" s="3">
        <f t="shared" si="10"/>
        <v>235.76667556207619</v>
      </c>
      <c r="F87" s="3">
        <f t="shared" si="12"/>
        <v>252.65451321746329</v>
      </c>
      <c r="G87" s="3">
        <f t="shared" si="13"/>
        <v>-36.553809563058593</v>
      </c>
      <c r="H87" s="3">
        <f t="shared" si="14"/>
        <v>-36.533342228742839</v>
      </c>
      <c r="I87" s="3">
        <f t="shared" si="15"/>
        <v>-53.421179884129941</v>
      </c>
      <c r="L87" s="3">
        <f t="shared" si="7"/>
        <v>-7</v>
      </c>
      <c r="M87" s="10">
        <f t="shared" si="8"/>
        <v>49</v>
      </c>
    </row>
    <row r="88" spans="1:13" x14ac:dyDescent="0.3">
      <c r="A88" s="3">
        <v>1986</v>
      </c>
      <c r="B88" s="3">
        <v>174.45000000000002</v>
      </c>
      <c r="C88" s="3">
        <f t="shared" si="11"/>
        <v>27</v>
      </c>
      <c r="D88" s="3">
        <f t="shared" si="9"/>
        <v>235.5153137441493</v>
      </c>
      <c r="E88" s="3">
        <f t="shared" si="10"/>
        <v>235.49718091927127</v>
      </c>
      <c r="F88" s="3">
        <f t="shared" si="12"/>
        <v>252.52865822655127</v>
      </c>
      <c r="G88" s="3">
        <f t="shared" si="13"/>
        <v>-61.065313744149279</v>
      </c>
      <c r="H88" s="3">
        <f t="shared" si="14"/>
        <v>-61.047180919271256</v>
      </c>
      <c r="I88" s="3">
        <f t="shared" si="15"/>
        <v>-78.078658226551255</v>
      </c>
      <c r="L88" s="3">
        <f t="shared" si="7"/>
        <v>-6</v>
      </c>
      <c r="M88" s="10">
        <f t="shared" si="8"/>
        <v>36</v>
      </c>
    </row>
    <row r="89" spans="1:13" x14ac:dyDescent="0.3">
      <c r="A89" s="3">
        <v>1987</v>
      </c>
      <c r="B89" s="3">
        <v>178.13333333333333</v>
      </c>
      <c r="C89" s="3">
        <f t="shared" si="11"/>
        <v>28</v>
      </c>
      <c r="D89" s="3">
        <f t="shared" si="9"/>
        <v>235.24348459190665</v>
      </c>
      <c r="E89" s="3">
        <f t="shared" si="10"/>
        <v>235.2277743711621</v>
      </c>
      <c r="F89" s="3">
        <f t="shared" si="12"/>
        <v>252.39992380005836</v>
      </c>
      <c r="G89" s="3">
        <f t="shared" si="13"/>
        <v>-57.110151258573325</v>
      </c>
      <c r="H89" s="3">
        <f t="shared" si="14"/>
        <v>-57.094441037828773</v>
      </c>
      <c r="I89" s="3">
        <f t="shared" si="15"/>
        <v>-74.266590466725035</v>
      </c>
      <c r="L89" s="3">
        <f t="shared" si="7"/>
        <v>-5</v>
      </c>
      <c r="M89" s="10">
        <f t="shared" si="8"/>
        <v>25</v>
      </c>
    </row>
    <row r="90" spans="1:13" x14ac:dyDescent="0.3">
      <c r="A90" s="3">
        <v>1988</v>
      </c>
      <c r="B90" s="3">
        <v>200.2833333333333</v>
      </c>
      <c r="C90" s="3">
        <f t="shared" si="11"/>
        <v>29</v>
      </c>
      <c r="D90" s="3">
        <f t="shared" si="9"/>
        <v>234.971655439664</v>
      </c>
      <c r="E90" s="3">
        <f t="shared" si="10"/>
        <v>234.95845591774872</v>
      </c>
      <c r="F90" s="3">
        <f t="shared" si="12"/>
        <v>252.26824405939522</v>
      </c>
      <c r="G90" s="3">
        <f t="shared" si="13"/>
        <v>-34.688322106330702</v>
      </c>
      <c r="H90" s="3">
        <f t="shared" si="14"/>
        <v>-34.675122584415419</v>
      </c>
      <c r="I90" s="3">
        <f t="shared" si="15"/>
        <v>-51.984910726061912</v>
      </c>
      <c r="L90" s="3">
        <f t="shared" si="7"/>
        <v>-4</v>
      </c>
      <c r="M90" s="10">
        <f t="shared" si="8"/>
        <v>16</v>
      </c>
    </row>
    <row r="91" spans="1:13" x14ac:dyDescent="0.3">
      <c r="A91" s="3">
        <v>1989</v>
      </c>
      <c r="B91" s="3">
        <v>201.88333333333333</v>
      </c>
      <c r="C91" s="3">
        <f t="shared" si="11"/>
        <v>30</v>
      </c>
      <c r="D91" s="3">
        <f t="shared" si="9"/>
        <v>234.69982628742133</v>
      </c>
      <c r="E91" s="3">
        <f t="shared" si="10"/>
        <v>234.68922555903109</v>
      </c>
      <c r="F91" s="3">
        <f t="shared" si="12"/>
        <v>252.13355161873659</v>
      </c>
      <c r="G91" s="3">
        <f t="shared" si="13"/>
        <v>-32.816492954088005</v>
      </c>
      <c r="H91" s="3">
        <f t="shared" si="14"/>
        <v>-32.805892225697761</v>
      </c>
      <c r="I91" s="3">
        <f t="shared" si="15"/>
        <v>-50.250218285403264</v>
      </c>
      <c r="L91" s="3">
        <f t="shared" si="7"/>
        <v>-3</v>
      </c>
      <c r="M91" s="10">
        <f t="shared" si="8"/>
        <v>9</v>
      </c>
    </row>
    <row r="92" spans="1:13" x14ac:dyDescent="0.3">
      <c r="A92" s="3">
        <v>1990</v>
      </c>
      <c r="B92" s="3">
        <v>224.44166666666669</v>
      </c>
      <c r="C92" s="3">
        <f t="shared" si="11"/>
        <v>31</v>
      </c>
      <c r="D92" s="3">
        <f t="shared" si="9"/>
        <v>234.42799713517869</v>
      </c>
      <c r="E92" s="3">
        <f t="shared" si="10"/>
        <v>234.42008329500919</v>
      </c>
      <c r="F92" s="3">
        <f t="shared" si="12"/>
        <v>251.99577755053741</v>
      </c>
      <c r="G92" s="3">
        <f t="shared" si="13"/>
        <v>-9.9863304685119942</v>
      </c>
      <c r="H92" s="3">
        <f t="shared" si="14"/>
        <v>-9.9784166283425009</v>
      </c>
      <c r="I92" s="3">
        <f t="shared" si="15"/>
        <v>-27.55411088387072</v>
      </c>
      <c r="L92" s="3">
        <f t="shared" si="7"/>
        <v>-2</v>
      </c>
      <c r="M92" s="10">
        <f t="shared" si="8"/>
        <v>4</v>
      </c>
    </row>
    <row r="93" spans="1:13" x14ac:dyDescent="0.3">
      <c r="A93" s="3">
        <v>1991</v>
      </c>
      <c r="B93" s="3">
        <v>265.37500000000006</v>
      </c>
      <c r="C93" s="3">
        <f t="shared" si="11"/>
        <v>32</v>
      </c>
      <c r="D93" s="3">
        <f t="shared" si="9"/>
        <v>234.15616798293604</v>
      </c>
      <c r="E93" s="3">
        <f t="shared" si="10"/>
        <v>234.1510291256831</v>
      </c>
      <c r="F93" s="3">
        <f t="shared" si="12"/>
        <v>251.85485135025968</v>
      </c>
      <c r="G93" s="3">
        <f t="shared" si="13"/>
        <v>31.218832017064017</v>
      </c>
      <c r="H93" s="3">
        <f t="shared" si="14"/>
        <v>31.223970874316961</v>
      </c>
      <c r="I93" s="3">
        <f t="shared" si="15"/>
        <v>13.520148649740378</v>
      </c>
      <c r="L93" s="3">
        <f t="shared" si="7"/>
        <v>-1</v>
      </c>
      <c r="M93" s="10">
        <f t="shared" si="8"/>
        <v>1</v>
      </c>
    </row>
    <row r="94" spans="1:13" x14ac:dyDescent="0.3">
      <c r="A94" s="3">
        <v>1992</v>
      </c>
      <c r="B94" s="3">
        <v>269.94999999999993</v>
      </c>
      <c r="C94" s="3">
        <f t="shared" si="11"/>
        <v>33</v>
      </c>
      <c r="D94" s="3">
        <f t="shared" si="9"/>
        <v>233.88433883069339</v>
      </c>
      <c r="E94" s="3">
        <f t="shared" si="10"/>
        <v>233.88206305105277</v>
      </c>
      <c r="F94" s="3">
        <f t="shared" si="12"/>
        <v>251.71070090029252</v>
      </c>
      <c r="G94" s="3">
        <f t="shared" si="13"/>
        <v>36.065661169306537</v>
      </c>
      <c r="H94" s="3">
        <f t="shared" si="14"/>
        <v>36.067936948947164</v>
      </c>
      <c r="I94" s="3">
        <f t="shared" si="15"/>
        <v>18.239299099707409</v>
      </c>
      <c r="L94" s="3">
        <f t="shared" si="7"/>
        <v>0</v>
      </c>
      <c r="M94" s="10">
        <f t="shared" si="8"/>
        <v>0</v>
      </c>
    </row>
    <row r="95" spans="1:13" x14ac:dyDescent="0.3">
      <c r="A95" s="3">
        <v>1993</v>
      </c>
      <c r="B95" s="3">
        <v>226.47499999999999</v>
      </c>
      <c r="C95" s="3">
        <f t="shared" si="11"/>
        <v>34</v>
      </c>
      <c r="D95" s="3">
        <f t="shared" si="9"/>
        <v>233.61250967845072</v>
      </c>
      <c r="E95" s="3">
        <f t="shared" si="10"/>
        <v>233.61318507111821</v>
      </c>
      <c r="F95" s="3">
        <f t="shared" si="12"/>
        <v>251.5632524330467</v>
      </c>
      <c r="G95" s="3">
        <f t="shared" si="13"/>
        <v>-7.1375096784507264</v>
      </c>
      <c r="H95" s="3">
        <f t="shared" si="14"/>
        <v>-7.1381850711182153</v>
      </c>
      <c r="I95" s="3">
        <f t="shared" si="15"/>
        <v>-25.088252433046705</v>
      </c>
      <c r="L95" s="3">
        <f t="shared" si="7"/>
        <v>1</v>
      </c>
      <c r="M95" s="10">
        <f t="shared" si="8"/>
        <v>1</v>
      </c>
    </row>
    <row r="96" spans="1:13" x14ac:dyDescent="0.3">
      <c r="A96" s="3">
        <v>1994</v>
      </c>
      <c r="B96" s="3">
        <v>284.23333333333335</v>
      </c>
      <c r="C96" s="3">
        <f t="shared" si="11"/>
        <v>35</v>
      </c>
      <c r="D96" s="3">
        <f t="shared" si="9"/>
        <v>233.34068052620808</v>
      </c>
      <c r="E96" s="3">
        <f t="shared" si="10"/>
        <v>233.34439518587936</v>
      </c>
      <c r="F96" s="3">
        <f t="shared" si="12"/>
        <v>251.41243049320462</v>
      </c>
      <c r="G96" s="3">
        <f t="shared" si="13"/>
        <v>50.892652807125273</v>
      </c>
      <c r="H96" s="3">
        <f t="shared" si="14"/>
        <v>50.888938147453985</v>
      </c>
      <c r="I96" s="3">
        <f t="shared" si="15"/>
        <v>32.820902840128724</v>
      </c>
      <c r="L96" s="3">
        <f t="shared" si="7"/>
        <v>2</v>
      </c>
      <c r="M96" s="10">
        <f t="shared" si="8"/>
        <v>4</v>
      </c>
    </row>
    <row r="97" spans="1:13" x14ac:dyDescent="0.3">
      <c r="A97" s="3">
        <v>1995</v>
      </c>
      <c r="B97" s="3">
        <v>238.23333333333335</v>
      </c>
      <c r="C97" s="3">
        <f t="shared" si="11"/>
        <v>36</v>
      </c>
      <c r="D97" s="3">
        <f t="shared" si="9"/>
        <v>233.06885137396543</v>
      </c>
      <c r="E97" s="3">
        <f t="shared" si="10"/>
        <v>233.07569339533632</v>
      </c>
      <c r="F97" s="3">
        <f t="shared" si="12"/>
        <v>251.25815789910712</v>
      </c>
      <c r="G97" s="3">
        <f t="shared" si="13"/>
        <v>5.1644819593679188</v>
      </c>
      <c r="H97" s="3">
        <f t="shared" si="14"/>
        <v>5.1576399379970326</v>
      </c>
      <c r="I97" s="3">
        <f t="shared" si="15"/>
        <v>-13.02482456577377</v>
      </c>
      <c r="L97" s="3">
        <f t="shared" si="7"/>
        <v>3</v>
      </c>
      <c r="M97" s="10">
        <f t="shared" si="8"/>
        <v>9</v>
      </c>
    </row>
    <row r="98" spans="1:13" x14ac:dyDescent="0.3">
      <c r="A98" s="3">
        <v>1996</v>
      </c>
      <c r="B98" s="3">
        <v>217.49166666666665</v>
      </c>
      <c r="C98" s="3">
        <f t="shared" si="11"/>
        <v>37</v>
      </c>
      <c r="D98" s="3">
        <f t="shared" si="9"/>
        <v>232.79702222172278</v>
      </c>
      <c r="E98" s="3">
        <f t="shared" si="10"/>
        <v>232.80707969948904</v>
      </c>
      <c r="F98" s="3">
        <f t="shared" si="12"/>
        <v>251.10035570325618</v>
      </c>
      <c r="G98" s="3">
        <f t="shared" si="13"/>
        <v>-15.305355555056138</v>
      </c>
      <c r="H98" s="3">
        <f t="shared" si="14"/>
        <v>-15.315413032822391</v>
      </c>
      <c r="I98" s="3">
        <f t="shared" si="15"/>
        <v>-33.608689036589539</v>
      </c>
      <c r="L98" s="3">
        <f t="shared" si="7"/>
        <v>4</v>
      </c>
      <c r="M98" s="10">
        <f t="shared" si="8"/>
        <v>16</v>
      </c>
    </row>
    <row r="99" spans="1:13" x14ac:dyDescent="0.3">
      <c r="A99" s="3">
        <v>1997</v>
      </c>
      <c r="B99" s="3">
        <v>271.04166666666669</v>
      </c>
      <c r="C99" s="3">
        <f t="shared" si="11"/>
        <v>38</v>
      </c>
      <c r="D99" s="3">
        <f t="shared" si="9"/>
        <v>232.52519306948011</v>
      </c>
      <c r="E99" s="3">
        <f t="shared" si="10"/>
        <v>232.53855409833753</v>
      </c>
      <c r="F99" s="3">
        <f t="shared" si="12"/>
        <v>250.93894315191446</v>
      </c>
      <c r="G99" s="3">
        <f t="shared" si="13"/>
        <v>38.516473597186575</v>
      </c>
      <c r="H99" s="3">
        <f t="shared" si="14"/>
        <v>38.503112568329158</v>
      </c>
      <c r="I99" s="3">
        <f t="shared" si="15"/>
        <v>20.102723514752228</v>
      </c>
      <c r="L99" s="3">
        <f t="shared" si="7"/>
        <v>5</v>
      </c>
      <c r="M99" s="10">
        <f t="shared" si="8"/>
        <v>25</v>
      </c>
    </row>
    <row r="100" spans="1:13" x14ac:dyDescent="0.3">
      <c r="A100" s="3">
        <v>1998</v>
      </c>
      <c r="B100" s="3">
        <v>262.61666666666667</v>
      </c>
      <c r="C100" s="3">
        <f t="shared" si="11"/>
        <v>39</v>
      </c>
      <c r="D100" s="3">
        <f t="shared" si="9"/>
        <v>232.25336391723746</v>
      </c>
      <c r="E100" s="3">
        <f t="shared" si="10"/>
        <v>232.27011659188176</v>
      </c>
      <c r="F100" s="3">
        <f t="shared" si="12"/>
        <v>250.77383764378044</v>
      </c>
      <c r="G100" s="3">
        <f t="shared" si="13"/>
        <v>30.363302749429209</v>
      </c>
      <c r="H100" s="3">
        <f t="shared" si="14"/>
        <v>30.346550074784915</v>
      </c>
      <c r="I100" s="3">
        <f t="shared" si="15"/>
        <v>11.842829022886235</v>
      </c>
      <c r="L100" s="3">
        <f t="shared" si="7"/>
        <v>6</v>
      </c>
      <c r="M100" s="10">
        <f t="shared" si="8"/>
        <v>36</v>
      </c>
    </row>
    <row r="101" spans="1:13" x14ac:dyDescent="0.3">
      <c r="A101" s="3">
        <v>1999</v>
      </c>
      <c r="B101" s="3">
        <v>242.89166666666668</v>
      </c>
      <c r="C101" s="3">
        <f t="shared" si="11"/>
        <v>40</v>
      </c>
      <c r="D101" s="3">
        <f t="shared" si="9"/>
        <v>231.98153476499482</v>
      </c>
      <c r="E101" s="3">
        <f t="shared" si="10"/>
        <v>232.00176718012176</v>
      </c>
      <c r="F101" s="3">
        <f t="shared" si="12"/>
        <v>250.60495468771779</v>
      </c>
      <c r="G101" s="3">
        <f t="shared" si="13"/>
        <v>10.910131901671861</v>
      </c>
      <c r="H101" s="3">
        <f t="shared" si="14"/>
        <v>10.88989948654492</v>
      </c>
      <c r="I101" s="3">
        <f t="shared" si="15"/>
        <v>-7.7132880210511132</v>
      </c>
      <c r="L101" s="3">
        <f t="shared" ref="L101:L152" si="16">L100+1</f>
        <v>7</v>
      </c>
      <c r="M101" s="10">
        <f t="shared" ref="M101:M152" si="17">L101*L101</f>
        <v>49</v>
      </c>
    </row>
    <row r="102" spans="1:13" x14ac:dyDescent="0.3">
      <c r="A102" s="3">
        <v>2000</v>
      </c>
      <c r="B102" s="3">
        <v>201.04166666666663</v>
      </c>
      <c r="C102" s="3">
        <f t="shared" si="11"/>
        <v>41</v>
      </c>
      <c r="D102" s="3">
        <f t="shared" si="9"/>
        <v>231.70970561275217</v>
      </c>
      <c r="E102" s="3">
        <f t="shared" si="10"/>
        <v>231.73350586305753</v>
      </c>
      <c r="F102" s="3">
        <f t="shared" si="12"/>
        <v>250.43220785951812</v>
      </c>
      <c r="G102" s="3">
        <f t="shared" si="13"/>
        <v>-30.668038946085545</v>
      </c>
      <c r="H102" s="3">
        <f t="shared" si="14"/>
        <v>-30.691839196390902</v>
      </c>
      <c r="I102" s="3">
        <f t="shared" si="15"/>
        <v>-49.390541192851487</v>
      </c>
      <c r="L102" s="3">
        <f t="shared" si="16"/>
        <v>8</v>
      </c>
      <c r="M102" s="10">
        <f t="shared" si="17"/>
        <v>64</v>
      </c>
    </row>
    <row r="103" spans="1:13" x14ac:dyDescent="0.3">
      <c r="A103" s="3">
        <v>2001</v>
      </c>
      <c r="B103" s="3">
        <v>244.25</v>
      </c>
      <c r="C103" s="3">
        <f t="shared" si="11"/>
        <v>42</v>
      </c>
      <c r="D103" s="3">
        <f t="shared" si="9"/>
        <v>231.43787646050953</v>
      </c>
      <c r="E103" s="3">
        <f t="shared" si="10"/>
        <v>231.46533264068904</v>
      </c>
      <c r="F103" s="3">
        <f t="shared" si="12"/>
        <v>250.25550875767397</v>
      </c>
      <c r="G103" s="3">
        <f t="shared" si="13"/>
        <v>12.812123539490472</v>
      </c>
      <c r="H103" s="3">
        <f t="shared" si="14"/>
        <v>12.784667359310959</v>
      </c>
      <c r="I103" s="3">
        <f t="shared" si="15"/>
        <v>-6.0055087576739652</v>
      </c>
      <c r="L103" s="3">
        <f t="shared" si="16"/>
        <v>9</v>
      </c>
      <c r="M103" s="10">
        <f t="shared" si="17"/>
        <v>81</v>
      </c>
    </row>
    <row r="104" spans="1:13" x14ac:dyDescent="0.3">
      <c r="A104" s="3">
        <v>2002</v>
      </c>
      <c r="B104" s="3">
        <v>208.95833333333334</v>
      </c>
      <c r="C104" s="3">
        <f t="shared" si="11"/>
        <v>43</v>
      </c>
      <c r="D104" s="3">
        <f t="shared" si="9"/>
        <v>231.16604730826685</v>
      </c>
      <c r="E104" s="3">
        <f t="shared" si="10"/>
        <v>231.19724751301635</v>
      </c>
      <c r="F104" s="3">
        <f t="shared" si="12"/>
        <v>250.0747669581404</v>
      </c>
      <c r="G104" s="3">
        <f t="shared" si="13"/>
        <v>-22.207713974933512</v>
      </c>
      <c r="H104" s="3">
        <f t="shared" si="14"/>
        <v>-22.238914179683007</v>
      </c>
      <c r="I104" s="3">
        <f t="shared" si="15"/>
        <v>-41.116433624807058</v>
      </c>
      <c r="L104" s="3">
        <f t="shared" si="16"/>
        <v>10</v>
      </c>
      <c r="M104" s="10">
        <f t="shared" si="17"/>
        <v>100</v>
      </c>
    </row>
    <row r="105" spans="1:13" x14ac:dyDescent="0.3">
      <c r="A105" s="3">
        <v>2003</v>
      </c>
      <c r="B105" s="3">
        <v>199.56666666666663</v>
      </c>
      <c r="C105" s="3">
        <f t="shared" si="11"/>
        <v>44</v>
      </c>
      <c r="D105" s="3">
        <f t="shared" si="9"/>
        <v>230.89421815602421</v>
      </c>
      <c r="E105" s="3">
        <f t="shared" si="10"/>
        <v>230.9292504800394</v>
      </c>
      <c r="F105" s="3">
        <f t="shared" si="12"/>
        <v>249.88988996806123</v>
      </c>
      <c r="G105" s="3">
        <f t="shared" si="13"/>
        <v>-31.327551489357575</v>
      </c>
      <c r="H105" s="3">
        <f t="shared" si="14"/>
        <v>-31.362583813372765</v>
      </c>
      <c r="I105" s="3">
        <f t="shared" si="15"/>
        <v>-50.323223301394592</v>
      </c>
      <c r="L105" s="3">
        <f t="shared" si="16"/>
        <v>11</v>
      </c>
      <c r="M105" s="10">
        <f t="shared" si="17"/>
        <v>121</v>
      </c>
    </row>
    <row r="106" spans="1:13" x14ac:dyDescent="0.3">
      <c r="A106" s="3">
        <v>2004</v>
      </c>
      <c r="B106" s="3">
        <v>240.5</v>
      </c>
      <c r="C106" s="3">
        <f t="shared" si="11"/>
        <v>45</v>
      </c>
      <c r="D106" s="3">
        <f t="shared" si="9"/>
        <v>230.62238900378156</v>
      </c>
      <c r="E106" s="3">
        <f t="shared" si="10"/>
        <v>230.66134154175825</v>
      </c>
      <c r="F106" s="3">
        <f t="shared" si="12"/>
        <v>249.70078317843684</v>
      </c>
      <c r="G106" s="3">
        <f t="shared" si="13"/>
        <v>9.8776109962184364</v>
      </c>
      <c r="H106" s="3">
        <f t="shared" si="14"/>
        <v>9.8386584582417527</v>
      </c>
      <c r="I106" s="3">
        <f t="shared" si="15"/>
        <v>-9.2007831784368364</v>
      </c>
      <c r="L106" s="3">
        <f t="shared" si="16"/>
        <v>12</v>
      </c>
      <c r="M106" s="10">
        <f t="shared" si="17"/>
        <v>144</v>
      </c>
    </row>
    <row r="107" spans="1:13" x14ac:dyDescent="0.3">
      <c r="A107" s="3">
        <v>2005</v>
      </c>
      <c r="B107" s="3">
        <v>252.6</v>
      </c>
      <c r="C107" s="3">
        <f t="shared" si="11"/>
        <v>46</v>
      </c>
      <c r="D107" s="3">
        <f t="shared" si="9"/>
        <v>230.35055985153892</v>
      </c>
      <c r="E107" s="3">
        <f t="shared" si="10"/>
        <v>230.39352069817281</v>
      </c>
      <c r="F107" s="3">
        <f t="shared" si="12"/>
        <v>249.50734981570886</v>
      </c>
      <c r="G107" s="3">
        <f t="shared" si="13"/>
        <v>22.249440148461076</v>
      </c>
      <c r="H107" s="3">
        <f t="shared" si="14"/>
        <v>22.206479301827187</v>
      </c>
      <c r="I107" s="3">
        <f t="shared" si="15"/>
        <v>3.0926501842911307</v>
      </c>
      <c r="L107" s="3">
        <f t="shared" si="16"/>
        <v>13</v>
      </c>
      <c r="M107" s="10">
        <f t="shared" si="17"/>
        <v>169</v>
      </c>
    </row>
    <row r="108" spans="1:13" x14ac:dyDescent="0.3">
      <c r="A108" s="3">
        <v>2006</v>
      </c>
      <c r="B108" s="3">
        <v>285.05000000000007</v>
      </c>
      <c r="C108" s="3">
        <f t="shared" si="11"/>
        <v>47</v>
      </c>
      <c r="D108" s="3">
        <f t="shared" si="9"/>
        <v>230.07873069929624</v>
      </c>
      <c r="E108" s="3">
        <f t="shared" si="10"/>
        <v>230.12578794928316</v>
      </c>
      <c r="F108" s="3">
        <f t="shared" si="12"/>
        <v>249.30949089223722</v>
      </c>
      <c r="G108" s="3">
        <f t="shared" si="13"/>
        <v>54.971269300703824</v>
      </c>
      <c r="H108" s="3">
        <f t="shared" si="14"/>
        <v>54.924212050716903</v>
      </c>
      <c r="I108" s="3">
        <f t="shared" si="15"/>
        <v>35.740509107762847</v>
      </c>
      <c r="L108" s="3">
        <f t="shared" si="16"/>
        <v>14</v>
      </c>
      <c r="M108" s="10">
        <f t="shared" si="17"/>
        <v>196</v>
      </c>
    </row>
    <row r="109" spans="1:13" x14ac:dyDescent="0.3">
      <c r="A109" s="3">
        <v>2007</v>
      </c>
      <c r="B109" s="3">
        <v>290.8</v>
      </c>
      <c r="C109" s="3">
        <f t="shared" si="11"/>
        <v>48</v>
      </c>
      <c r="D109" s="3">
        <f t="shared" si="9"/>
        <v>229.8069015470536</v>
      </c>
      <c r="E109" s="3">
        <f t="shared" si="10"/>
        <v>229.85814329508926</v>
      </c>
      <c r="F109" s="3">
        <f t="shared" si="12"/>
        <v>249.10710515564426</v>
      </c>
      <c r="G109" s="3">
        <f t="shared" si="13"/>
        <v>60.993098452946413</v>
      </c>
      <c r="H109" s="3">
        <f t="shared" si="14"/>
        <v>60.941856704910748</v>
      </c>
      <c r="I109" s="3">
        <f t="shared" si="15"/>
        <v>41.692894844355749</v>
      </c>
      <c r="L109" s="3">
        <f t="shared" si="16"/>
        <v>15</v>
      </c>
      <c r="M109" s="10">
        <f t="shared" si="17"/>
        <v>225</v>
      </c>
    </row>
    <row r="110" spans="1:13" x14ac:dyDescent="0.3">
      <c r="A110" s="3">
        <v>2008</v>
      </c>
      <c r="B110" s="3">
        <v>210.39166666666668</v>
      </c>
      <c r="C110" s="3">
        <f t="shared" si="11"/>
        <v>49</v>
      </c>
      <c r="D110" s="3">
        <f t="shared" si="9"/>
        <v>229.53507239481095</v>
      </c>
      <c r="E110" s="3">
        <f t="shared" si="10"/>
        <v>229.59058673559116</v>
      </c>
      <c r="F110" s="3">
        <f t="shared" si="12"/>
        <v>248.90008903699982</v>
      </c>
      <c r="G110" s="3">
        <f t="shared" si="13"/>
        <v>-19.143405728144273</v>
      </c>
      <c r="H110" s="3">
        <f t="shared" si="14"/>
        <v>-19.19892006892448</v>
      </c>
      <c r="I110" s="3">
        <f t="shared" si="15"/>
        <v>-38.508422370333136</v>
      </c>
      <c r="L110" s="3">
        <f t="shared" si="16"/>
        <v>16</v>
      </c>
      <c r="M110" s="10">
        <f t="shared" si="17"/>
        <v>256</v>
      </c>
    </row>
    <row r="111" spans="1:13" x14ac:dyDescent="0.3">
      <c r="A111" s="3">
        <v>2009</v>
      </c>
      <c r="B111" s="3">
        <v>234.22499999999994</v>
      </c>
      <c r="C111" s="3">
        <f t="shared" si="11"/>
        <v>50</v>
      </c>
      <c r="D111" s="3">
        <f t="shared" si="9"/>
        <v>229.26324324256831</v>
      </c>
      <c r="E111" s="3">
        <f t="shared" si="10"/>
        <v>229.32311827078877</v>
      </c>
      <c r="F111" s="3">
        <f t="shared" si="12"/>
        <v>248.68833659782069</v>
      </c>
      <c r="G111" s="3">
        <f t="shared" si="13"/>
        <v>4.9617567574316297</v>
      </c>
      <c r="H111" s="3">
        <f t="shared" si="14"/>
        <v>4.9018817292111692</v>
      </c>
      <c r="I111" s="3">
        <f t="shared" si="15"/>
        <v>-14.463336597820756</v>
      </c>
      <c r="L111" s="3">
        <f t="shared" si="16"/>
        <v>17</v>
      </c>
      <c r="M111" s="10">
        <f t="shared" si="17"/>
        <v>289</v>
      </c>
    </row>
    <row r="112" spans="1:13" x14ac:dyDescent="0.3">
      <c r="A112" s="3">
        <v>2010</v>
      </c>
      <c r="B112" s="3">
        <v>260.99166666666667</v>
      </c>
      <c r="C112" s="3">
        <f t="shared" si="11"/>
        <v>51</v>
      </c>
      <c r="D112" s="3">
        <f t="shared" si="9"/>
        <v>228.99141409032566</v>
      </c>
      <c r="E112" s="3">
        <f t="shared" si="10"/>
        <v>229.05573790068217</v>
      </c>
      <c r="F112" s="3">
        <f t="shared" si="12"/>
        <v>248.47173947585787</v>
      </c>
      <c r="G112" s="3">
        <f t="shared" si="13"/>
        <v>32.000252576341012</v>
      </c>
      <c r="H112" s="3">
        <f t="shared" si="14"/>
        <v>31.935928765984499</v>
      </c>
      <c r="I112" s="3">
        <f t="shared" si="15"/>
        <v>12.519927190808801</v>
      </c>
      <c r="L112" s="3">
        <f t="shared" si="16"/>
        <v>18</v>
      </c>
      <c r="M112" s="10">
        <f t="shared" si="17"/>
        <v>324</v>
      </c>
    </row>
    <row r="113" spans="1:13" x14ac:dyDescent="0.3">
      <c r="A113" s="3">
        <v>2011</v>
      </c>
      <c r="B113" s="3">
        <v>252.94166666666661</v>
      </c>
      <c r="C113" s="3">
        <f t="shared" si="11"/>
        <v>52</v>
      </c>
      <c r="D113" s="3">
        <f t="shared" si="9"/>
        <v>228.71958493808299</v>
      </c>
      <c r="E113" s="3">
        <f t="shared" si="10"/>
        <v>228.78844562527135</v>
      </c>
      <c r="F113" s="3">
        <f t="shared" si="12"/>
        <v>248.25018682964304</v>
      </c>
      <c r="G113" s="3">
        <f t="shared" si="13"/>
        <v>24.222081728583618</v>
      </c>
      <c r="H113" s="3">
        <f t="shared" si="14"/>
        <v>24.153221041395255</v>
      </c>
      <c r="I113" s="3">
        <f t="shared" si="15"/>
        <v>4.6914798370235644</v>
      </c>
      <c r="L113" s="3">
        <f t="shared" si="16"/>
        <v>19</v>
      </c>
      <c r="M113" s="10">
        <f t="shared" si="17"/>
        <v>361</v>
      </c>
    </row>
    <row r="114" spans="1:13" x14ac:dyDescent="0.3">
      <c r="A114" s="3">
        <v>2012</v>
      </c>
      <c r="B114" s="3">
        <v>179.26666666666668</v>
      </c>
      <c r="C114" s="3">
        <f t="shared" si="11"/>
        <v>53</v>
      </c>
      <c r="D114" s="3">
        <f t="shared" si="9"/>
        <v>228.44775578584034</v>
      </c>
      <c r="E114" s="3">
        <f t="shared" si="10"/>
        <v>228.52124144455627</v>
      </c>
      <c r="F114" s="3">
        <f t="shared" si="12"/>
        <v>248.02356528176662</v>
      </c>
      <c r="G114" s="3">
        <f t="shared" si="13"/>
        <v>-49.181089119173663</v>
      </c>
      <c r="H114" s="3">
        <f t="shared" si="14"/>
        <v>-49.254574777889587</v>
      </c>
      <c r="I114" s="3">
        <f t="shared" si="15"/>
        <v>-68.756898615099942</v>
      </c>
      <c r="L114" s="3">
        <f t="shared" si="16"/>
        <v>20</v>
      </c>
      <c r="M114" s="10">
        <f t="shared" si="17"/>
        <v>400</v>
      </c>
    </row>
    <row r="115" spans="1:13" x14ac:dyDescent="0.3">
      <c r="A115" s="3">
        <v>2013</v>
      </c>
      <c r="B115" s="3">
        <v>271.29166666666669</v>
      </c>
      <c r="C115" s="3">
        <f t="shared" si="11"/>
        <v>54</v>
      </c>
      <c r="D115" s="3">
        <f t="shared" si="9"/>
        <v>228.1759266335977</v>
      </c>
      <c r="E115" s="3">
        <f t="shared" si="10"/>
        <v>228.25412535853695</v>
      </c>
      <c r="F115" s="3">
        <f t="shared" si="12"/>
        <v>247.79175886085795</v>
      </c>
      <c r="G115" s="3">
        <f t="shared" si="13"/>
        <v>43.115740033068988</v>
      </c>
      <c r="H115" s="3">
        <f t="shared" si="14"/>
        <v>43.037541308129732</v>
      </c>
      <c r="I115" s="3">
        <f t="shared" si="15"/>
        <v>23.499907805808732</v>
      </c>
      <c r="L115" s="3">
        <f t="shared" si="16"/>
        <v>21</v>
      </c>
      <c r="M115" s="10">
        <f t="shared" si="17"/>
        <v>441</v>
      </c>
    </row>
    <row r="116" spans="1:13" x14ac:dyDescent="0.3">
      <c r="A116" s="3">
        <v>2014</v>
      </c>
      <c r="B116" s="3">
        <v>253.88333333333333</v>
      </c>
      <c r="C116" s="3">
        <f t="shared" si="11"/>
        <v>55</v>
      </c>
      <c r="D116" s="3">
        <f t="shared" si="9"/>
        <v>227.90409748135505</v>
      </c>
      <c r="E116" s="3">
        <f t="shared" si="10"/>
        <v>227.98709736721344</v>
      </c>
      <c r="F116" s="3">
        <f t="shared" si="12"/>
        <v>247.55464894223806</v>
      </c>
      <c r="G116" s="3">
        <f t="shared" si="13"/>
        <v>25.979235851978274</v>
      </c>
      <c r="H116" s="3">
        <f t="shared" si="14"/>
        <v>25.896235966119889</v>
      </c>
      <c r="I116" s="3">
        <f t="shared" si="15"/>
        <v>6.3286843910952655</v>
      </c>
      <c r="L116" s="3">
        <f t="shared" si="16"/>
        <v>22</v>
      </c>
      <c r="M116" s="10">
        <f t="shared" si="17"/>
        <v>484</v>
      </c>
    </row>
    <row r="117" spans="1:13" x14ac:dyDescent="0.3">
      <c r="A117" s="3">
        <v>2015</v>
      </c>
      <c r="B117" s="3">
        <v>216.72499999999999</v>
      </c>
      <c r="C117" s="3">
        <f t="shared" si="11"/>
        <v>56</v>
      </c>
      <c r="D117" s="3">
        <f t="shared" si="9"/>
        <v>227.63226832911238</v>
      </c>
      <c r="E117" s="3">
        <f t="shared" si="10"/>
        <v>227.72015747058566</v>
      </c>
      <c r="F117" s="3">
        <f t="shared" si="12"/>
        <v>247.31211418721472</v>
      </c>
      <c r="G117" s="3">
        <f t="shared" si="13"/>
        <v>-10.907268329112384</v>
      </c>
      <c r="H117" s="3">
        <f t="shared" si="14"/>
        <v>-10.995157470585667</v>
      </c>
      <c r="I117" s="3">
        <f t="shared" si="15"/>
        <v>-30.587114187214723</v>
      </c>
      <c r="L117" s="3">
        <f t="shared" si="16"/>
        <v>23</v>
      </c>
      <c r="M117" s="10">
        <f t="shared" si="17"/>
        <v>529</v>
      </c>
    </row>
    <row r="118" spans="1:13" x14ac:dyDescent="0.3">
      <c r="A118" s="3">
        <v>2016</v>
      </c>
      <c r="B118" s="3">
        <v>155.9</v>
      </c>
      <c r="C118" s="3">
        <f t="shared" si="11"/>
        <v>57</v>
      </c>
      <c r="D118" s="3">
        <f t="shared" si="9"/>
        <v>227.36043917686973</v>
      </c>
      <c r="E118" s="3">
        <f t="shared" si="10"/>
        <v>227.4533056686536</v>
      </c>
      <c r="F118" s="3">
        <f t="shared" si="12"/>
        <v>247.06403048098838</v>
      </c>
      <c r="G118" s="3">
        <f t="shared" si="13"/>
        <v>-71.460439176869727</v>
      </c>
      <c r="H118" s="3">
        <f t="shared" si="14"/>
        <v>-71.553305668653593</v>
      </c>
      <c r="I118" s="3">
        <f t="shared" si="15"/>
        <v>-91.164030480988373</v>
      </c>
      <c r="L118" s="3">
        <f t="shared" si="16"/>
        <v>24</v>
      </c>
      <c r="M118" s="10">
        <f t="shared" si="17"/>
        <v>576</v>
      </c>
    </row>
    <row r="119" spans="1:13" x14ac:dyDescent="0.3">
      <c r="A119" s="3">
        <v>2017</v>
      </c>
      <c r="B119" s="3">
        <v>222.06666666666663</v>
      </c>
      <c r="C119" s="3">
        <f t="shared" si="11"/>
        <v>58</v>
      </c>
      <c r="D119" s="3">
        <f t="shared" si="9"/>
        <v>227.08861002462709</v>
      </c>
      <c r="E119" s="3">
        <f t="shared" si="10"/>
        <v>227.18654196141736</v>
      </c>
      <c r="F119" s="3">
        <f t="shared" si="12"/>
        <v>246.8102708691379</v>
      </c>
      <c r="G119" s="3">
        <f t="shared" si="13"/>
        <v>-5.0219433579604527</v>
      </c>
      <c r="H119" s="3">
        <f t="shared" si="14"/>
        <v>-5.1198752947507273</v>
      </c>
      <c r="I119" s="3">
        <f t="shared" si="15"/>
        <v>-24.743604202471261</v>
      </c>
      <c r="L119" s="3">
        <f t="shared" si="16"/>
        <v>25</v>
      </c>
      <c r="M119" s="10">
        <f t="shared" si="17"/>
        <v>625</v>
      </c>
    </row>
    <row r="120" spans="1:13" x14ac:dyDescent="0.3">
      <c r="L120" s="3">
        <f t="shared" si="16"/>
        <v>26</v>
      </c>
      <c r="M120" s="10">
        <f t="shared" si="17"/>
        <v>676</v>
      </c>
    </row>
    <row r="121" spans="1:13" x14ac:dyDescent="0.3">
      <c r="L121" s="3">
        <f t="shared" si="16"/>
        <v>27</v>
      </c>
      <c r="M121" s="10">
        <f t="shared" si="17"/>
        <v>729</v>
      </c>
    </row>
    <row r="122" spans="1:13" x14ac:dyDescent="0.3">
      <c r="L122" s="3">
        <f t="shared" si="16"/>
        <v>28</v>
      </c>
      <c r="M122" s="10">
        <f t="shared" si="17"/>
        <v>784</v>
      </c>
    </row>
    <row r="123" spans="1:13" x14ac:dyDescent="0.3">
      <c r="L123" s="3">
        <f t="shared" si="16"/>
        <v>29</v>
      </c>
      <c r="M123" s="10">
        <f t="shared" si="17"/>
        <v>841</v>
      </c>
    </row>
    <row r="124" spans="1:13" x14ac:dyDescent="0.3">
      <c r="L124" s="3">
        <f t="shared" si="16"/>
        <v>30</v>
      </c>
      <c r="M124" s="10">
        <f t="shared" si="17"/>
        <v>900</v>
      </c>
    </row>
    <row r="125" spans="1:13" x14ac:dyDescent="0.3">
      <c r="L125" s="3">
        <f t="shared" si="16"/>
        <v>31</v>
      </c>
      <c r="M125" s="10">
        <f t="shared" si="17"/>
        <v>961</v>
      </c>
    </row>
    <row r="126" spans="1:13" x14ac:dyDescent="0.3">
      <c r="L126" s="3">
        <f t="shared" si="16"/>
        <v>32</v>
      </c>
      <c r="M126" s="10">
        <f t="shared" si="17"/>
        <v>1024</v>
      </c>
    </row>
    <row r="127" spans="1:13" x14ac:dyDescent="0.3">
      <c r="L127" s="3">
        <f t="shared" si="16"/>
        <v>33</v>
      </c>
      <c r="M127" s="10">
        <f t="shared" si="17"/>
        <v>1089</v>
      </c>
    </row>
    <row r="128" spans="1:13" x14ac:dyDescent="0.3">
      <c r="L128" s="3">
        <f t="shared" si="16"/>
        <v>34</v>
      </c>
      <c r="M128" s="10">
        <f t="shared" si="17"/>
        <v>1156</v>
      </c>
    </row>
    <row r="129" spans="12:13" x14ac:dyDescent="0.3">
      <c r="L129" s="3">
        <f t="shared" si="16"/>
        <v>35</v>
      </c>
      <c r="M129" s="10">
        <f t="shared" si="17"/>
        <v>1225</v>
      </c>
    </row>
    <row r="130" spans="12:13" x14ac:dyDescent="0.3">
      <c r="L130" s="3">
        <f t="shared" si="16"/>
        <v>36</v>
      </c>
      <c r="M130" s="10">
        <f t="shared" si="17"/>
        <v>1296</v>
      </c>
    </row>
    <row r="131" spans="12:13" x14ac:dyDescent="0.3">
      <c r="L131" s="3">
        <f t="shared" si="16"/>
        <v>37</v>
      </c>
      <c r="M131" s="10">
        <f t="shared" si="17"/>
        <v>1369</v>
      </c>
    </row>
    <row r="132" spans="12:13" x14ac:dyDescent="0.3">
      <c r="L132" s="3">
        <f t="shared" si="16"/>
        <v>38</v>
      </c>
      <c r="M132" s="10">
        <f t="shared" si="17"/>
        <v>1444</v>
      </c>
    </row>
    <row r="133" spans="12:13" x14ac:dyDescent="0.3">
      <c r="L133" s="3">
        <f t="shared" si="16"/>
        <v>39</v>
      </c>
      <c r="M133" s="10">
        <f t="shared" si="17"/>
        <v>1521</v>
      </c>
    </row>
    <row r="134" spans="12:13" x14ac:dyDescent="0.3">
      <c r="L134" s="3">
        <f t="shared" si="16"/>
        <v>40</v>
      </c>
      <c r="M134" s="10">
        <f t="shared" si="17"/>
        <v>1600</v>
      </c>
    </row>
    <row r="135" spans="12:13" x14ac:dyDescent="0.3">
      <c r="L135" s="3">
        <f t="shared" si="16"/>
        <v>41</v>
      </c>
      <c r="M135" s="10">
        <f t="shared" si="17"/>
        <v>1681</v>
      </c>
    </row>
    <row r="136" spans="12:13" x14ac:dyDescent="0.3">
      <c r="L136" s="3">
        <f t="shared" si="16"/>
        <v>42</v>
      </c>
      <c r="M136" s="10">
        <f t="shared" si="17"/>
        <v>1764</v>
      </c>
    </row>
    <row r="137" spans="12:13" x14ac:dyDescent="0.3">
      <c r="L137" s="3">
        <f t="shared" si="16"/>
        <v>43</v>
      </c>
      <c r="M137" s="10">
        <f t="shared" si="17"/>
        <v>1849</v>
      </c>
    </row>
    <row r="138" spans="12:13" x14ac:dyDescent="0.3">
      <c r="L138" s="3">
        <f t="shared" si="16"/>
        <v>44</v>
      </c>
      <c r="M138" s="10">
        <f t="shared" si="17"/>
        <v>1936</v>
      </c>
    </row>
    <row r="139" spans="12:13" x14ac:dyDescent="0.3">
      <c r="L139" s="3">
        <f t="shared" si="16"/>
        <v>45</v>
      </c>
      <c r="M139" s="10">
        <f t="shared" si="17"/>
        <v>2025</v>
      </c>
    </row>
    <row r="140" spans="12:13" x14ac:dyDescent="0.3">
      <c r="L140" s="3">
        <f t="shared" si="16"/>
        <v>46</v>
      </c>
      <c r="M140" s="10">
        <f t="shared" si="17"/>
        <v>2116</v>
      </c>
    </row>
    <row r="141" spans="12:13" x14ac:dyDescent="0.3">
      <c r="L141" s="3">
        <f t="shared" si="16"/>
        <v>47</v>
      </c>
      <c r="M141" s="10">
        <f t="shared" si="17"/>
        <v>2209</v>
      </c>
    </row>
    <row r="142" spans="12:13" x14ac:dyDescent="0.3">
      <c r="L142" s="3">
        <f t="shared" si="16"/>
        <v>48</v>
      </c>
      <c r="M142" s="10">
        <f t="shared" si="17"/>
        <v>2304</v>
      </c>
    </row>
    <row r="143" spans="12:13" x14ac:dyDescent="0.3">
      <c r="L143" s="3">
        <f t="shared" si="16"/>
        <v>49</v>
      </c>
      <c r="M143" s="10">
        <f t="shared" si="17"/>
        <v>2401</v>
      </c>
    </row>
    <row r="144" spans="12:13" x14ac:dyDescent="0.3">
      <c r="L144" s="3">
        <f t="shared" si="16"/>
        <v>50</v>
      </c>
      <c r="M144" s="10">
        <f t="shared" si="17"/>
        <v>2500</v>
      </c>
    </row>
    <row r="145" spans="12:13" x14ac:dyDescent="0.3">
      <c r="L145" s="3">
        <f t="shared" si="16"/>
        <v>51</v>
      </c>
      <c r="M145" s="10">
        <f t="shared" si="17"/>
        <v>2601</v>
      </c>
    </row>
    <row r="146" spans="12:13" x14ac:dyDescent="0.3">
      <c r="L146" s="3">
        <f t="shared" si="16"/>
        <v>52</v>
      </c>
      <c r="M146" s="10">
        <f t="shared" si="17"/>
        <v>2704</v>
      </c>
    </row>
    <row r="147" spans="12:13" x14ac:dyDescent="0.3">
      <c r="L147" s="3">
        <f t="shared" si="16"/>
        <v>53</v>
      </c>
      <c r="M147" s="10">
        <f t="shared" si="17"/>
        <v>2809</v>
      </c>
    </row>
    <row r="148" spans="12:13" x14ac:dyDescent="0.3">
      <c r="L148" s="3">
        <f t="shared" si="16"/>
        <v>54</v>
      </c>
      <c r="M148" s="10">
        <f t="shared" si="17"/>
        <v>2916</v>
      </c>
    </row>
    <row r="149" spans="12:13" x14ac:dyDescent="0.3">
      <c r="L149" s="3">
        <f t="shared" si="16"/>
        <v>55</v>
      </c>
      <c r="M149" s="10">
        <f t="shared" si="17"/>
        <v>3025</v>
      </c>
    </row>
    <row r="150" spans="12:13" x14ac:dyDescent="0.3">
      <c r="L150" s="3">
        <f t="shared" si="16"/>
        <v>56</v>
      </c>
      <c r="M150" s="10">
        <f t="shared" si="17"/>
        <v>3136</v>
      </c>
    </row>
    <row r="151" spans="12:13" x14ac:dyDescent="0.3">
      <c r="L151" s="3">
        <f t="shared" si="16"/>
        <v>57</v>
      </c>
      <c r="M151" s="10">
        <f t="shared" si="17"/>
        <v>3249</v>
      </c>
    </row>
    <row r="152" spans="12:13" x14ac:dyDescent="0.3">
      <c r="L152" s="3">
        <f t="shared" si="16"/>
        <v>58</v>
      </c>
      <c r="M152" s="10">
        <f t="shared" si="17"/>
        <v>3364</v>
      </c>
    </row>
  </sheetData>
  <mergeCells count="5">
    <mergeCell ref="A1:A2"/>
    <mergeCell ref="B1:B2"/>
    <mergeCell ref="C1:C2"/>
    <mergeCell ref="D1:F1"/>
    <mergeCell ref="G1:I1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F216D-AE4E-4724-98C4-975021444EC0}">
  <dimension ref="A1:AF1405"/>
  <sheetViews>
    <sheetView topLeftCell="E118" workbookViewId="0">
      <selection activeCell="L143" sqref="L143"/>
    </sheetView>
  </sheetViews>
  <sheetFormatPr defaultRowHeight="14.4" x14ac:dyDescent="0.3"/>
  <cols>
    <col min="2" max="2" width="9.77734375" bestFit="1" customWidth="1"/>
    <col min="3" max="3" width="9.77734375" customWidth="1"/>
    <col min="4" max="4" width="10" bestFit="1" customWidth="1"/>
    <col min="5" max="5" width="11.33203125" bestFit="1" customWidth="1"/>
    <col min="6" max="6" width="19.6640625" bestFit="1" customWidth="1"/>
    <col min="7" max="7" width="29.77734375" bestFit="1" customWidth="1"/>
  </cols>
  <sheetData>
    <row r="1" spans="1:32" s="17" customFormat="1" ht="15.6" x14ac:dyDescent="0.35">
      <c r="A1" s="16" t="s">
        <v>27</v>
      </c>
      <c r="B1" s="16" t="s">
        <v>76</v>
      </c>
      <c r="C1" s="16" t="s">
        <v>77</v>
      </c>
      <c r="D1" s="16" t="s">
        <v>78</v>
      </c>
      <c r="E1" s="16" t="s">
        <v>79</v>
      </c>
      <c r="F1" s="16" t="s">
        <v>80</v>
      </c>
      <c r="G1" s="16" t="s">
        <v>81</v>
      </c>
      <c r="H1" s="16" t="s">
        <v>82</v>
      </c>
      <c r="J1" s="18" t="s">
        <v>83</v>
      </c>
      <c r="W1"/>
      <c r="X1" s="19"/>
      <c r="Y1" s="19"/>
      <c r="Z1" s="19"/>
      <c r="AA1" s="19"/>
      <c r="AB1" s="19"/>
      <c r="AC1" s="19"/>
      <c r="AD1" s="19"/>
      <c r="AE1" s="19"/>
      <c r="AF1" s="19"/>
    </row>
    <row r="2" spans="1:32" x14ac:dyDescent="0.3">
      <c r="A2" s="10">
        <v>1901</v>
      </c>
      <c r="B2" s="10" t="s">
        <v>84</v>
      </c>
      <c r="C2" s="10" t="str">
        <f>_xlfn.CONCAT(A2,"-",LEFT(B2,3))</f>
        <v>1901-Jan</v>
      </c>
      <c r="D2" s="10">
        <v>28.7</v>
      </c>
      <c r="E2" s="10"/>
      <c r="F2" s="10"/>
      <c r="G2" s="10"/>
      <c r="H2" s="10"/>
    </row>
    <row r="3" spans="1:32" x14ac:dyDescent="0.3">
      <c r="A3" s="10">
        <v>1901</v>
      </c>
      <c r="B3" s="10" t="s">
        <v>85</v>
      </c>
      <c r="C3" s="10" t="str">
        <f t="shared" ref="C3:C66" si="0">_xlfn.CONCAT(A3,"-",LEFT(B3,3))</f>
        <v>1901-Feb</v>
      </c>
      <c r="D3" s="10">
        <v>44.7</v>
      </c>
      <c r="E3" s="10"/>
      <c r="F3" s="10"/>
      <c r="G3" s="10"/>
      <c r="H3" s="10"/>
      <c r="J3" s="20" t="s">
        <v>1</v>
      </c>
      <c r="K3" s="20" t="s">
        <v>2</v>
      </c>
      <c r="L3" s="20" t="s">
        <v>3</v>
      </c>
      <c r="M3" s="20" t="s">
        <v>4</v>
      </c>
      <c r="N3" s="20" t="s">
        <v>5</v>
      </c>
      <c r="O3" s="20" t="s">
        <v>6</v>
      </c>
      <c r="P3" s="20" t="s">
        <v>7</v>
      </c>
      <c r="Q3" s="20" t="s">
        <v>8</v>
      </c>
      <c r="R3" s="20" t="s">
        <v>9</v>
      </c>
      <c r="S3" s="20" t="s">
        <v>10</v>
      </c>
      <c r="T3" s="20" t="s">
        <v>11</v>
      </c>
      <c r="U3" s="20" t="s">
        <v>12</v>
      </c>
      <c r="V3" s="20" t="s">
        <v>13</v>
      </c>
    </row>
    <row r="4" spans="1:32" x14ac:dyDescent="0.3">
      <c r="A4" s="10">
        <v>1901</v>
      </c>
      <c r="B4" s="10" t="s">
        <v>86</v>
      </c>
      <c r="C4" s="10" t="str">
        <f t="shared" si="0"/>
        <v>1901-Mar</v>
      </c>
      <c r="D4" s="10">
        <v>51.6</v>
      </c>
      <c r="E4" s="10"/>
      <c r="F4" s="10"/>
      <c r="G4" s="10"/>
      <c r="H4" s="10"/>
      <c r="J4" s="20">
        <v>1901</v>
      </c>
      <c r="K4" s="10"/>
      <c r="L4" s="10"/>
      <c r="M4" s="10"/>
      <c r="N4" s="10"/>
      <c r="O4" s="10"/>
      <c r="P4" s="10"/>
      <c r="Q4" s="10">
        <v>275.38917716827279</v>
      </c>
      <c r="R4" s="10">
        <v>133.83038792094959</v>
      </c>
      <c r="S4" s="10">
        <v>74.431737964139487</v>
      </c>
      <c r="T4" s="10">
        <v>101.60683977602589</v>
      </c>
      <c r="U4" s="10">
        <v>136.05688429217841</v>
      </c>
      <c r="V4" s="10">
        <v>20.328660681472151</v>
      </c>
    </row>
    <row r="5" spans="1:32" x14ac:dyDescent="0.3">
      <c r="A5" s="10">
        <v>1901</v>
      </c>
      <c r="B5" s="10" t="s">
        <v>87</v>
      </c>
      <c r="C5" s="10" t="str">
        <f t="shared" si="0"/>
        <v>1901-Apr</v>
      </c>
      <c r="D5" s="10">
        <v>160</v>
      </c>
      <c r="E5" s="10"/>
      <c r="F5" s="10"/>
      <c r="G5" s="10"/>
      <c r="H5" s="10"/>
      <c r="J5" s="20">
        <v>1902</v>
      </c>
      <c r="K5" s="10">
        <v>2.800222903315686</v>
      </c>
      <c r="L5" s="10">
        <v>1.0125432034660129</v>
      </c>
      <c r="M5" s="10">
        <v>21.43759060936258</v>
      </c>
      <c r="N5" s="10">
        <v>29.61045836213108</v>
      </c>
      <c r="O5" s="10">
        <v>48.184138641350579</v>
      </c>
      <c r="P5" s="10">
        <v>142.57967446313771</v>
      </c>
      <c r="Q5" s="10">
        <v>434.91991879088653</v>
      </c>
      <c r="R5" s="10">
        <v>113.76763734614229</v>
      </c>
      <c r="S5" s="10">
        <v>178.1213200881669</v>
      </c>
      <c r="T5" s="10">
        <v>130.93632502701959</v>
      </c>
      <c r="U5" s="10">
        <v>56.838514706322378</v>
      </c>
      <c r="V5" s="10">
        <v>41.853855980250032</v>
      </c>
    </row>
    <row r="6" spans="1:32" x14ac:dyDescent="0.3">
      <c r="A6" s="10">
        <v>1901</v>
      </c>
      <c r="B6" s="10" t="s">
        <v>88</v>
      </c>
      <c r="C6" s="10" t="str">
        <f t="shared" si="0"/>
        <v>1901-May</v>
      </c>
      <c r="D6" s="10">
        <v>174.7</v>
      </c>
      <c r="E6" s="10"/>
      <c r="F6" s="10"/>
      <c r="G6" s="10"/>
      <c r="H6" s="10"/>
      <c r="J6" s="20">
        <v>1903</v>
      </c>
      <c r="K6" s="10">
        <v>1.104670396847087</v>
      </c>
      <c r="L6" s="10">
        <v>6.4938465566902348</v>
      </c>
      <c r="M6" s="10">
        <v>1.08950328022493</v>
      </c>
      <c r="N6" s="10">
        <v>30.059777967549099</v>
      </c>
      <c r="O6" s="10">
        <v>89.859201391492107</v>
      </c>
      <c r="P6" s="10">
        <v>202.96428625497711</v>
      </c>
      <c r="Q6" s="10">
        <v>373.89727728429301</v>
      </c>
      <c r="R6" s="10">
        <v>153.53978258883711</v>
      </c>
      <c r="S6" s="10">
        <v>124.6364920917088</v>
      </c>
      <c r="T6" s="10">
        <v>128.7890038947065</v>
      </c>
      <c r="U6" s="10">
        <v>57.328910933268418</v>
      </c>
      <c r="V6" s="10">
        <v>19.9487193936491</v>
      </c>
    </row>
    <row r="7" spans="1:32" x14ac:dyDescent="0.3">
      <c r="A7" s="10">
        <v>1901</v>
      </c>
      <c r="B7" s="10" t="s">
        <v>89</v>
      </c>
      <c r="C7" s="10" t="str">
        <f t="shared" si="0"/>
        <v>1901-Jun</v>
      </c>
      <c r="D7" s="10">
        <v>824.6</v>
      </c>
      <c r="E7" s="10"/>
      <c r="F7" s="10"/>
      <c r="G7" s="10"/>
      <c r="H7" s="10"/>
      <c r="J7" s="20">
        <v>1904</v>
      </c>
      <c r="K7" s="10">
        <v>7.7484742807323448</v>
      </c>
      <c r="L7" s="10">
        <v>1.032198870315681</v>
      </c>
      <c r="M7" s="10">
        <v>11.384964421986179</v>
      </c>
      <c r="N7" s="10">
        <v>25.832480279400251</v>
      </c>
      <c r="O7" s="10">
        <v>87.11212405870306</v>
      </c>
      <c r="P7" s="10">
        <v>417.3747802815563</v>
      </c>
      <c r="Q7" s="10">
        <v>279.18610803790472</v>
      </c>
      <c r="R7" s="10">
        <v>135.4487847918505</v>
      </c>
      <c r="S7" s="10">
        <v>85.791332263242367</v>
      </c>
      <c r="T7" s="10">
        <v>126.1599589848756</v>
      </c>
      <c r="U7" s="10">
        <v>12.906910336950309</v>
      </c>
      <c r="V7" s="10">
        <v>1.3019463440294581</v>
      </c>
    </row>
    <row r="8" spans="1:32" x14ac:dyDescent="0.3">
      <c r="A8" s="10">
        <v>1901</v>
      </c>
      <c r="B8" s="10" t="s">
        <v>90</v>
      </c>
      <c r="C8" s="10" t="str">
        <f t="shared" si="0"/>
        <v>1901-Jul</v>
      </c>
      <c r="D8" s="10">
        <v>743</v>
      </c>
      <c r="E8" s="10">
        <f>AVERAGE(D2:D13)</f>
        <v>270.7166666666667</v>
      </c>
      <c r="F8" s="10">
        <f>AVERAGE(E8:E9)</f>
        <v>269.8</v>
      </c>
      <c r="G8" s="10">
        <f>D8*100/F8</f>
        <v>275.38917716827279</v>
      </c>
      <c r="H8" s="10">
        <f>_xlfn.SWITCH(TRUE,B8="January",$K$125,B8="February",$K$126,B8="March",$K$127,B8="April",$K$128,B8="May",$K$129,B8="June",$K$130,B8="July",$K$131,B8="August",$K$132,B8="September",$K$133,B8="October",$K$134,B8="November",$K$135,B8="December",$K$136)</f>
        <v>285.19083662626548</v>
      </c>
      <c r="J8" s="20">
        <v>1905</v>
      </c>
      <c r="K8" s="10">
        <v>0.5115271215942595</v>
      </c>
      <c r="L8" s="10">
        <v>9.9720514253773054</v>
      </c>
      <c r="M8" s="10">
        <v>4.2539550845699843</v>
      </c>
      <c r="N8" s="10">
        <v>47.47814391392064</v>
      </c>
      <c r="O8" s="10">
        <v>115.9677744948707</v>
      </c>
      <c r="P8" s="10">
        <v>371.90923175066069</v>
      </c>
      <c r="Q8" s="10">
        <v>226.760333278876</v>
      </c>
      <c r="R8" s="10">
        <v>127.6637376573965</v>
      </c>
      <c r="S8" s="10">
        <v>94.690378013115108</v>
      </c>
      <c r="T8" s="10">
        <v>168.59921965159089</v>
      </c>
      <c r="U8" s="10">
        <v>33.626485376923227</v>
      </c>
      <c r="V8" s="10">
        <v>0.1005804329149467</v>
      </c>
    </row>
    <row r="9" spans="1:32" x14ac:dyDescent="0.3">
      <c r="A9" s="10">
        <v>1901</v>
      </c>
      <c r="B9" s="10" t="s">
        <v>91</v>
      </c>
      <c r="C9" s="10" t="str">
        <f t="shared" si="0"/>
        <v>1901-Aug</v>
      </c>
      <c r="D9" s="10">
        <v>357.5</v>
      </c>
      <c r="E9" s="10">
        <f t="shared" ref="E9:E72" si="1">AVERAGE(D3:D14)</f>
        <v>268.88333333333333</v>
      </c>
      <c r="F9" s="10">
        <f t="shared" ref="F9:F72" si="2">AVERAGE(E9:E10)</f>
        <v>267.12916666666666</v>
      </c>
      <c r="G9" s="10">
        <f t="shared" ref="G9:G72" si="3">D9*100/F9</f>
        <v>133.83038792094962</v>
      </c>
      <c r="H9" s="10">
        <f t="shared" ref="H9:H72" si="4">_xlfn.SWITCH(TRUE,B9="January",$K$125,B9="February",$K$126,B9="March",$K$127,B9="April",$K$128,B9="May",$K$129,B9="June",$K$130,B9="July",$K$131,B9="August",$K$132,B9="September",$K$133,B9="October",$K$134,B9="November",$K$135,B9="December",$K$136)</f>
        <v>173.75703732870761</v>
      </c>
      <c r="J9" s="20">
        <v>1906</v>
      </c>
      <c r="K9" s="10">
        <v>13.431991112415369</v>
      </c>
      <c r="L9" s="10">
        <v>3.3173939031679609</v>
      </c>
      <c r="M9" s="10">
        <v>4.3863535666814348</v>
      </c>
      <c r="N9" s="10">
        <v>27.420657818811311</v>
      </c>
      <c r="O9" s="10">
        <v>74.850171648014907</v>
      </c>
      <c r="P9" s="10">
        <v>186.80774425934271</v>
      </c>
      <c r="Q9" s="10">
        <v>423.43804892480091</v>
      </c>
      <c r="R9" s="10">
        <v>196.8802104561118</v>
      </c>
      <c r="S9" s="10">
        <v>57.871714758316493</v>
      </c>
      <c r="T9" s="10">
        <v>107.90611267907541</v>
      </c>
      <c r="U9" s="10">
        <v>69.278963576510563</v>
      </c>
      <c r="V9" s="10">
        <v>34.70774197887939</v>
      </c>
    </row>
    <row r="10" spans="1:32" x14ac:dyDescent="0.3">
      <c r="A10" s="10">
        <v>1901</v>
      </c>
      <c r="B10" s="10" t="s">
        <v>92</v>
      </c>
      <c r="C10" s="10" t="str">
        <f t="shared" si="0"/>
        <v>1901-Sep</v>
      </c>
      <c r="D10" s="10">
        <v>197.7</v>
      </c>
      <c r="E10" s="10">
        <f t="shared" si="1"/>
        <v>265.375</v>
      </c>
      <c r="F10" s="10">
        <f t="shared" si="2"/>
        <v>265.61250000000001</v>
      </c>
      <c r="G10" s="10">
        <f t="shared" si="3"/>
        <v>74.431737964139487</v>
      </c>
      <c r="H10" s="10">
        <f t="shared" si="4"/>
        <v>99.531501760555074</v>
      </c>
      <c r="J10" s="20">
        <v>1907</v>
      </c>
      <c r="K10" s="10">
        <v>7.3858241938124074</v>
      </c>
      <c r="L10" s="10">
        <v>1.784967229117278</v>
      </c>
      <c r="M10" s="10">
        <v>18.864303454504409</v>
      </c>
      <c r="N10" s="10">
        <v>56.63286452432925</v>
      </c>
      <c r="O10" s="10">
        <v>33.100296509888203</v>
      </c>
      <c r="P10" s="10">
        <v>250.86915254237289</v>
      </c>
      <c r="Q10" s="10">
        <v>248.93738916928109</v>
      </c>
      <c r="R10" s="10">
        <v>321.09266377688732</v>
      </c>
      <c r="S10" s="10">
        <v>73.622643052885607</v>
      </c>
      <c r="T10" s="10">
        <v>102.531278882099</v>
      </c>
      <c r="U10" s="10">
        <v>72.80480713316534</v>
      </c>
      <c r="V10" s="10">
        <v>17.88441182697057</v>
      </c>
    </row>
    <row r="11" spans="1:32" x14ac:dyDescent="0.3">
      <c r="A11" s="10">
        <v>1901</v>
      </c>
      <c r="B11" s="10" t="s">
        <v>93</v>
      </c>
      <c r="C11" s="10" t="str">
        <f t="shared" si="0"/>
        <v>1901-Oct</v>
      </c>
      <c r="D11" s="10">
        <v>266.89999999999998</v>
      </c>
      <c r="E11" s="10">
        <f t="shared" si="1"/>
        <v>265.85000000000002</v>
      </c>
      <c r="F11" s="10">
        <f t="shared" si="2"/>
        <v>262.67916666666667</v>
      </c>
      <c r="G11" s="10">
        <f t="shared" si="3"/>
        <v>101.60683977602586</v>
      </c>
      <c r="H11" s="10">
        <f t="shared" si="4"/>
        <v>121.62025926293542</v>
      </c>
      <c r="J11" s="20">
        <v>1908</v>
      </c>
      <c r="K11" s="10">
        <v>2.7237906085969641</v>
      </c>
      <c r="L11" s="10">
        <v>7.6072049007954661</v>
      </c>
      <c r="M11" s="10">
        <v>15.579913331633961</v>
      </c>
      <c r="N11" s="10">
        <v>42.73403703062813</v>
      </c>
      <c r="O11" s="10">
        <v>61.649313686637598</v>
      </c>
      <c r="P11" s="10">
        <v>266.41690394125573</v>
      </c>
      <c r="Q11" s="10">
        <v>405.27823010837199</v>
      </c>
      <c r="R11" s="10">
        <v>157.43336183501239</v>
      </c>
      <c r="S11" s="10">
        <v>78.26618958453065</v>
      </c>
      <c r="T11" s="10">
        <v>112.4133212522421</v>
      </c>
      <c r="U11" s="10">
        <v>20.064928264739759</v>
      </c>
      <c r="V11" s="10">
        <v>4.2773124220281584</v>
      </c>
    </row>
    <row r="12" spans="1:32" x14ac:dyDescent="0.3">
      <c r="A12" s="10">
        <v>1901</v>
      </c>
      <c r="B12" s="10" t="s">
        <v>94</v>
      </c>
      <c r="C12" s="10" t="str">
        <f t="shared" si="0"/>
        <v>1901-Nov</v>
      </c>
      <c r="D12" s="10">
        <v>350.8</v>
      </c>
      <c r="E12" s="10">
        <f t="shared" si="1"/>
        <v>259.50833333333338</v>
      </c>
      <c r="F12" s="10">
        <f t="shared" si="2"/>
        <v>257.83333333333337</v>
      </c>
      <c r="G12" s="10">
        <f t="shared" si="3"/>
        <v>136.05688429217838</v>
      </c>
      <c r="H12" s="10">
        <f t="shared" si="4"/>
        <v>67.576439773848591</v>
      </c>
      <c r="J12" s="20">
        <v>1909</v>
      </c>
      <c r="K12" s="10">
        <v>21.063218856966731</v>
      </c>
      <c r="L12" s="10">
        <v>4.7600638709135223</v>
      </c>
      <c r="M12" s="10">
        <v>25.045538891064162</v>
      </c>
      <c r="N12" s="10">
        <v>38.466270248103342</v>
      </c>
      <c r="O12" s="10">
        <v>191.37233755729309</v>
      </c>
      <c r="P12" s="10">
        <v>278.22138873809411</v>
      </c>
      <c r="Q12" s="10">
        <v>310.39545033725699</v>
      </c>
      <c r="R12" s="10">
        <v>103.0060053565785</v>
      </c>
      <c r="S12" s="10">
        <v>78.327097808658479</v>
      </c>
      <c r="T12" s="10">
        <v>85.125169317212681</v>
      </c>
      <c r="U12" s="10">
        <v>72.216946291020363</v>
      </c>
      <c r="V12" s="10">
        <v>14.524741901032391</v>
      </c>
    </row>
    <row r="13" spans="1:32" x14ac:dyDescent="0.3">
      <c r="A13" s="10">
        <v>1901</v>
      </c>
      <c r="B13" s="10" t="s">
        <v>95</v>
      </c>
      <c r="C13" s="10" t="str">
        <f t="shared" si="0"/>
        <v>1901-Dec</v>
      </c>
      <c r="D13" s="10">
        <v>48.4</v>
      </c>
      <c r="E13" s="10">
        <f t="shared" si="1"/>
        <v>256.15833333333336</v>
      </c>
      <c r="F13" s="10">
        <f t="shared" si="2"/>
        <v>238.08750000000001</v>
      </c>
      <c r="G13" s="10">
        <f t="shared" si="3"/>
        <v>20.328660681472147</v>
      </c>
      <c r="H13" s="10">
        <f t="shared" si="4"/>
        <v>16.591425721648235</v>
      </c>
      <c r="J13" s="20">
        <v>1910</v>
      </c>
      <c r="K13" s="10">
        <v>1.2923297834151011</v>
      </c>
      <c r="L13" s="10">
        <v>12.50658988604566</v>
      </c>
      <c r="M13" s="10">
        <v>10.752191970466081</v>
      </c>
      <c r="N13" s="10">
        <v>55.348707974437353</v>
      </c>
      <c r="O13" s="10">
        <v>63.181359800435217</v>
      </c>
      <c r="P13" s="10">
        <v>284.8465807938004</v>
      </c>
      <c r="Q13" s="10">
        <v>203.92101799034671</v>
      </c>
      <c r="R13" s="10">
        <v>200.32414910859001</v>
      </c>
      <c r="S13" s="10">
        <v>105.60186905962939</v>
      </c>
      <c r="T13" s="10">
        <v>153.61585267352319</v>
      </c>
      <c r="U13" s="10">
        <v>121.7013888888889</v>
      </c>
      <c r="V13" s="10">
        <v>4.0876111319276487E-2</v>
      </c>
    </row>
    <row r="14" spans="1:32" x14ac:dyDescent="0.3">
      <c r="A14" s="10">
        <f t="shared" ref="A14:A77" si="5">A2+1</f>
        <v>1902</v>
      </c>
      <c r="B14" s="10" t="s">
        <v>84</v>
      </c>
      <c r="C14" s="10" t="str">
        <f t="shared" si="0"/>
        <v>1902-Jan</v>
      </c>
      <c r="D14" s="10">
        <v>6.7</v>
      </c>
      <c r="E14" s="10">
        <f t="shared" si="1"/>
        <v>220.01666666666665</v>
      </c>
      <c r="F14" s="10">
        <f t="shared" si="2"/>
        <v>239.26666666666668</v>
      </c>
      <c r="G14" s="10">
        <f t="shared" si="3"/>
        <v>2.8002229033156865</v>
      </c>
      <c r="H14" s="10">
        <f t="shared" si="4"/>
        <v>4.9026945630710452</v>
      </c>
      <c r="J14" s="20">
        <v>1911</v>
      </c>
      <c r="K14" s="10">
        <v>1.124543154343548</v>
      </c>
      <c r="L14" s="10">
        <v>1.6306924122238731</v>
      </c>
      <c r="M14" s="10">
        <v>7.4730538922155691</v>
      </c>
      <c r="N14" s="10">
        <v>21.848169501811761</v>
      </c>
      <c r="O14" s="10">
        <v>80.069458555779306</v>
      </c>
      <c r="P14" s="10">
        <v>442.77967238776768</v>
      </c>
      <c r="Q14" s="10">
        <v>310.44841815680883</v>
      </c>
      <c r="R14" s="10">
        <v>78.475311693304775</v>
      </c>
      <c r="S14" s="10">
        <v>26.433458963006341</v>
      </c>
      <c r="T14" s="10">
        <v>131.18524545701109</v>
      </c>
      <c r="U14" s="10">
        <v>62.012094557449153</v>
      </c>
      <c r="V14" s="10">
        <v>37.31761865880933</v>
      </c>
    </row>
    <row r="15" spans="1:32" x14ac:dyDescent="0.3">
      <c r="A15" s="10">
        <f t="shared" si="5"/>
        <v>1902</v>
      </c>
      <c r="B15" s="10" t="s">
        <v>85</v>
      </c>
      <c r="C15" s="10" t="str">
        <f t="shared" si="0"/>
        <v>1902-Feb</v>
      </c>
      <c r="D15" s="10">
        <v>2.6</v>
      </c>
      <c r="E15" s="10">
        <f t="shared" si="1"/>
        <v>258.51666666666671</v>
      </c>
      <c r="F15" s="10">
        <f t="shared" si="2"/>
        <v>256.7791666666667</v>
      </c>
      <c r="G15" s="10">
        <f t="shared" si="3"/>
        <v>1.0125432034660131</v>
      </c>
      <c r="H15" s="10">
        <f t="shared" si="4"/>
        <v>6.3261633717838892</v>
      </c>
      <c r="J15" s="20">
        <v>1912</v>
      </c>
      <c r="K15" s="10">
        <v>0.79716098806006686</v>
      </c>
      <c r="L15" s="10">
        <v>5.8023338276062164</v>
      </c>
      <c r="M15" s="10">
        <v>4.0501446480231431</v>
      </c>
      <c r="N15" s="10">
        <v>42.798593145946569</v>
      </c>
      <c r="O15" s="10">
        <v>74.071128280877176</v>
      </c>
      <c r="P15" s="10">
        <v>326.5807525616371</v>
      </c>
      <c r="Q15" s="10">
        <v>289.78823256757153</v>
      </c>
      <c r="R15" s="10">
        <v>186.00765750087021</v>
      </c>
      <c r="S15" s="10">
        <v>47.617804464169168</v>
      </c>
      <c r="T15" s="10">
        <v>164.31883804357341</v>
      </c>
      <c r="U15" s="10">
        <v>49.011322310399152</v>
      </c>
      <c r="V15" s="10">
        <v>8.2928897893794478</v>
      </c>
    </row>
    <row r="16" spans="1:32" x14ac:dyDescent="0.3">
      <c r="A16" s="10">
        <f t="shared" si="5"/>
        <v>1902</v>
      </c>
      <c r="B16" s="10" t="s">
        <v>86</v>
      </c>
      <c r="C16" s="10" t="str">
        <f t="shared" si="0"/>
        <v>1902-Mar</v>
      </c>
      <c r="D16" s="10">
        <v>57.3</v>
      </c>
      <c r="E16" s="10">
        <f t="shared" si="1"/>
        <v>255.04166666666666</v>
      </c>
      <c r="F16" s="10">
        <f t="shared" si="2"/>
        <v>267.28750000000002</v>
      </c>
      <c r="G16" s="10">
        <f t="shared" si="3"/>
        <v>21.437590609362577</v>
      </c>
      <c r="H16" s="10">
        <f t="shared" si="4"/>
        <v>15.37954663485211</v>
      </c>
      <c r="J16" s="20">
        <v>1913</v>
      </c>
      <c r="K16" s="10">
        <v>1.263157894736842</v>
      </c>
      <c r="L16" s="10">
        <v>2.2558021835008311</v>
      </c>
      <c r="M16" s="10">
        <v>9.399655648685977</v>
      </c>
      <c r="N16" s="10">
        <v>34.419521066989986</v>
      </c>
      <c r="O16" s="10">
        <v>91.707992157767251</v>
      </c>
      <c r="P16" s="10">
        <v>250.13082961366791</v>
      </c>
      <c r="Q16" s="10">
        <v>350.96378616593211</v>
      </c>
      <c r="R16" s="10">
        <v>113.6943773715074</v>
      </c>
      <c r="S16" s="10">
        <v>81.376983822740158</v>
      </c>
      <c r="T16" s="10">
        <v>196.07084848016089</v>
      </c>
      <c r="U16" s="10">
        <v>51.77856301531213</v>
      </c>
      <c r="V16" s="10">
        <v>21.625024591776508</v>
      </c>
    </row>
    <row r="17" spans="1:22" x14ac:dyDescent="0.3">
      <c r="A17" s="10">
        <f t="shared" si="5"/>
        <v>1902</v>
      </c>
      <c r="B17" s="10" t="s">
        <v>87</v>
      </c>
      <c r="C17" s="10" t="str">
        <f t="shared" si="0"/>
        <v>1902-Apr</v>
      </c>
      <c r="D17" s="10">
        <v>83.9</v>
      </c>
      <c r="E17" s="10">
        <f t="shared" si="1"/>
        <v>279.53333333333336</v>
      </c>
      <c r="F17" s="10">
        <f t="shared" si="2"/>
        <v>283.34583333333336</v>
      </c>
      <c r="G17" s="10">
        <f t="shared" si="3"/>
        <v>29.61045836213108</v>
      </c>
      <c r="H17" s="10">
        <f t="shared" si="4"/>
        <v>45.500102945399853</v>
      </c>
      <c r="J17" s="20">
        <v>1914</v>
      </c>
      <c r="K17" s="10">
        <v>0.32300859433581358</v>
      </c>
      <c r="L17" s="10">
        <v>2.9941657799141379</v>
      </c>
      <c r="M17" s="10">
        <v>7.6617810466162259</v>
      </c>
      <c r="N17" s="10">
        <v>13.803049756406431</v>
      </c>
      <c r="O17" s="10">
        <v>70.013857797676152</v>
      </c>
      <c r="P17" s="10">
        <v>237.64582238570671</v>
      </c>
      <c r="Q17" s="10">
        <v>354.01919306573109</v>
      </c>
      <c r="R17" s="10">
        <v>165.0756733646858</v>
      </c>
      <c r="S17" s="10">
        <v>98.220350495856536</v>
      </c>
      <c r="T17" s="10">
        <v>150.09270549718539</v>
      </c>
      <c r="U17" s="10">
        <v>40.024461596945613</v>
      </c>
      <c r="V17" s="10">
        <v>52.578021194542558</v>
      </c>
    </row>
    <row r="18" spans="1:22" x14ac:dyDescent="0.3">
      <c r="A18" s="10">
        <f t="shared" si="5"/>
        <v>1902</v>
      </c>
      <c r="B18" s="10" t="s">
        <v>88</v>
      </c>
      <c r="C18" s="10" t="str">
        <f t="shared" si="0"/>
        <v>1902-May</v>
      </c>
      <c r="D18" s="10">
        <v>134.5</v>
      </c>
      <c r="E18" s="10">
        <f t="shared" si="1"/>
        <v>287.15833333333336</v>
      </c>
      <c r="F18" s="10">
        <f t="shared" si="2"/>
        <v>279.13750000000005</v>
      </c>
      <c r="G18" s="10">
        <f t="shared" si="3"/>
        <v>48.184138641350579</v>
      </c>
      <c r="H18" s="10">
        <f t="shared" si="4"/>
        <v>94.194633866921578</v>
      </c>
      <c r="J18" s="20">
        <v>1915</v>
      </c>
      <c r="K18" s="10">
        <v>6.5207954856031236</v>
      </c>
      <c r="L18" s="10">
        <v>9.3461041328339913</v>
      </c>
      <c r="M18" s="10">
        <v>16.836432936846951</v>
      </c>
      <c r="N18" s="10">
        <v>41.948356033373997</v>
      </c>
      <c r="O18" s="10">
        <v>60.902700216805727</v>
      </c>
      <c r="P18" s="10">
        <v>270.7813994197449</v>
      </c>
      <c r="Q18" s="10">
        <v>308.56858682138409</v>
      </c>
      <c r="R18" s="10">
        <v>119.5219920332005</v>
      </c>
      <c r="S18" s="10">
        <v>159.61096671417789</v>
      </c>
      <c r="T18" s="10">
        <v>79.713474793891066</v>
      </c>
      <c r="U18" s="10">
        <v>122.2201646436929</v>
      </c>
      <c r="V18" s="10">
        <v>5.7596598321709864</v>
      </c>
    </row>
    <row r="19" spans="1:22" x14ac:dyDescent="0.3">
      <c r="A19" s="10">
        <f t="shared" si="5"/>
        <v>1902</v>
      </c>
      <c r="B19" s="10" t="s">
        <v>89</v>
      </c>
      <c r="C19" s="10" t="str">
        <f t="shared" si="0"/>
        <v>1902-Jun</v>
      </c>
      <c r="D19" s="10">
        <v>390.9</v>
      </c>
      <c r="E19" s="10">
        <f t="shared" si="1"/>
        <v>271.11666666666667</v>
      </c>
      <c r="F19" s="10">
        <f t="shared" si="2"/>
        <v>274.16250000000002</v>
      </c>
      <c r="G19" s="10">
        <f t="shared" si="3"/>
        <v>142.57967446313774</v>
      </c>
      <c r="H19" s="10">
        <f t="shared" si="4"/>
        <v>269.42935814401113</v>
      </c>
      <c r="J19" s="20">
        <v>1916</v>
      </c>
      <c r="K19" s="10">
        <v>0</v>
      </c>
      <c r="L19" s="10">
        <v>3.1161048689138582</v>
      </c>
      <c r="M19" s="10">
        <v>8.7297257080501947</v>
      </c>
      <c r="N19" s="10">
        <v>32.339618321859</v>
      </c>
      <c r="O19" s="10">
        <v>78.669082523472227</v>
      </c>
      <c r="P19" s="10">
        <v>374.52177452177438</v>
      </c>
      <c r="Q19" s="10">
        <v>209.26752294823279</v>
      </c>
      <c r="R19" s="10">
        <v>160.46088538508189</v>
      </c>
      <c r="S19" s="10">
        <v>134.96420047732701</v>
      </c>
      <c r="T19" s="10">
        <v>127.28926521904511</v>
      </c>
      <c r="U19" s="10">
        <v>54.388066753286203</v>
      </c>
      <c r="V19" s="10">
        <v>3.7914691943127958</v>
      </c>
    </row>
    <row r="20" spans="1:22" x14ac:dyDescent="0.3">
      <c r="A20" s="10">
        <f t="shared" si="5"/>
        <v>1902</v>
      </c>
      <c r="B20" s="10" t="s">
        <v>90</v>
      </c>
      <c r="C20" s="10" t="str">
        <f t="shared" si="0"/>
        <v>1902-Jul</v>
      </c>
      <c r="D20" s="10">
        <v>1205</v>
      </c>
      <c r="E20" s="10">
        <f t="shared" si="1"/>
        <v>277.20833333333337</v>
      </c>
      <c r="F20" s="10">
        <f t="shared" si="2"/>
        <v>277.0625</v>
      </c>
      <c r="G20" s="10">
        <f t="shared" si="3"/>
        <v>434.91991879088653</v>
      </c>
      <c r="H20" s="10">
        <f t="shared" si="4"/>
        <v>285.19083662626548</v>
      </c>
      <c r="J20" s="20">
        <v>1917</v>
      </c>
      <c r="K20" s="10">
        <v>1.3267251239039271</v>
      </c>
      <c r="L20" s="10">
        <v>22.788749251944939</v>
      </c>
      <c r="M20" s="10">
        <v>37.495572783440252</v>
      </c>
      <c r="N20" s="10">
        <v>17.732614513439081</v>
      </c>
      <c r="O20" s="10">
        <v>56.483024070776118</v>
      </c>
      <c r="P20" s="10">
        <v>314.09920214249843</v>
      </c>
      <c r="Q20" s="10">
        <v>150.92483852025839</v>
      </c>
      <c r="R20" s="10">
        <v>147.64824674132549</v>
      </c>
      <c r="S20" s="10">
        <v>210.6685579902198</v>
      </c>
      <c r="T20" s="10">
        <v>119.044399368943</v>
      </c>
      <c r="U20" s="10">
        <v>104.3389796022178</v>
      </c>
      <c r="V20" s="10">
        <v>16.055576997298338</v>
      </c>
    </row>
    <row r="21" spans="1:22" x14ac:dyDescent="0.3">
      <c r="A21" s="10">
        <f t="shared" si="5"/>
        <v>1902</v>
      </c>
      <c r="B21" s="10" t="s">
        <v>91</v>
      </c>
      <c r="C21" s="10" t="str">
        <f t="shared" si="0"/>
        <v>1902-Aug</v>
      </c>
      <c r="D21" s="10">
        <v>315.8</v>
      </c>
      <c r="E21" s="10">
        <f t="shared" si="1"/>
        <v>276.91666666666669</v>
      </c>
      <c r="F21" s="10">
        <f t="shared" si="2"/>
        <v>277.58333333333337</v>
      </c>
      <c r="G21" s="10">
        <f t="shared" si="3"/>
        <v>113.76763734614228</v>
      </c>
      <c r="H21" s="10">
        <f t="shared" si="4"/>
        <v>173.75703732870761</v>
      </c>
      <c r="J21" s="20">
        <v>1918</v>
      </c>
      <c r="K21" s="10">
        <v>17.740101312932911</v>
      </c>
      <c r="L21" s="10">
        <v>2.1165887644413091</v>
      </c>
      <c r="M21" s="10">
        <v>14.751241450388831</v>
      </c>
      <c r="N21" s="10">
        <v>24.965022203297039</v>
      </c>
      <c r="O21" s="10">
        <v>331.835296975586</v>
      </c>
      <c r="P21" s="10">
        <v>223.25245927914571</v>
      </c>
      <c r="Q21" s="10">
        <v>80.337336877235757</v>
      </c>
      <c r="R21" s="10">
        <v>180.2960979800603</v>
      </c>
      <c r="S21" s="10">
        <v>46.204541369600378</v>
      </c>
      <c r="T21" s="10">
        <v>111.42345212024691</v>
      </c>
      <c r="U21" s="10">
        <v>154.06815020862311</v>
      </c>
      <c r="V21" s="10">
        <v>29.930153753947579</v>
      </c>
    </row>
    <row r="22" spans="1:22" x14ac:dyDescent="0.3">
      <c r="A22" s="10">
        <f t="shared" si="5"/>
        <v>1902</v>
      </c>
      <c r="B22" s="10" t="s">
        <v>92</v>
      </c>
      <c r="C22" s="10" t="str">
        <f t="shared" si="0"/>
        <v>1902-Sep</v>
      </c>
      <c r="D22" s="10">
        <v>491.6</v>
      </c>
      <c r="E22" s="10">
        <f t="shared" si="1"/>
        <v>278.25</v>
      </c>
      <c r="F22" s="10">
        <f t="shared" si="2"/>
        <v>275.99166666666667</v>
      </c>
      <c r="G22" s="10">
        <f t="shared" si="3"/>
        <v>178.1213200881669</v>
      </c>
      <c r="H22" s="10">
        <f t="shared" si="4"/>
        <v>99.531501760555074</v>
      </c>
      <c r="J22" s="20">
        <v>1919</v>
      </c>
      <c r="K22" s="10">
        <v>20.676804712388051</v>
      </c>
      <c r="L22" s="10">
        <v>2.6237499551955268</v>
      </c>
      <c r="M22" s="10">
        <v>13.913638306968791</v>
      </c>
      <c r="N22" s="10">
        <v>26.259339199734359</v>
      </c>
      <c r="O22" s="10">
        <v>98.411275461925399</v>
      </c>
      <c r="P22" s="10">
        <v>254.41046726482779</v>
      </c>
      <c r="Q22" s="10">
        <v>259.26913843691659</v>
      </c>
      <c r="R22" s="10">
        <v>194.00333889816369</v>
      </c>
      <c r="S22" s="10">
        <v>102.7092113184829</v>
      </c>
      <c r="T22" s="10">
        <v>98.434799782748243</v>
      </c>
      <c r="U22" s="10">
        <v>111.6177129858702</v>
      </c>
      <c r="V22" s="10">
        <v>20.546285677365169</v>
      </c>
    </row>
    <row r="23" spans="1:22" x14ac:dyDescent="0.3">
      <c r="A23" s="10">
        <f t="shared" si="5"/>
        <v>1902</v>
      </c>
      <c r="B23" s="10" t="s">
        <v>93</v>
      </c>
      <c r="C23" s="10" t="str">
        <f t="shared" si="0"/>
        <v>1902-Oct</v>
      </c>
      <c r="D23" s="10">
        <v>358.4</v>
      </c>
      <c r="E23" s="10">
        <f t="shared" si="1"/>
        <v>273.73333333333329</v>
      </c>
      <c r="F23" s="10">
        <f t="shared" si="2"/>
        <v>273.7208333333333</v>
      </c>
      <c r="G23" s="10">
        <f t="shared" si="3"/>
        <v>130.93632502701965</v>
      </c>
      <c r="H23" s="10">
        <f t="shared" si="4"/>
        <v>121.62025926293542</v>
      </c>
      <c r="J23" s="20">
        <v>1920</v>
      </c>
      <c r="K23" s="10">
        <v>12.403100775193799</v>
      </c>
      <c r="L23" s="10">
        <v>1.9256579331271519</v>
      </c>
      <c r="M23" s="10">
        <v>8.8607013189944404</v>
      </c>
      <c r="N23" s="10">
        <v>63.016166211244602</v>
      </c>
      <c r="O23" s="10">
        <v>31.538254068147079</v>
      </c>
      <c r="P23" s="10">
        <v>347.95525619437097</v>
      </c>
      <c r="Q23" s="10">
        <v>341.37461824559279</v>
      </c>
      <c r="R23" s="10">
        <v>85.180933969673177</v>
      </c>
      <c r="S23" s="10">
        <v>64.616641205209277</v>
      </c>
      <c r="T23" s="10">
        <v>127.280163599182</v>
      </c>
      <c r="U23" s="10">
        <v>109.6415402284954</v>
      </c>
      <c r="V23" s="10">
        <v>3.1956352299298518</v>
      </c>
    </row>
    <row r="24" spans="1:22" x14ac:dyDescent="0.3">
      <c r="A24" s="10">
        <f t="shared" si="5"/>
        <v>1902</v>
      </c>
      <c r="B24" s="10" t="s">
        <v>94</v>
      </c>
      <c r="C24" s="10" t="str">
        <f t="shared" si="0"/>
        <v>1902-Nov</v>
      </c>
      <c r="D24" s="10">
        <v>158.30000000000001</v>
      </c>
      <c r="E24" s="10">
        <f t="shared" si="1"/>
        <v>273.70833333333331</v>
      </c>
      <c r="F24" s="10">
        <f t="shared" si="2"/>
        <v>278.50833333333333</v>
      </c>
      <c r="G24" s="10">
        <f t="shared" si="3"/>
        <v>56.838514706322378</v>
      </c>
      <c r="H24" s="10">
        <f t="shared" si="4"/>
        <v>67.576439773848591</v>
      </c>
      <c r="J24" s="20">
        <v>1921</v>
      </c>
      <c r="K24" s="10">
        <v>19.174315335736321</v>
      </c>
      <c r="L24" s="10">
        <v>2.055356134181229</v>
      </c>
      <c r="M24" s="10">
        <v>6.1290157822156388</v>
      </c>
      <c r="N24" s="10">
        <v>70.82536565197168</v>
      </c>
      <c r="O24" s="10">
        <v>44.686901929921838</v>
      </c>
      <c r="P24" s="10">
        <v>216.08129003755249</v>
      </c>
      <c r="Q24" s="10">
        <v>282.91478581298941</v>
      </c>
      <c r="R24" s="10">
        <v>283.62391148259292</v>
      </c>
      <c r="S24" s="10">
        <v>69.009303264399875</v>
      </c>
      <c r="T24" s="10">
        <v>135.16845771329591</v>
      </c>
      <c r="U24" s="10">
        <v>59.681218162896407</v>
      </c>
      <c r="V24" s="10">
        <v>6.4924836489401772</v>
      </c>
    </row>
    <row r="25" spans="1:22" x14ac:dyDescent="0.3">
      <c r="A25" s="10">
        <f t="shared" si="5"/>
        <v>1902</v>
      </c>
      <c r="B25" s="10" t="s">
        <v>95</v>
      </c>
      <c r="C25" s="10" t="str">
        <f t="shared" si="0"/>
        <v>1902-Dec</v>
      </c>
      <c r="D25" s="10">
        <v>121.5</v>
      </c>
      <c r="E25" s="10">
        <f t="shared" si="1"/>
        <v>283.30833333333334</v>
      </c>
      <c r="F25" s="10">
        <f t="shared" si="2"/>
        <v>290.29583333333335</v>
      </c>
      <c r="G25" s="10">
        <f t="shared" si="3"/>
        <v>41.853855980250032</v>
      </c>
      <c r="H25" s="10">
        <f t="shared" si="4"/>
        <v>16.591425721648235</v>
      </c>
      <c r="J25" s="20">
        <v>1922</v>
      </c>
      <c r="K25" s="10">
        <v>11.4376787137299</v>
      </c>
      <c r="L25" s="10">
        <v>7.9456674762914039</v>
      </c>
      <c r="M25" s="10">
        <v>6.3012418858624741</v>
      </c>
      <c r="N25" s="10">
        <v>34.473139999038132</v>
      </c>
      <c r="O25" s="10">
        <v>110.8046483103487</v>
      </c>
      <c r="P25" s="10">
        <v>243.85774045754741</v>
      </c>
      <c r="Q25" s="10">
        <v>376.78265131095321</v>
      </c>
      <c r="R25" s="10">
        <v>118.3189555750335</v>
      </c>
      <c r="S25" s="10">
        <v>81.552330022918269</v>
      </c>
      <c r="T25" s="10">
        <v>97.40455688485865</v>
      </c>
      <c r="U25" s="10">
        <v>111.8537560696944</v>
      </c>
      <c r="V25" s="10">
        <v>9.7989459301190713</v>
      </c>
    </row>
    <row r="26" spans="1:22" x14ac:dyDescent="0.3">
      <c r="A26" s="10">
        <f t="shared" si="5"/>
        <v>1903</v>
      </c>
      <c r="B26" s="10" t="s">
        <v>84</v>
      </c>
      <c r="C26" s="10" t="str">
        <f t="shared" si="0"/>
        <v>1903-Jan</v>
      </c>
      <c r="D26" s="10">
        <v>3.2</v>
      </c>
      <c r="E26" s="10">
        <f t="shared" si="1"/>
        <v>297.2833333333333</v>
      </c>
      <c r="F26" s="10">
        <f t="shared" si="2"/>
        <v>289.67916666666667</v>
      </c>
      <c r="G26" s="10">
        <f t="shared" si="3"/>
        <v>1.1046703968470866</v>
      </c>
      <c r="H26" s="10">
        <f t="shared" si="4"/>
        <v>4.9026945630710452</v>
      </c>
      <c r="J26" s="20">
        <v>1923</v>
      </c>
      <c r="K26" s="10">
        <v>9.5758084838303237</v>
      </c>
      <c r="L26" s="10">
        <v>0.2471824147367801</v>
      </c>
      <c r="M26" s="10">
        <v>25.414379470936399</v>
      </c>
      <c r="N26" s="10">
        <v>14.07083939835031</v>
      </c>
      <c r="O26" s="10">
        <v>26.86592225673747</v>
      </c>
      <c r="P26" s="10">
        <v>249.37799318309291</v>
      </c>
      <c r="Q26" s="10">
        <v>347.60783412785008</v>
      </c>
      <c r="R26" s="10">
        <v>325.11635924840539</v>
      </c>
      <c r="S26" s="10">
        <v>87.801930629684492</v>
      </c>
      <c r="T26" s="10">
        <v>69.571671210196541</v>
      </c>
      <c r="U26" s="10">
        <v>28.047693336304881</v>
      </c>
      <c r="V26" s="10">
        <v>13.182286302780639</v>
      </c>
    </row>
    <row r="27" spans="1:22" x14ac:dyDescent="0.3">
      <c r="A27" s="10">
        <f t="shared" si="5"/>
        <v>1903</v>
      </c>
      <c r="B27" s="10" t="s">
        <v>85</v>
      </c>
      <c r="C27" s="10" t="str">
        <f t="shared" si="0"/>
        <v>1903-Feb</v>
      </c>
      <c r="D27" s="10">
        <v>18.600000000000001</v>
      </c>
      <c r="E27" s="10">
        <f t="shared" si="1"/>
        <v>282.07499999999999</v>
      </c>
      <c r="F27" s="10">
        <f t="shared" si="2"/>
        <v>286.42499999999995</v>
      </c>
      <c r="G27" s="10">
        <f t="shared" si="3"/>
        <v>6.4938465566902348</v>
      </c>
      <c r="H27" s="10">
        <f t="shared" si="4"/>
        <v>6.3261633717838892</v>
      </c>
      <c r="J27" s="20">
        <v>1924</v>
      </c>
      <c r="K27" s="10">
        <v>5.5269186712485672</v>
      </c>
      <c r="L27" s="10">
        <v>0.81122663061214972</v>
      </c>
      <c r="M27" s="10">
        <v>19.268510258697589</v>
      </c>
      <c r="N27" s="10">
        <v>32.082470253865793</v>
      </c>
      <c r="O27" s="10">
        <v>53.250359023456213</v>
      </c>
      <c r="P27" s="10">
        <v>287.55773466922483</v>
      </c>
      <c r="Q27" s="10">
        <v>434.20959063218532</v>
      </c>
      <c r="R27" s="10">
        <v>177.52910215984261</v>
      </c>
      <c r="S27" s="10">
        <v>82.017092804709392</v>
      </c>
      <c r="T27" s="10">
        <v>50.115943400690931</v>
      </c>
      <c r="U27" s="10">
        <v>45.954205651417553</v>
      </c>
      <c r="V27" s="10">
        <v>14.64850136239782</v>
      </c>
    </row>
    <row r="28" spans="1:22" x14ac:dyDescent="0.3">
      <c r="A28" s="10">
        <f t="shared" si="5"/>
        <v>1903</v>
      </c>
      <c r="B28" s="10" t="s">
        <v>86</v>
      </c>
      <c r="C28" s="10" t="str">
        <f t="shared" si="0"/>
        <v>1903-Mar</v>
      </c>
      <c r="D28" s="10">
        <v>3.1</v>
      </c>
      <c r="E28" s="10">
        <f t="shared" si="1"/>
        <v>290.77499999999998</v>
      </c>
      <c r="F28" s="10">
        <f t="shared" si="2"/>
        <v>284.5333333333333</v>
      </c>
      <c r="G28" s="10">
        <f t="shared" si="3"/>
        <v>1.0895032802249298</v>
      </c>
      <c r="H28" s="10">
        <f t="shared" si="4"/>
        <v>15.37954663485211</v>
      </c>
      <c r="J28" s="20">
        <v>1925</v>
      </c>
      <c r="K28" s="10">
        <v>1.4053930530164529</v>
      </c>
      <c r="L28" s="10">
        <v>6.6014303099004783</v>
      </c>
      <c r="M28" s="10">
        <v>31.82892127274296</v>
      </c>
      <c r="N28" s="10">
        <v>38.734426569438916</v>
      </c>
      <c r="O28" s="10">
        <v>103.8546624656432</v>
      </c>
      <c r="P28" s="10">
        <v>272.07373271889401</v>
      </c>
      <c r="Q28" s="10">
        <v>231.6511896436761</v>
      </c>
      <c r="R28" s="10">
        <v>215.78853424635301</v>
      </c>
      <c r="S28" s="10">
        <v>62.49713030074448</v>
      </c>
      <c r="T28" s="10">
        <v>118.0262369314776</v>
      </c>
      <c r="U28" s="10">
        <v>90.481326681946868</v>
      </c>
      <c r="V28" s="10">
        <v>41.073253537960547</v>
      </c>
    </row>
    <row r="29" spans="1:22" x14ac:dyDescent="0.3">
      <c r="A29" s="10">
        <f t="shared" si="5"/>
        <v>1903</v>
      </c>
      <c r="B29" s="10" t="s">
        <v>87</v>
      </c>
      <c r="C29" s="10" t="str">
        <f t="shared" si="0"/>
        <v>1903-Apr</v>
      </c>
      <c r="D29" s="10">
        <v>83.6</v>
      </c>
      <c r="E29" s="10">
        <f t="shared" si="1"/>
        <v>278.29166666666669</v>
      </c>
      <c r="F29" s="10">
        <f t="shared" si="2"/>
        <v>278.11250000000001</v>
      </c>
      <c r="G29" s="10">
        <f t="shared" si="3"/>
        <v>30.059777967549103</v>
      </c>
      <c r="H29" s="10">
        <f t="shared" si="4"/>
        <v>45.500102945399853</v>
      </c>
      <c r="J29" s="20">
        <v>1926</v>
      </c>
      <c r="K29" s="10">
        <v>11.55575009680298</v>
      </c>
      <c r="L29" s="10">
        <v>2.240283254204555</v>
      </c>
      <c r="M29" s="10">
        <v>8.7179406538455506</v>
      </c>
      <c r="N29" s="10">
        <v>20.780510512840412</v>
      </c>
      <c r="O29" s="10">
        <v>85.740422731868605</v>
      </c>
      <c r="P29" s="10">
        <v>225.0573718694915</v>
      </c>
      <c r="Q29" s="10">
        <v>358.80425603783152</v>
      </c>
      <c r="R29" s="10">
        <v>216.54013836753251</v>
      </c>
      <c r="S29" s="10">
        <v>129.1510330681875</v>
      </c>
      <c r="T29" s="10">
        <v>85.908257486909264</v>
      </c>
      <c r="U29" s="10">
        <v>34.78147338185854</v>
      </c>
      <c r="V29" s="10">
        <v>6.1455781237651141</v>
      </c>
    </row>
    <row r="30" spans="1:22" x14ac:dyDescent="0.3">
      <c r="A30" s="10">
        <f t="shared" si="5"/>
        <v>1903</v>
      </c>
      <c r="B30" s="10" t="s">
        <v>88</v>
      </c>
      <c r="C30" s="10" t="str">
        <f t="shared" si="0"/>
        <v>1903-May</v>
      </c>
      <c r="D30" s="10">
        <v>249.7</v>
      </c>
      <c r="E30" s="10">
        <f t="shared" si="1"/>
        <v>277.93333333333334</v>
      </c>
      <c r="F30" s="10">
        <f t="shared" si="2"/>
        <v>277.87916666666666</v>
      </c>
      <c r="G30" s="10">
        <f t="shared" si="3"/>
        <v>89.859201391492107</v>
      </c>
      <c r="H30" s="10">
        <f t="shared" si="4"/>
        <v>94.194633866921578</v>
      </c>
      <c r="J30" s="20">
        <v>1927</v>
      </c>
      <c r="K30" s="10">
        <v>6.9567362545869438</v>
      </c>
      <c r="L30" s="10">
        <v>13.51670442579533</v>
      </c>
      <c r="M30" s="10">
        <v>19.644536858260309</v>
      </c>
      <c r="N30" s="10">
        <v>34.647929635996462</v>
      </c>
      <c r="O30" s="10">
        <v>106.8796563527753</v>
      </c>
      <c r="P30" s="10">
        <v>288.12802133688939</v>
      </c>
      <c r="Q30" s="10">
        <v>356.25971421408872</v>
      </c>
      <c r="R30" s="10">
        <v>125.832223701731</v>
      </c>
      <c r="S30" s="10">
        <v>133.34437031273279</v>
      </c>
      <c r="T30" s="10">
        <v>53.635256557943592</v>
      </c>
      <c r="U30" s="10">
        <v>55.711321423148952</v>
      </c>
      <c r="V30" s="10">
        <v>2.9066557429604432</v>
      </c>
    </row>
    <row r="31" spans="1:22" x14ac:dyDescent="0.3">
      <c r="A31" s="10">
        <f t="shared" si="5"/>
        <v>1903</v>
      </c>
      <c r="B31" s="10" t="s">
        <v>89</v>
      </c>
      <c r="C31" s="10" t="str">
        <f t="shared" si="0"/>
        <v>1903-Jun</v>
      </c>
      <c r="D31" s="10">
        <v>558.6</v>
      </c>
      <c r="E31" s="10">
        <f t="shared" si="1"/>
        <v>277.82499999999999</v>
      </c>
      <c r="F31" s="10">
        <f t="shared" si="2"/>
        <v>275.2208333333333</v>
      </c>
      <c r="G31" s="10">
        <f t="shared" si="3"/>
        <v>202.96428625497708</v>
      </c>
      <c r="H31" s="10">
        <f t="shared" si="4"/>
        <v>269.42935814401113</v>
      </c>
      <c r="J31" s="20">
        <v>1928</v>
      </c>
      <c r="K31" s="10">
        <v>6.0746173469387754</v>
      </c>
      <c r="L31" s="10">
        <v>33.031201704189471</v>
      </c>
      <c r="M31" s="10">
        <v>25.829190005664291</v>
      </c>
      <c r="N31" s="10">
        <v>61.934494001321191</v>
      </c>
      <c r="O31" s="10">
        <v>40.147058823529413</v>
      </c>
      <c r="P31" s="10">
        <v>285.85139631011202</v>
      </c>
      <c r="Q31" s="10">
        <v>201.66616721606229</v>
      </c>
      <c r="R31" s="10">
        <v>267.16571083610017</v>
      </c>
      <c r="S31" s="10">
        <v>36.867030965391628</v>
      </c>
      <c r="T31" s="10">
        <v>153.1499345004168</v>
      </c>
      <c r="U31" s="10">
        <v>71.714896320683877</v>
      </c>
      <c r="V31" s="10">
        <v>22.521768550009789</v>
      </c>
    </row>
    <row r="32" spans="1:22" x14ac:dyDescent="0.3">
      <c r="A32" s="10">
        <f t="shared" si="5"/>
        <v>1903</v>
      </c>
      <c r="B32" s="10" t="s">
        <v>90</v>
      </c>
      <c r="C32" s="10" t="str">
        <f t="shared" si="0"/>
        <v>1903-Jul</v>
      </c>
      <c r="D32" s="10">
        <v>1022.5</v>
      </c>
      <c r="E32" s="10">
        <f t="shared" si="1"/>
        <v>272.61666666666667</v>
      </c>
      <c r="F32" s="10">
        <f t="shared" si="2"/>
        <v>273.4708333333333</v>
      </c>
      <c r="G32" s="10">
        <f t="shared" si="3"/>
        <v>373.89727728429301</v>
      </c>
      <c r="H32" s="10">
        <f t="shared" si="4"/>
        <v>285.19083662626548</v>
      </c>
      <c r="J32" s="20">
        <v>1929</v>
      </c>
      <c r="K32" s="10">
        <v>4.8036027020265193</v>
      </c>
      <c r="L32" s="10">
        <v>10.90360251856143</v>
      </c>
      <c r="M32" s="10">
        <v>21.771138148775609</v>
      </c>
      <c r="N32" s="10">
        <v>75.307152749854794</v>
      </c>
      <c r="O32" s="10">
        <v>52.647180885753237</v>
      </c>
      <c r="P32" s="10">
        <v>337.24337564016918</v>
      </c>
      <c r="Q32" s="10">
        <v>301.37475450812349</v>
      </c>
      <c r="R32" s="10">
        <v>105.2744694188233</v>
      </c>
      <c r="S32" s="10">
        <v>96.881990001951536</v>
      </c>
      <c r="T32" s="10">
        <v>128.71705390761321</v>
      </c>
      <c r="U32" s="10">
        <v>56.818760007781741</v>
      </c>
      <c r="V32" s="10">
        <v>14.27169959400516</v>
      </c>
    </row>
    <row r="33" spans="1:22" x14ac:dyDescent="0.3">
      <c r="A33" s="10">
        <f t="shared" si="5"/>
        <v>1903</v>
      </c>
      <c r="B33" s="10" t="s">
        <v>91</v>
      </c>
      <c r="C33" s="10" t="str">
        <f t="shared" si="0"/>
        <v>1903-Aug</v>
      </c>
      <c r="D33" s="10">
        <v>420.2</v>
      </c>
      <c r="E33" s="10">
        <f t="shared" si="1"/>
        <v>274.32499999999999</v>
      </c>
      <c r="F33" s="10">
        <f t="shared" si="2"/>
        <v>273.67499999999995</v>
      </c>
      <c r="G33" s="10">
        <f t="shared" si="3"/>
        <v>153.53978258883714</v>
      </c>
      <c r="H33" s="10">
        <f t="shared" si="4"/>
        <v>173.75703732870761</v>
      </c>
      <c r="J33" s="20">
        <v>1930</v>
      </c>
      <c r="K33" s="10">
        <v>4.4157481388098603</v>
      </c>
      <c r="L33" s="10">
        <v>4.7936971759353453</v>
      </c>
      <c r="M33" s="10">
        <v>16.9283078926427</v>
      </c>
      <c r="N33" s="10">
        <v>42.826611992424382</v>
      </c>
      <c r="O33" s="10">
        <v>165.05197363951359</v>
      </c>
      <c r="P33" s="10">
        <v>253.82379472787409</v>
      </c>
      <c r="Q33" s="10">
        <v>159.9203782035332</v>
      </c>
      <c r="R33" s="10">
        <v>109.1689543299226</v>
      </c>
      <c r="S33" s="10">
        <v>165.14497842881511</v>
      </c>
      <c r="T33" s="10">
        <v>174.00661698359119</v>
      </c>
      <c r="U33" s="10">
        <v>86.616918892530848</v>
      </c>
      <c r="V33" s="10">
        <v>39.858499348352261</v>
      </c>
    </row>
    <row r="34" spans="1:22" x14ac:dyDescent="0.3">
      <c r="A34" s="10">
        <f t="shared" si="5"/>
        <v>1903</v>
      </c>
      <c r="B34" s="10" t="s">
        <v>92</v>
      </c>
      <c r="C34" s="10" t="str">
        <f t="shared" si="0"/>
        <v>1903-Sep</v>
      </c>
      <c r="D34" s="10">
        <v>341.8</v>
      </c>
      <c r="E34" s="10">
        <f t="shared" si="1"/>
        <v>273.02499999999998</v>
      </c>
      <c r="F34" s="10">
        <f t="shared" si="2"/>
        <v>274.23749999999995</v>
      </c>
      <c r="G34" s="10">
        <f t="shared" si="3"/>
        <v>124.63649209170885</v>
      </c>
      <c r="H34" s="10">
        <f t="shared" si="4"/>
        <v>99.531501760555074</v>
      </c>
      <c r="J34" s="20">
        <v>1931</v>
      </c>
      <c r="K34" s="10">
        <v>1.4317220434578259</v>
      </c>
      <c r="L34" s="10">
        <v>0.10730573191451311</v>
      </c>
      <c r="M34" s="10">
        <v>6.2377323243945693</v>
      </c>
      <c r="N34" s="10">
        <v>44.432773109243698</v>
      </c>
      <c r="O34" s="10">
        <v>48.425793997334189</v>
      </c>
      <c r="P34" s="10">
        <v>199.96001045880311</v>
      </c>
      <c r="Q34" s="10">
        <v>240.8545381994536</v>
      </c>
      <c r="R34" s="10">
        <v>440.63935329781373</v>
      </c>
      <c r="S34" s="10">
        <v>59.707317073170707</v>
      </c>
      <c r="T34" s="10">
        <v>54.659446266493781</v>
      </c>
      <c r="U34" s="10">
        <v>55.881185873816683</v>
      </c>
      <c r="V34" s="10">
        <v>34.678787056509051</v>
      </c>
    </row>
    <row r="35" spans="1:22" x14ac:dyDescent="0.3">
      <c r="A35" s="10">
        <f t="shared" si="5"/>
        <v>1903</v>
      </c>
      <c r="B35" s="10" t="s">
        <v>93</v>
      </c>
      <c r="C35" s="10" t="str">
        <f t="shared" si="0"/>
        <v>1903-Oct</v>
      </c>
      <c r="D35" s="10">
        <v>354.1</v>
      </c>
      <c r="E35" s="10">
        <f t="shared" si="1"/>
        <v>275.45</v>
      </c>
      <c r="F35" s="10">
        <f t="shared" si="2"/>
        <v>274.94583333333333</v>
      </c>
      <c r="G35" s="10">
        <f t="shared" si="3"/>
        <v>128.78900389470652</v>
      </c>
      <c r="H35" s="10">
        <f t="shared" si="4"/>
        <v>121.62025926293542</v>
      </c>
      <c r="J35" s="20">
        <v>1932</v>
      </c>
      <c r="K35" s="10">
        <v>3.3184464140038443E-2</v>
      </c>
      <c r="L35" s="10">
        <v>7.1056022580843097</v>
      </c>
      <c r="M35" s="10">
        <v>11.640014244772679</v>
      </c>
      <c r="N35" s="10">
        <v>42.079784015267883</v>
      </c>
      <c r="O35" s="10">
        <v>224.94454673296889</v>
      </c>
      <c r="P35" s="10">
        <v>118.92928764495601</v>
      </c>
      <c r="Q35" s="10">
        <v>252.5833321091213</v>
      </c>
      <c r="R35" s="10">
        <v>149.4086496028244</v>
      </c>
      <c r="S35" s="10">
        <v>112.049203242941</v>
      </c>
      <c r="T35" s="10">
        <v>190.84481269488069</v>
      </c>
      <c r="U35" s="10">
        <v>77.077368019683732</v>
      </c>
      <c r="V35" s="10">
        <v>9.9358508035182851</v>
      </c>
    </row>
    <row r="36" spans="1:22" x14ac:dyDescent="0.3">
      <c r="A36" s="10">
        <f t="shared" si="5"/>
        <v>1903</v>
      </c>
      <c r="B36" s="10" t="s">
        <v>94</v>
      </c>
      <c r="C36" s="10" t="str">
        <f t="shared" si="0"/>
        <v>1903-Nov</v>
      </c>
      <c r="D36" s="10">
        <v>157</v>
      </c>
      <c r="E36" s="10">
        <f t="shared" si="1"/>
        <v>274.44166666666666</v>
      </c>
      <c r="F36" s="10">
        <f t="shared" si="2"/>
        <v>273.85833333333329</v>
      </c>
      <c r="G36" s="10">
        <f t="shared" si="3"/>
        <v>57.328910933268425</v>
      </c>
      <c r="H36" s="10">
        <f t="shared" si="4"/>
        <v>67.576439773848591</v>
      </c>
      <c r="J36" s="20">
        <v>1933</v>
      </c>
      <c r="K36" s="10">
        <v>0.29499250227390061</v>
      </c>
      <c r="L36" s="10">
        <v>2.705749718151071</v>
      </c>
      <c r="M36" s="10">
        <v>10.47080801153964</v>
      </c>
      <c r="N36" s="10">
        <v>39.555765595463143</v>
      </c>
      <c r="O36" s="10">
        <v>215.68966146435221</v>
      </c>
      <c r="P36" s="10">
        <v>253.5244511100731</v>
      </c>
      <c r="Q36" s="10">
        <v>225.83494543198159</v>
      </c>
      <c r="R36" s="10">
        <v>138.9016294508148</v>
      </c>
      <c r="S36" s="10">
        <v>136.01023141333459</v>
      </c>
      <c r="T36" s="10">
        <v>115.464317308741</v>
      </c>
      <c r="U36" s="10">
        <v>39.964609716481583</v>
      </c>
      <c r="V36" s="10">
        <v>14.64047763260362</v>
      </c>
    </row>
    <row r="37" spans="1:22" x14ac:dyDescent="0.3">
      <c r="A37" s="10">
        <f t="shared" si="5"/>
        <v>1903</v>
      </c>
      <c r="B37" s="10" t="s">
        <v>95</v>
      </c>
      <c r="C37" s="10" t="str">
        <f t="shared" si="0"/>
        <v>1903-Dec</v>
      </c>
      <c r="D37" s="10">
        <v>59</v>
      </c>
      <c r="E37" s="10">
        <f t="shared" si="1"/>
        <v>273.27499999999992</v>
      </c>
      <c r="F37" s="10">
        <f t="shared" si="2"/>
        <v>295.75833333333327</v>
      </c>
      <c r="G37" s="10">
        <f t="shared" si="3"/>
        <v>19.9487193936491</v>
      </c>
      <c r="H37" s="10">
        <f t="shared" si="4"/>
        <v>16.591425721648235</v>
      </c>
      <c r="J37" s="20">
        <v>1934</v>
      </c>
      <c r="K37" s="10">
        <v>27.217097451822081</v>
      </c>
      <c r="L37" s="10">
        <v>0.67230214049137371</v>
      </c>
      <c r="M37" s="10">
        <v>20.79526257470345</v>
      </c>
      <c r="N37" s="10">
        <v>44.151551954128252</v>
      </c>
      <c r="O37" s="10">
        <v>51.954797216417447</v>
      </c>
      <c r="P37" s="10">
        <v>421.28920721165719</v>
      </c>
      <c r="Q37" s="10">
        <v>208.77001760710991</v>
      </c>
      <c r="R37" s="10">
        <v>171.2109672505712</v>
      </c>
      <c r="S37" s="10">
        <v>24.694927505421141</v>
      </c>
      <c r="T37" s="10">
        <v>171.4322169059011</v>
      </c>
      <c r="U37" s="10">
        <v>47.890272822441077</v>
      </c>
      <c r="V37" s="10">
        <v>2.7940128296507489</v>
      </c>
    </row>
    <row r="38" spans="1:22" x14ac:dyDescent="0.3">
      <c r="A38" s="10">
        <f t="shared" si="5"/>
        <v>1904</v>
      </c>
      <c r="B38" s="10" t="s">
        <v>84</v>
      </c>
      <c r="C38" s="10" t="str">
        <f t="shared" si="0"/>
        <v>1904-Jan</v>
      </c>
      <c r="D38" s="10">
        <v>23.7</v>
      </c>
      <c r="E38" s="10">
        <f t="shared" si="1"/>
        <v>318.24166666666662</v>
      </c>
      <c r="F38" s="10">
        <f t="shared" si="2"/>
        <v>305.86666666666667</v>
      </c>
      <c r="G38" s="10">
        <f t="shared" si="3"/>
        <v>7.7484742807323448</v>
      </c>
      <c r="H38" s="10">
        <f t="shared" si="4"/>
        <v>4.9026945630710452</v>
      </c>
      <c r="J38" s="20">
        <v>1935</v>
      </c>
      <c r="K38" s="10">
        <v>14.129122841589281</v>
      </c>
      <c r="L38" s="10">
        <v>4.6588862642374362</v>
      </c>
      <c r="M38" s="10">
        <v>9.7523741104101678</v>
      </c>
      <c r="N38" s="10">
        <v>60.894242290471091</v>
      </c>
      <c r="O38" s="10">
        <v>27.80985136961062</v>
      </c>
      <c r="P38" s="10">
        <v>208.2652609552936</v>
      </c>
      <c r="Q38" s="10">
        <v>331.66180758017498</v>
      </c>
      <c r="R38" s="10">
        <v>135.94676346037511</v>
      </c>
      <c r="S38" s="10">
        <v>134.2362441017946</v>
      </c>
      <c r="T38" s="10">
        <v>190.91070267714679</v>
      </c>
      <c r="U38" s="10">
        <v>68.006296879340695</v>
      </c>
      <c r="V38" s="10">
        <v>12.362266415509509</v>
      </c>
    </row>
    <row r="39" spans="1:22" x14ac:dyDescent="0.3">
      <c r="A39" s="10">
        <f t="shared" si="5"/>
        <v>1904</v>
      </c>
      <c r="B39" s="10" t="s">
        <v>85</v>
      </c>
      <c r="C39" s="10" t="str">
        <f t="shared" si="0"/>
        <v>1904-Feb</v>
      </c>
      <c r="D39" s="10">
        <v>3</v>
      </c>
      <c r="E39" s="10">
        <f t="shared" si="1"/>
        <v>293.49166666666667</v>
      </c>
      <c r="F39" s="10">
        <f t="shared" si="2"/>
        <v>290.64166666666665</v>
      </c>
      <c r="G39" s="10">
        <f t="shared" si="3"/>
        <v>1.0321988703156808</v>
      </c>
      <c r="H39" s="10">
        <f t="shared" si="4"/>
        <v>6.3261633717838892</v>
      </c>
      <c r="J39" s="20">
        <v>1936</v>
      </c>
      <c r="K39" s="10">
        <v>0.46653275448713799</v>
      </c>
      <c r="L39" s="10">
        <v>6.3410728582866298</v>
      </c>
      <c r="M39" s="10">
        <v>43.943555260914863</v>
      </c>
      <c r="N39" s="10">
        <v>13.232360906157259</v>
      </c>
      <c r="O39" s="10">
        <v>184.97530027921431</v>
      </c>
      <c r="P39" s="10">
        <v>244.3092563745183</v>
      </c>
      <c r="Q39" s="10">
        <v>264.80177296232461</v>
      </c>
      <c r="R39" s="10">
        <v>144.71195607637469</v>
      </c>
      <c r="S39" s="10">
        <v>113.7529137529138</v>
      </c>
      <c r="T39" s="10">
        <v>90.668666742756528</v>
      </c>
      <c r="U39" s="10">
        <v>85.218327390163509</v>
      </c>
      <c r="V39" s="10">
        <v>8.1450936028901957</v>
      </c>
    </row>
    <row r="40" spans="1:22" x14ac:dyDescent="0.3">
      <c r="A40" s="10">
        <f t="shared" si="5"/>
        <v>1904</v>
      </c>
      <c r="B40" s="10" t="s">
        <v>86</v>
      </c>
      <c r="C40" s="10" t="str">
        <f t="shared" si="0"/>
        <v>1904-Mar</v>
      </c>
      <c r="D40" s="10">
        <v>32.200000000000003</v>
      </c>
      <c r="E40" s="10">
        <f t="shared" si="1"/>
        <v>287.79166666666669</v>
      </c>
      <c r="F40" s="10">
        <f t="shared" si="2"/>
        <v>282.82916666666665</v>
      </c>
      <c r="G40" s="10">
        <f t="shared" si="3"/>
        <v>11.384964421986183</v>
      </c>
      <c r="H40" s="10">
        <f t="shared" si="4"/>
        <v>15.37954663485211</v>
      </c>
      <c r="J40" s="20">
        <v>1937</v>
      </c>
      <c r="K40" s="10">
        <v>2.7640951132215879</v>
      </c>
      <c r="L40" s="10">
        <v>8.689266501579711</v>
      </c>
      <c r="M40" s="10">
        <v>25.05914370586456</v>
      </c>
      <c r="N40" s="10">
        <v>74.612059803018482</v>
      </c>
      <c r="O40" s="10">
        <v>57.471224215324952</v>
      </c>
      <c r="P40" s="10">
        <v>206.79596145997829</v>
      </c>
      <c r="Q40" s="10">
        <v>413.71225577264647</v>
      </c>
      <c r="R40" s="10">
        <v>118.7834412841453</v>
      </c>
      <c r="S40" s="10">
        <v>58.514126264387862</v>
      </c>
      <c r="T40" s="10">
        <v>168.70015391073181</v>
      </c>
      <c r="U40" s="10">
        <v>50.512254091944833</v>
      </c>
      <c r="V40" s="10">
        <v>7.6558220321998798</v>
      </c>
    </row>
    <row r="41" spans="1:22" x14ac:dyDescent="0.3">
      <c r="A41" s="10">
        <f t="shared" si="5"/>
        <v>1904</v>
      </c>
      <c r="B41" s="10" t="s">
        <v>87</v>
      </c>
      <c r="C41" s="10" t="str">
        <f t="shared" si="0"/>
        <v>1904-Apr</v>
      </c>
      <c r="D41" s="10">
        <v>71.5</v>
      </c>
      <c r="E41" s="10">
        <f t="shared" si="1"/>
        <v>277.86666666666667</v>
      </c>
      <c r="F41" s="10">
        <f t="shared" si="2"/>
        <v>276.7833333333333</v>
      </c>
      <c r="G41" s="10">
        <f t="shared" si="3"/>
        <v>25.832480279400254</v>
      </c>
      <c r="H41" s="10">
        <f t="shared" si="4"/>
        <v>45.500102945399853</v>
      </c>
      <c r="J41" s="20">
        <v>1938</v>
      </c>
      <c r="K41" s="10">
        <v>0.12283126055581151</v>
      </c>
      <c r="L41" s="10">
        <v>34.183719462724248</v>
      </c>
      <c r="M41" s="10">
        <v>22.694532164780181</v>
      </c>
      <c r="N41" s="10">
        <v>71.240391208632573</v>
      </c>
      <c r="O41" s="10">
        <v>81.143050770881587</v>
      </c>
      <c r="P41" s="10">
        <v>310.73626624116707</v>
      </c>
      <c r="Q41" s="10">
        <v>294.73445044021582</v>
      </c>
      <c r="R41" s="10">
        <v>132.383032532475</v>
      </c>
      <c r="S41" s="10">
        <v>104.7149894440535</v>
      </c>
      <c r="T41" s="10">
        <v>105.3635560788931</v>
      </c>
      <c r="U41" s="10">
        <v>33.165649295130528</v>
      </c>
      <c r="V41" s="10">
        <v>11.218616044090631</v>
      </c>
    </row>
    <row r="42" spans="1:22" x14ac:dyDescent="0.3">
      <c r="A42" s="10">
        <f t="shared" si="5"/>
        <v>1904</v>
      </c>
      <c r="B42" s="10" t="s">
        <v>88</v>
      </c>
      <c r="C42" s="10" t="str">
        <f t="shared" si="0"/>
        <v>1904-May</v>
      </c>
      <c r="D42" s="10">
        <v>235.7</v>
      </c>
      <c r="E42" s="10">
        <f t="shared" si="1"/>
        <v>275.7</v>
      </c>
      <c r="F42" s="10">
        <f t="shared" si="2"/>
        <v>270.57083333333333</v>
      </c>
      <c r="G42" s="10">
        <f t="shared" si="3"/>
        <v>87.11212405870306</v>
      </c>
      <c r="H42" s="10">
        <f t="shared" si="4"/>
        <v>94.194633866921578</v>
      </c>
      <c r="J42" s="20">
        <v>1939</v>
      </c>
      <c r="K42" s="10">
        <v>6.601674689535213</v>
      </c>
      <c r="L42" s="10">
        <v>1.656060722226482</v>
      </c>
      <c r="M42" s="10">
        <v>11.27525895737816</v>
      </c>
      <c r="N42" s="10">
        <v>77.850988342625456</v>
      </c>
      <c r="O42" s="10">
        <v>44.472654183856982</v>
      </c>
      <c r="P42" s="10">
        <v>255.09451908215431</v>
      </c>
      <c r="Q42" s="10">
        <v>306.89866939611062</v>
      </c>
      <c r="R42" s="10">
        <v>188.77695873026741</v>
      </c>
      <c r="S42" s="10">
        <v>55.263835705822757</v>
      </c>
      <c r="T42" s="10">
        <v>141.67433941941869</v>
      </c>
      <c r="U42" s="10">
        <v>122.87927451350841</v>
      </c>
      <c r="V42" s="10">
        <v>4.1384906681092772</v>
      </c>
    </row>
    <row r="43" spans="1:22" x14ac:dyDescent="0.3">
      <c r="A43" s="10">
        <f t="shared" si="5"/>
        <v>1904</v>
      </c>
      <c r="B43" s="10" t="s">
        <v>89</v>
      </c>
      <c r="C43" s="10" t="str">
        <f t="shared" si="0"/>
        <v>1904-Jun</v>
      </c>
      <c r="D43" s="10">
        <v>1098.2</v>
      </c>
      <c r="E43" s="10">
        <f t="shared" si="1"/>
        <v>265.44166666666666</v>
      </c>
      <c r="F43" s="10">
        <f t="shared" si="2"/>
        <v>263.12083333333334</v>
      </c>
      <c r="G43" s="10">
        <f t="shared" si="3"/>
        <v>417.3747802815563</v>
      </c>
      <c r="H43" s="10">
        <f t="shared" si="4"/>
        <v>269.42935814401113</v>
      </c>
      <c r="J43" s="20">
        <v>1940</v>
      </c>
      <c r="K43" s="10">
        <v>0.239063667303063</v>
      </c>
      <c r="L43" s="10">
        <v>0.57123815870900185</v>
      </c>
      <c r="M43" s="10">
        <v>1.4278780667282489</v>
      </c>
      <c r="N43" s="10">
        <v>48.660864547771297</v>
      </c>
      <c r="O43" s="10">
        <v>84.88871534556813</v>
      </c>
      <c r="P43" s="10">
        <v>235.27814151995739</v>
      </c>
      <c r="Q43" s="10">
        <v>336.83469580380432</v>
      </c>
      <c r="R43" s="10">
        <v>233.82514794315151</v>
      </c>
      <c r="S43" s="10">
        <v>26.05830003343257</v>
      </c>
      <c r="T43" s="10">
        <v>98.710418794688479</v>
      </c>
      <c r="U43" s="10">
        <v>107.12455946965579</v>
      </c>
      <c r="V43" s="10">
        <v>21.111176160646341</v>
      </c>
    </row>
    <row r="44" spans="1:22" x14ac:dyDescent="0.3">
      <c r="A44" s="10">
        <f t="shared" si="5"/>
        <v>1904</v>
      </c>
      <c r="B44" s="10" t="s">
        <v>90</v>
      </c>
      <c r="C44" s="10" t="str">
        <f t="shared" si="0"/>
        <v>1904-Jul</v>
      </c>
      <c r="D44" s="10">
        <v>725.5</v>
      </c>
      <c r="E44" s="10">
        <f t="shared" si="1"/>
        <v>260.8</v>
      </c>
      <c r="F44" s="10">
        <f t="shared" si="2"/>
        <v>259.86250000000001</v>
      </c>
      <c r="G44" s="10">
        <f t="shared" si="3"/>
        <v>279.18610803790466</v>
      </c>
      <c r="H44" s="10">
        <f t="shared" si="4"/>
        <v>285.19083662626548</v>
      </c>
      <c r="J44" s="20">
        <v>1941</v>
      </c>
      <c r="K44" s="10">
        <v>5.7261186639056456</v>
      </c>
      <c r="L44" s="10">
        <v>1.794392523364486</v>
      </c>
      <c r="M44" s="10">
        <v>4.924150632481946</v>
      </c>
      <c r="N44" s="10">
        <v>38.552849373374322</v>
      </c>
      <c r="O44" s="10">
        <v>160.5666303442087</v>
      </c>
      <c r="P44" s="10">
        <v>308.85299859629868</v>
      </c>
      <c r="Q44" s="10">
        <v>200.19004976726961</v>
      </c>
      <c r="R44" s="10">
        <v>177.61278347187471</v>
      </c>
      <c r="S44" s="10">
        <v>99.734132547010191</v>
      </c>
      <c r="T44" s="10">
        <v>84.486100079428127</v>
      </c>
      <c r="U44" s="10">
        <v>86.079573180650002</v>
      </c>
      <c r="V44" s="10">
        <v>34.192179448317667</v>
      </c>
    </row>
    <row r="45" spans="1:22" x14ac:dyDescent="0.3">
      <c r="A45" s="10">
        <f t="shared" si="5"/>
        <v>1904</v>
      </c>
      <c r="B45" s="10" t="s">
        <v>91</v>
      </c>
      <c r="C45" s="10" t="str">
        <f t="shared" si="0"/>
        <v>1904-Aug</v>
      </c>
      <c r="D45" s="10">
        <v>351.8</v>
      </c>
      <c r="E45" s="10">
        <f t="shared" si="1"/>
        <v>258.92500000000001</v>
      </c>
      <c r="F45" s="10">
        <f t="shared" si="2"/>
        <v>259.72916666666669</v>
      </c>
      <c r="G45" s="10">
        <f t="shared" si="3"/>
        <v>135.44878479185047</v>
      </c>
      <c r="H45" s="10">
        <f t="shared" si="4"/>
        <v>173.75703732870761</v>
      </c>
      <c r="J45" s="20">
        <v>1942</v>
      </c>
      <c r="K45" s="10">
        <v>0.91937878086542912</v>
      </c>
      <c r="L45" s="10">
        <v>1.7497052801389841</v>
      </c>
      <c r="M45" s="10">
        <v>9.0396947804204881</v>
      </c>
      <c r="N45" s="10">
        <v>70.312957004972191</v>
      </c>
      <c r="O45" s="10">
        <v>74.630541871921181</v>
      </c>
      <c r="P45" s="10">
        <v>321.75589500222452</v>
      </c>
      <c r="Q45" s="10">
        <v>321.70270576248151</v>
      </c>
      <c r="R45" s="10">
        <v>125.96547712022441</v>
      </c>
      <c r="S45" s="10">
        <v>38.02387604775209</v>
      </c>
      <c r="T45" s="10">
        <v>143.96308638810561</v>
      </c>
      <c r="U45" s="10">
        <v>31.490403234551451</v>
      </c>
      <c r="V45" s="10">
        <v>42.090231603373653</v>
      </c>
    </row>
    <row r="46" spans="1:22" x14ac:dyDescent="0.3">
      <c r="A46" s="10">
        <f t="shared" si="5"/>
        <v>1904</v>
      </c>
      <c r="B46" s="10" t="s">
        <v>92</v>
      </c>
      <c r="C46" s="10" t="str">
        <f t="shared" si="0"/>
        <v>1904-Sep</v>
      </c>
      <c r="D46" s="10">
        <v>222.7</v>
      </c>
      <c r="E46" s="10">
        <f t="shared" si="1"/>
        <v>260.53333333333336</v>
      </c>
      <c r="F46" s="10">
        <f t="shared" si="2"/>
        <v>259.58333333333337</v>
      </c>
      <c r="G46" s="10">
        <f t="shared" si="3"/>
        <v>85.791332263242367</v>
      </c>
      <c r="H46" s="10">
        <f t="shared" si="4"/>
        <v>99.531501760555074</v>
      </c>
      <c r="J46" s="20">
        <v>1943</v>
      </c>
      <c r="K46" s="10">
        <v>29.881903853035901</v>
      </c>
      <c r="L46" s="10">
        <v>5.3388590931253042</v>
      </c>
      <c r="M46" s="10">
        <v>14.016730038022811</v>
      </c>
      <c r="N46" s="10">
        <v>38.021692996934682</v>
      </c>
      <c r="O46" s="10">
        <v>164.56120737842369</v>
      </c>
      <c r="P46" s="10">
        <v>271.53883398365178</v>
      </c>
      <c r="Q46" s="10">
        <v>291.29971539079031</v>
      </c>
      <c r="R46" s="10">
        <v>64.823765177413648</v>
      </c>
      <c r="S46" s="10">
        <v>90.629764278175216</v>
      </c>
      <c r="T46" s="10">
        <v>150.80086484578391</v>
      </c>
      <c r="U46" s="10">
        <v>82.647634609159439</v>
      </c>
      <c r="V46" s="10">
        <v>9.8413769827877164</v>
      </c>
    </row>
    <row r="47" spans="1:22" x14ac:dyDescent="0.3">
      <c r="A47" s="10">
        <f t="shared" si="5"/>
        <v>1904</v>
      </c>
      <c r="B47" s="10" t="s">
        <v>93</v>
      </c>
      <c r="C47" s="10" t="str">
        <f t="shared" si="0"/>
        <v>1904-Oct</v>
      </c>
      <c r="D47" s="10">
        <v>328.1</v>
      </c>
      <c r="E47" s="10">
        <f t="shared" si="1"/>
        <v>258.63333333333338</v>
      </c>
      <c r="F47" s="10">
        <f t="shared" si="2"/>
        <v>260.06666666666672</v>
      </c>
      <c r="G47" s="10">
        <f t="shared" si="3"/>
        <v>126.15995898487564</v>
      </c>
      <c r="H47" s="10">
        <f t="shared" si="4"/>
        <v>121.62025926293542</v>
      </c>
      <c r="J47" s="20">
        <v>1944</v>
      </c>
      <c r="K47" s="10">
        <v>2.837665576677936</v>
      </c>
      <c r="L47" s="10">
        <v>12.176699473563749</v>
      </c>
      <c r="M47" s="10">
        <v>28.498727735368959</v>
      </c>
      <c r="N47" s="10">
        <v>29.885986900622619</v>
      </c>
      <c r="O47" s="10">
        <v>105.7047605242996</v>
      </c>
      <c r="P47" s="10">
        <v>243.61838491118851</v>
      </c>
      <c r="Q47" s="10">
        <v>296.08260677407702</v>
      </c>
      <c r="R47" s="10">
        <v>111.6492912020326</v>
      </c>
      <c r="S47" s="10">
        <v>76.019209155001533</v>
      </c>
      <c r="T47" s="10">
        <v>141.92465879560481</v>
      </c>
      <c r="U47" s="10">
        <v>122.8098861706811</v>
      </c>
      <c r="V47" s="10">
        <v>45.921190930736387</v>
      </c>
    </row>
    <row r="48" spans="1:22" x14ac:dyDescent="0.3">
      <c r="A48" s="10">
        <f t="shared" si="5"/>
        <v>1904</v>
      </c>
      <c r="B48" s="10" t="s">
        <v>94</v>
      </c>
      <c r="C48" s="10" t="str">
        <f t="shared" si="0"/>
        <v>1904-Nov</v>
      </c>
      <c r="D48" s="10">
        <v>33.9</v>
      </c>
      <c r="E48" s="10">
        <f t="shared" si="1"/>
        <v>261.50000000000006</v>
      </c>
      <c r="F48" s="10">
        <f t="shared" si="2"/>
        <v>262.65000000000003</v>
      </c>
      <c r="G48" s="10">
        <f t="shared" si="3"/>
        <v>12.906910336950313</v>
      </c>
      <c r="H48" s="10">
        <f t="shared" si="4"/>
        <v>67.576439773848591</v>
      </c>
      <c r="J48" s="20">
        <v>1945</v>
      </c>
      <c r="K48" s="10">
        <v>2.198763195702417</v>
      </c>
      <c r="L48" s="10">
        <v>4.7390150986297526</v>
      </c>
      <c r="M48" s="10">
        <v>5.9873887677529609</v>
      </c>
      <c r="N48" s="10">
        <v>49.854332122760113</v>
      </c>
      <c r="O48" s="10">
        <v>25.675134225498841</v>
      </c>
      <c r="P48" s="10">
        <v>267.33660196928548</v>
      </c>
      <c r="Q48" s="10">
        <v>347.51131221719447</v>
      </c>
      <c r="R48" s="10">
        <v>173.9108941481802</v>
      </c>
      <c r="S48" s="10">
        <v>53.812094377388227</v>
      </c>
      <c r="T48" s="10">
        <v>119.9645494830133</v>
      </c>
      <c r="U48" s="10">
        <v>121.1013455705063</v>
      </c>
      <c r="V48" s="10">
        <v>7.7955825032481583</v>
      </c>
    </row>
    <row r="49" spans="1:22" x14ac:dyDescent="0.3">
      <c r="A49" s="10">
        <f t="shared" si="5"/>
        <v>1904</v>
      </c>
      <c r="B49" s="10" t="s">
        <v>95</v>
      </c>
      <c r="C49" s="10" t="str">
        <f t="shared" si="0"/>
        <v>1904-Dec</v>
      </c>
      <c r="D49" s="10">
        <v>3.3</v>
      </c>
      <c r="E49" s="10">
        <f t="shared" si="1"/>
        <v>263.8</v>
      </c>
      <c r="F49" s="10">
        <f t="shared" si="2"/>
        <v>253.4666666666667</v>
      </c>
      <c r="G49" s="10">
        <f t="shared" si="3"/>
        <v>1.3019463440294581</v>
      </c>
      <c r="H49" s="10">
        <f t="shared" si="4"/>
        <v>16.591425721648235</v>
      </c>
      <c r="J49" s="20">
        <v>1946</v>
      </c>
      <c r="K49" s="10">
        <v>0.73488134728247012</v>
      </c>
      <c r="L49" s="10">
        <v>2.093699515347335</v>
      </c>
      <c r="M49" s="10">
        <v>39.285444634039528</v>
      </c>
      <c r="N49" s="10">
        <v>49.905549523285387</v>
      </c>
      <c r="O49" s="10">
        <v>29.51592111307027</v>
      </c>
      <c r="P49" s="10">
        <v>317.50327493630061</v>
      </c>
      <c r="Q49" s="10">
        <v>225.42159577145731</v>
      </c>
      <c r="R49" s="10">
        <v>232.06972767838519</v>
      </c>
      <c r="S49" s="10">
        <v>66.418697607283619</v>
      </c>
      <c r="T49" s="10">
        <v>88.734507864169416</v>
      </c>
      <c r="U49" s="10">
        <v>90.970939838662659</v>
      </c>
      <c r="V49" s="10">
        <v>70.960669969746135</v>
      </c>
    </row>
    <row r="50" spans="1:22" x14ac:dyDescent="0.3">
      <c r="A50" s="10">
        <f t="shared" si="5"/>
        <v>1905</v>
      </c>
      <c r="B50" s="10" t="s">
        <v>84</v>
      </c>
      <c r="C50" s="10" t="str">
        <f t="shared" si="0"/>
        <v>1905-Jan</v>
      </c>
      <c r="D50" s="10">
        <v>1.2</v>
      </c>
      <c r="E50" s="10">
        <f t="shared" si="1"/>
        <v>243.13333333333335</v>
      </c>
      <c r="F50" s="10">
        <f t="shared" si="2"/>
        <v>234.59166666666667</v>
      </c>
      <c r="G50" s="10">
        <f t="shared" si="3"/>
        <v>0.5115271215942595</v>
      </c>
      <c r="H50" s="10">
        <f t="shared" si="4"/>
        <v>4.9026945630710452</v>
      </c>
      <c r="J50" s="20">
        <v>1947</v>
      </c>
      <c r="K50" s="10">
        <v>8.2262845849802364</v>
      </c>
      <c r="L50" s="10">
        <v>10.051546391752581</v>
      </c>
      <c r="M50" s="10">
        <v>34.80577136514983</v>
      </c>
      <c r="N50" s="10">
        <v>49.675409740618903</v>
      </c>
      <c r="O50" s="10">
        <v>31.414956011730201</v>
      </c>
      <c r="P50" s="10">
        <v>216.9687708289305</v>
      </c>
      <c r="Q50" s="10">
        <v>266.97247706422019</v>
      </c>
      <c r="R50" s="10">
        <v>294.92573023626761</v>
      </c>
      <c r="S50" s="10">
        <v>159.1313993747689</v>
      </c>
      <c r="T50" s="10">
        <v>74.943904263275982</v>
      </c>
      <c r="U50" s="10">
        <v>12.97686993091018</v>
      </c>
      <c r="V50" s="10">
        <v>17.42650125909562</v>
      </c>
    </row>
    <row r="51" spans="1:22" x14ac:dyDescent="0.3">
      <c r="A51" s="10">
        <f t="shared" si="5"/>
        <v>1905</v>
      </c>
      <c r="B51" s="10" t="s">
        <v>85</v>
      </c>
      <c r="C51" s="10" t="str">
        <f t="shared" si="0"/>
        <v>1905-Feb</v>
      </c>
      <c r="D51" s="10">
        <v>22.3</v>
      </c>
      <c r="E51" s="10">
        <f t="shared" si="1"/>
        <v>226.04999999999998</v>
      </c>
      <c r="F51" s="10">
        <f t="shared" si="2"/>
        <v>223.625</v>
      </c>
      <c r="G51" s="10">
        <f t="shared" si="3"/>
        <v>9.9720514253773054</v>
      </c>
      <c r="H51" s="10">
        <f t="shared" si="4"/>
        <v>6.3261633717838892</v>
      </c>
      <c r="J51" s="20">
        <v>1948</v>
      </c>
      <c r="K51" s="10">
        <v>15.22865111337377</v>
      </c>
      <c r="L51" s="10">
        <v>3.0765904211778148</v>
      </c>
      <c r="M51" s="10">
        <v>19.29575820253207</v>
      </c>
      <c r="N51" s="10">
        <v>52.01650657141866</v>
      </c>
      <c r="O51" s="10">
        <v>85.622101230086699</v>
      </c>
      <c r="P51" s="10">
        <v>357.74786282794543</v>
      </c>
      <c r="Q51" s="10">
        <v>246.12326043737571</v>
      </c>
      <c r="R51" s="10">
        <v>195.58049807085229</v>
      </c>
      <c r="S51" s="10">
        <v>67.348279405076724</v>
      </c>
      <c r="T51" s="10">
        <v>75.236520464347208</v>
      </c>
      <c r="U51" s="10">
        <v>85.28621581974916</v>
      </c>
      <c r="V51" s="10">
        <v>7.7826006181492682</v>
      </c>
    </row>
    <row r="52" spans="1:22" x14ac:dyDescent="0.3">
      <c r="A52" s="10">
        <f t="shared" si="5"/>
        <v>1905</v>
      </c>
      <c r="B52" s="10" t="s">
        <v>86</v>
      </c>
      <c r="C52" s="10" t="str">
        <f t="shared" si="0"/>
        <v>1905-Mar</v>
      </c>
      <c r="D52" s="10">
        <v>9.4</v>
      </c>
      <c r="E52" s="10">
        <f t="shared" si="1"/>
        <v>221.20000000000002</v>
      </c>
      <c r="F52" s="10">
        <f t="shared" si="2"/>
        <v>220.97083333333336</v>
      </c>
      <c r="G52" s="10">
        <f t="shared" si="3"/>
        <v>4.2539550845699843</v>
      </c>
      <c r="H52" s="10">
        <f t="shared" si="4"/>
        <v>15.37954663485211</v>
      </c>
      <c r="J52" s="20">
        <v>1949</v>
      </c>
      <c r="K52" s="10">
        <v>0.2532224312870382</v>
      </c>
      <c r="L52" s="10">
        <v>0.74692670781679549</v>
      </c>
      <c r="M52" s="10">
        <v>1.8215857916308249</v>
      </c>
      <c r="N52" s="10">
        <v>38.208373904576433</v>
      </c>
      <c r="O52" s="10">
        <v>174.156840108848</v>
      </c>
      <c r="P52" s="10">
        <v>218.0672268907563</v>
      </c>
      <c r="Q52" s="10">
        <v>309.43665562069839</v>
      </c>
      <c r="R52" s="10">
        <v>180.00303239609829</v>
      </c>
      <c r="S52" s="10">
        <v>141.46049481245009</v>
      </c>
      <c r="T52" s="10">
        <v>91.466214193033238</v>
      </c>
      <c r="U52" s="10">
        <v>29.83505653722467</v>
      </c>
      <c r="V52" s="10">
        <v>0.75952037694715013</v>
      </c>
    </row>
    <row r="53" spans="1:22" x14ac:dyDescent="0.3">
      <c r="A53" s="10">
        <f t="shared" si="5"/>
        <v>1905</v>
      </c>
      <c r="B53" s="10" t="s">
        <v>87</v>
      </c>
      <c r="C53" s="10" t="str">
        <f t="shared" si="0"/>
        <v>1905-Apr</v>
      </c>
      <c r="D53" s="10">
        <v>105.9</v>
      </c>
      <c r="E53" s="10">
        <f t="shared" si="1"/>
        <v>220.74166666666667</v>
      </c>
      <c r="F53" s="10">
        <f t="shared" si="2"/>
        <v>223.05</v>
      </c>
      <c r="G53" s="10">
        <f t="shared" si="3"/>
        <v>47.47814391392064</v>
      </c>
      <c r="H53" s="10">
        <f t="shared" si="4"/>
        <v>45.500102945399853</v>
      </c>
      <c r="J53" s="20">
        <v>1950</v>
      </c>
      <c r="K53" s="10">
        <v>4.0425818622827119E-2</v>
      </c>
      <c r="L53" s="10">
        <v>21.38767652964702</v>
      </c>
      <c r="M53" s="10">
        <v>12.38817612985677</v>
      </c>
      <c r="N53" s="10">
        <v>26.935364954534279</v>
      </c>
      <c r="O53" s="10">
        <v>93.645700649779911</v>
      </c>
      <c r="P53" s="10">
        <v>243.68796131331129</v>
      </c>
      <c r="Q53" s="10">
        <v>345.03404815949472</v>
      </c>
      <c r="R53" s="10">
        <v>148.50460122699391</v>
      </c>
      <c r="S53" s="10">
        <v>158.7529128163921</v>
      </c>
      <c r="T53" s="10">
        <v>94.782663554349881</v>
      </c>
      <c r="U53" s="10">
        <v>56.352391294084313</v>
      </c>
      <c r="V53" s="10">
        <v>3.301754056842698</v>
      </c>
    </row>
    <row r="54" spans="1:22" x14ac:dyDescent="0.3">
      <c r="A54" s="10">
        <f t="shared" si="5"/>
        <v>1905</v>
      </c>
      <c r="B54" s="10" t="s">
        <v>88</v>
      </c>
      <c r="C54" s="10" t="str">
        <f t="shared" si="0"/>
        <v>1905-May</v>
      </c>
      <c r="D54" s="10">
        <v>263.3</v>
      </c>
      <c r="E54" s="10">
        <f t="shared" si="1"/>
        <v>225.35833333333332</v>
      </c>
      <c r="F54" s="10">
        <f t="shared" si="2"/>
        <v>227.04583333333335</v>
      </c>
      <c r="G54" s="10">
        <f t="shared" si="3"/>
        <v>115.96777449487071</v>
      </c>
      <c r="H54" s="10">
        <f t="shared" si="4"/>
        <v>94.194633866921578</v>
      </c>
      <c r="J54" s="20">
        <v>1951</v>
      </c>
      <c r="K54" s="10">
        <v>2.5667201400029169</v>
      </c>
      <c r="L54" s="10">
        <v>2.779014874855259</v>
      </c>
      <c r="M54" s="10">
        <v>18.770445572476032</v>
      </c>
      <c r="N54" s="10">
        <v>80.851878806450372</v>
      </c>
      <c r="O54" s="10">
        <v>67.219917012448121</v>
      </c>
      <c r="P54" s="10">
        <v>344.24844352208709</v>
      </c>
      <c r="Q54" s="10">
        <v>241.6059743428593</v>
      </c>
      <c r="R54" s="10">
        <v>83.932404910001679</v>
      </c>
      <c r="S54" s="10">
        <v>137.65673551453119</v>
      </c>
      <c r="T54" s="10">
        <v>111.6569200779727</v>
      </c>
      <c r="U54" s="10">
        <v>102.2546345265268</v>
      </c>
      <c r="V54" s="10">
        <v>10.59038344491784</v>
      </c>
    </row>
    <row r="55" spans="1:22" x14ac:dyDescent="0.3">
      <c r="A55" s="10">
        <f t="shared" si="5"/>
        <v>1905</v>
      </c>
      <c r="B55" s="10" t="s">
        <v>89</v>
      </c>
      <c r="C55" s="10" t="str">
        <f t="shared" si="0"/>
        <v>1905-Jun</v>
      </c>
      <c r="D55" s="10">
        <v>850.2</v>
      </c>
      <c r="E55" s="10">
        <f t="shared" si="1"/>
        <v>228.73333333333335</v>
      </c>
      <c r="F55" s="10">
        <f t="shared" si="2"/>
        <v>228.60416666666669</v>
      </c>
      <c r="G55" s="10">
        <f t="shared" si="3"/>
        <v>371.90923175066069</v>
      </c>
      <c r="H55" s="10">
        <f t="shared" si="4"/>
        <v>269.42935814401113</v>
      </c>
      <c r="J55" s="20">
        <v>1952</v>
      </c>
      <c r="K55" s="10">
        <v>2.523455192494338</v>
      </c>
      <c r="L55" s="10">
        <v>22.88880094974278</v>
      </c>
      <c r="M55" s="10">
        <v>9.9430346970481622</v>
      </c>
      <c r="N55" s="10">
        <v>55.485040797824126</v>
      </c>
      <c r="O55" s="10">
        <v>108.15169459493509</v>
      </c>
      <c r="P55" s="10">
        <v>299.20231738688688</v>
      </c>
      <c r="Q55" s="10">
        <v>220.63067878140029</v>
      </c>
      <c r="R55" s="10">
        <v>213.02201811236529</v>
      </c>
      <c r="S55" s="10">
        <v>29.741574731751552</v>
      </c>
      <c r="T55" s="10">
        <v>175.2849584928384</v>
      </c>
      <c r="U55" s="10">
        <v>26.389997339718011</v>
      </c>
      <c r="V55" s="10">
        <v>39.014433590902463</v>
      </c>
    </row>
    <row r="56" spans="1:22" x14ac:dyDescent="0.3">
      <c r="A56" s="10">
        <f t="shared" si="5"/>
        <v>1905</v>
      </c>
      <c r="B56" s="10" t="s">
        <v>90</v>
      </c>
      <c r="C56" s="10" t="str">
        <f t="shared" si="0"/>
        <v>1905-Jul</v>
      </c>
      <c r="D56" s="10">
        <v>520.5</v>
      </c>
      <c r="E56" s="10">
        <f t="shared" si="1"/>
        <v>228.47499999999999</v>
      </c>
      <c r="F56" s="10">
        <f t="shared" si="2"/>
        <v>229.53749999999999</v>
      </c>
      <c r="G56" s="10">
        <f t="shared" si="3"/>
        <v>226.760333278876</v>
      </c>
      <c r="H56" s="10">
        <f t="shared" si="4"/>
        <v>285.19083662626548</v>
      </c>
      <c r="J56" s="20">
        <v>1953</v>
      </c>
      <c r="K56" s="10">
        <v>7.0228734810578999</v>
      </c>
      <c r="L56" s="10">
        <v>10.810810810810811</v>
      </c>
      <c r="M56" s="10">
        <v>8.8744978113569601</v>
      </c>
      <c r="N56" s="10">
        <v>62.097672509820022</v>
      </c>
      <c r="O56" s="10">
        <v>25.566280813752261</v>
      </c>
      <c r="P56" s="10">
        <v>158.63648716853669</v>
      </c>
      <c r="Q56" s="10">
        <v>483.57647058823528</v>
      </c>
      <c r="R56" s="10">
        <v>168.02734451734571</v>
      </c>
      <c r="S56" s="10">
        <v>46.899609169923593</v>
      </c>
      <c r="T56" s="10">
        <v>188.7537120413833</v>
      </c>
      <c r="U56" s="10">
        <v>27.912716665731761</v>
      </c>
      <c r="V56" s="10">
        <v>2.0640809443507591</v>
      </c>
    </row>
    <row r="57" spans="1:22" x14ac:dyDescent="0.3">
      <c r="A57" s="10">
        <f t="shared" si="5"/>
        <v>1905</v>
      </c>
      <c r="B57" s="10" t="s">
        <v>91</v>
      </c>
      <c r="C57" s="10" t="str">
        <f t="shared" si="0"/>
        <v>1905-Aug</v>
      </c>
      <c r="D57" s="10">
        <v>293.60000000000002</v>
      </c>
      <c r="E57" s="10">
        <f t="shared" si="1"/>
        <v>230.6</v>
      </c>
      <c r="F57" s="10">
        <f t="shared" si="2"/>
        <v>229.97916666666666</v>
      </c>
      <c r="G57" s="10">
        <f t="shared" si="3"/>
        <v>127.66373765739652</v>
      </c>
      <c r="H57" s="10">
        <f t="shared" si="4"/>
        <v>173.75703732870761</v>
      </c>
      <c r="J57" s="20">
        <v>1954</v>
      </c>
      <c r="K57" s="10">
        <v>9.3989034612628544</v>
      </c>
      <c r="L57" s="10">
        <v>1.173963173893295</v>
      </c>
      <c r="M57" s="10">
        <v>36.631344867669597</v>
      </c>
      <c r="N57" s="10">
        <v>55.410145709660007</v>
      </c>
      <c r="O57" s="10">
        <v>74.383590026935565</v>
      </c>
      <c r="P57" s="10">
        <v>329.28640175993411</v>
      </c>
      <c r="Q57" s="10">
        <v>262.4775890036712</v>
      </c>
      <c r="R57" s="10">
        <v>191.8948071292825</v>
      </c>
      <c r="S57" s="10">
        <v>83.683282022899448</v>
      </c>
      <c r="T57" s="10">
        <v>127.43325625394159</v>
      </c>
      <c r="U57" s="10">
        <v>12.51051615776711</v>
      </c>
      <c r="V57" s="10">
        <v>23.397650875852069</v>
      </c>
    </row>
    <row r="58" spans="1:22" x14ac:dyDescent="0.3">
      <c r="A58" s="10">
        <f t="shared" si="5"/>
        <v>1905</v>
      </c>
      <c r="B58" s="10" t="s">
        <v>92</v>
      </c>
      <c r="C58" s="10" t="str">
        <f t="shared" si="0"/>
        <v>1905-Sep</v>
      </c>
      <c r="D58" s="10">
        <v>217.2</v>
      </c>
      <c r="E58" s="10">
        <f t="shared" si="1"/>
        <v>229.35833333333332</v>
      </c>
      <c r="F58" s="10">
        <f t="shared" si="2"/>
        <v>229.37916666666666</v>
      </c>
      <c r="G58" s="10">
        <f t="shared" si="3"/>
        <v>94.690378013115108</v>
      </c>
      <c r="H58" s="10">
        <f t="shared" si="4"/>
        <v>99.531501760555074</v>
      </c>
      <c r="J58" s="20">
        <v>1955</v>
      </c>
      <c r="K58" s="10">
        <v>1.6397442779756961</v>
      </c>
      <c r="L58" s="10">
        <v>2.6673252654976531</v>
      </c>
      <c r="M58" s="10">
        <v>11.92704203013481</v>
      </c>
      <c r="N58" s="10">
        <v>50.473565522425453</v>
      </c>
      <c r="O58" s="10">
        <v>210.38320903335969</v>
      </c>
      <c r="P58" s="10">
        <v>297.49520746526412</v>
      </c>
      <c r="Q58" s="10">
        <v>150.28455738175319</v>
      </c>
      <c r="R58" s="10">
        <v>90.162368672397321</v>
      </c>
      <c r="S58" s="10">
        <v>167.73185853401969</v>
      </c>
      <c r="T58" s="10">
        <v>144.37640172422019</v>
      </c>
      <c r="U58" s="10">
        <v>69.846561105936573</v>
      </c>
      <c r="V58" s="10">
        <v>8.054510322383809</v>
      </c>
    </row>
    <row r="59" spans="1:22" x14ac:dyDescent="0.3">
      <c r="A59" s="10">
        <f t="shared" si="5"/>
        <v>1905</v>
      </c>
      <c r="B59" s="10" t="s">
        <v>93</v>
      </c>
      <c r="C59" s="10" t="str">
        <f t="shared" si="0"/>
        <v>1905-Oct</v>
      </c>
      <c r="D59" s="10">
        <v>383.5</v>
      </c>
      <c r="E59" s="10">
        <f t="shared" si="1"/>
        <v>229.39999999999998</v>
      </c>
      <c r="F59" s="10">
        <f t="shared" si="2"/>
        <v>227.46249999999998</v>
      </c>
      <c r="G59" s="10">
        <f t="shared" si="3"/>
        <v>168.59921965159094</v>
      </c>
      <c r="H59" s="10">
        <f t="shared" si="4"/>
        <v>121.62025926293542</v>
      </c>
      <c r="J59" s="20">
        <v>1956</v>
      </c>
      <c r="K59" s="10">
        <v>3.1882693213156652</v>
      </c>
      <c r="L59" s="10">
        <v>4.6000360401684057</v>
      </c>
      <c r="M59" s="10">
        <v>6.113669720127537</v>
      </c>
      <c r="N59" s="10">
        <v>64.47977032271784</v>
      </c>
      <c r="O59" s="10">
        <v>150.07743106854869</v>
      </c>
      <c r="P59" s="10">
        <v>323.32138462361559</v>
      </c>
      <c r="Q59" s="10">
        <v>200.4186121397521</v>
      </c>
      <c r="R59" s="10">
        <v>137.23489932885909</v>
      </c>
      <c r="S59" s="10">
        <v>76.424389547336858</v>
      </c>
      <c r="T59" s="10">
        <v>153.28657169715819</v>
      </c>
      <c r="U59" s="10">
        <v>78.04237148957138</v>
      </c>
      <c r="V59" s="10">
        <v>3.8815625777556608</v>
      </c>
    </row>
    <row r="60" spans="1:22" x14ac:dyDescent="0.3">
      <c r="A60" s="10">
        <f t="shared" si="5"/>
        <v>1905</v>
      </c>
      <c r="B60" s="10" t="s">
        <v>94</v>
      </c>
      <c r="C60" s="10" t="str">
        <f t="shared" si="0"/>
        <v>1905-Nov</v>
      </c>
      <c r="D60" s="10">
        <v>74.400000000000006</v>
      </c>
      <c r="E60" s="10">
        <f t="shared" si="1"/>
        <v>225.52499999999998</v>
      </c>
      <c r="F60" s="10">
        <f t="shared" si="2"/>
        <v>221.25416666666666</v>
      </c>
      <c r="G60" s="10">
        <f t="shared" si="3"/>
        <v>33.626485376923227</v>
      </c>
      <c r="H60" s="10">
        <f t="shared" si="4"/>
        <v>67.576439773848591</v>
      </c>
      <c r="J60" s="20">
        <v>1957</v>
      </c>
      <c r="K60" s="10">
        <v>0.47122731809480167</v>
      </c>
      <c r="L60" s="10">
        <v>5.8900222409693983</v>
      </c>
      <c r="M60" s="10">
        <v>9.6049332731208246</v>
      </c>
      <c r="N60" s="10">
        <v>27.12431979907911</v>
      </c>
      <c r="O60" s="10">
        <v>148.70052824055259</v>
      </c>
      <c r="P60" s="10">
        <v>338.2795073222772</v>
      </c>
      <c r="Q60" s="10">
        <v>322.84205101777889</v>
      </c>
      <c r="R60" s="10">
        <v>138.53058991972449</v>
      </c>
      <c r="S60" s="10">
        <v>15.85666293393057</v>
      </c>
      <c r="T60" s="10">
        <v>105.90626230799531</v>
      </c>
      <c r="U60" s="10">
        <v>72.360486788729304</v>
      </c>
      <c r="V60" s="10">
        <v>11.190165045254339</v>
      </c>
    </row>
    <row r="61" spans="1:22" x14ac:dyDescent="0.3">
      <c r="A61" s="10">
        <f t="shared" si="5"/>
        <v>1905</v>
      </c>
      <c r="B61" s="10" t="s">
        <v>95</v>
      </c>
      <c r="C61" s="10" t="str">
        <f t="shared" si="0"/>
        <v>1905-Dec</v>
      </c>
      <c r="D61" s="10">
        <v>0.2</v>
      </c>
      <c r="E61" s="10">
        <f t="shared" si="1"/>
        <v>216.98333333333335</v>
      </c>
      <c r="F61" s="10">
        <f t="shared" si="2"/>
        <v>198.84583333333336</v>
      </c>
      <c r="G61" s="10">
        <f t="shared" si="3"/>
        <v>0.10058043291494666</v>
      </c>
      <c r="H61" s="10">
        <f t="shared" si="4"/>
        <v>16.591425721648235</v>
      </c>
      <c r="J61" s="20">
        <v>1958</v>
      </c>
      <c r="K61" s="10">
        <v>1.8122533035867521</v>
      </c>
      <c r="L61" s="10">
        <v>8.0107917401681021</v>
      </c>
      <c r="M61" s="10">
        <v>22.939881230399681</v>
      </c>
      <c r="N61" s="10">
        <v>54.489538694227377</v>
      </c>
      <c r="O61" s="10">
        <v>144.40851063829791</v>
      </c>
      <c r="P61" s="10">
        <v>291.76807444523979</v>
      </c>
      <c r="Q61" s="10">
        <v>255.69395017793599</v>
      </c>
      <c r="R61" s="10">
        <v>216.20733897870161</v>
      </c>
      <c r="S61" s="10">
        <v>35.648483593830868</v>
      </c>
      <c r="T61" s="10">
        <v>79.56675692564049</v>
      </c>
      <c r="U61" s="10">
        <v>85.718741876787121</v>
      </c>
      <c r="V61" s="10">
        <v>3.1196718267299151</v>
      </c>
    </row>
    <row r="62" spans="1:22" x14ac:dyDescent="0.3">
      <c r="A62" s="10">
        <f t="shared" si="5"/>
        <v>1906</v>
      </c>
      <c r="B62" s="10" t="s">
        <v>84</v>
      </c>
      <c r="C62" s="10" t="str">
        <f t="shared" si="0"/>
        <v>1906-Jan</v>
      </c>
      <c r="D62" s="10">
        <v>26.7</v>
      </c>
      <c r="E62" s="10">
        <f t="shared" si="1"/>
        <v>180.70833333333337</v>
      </c>
      <c r="F62" s="10">
        <f t="shared" si="2"/>
        <v>198.7791666666667</v>
      </c>
      <c r="G62" s="10">
        <f t="shared" si="3"/>
        <v>13.431991112415366</v>
      </c>
      <c r="H62" s="10">
        <f t="shared" si="4"/>
        <v>4.9026945630710452</v>
      </c>
      <c r="J62" s="20">
        <v>1959</v>
      </c>
      <c r="K62" s="10">
        <v>1.0882379613675519</v>
      </c>
      <c r="L62" s="10">
        <v>7.3163435376572297</v>
      </c>
      <c r="M62" s="10">
        <v>2.0970873786407771</v>
      </c>
      <c r="N62" s="10">
        <v>47.975805167931227</v>
      </c>
      <c r="O62" s="10">
        <v>111.1929543634908</v>
      </c>
      <c r="P62" s="10">
        <v>280.56414995780932</v>
      </c>
      <c r="Q62" s="10">
        <v>369.88318130900939</v>
      </c>
      <c r="R62" s="10">
        <v>127.26835909345721</v>
      </c>
      <c r="S62" s="10">
        <v>129.46137575991381</v>
      </c>
      <c r="T62" s="10">
        <v>63.190256592172148</v>
      </c>
      <c r="U62" s="10">
        <v>46.381679389312978</v>
      </c>
      <c r="V62" s="10">
        <v>10.652324321501769</v>
      </c>
    </row>
    <row r="63" spans="1:22" x14ac:dyDescent="0.3">
      <c r="A63" s="10">
        <f t="shared" si="5"/>
        <v>1906</v>
      </c>
      <c r="B63" s="10" t="s">
        <v>85</v>
      </c>
      <c r="C63" s="10" t="str">
        <f t="shared" si="0"/>
        <v>1906-Feb</v>
      </c>
      <c r="D63" s="10">
        <v>7.4</v>
      </c>
      <c r="E63" s="10">
        <f t="shared" si="1"/>
        <v>216.85</v>
      </c>
      <c r="F63" s="10">
        <f t="shared" si="2"/>
        <v>223.06666666666669</v>
      </c>
      <c r="G63" s="10">
        <f t="shared" si="3"/>
        <v>3.3173939031679613</v>
      </c>
      <c r="H63" s="10">
        <f t="shared" si="4"/>
        <v>6.3261633717838892</v>
      </c>
      <c r="J63" s="20">
        <v>1960</v>
      </c>
      <c r="K63" s="10">
        <v>3.287192190004371</v>
      </c>
      <c r="L63" s="10">
        <v>3.1511324382199848</v>
      </c>
      <c r="M63" s="10">
        <v>16.906503355598211</v>
      </c>
      <c r="N63" s="10">
        <v>78.404832308154525</v>
      </c>
      <c r="O63" s="10">
        <v>196.79001472888231</v>
      </c>
      <c r="P63" s="10">
        <v>169.98009289980089</v>
      </c>
      <c r="Q63" s="10">
        <v>265.98184635820229</v>
      </c>
      <c r="R63" s="10">
        <v>118.82340835256591</v>
      </c>
      <c r="S63" s="10">
        <v>131.15449165268089</v>
      </c>
      <c r="T63" s="10">
        <v>92.395179852868182</v>
      </c>
      <c r="U63" s="10">
        <v>132.2843374235963</v>
      </c>
      <c r="V63" s="10">
        <v>8.1484134374328505</v>
      </c>
    </row>
    <row r="64" spans="1:22" x14ac:dyDescent="0.3">
      <c r="A64" s="10">
        <f t="shared" si="5"/>
        <v>1906</v>
      </c>
      <c r="B64" s="10" t="s">
        <v>86</v>
      </c>
      <c r="C64" s="10" t="str">
        <f t="shared" si="0"/>
        <v>1906-Mar</v>
      </c>
      <c r="D64" s="10">
        <v>9.9</v>
      </c>
      <c r="E64" s="10">
        <f t="shared" si="1"/>
        <v>229.28333333333339</v>
      </c>
      <c r="F64" s="10">
        <f t="shared" si="2"/>
        <v>225.70000000000002</v>
      </c>
      <c r="G64" s="10">
        <f t="shared" si="3"/>
        <v>4.3863535666814348</v>
      </c>
      <c r="H64" s="10">
        <f t="shared" si="4"/>
        <v>15.37954663485211</v>
      </c>
      <c r="J64" s="20">
        <v>1961</v>
      </c>
      <c r="K64" s="10">
        <v>4.1614985444880386</v>
      </c>
      <c r="L64" s="10">
        <v>8.6963568377305194</v>
      </c>
      <c r="M64" s="10">
        <v>3.0374013344138899</v>
      </c>
      <c r="N64" s="10">
        <v>24.943395809633198</v>
      </c>
      <c r="O64" s="10">
        <v>136.49534674954259</v>
      </c>
      <c r="P64" s="10">
        <v>283.08847688336073</v>
      </c>
      <c r="Q64" s="10">
        <v>322.56022507473182</v>
      </c>
      <c r="R64" s="10">
        <v>189.98669560955119</v>
      </c>
      <c r="S64" s="10">
        <v>111.1714345374817</v>
      </c>
      <c r="T64" s="10">
        <v>76.083890212037829</v>
      </c>
      <c r="U64" s="10">
        <v>23.91009359451655</v>
      </c>
      <c r="V64" s="10">
        <v>5.3613142879025766</v>
      </c>
    </row>
    <row r="65" spans="1:22" x14ac:dyDescent="0.3">
      <c r="A65" s="10">
        <f t="shared" si="5"/>
        <v>1906</v>
      </c>
      <c r="B65" s="10" t="s">
        <v>87</v>
      </c>
      <c r="C65" s="10" t="str">
        <f t="shared" si="0"/>
        <v>1906-Apr</v>
      </c>
      <c r="D65" s="10">
        <v>59.4</v>
      </c>
      <c r="E65" s="10">
        <f t="shared" si="1"/>
        <v>222.11666666666665</v>
      </c>
      <c r="F65" s="10">
        <f t="shared" si="2"/>
        <v>216.625</v>
      </c>
      <c r="G65" s="10">
        <f t="shared" si="3"/>
        <v>27.420657818811311</v>
      </c>
      <c r="H65" s="10">
        <f t="shared" si="4"/>
        <v>45.500102945399853</v>
      </c>
      <c r="J65" s="20">
        <v>1962</v>
      </c>
      <c r="K65" s="10">
        <v>9.9095693640778126</v>
      </c>
      <c r="L65" s="10">
        <v>20.149803536345779</v>
      </c>
      <c r="M65" s="10">
        <v>14.98297389330307</v>
      </c>
      <c r="N65" s="10">
        <v>34.8980153512125</v>
      </c>
      <c r="O65" s="10">
        <v>169.541811221438</v>
      </c>
      <c r="P65" s="10">
        <v>87.827620214578175</v>
      </c>
      <c r="Q65" s="10">
        <v>337.9986377232209</v>
      </c>
      <c r="R65" s="10">
        <v>182.24911899840899</v>
      </c>
      <c r="S65" s="10">
        <v>140.91828238372781</v>
      </c>
      <c r="T65" s="10">
        <v>168.9270386266094</v>
      </c>
      <c r="U65" s="10">
        <v>11.73384655977898</v>
      </c>
      <c r="V65" s="10">
        <v>29.40726577437859</v>
      </c>
    </row>
    <row r="66" spans="1:22" x14ac:dyDescent="0.3">
      <c r="A66" s="10">
        <f t="shared" si="5"/>
        <v>1906</v>
      </c>
      <c r="B66" s="10" t="s">
        <v>88</v>
      </c>
      <c r="C66" s="10" t="str">
        <f t="shared" si="0"/>
        <v>1906-May</v>
      </c>
      <c r="D66" s="10">
        <v>160.80000000000001</v>
      </c>
      <c r="E66" s="10">
        <f t="shared" si="1"/>
        <v>211.13333333333333</v>
      </c>
      <c r="F66" s="10">
        <f t="shared" si="2"/>
        <v>214.82916666666665</v>
      </c>
      <c r="G66" s="10">
        <f t="shared" si="3"/>
        <v>74.850171648014907</v>
      </c>
      <c r="H66" s="10">
        <f t="shared" si="4"/>
        <v>94.194633866921578</v>
      </c>
      <c r="J66" s="20">
        <v>1963</v>
      </c>
      <c r="K66" s="10">
        <v>11.70259142649552</v>
      </c>
      <c r="L66" s="10">
        <v>9.9817203038789852</v>
      </c>
      <c r="M66" s="10">
        <v>28.92165325782949</v>
      </c>
      <c r="N66" s="10">
        <v>42.577650049740242</v>
      </c>
      <c r="O66" s="10">
        <v>71.178569405901328</v>
      </c>
      <c r="P66" s="10">
        <v>177.07907325766811</v>
      </c>
      <c r="Q66" s="10">
        <v>327.80443399267949</v>
      </c>
      <c r="R66" s="10">
        <v>234.6368715083799</v>
      </c>
      <c r="S66" s="10">
        <v>103.1955753571977</v>
      </c>
      <c r="T66" s="10">
        <v>130.64180599429849</v>
      </c>
      <c r="U66" s="10">
        <v>43.812911674452238</v>
      </c>
      <c r="V66" s="10">
        <v>23.047161762663428</v>
      </c>
    </row>
    <row r="67" spans="1:22" x14ac:dyDescent="0.3">
      <c r="A67" s="10">
        <f t="shared" si="5"/>
        <v>1906</v>
      </c>
      <c r="B67" s="10" t="s">
        <v>89</v>
      </c>
      <c r="C67" s="10" t="str">
        <f t="shared" ref="C67:C130" si="6">_xlfn.CONCAT(A67,"-",LEFT(B67,3))</f>
        <v>1906-Jun</v>
      </c>
      <c r="D67" s="10">
        <v>414.9</v>
      </c>
      <c r="E67" s="10">
        <f t="shared" si="1"/>
        <v>218.52499999999998</v>
      </c>
      <c r="F67" s="10">
        <f t="shared" si="2"/>
        <v>222.09999999999997</v>
      </c>
      <c r="G67" s="10">
        <f t="shared" si="3"/>
        <v>186.80774425934266</v>
      </c>
      <c r="H67" s="10">
        <f t="shared" si="4"/>
        <v>269.42935814401113</v>
      </c>
      <c r="J67" s="20">
        <v>1964</v>
      </c>
      <c r="K67" s="10">
        <v>0.52171850914983597</v>
      </c>
      <c r="L67" s="10">
        <v>3.648269410664172</v>
      </c>
      <c r="M67" s="10">
        <v>30.188114178755271</v>
      </c>
      <c r="N67" s="10">
        <v>35.957481249662763</v>
      </c>
      <c r="O67" s="10">
        <v>39.906687948362652</v>
      </c>
      <c r="P67" s="10">
        <v>157.8367134685387</v>
      </c>
      <c r="Q67" s="10">
        <v>314.99373520813032</v>
      </c>
      <c r="R67" s="10">
        <v>228.82992605480649</v>
      </c>
      <c r="S67" s="10">
        <v>167.61316800252561</v>
      </c>
      <c r="T67" s="10">
        <v>137.39475858189931</v>
      </c>
      <c r="U67" s="10">
        <v>78.841573129980304</v>
      </c>
      <c r="V67" s="10">
        <v>6.9198995707459297</v>
      </c>
    </row>
    <row r="68" spans="1:22" x14ac:dyDescent="0.3">
      <c r="A68" s="10">
        <f t="shared" si="5"/>
        <v>1906</v>
      </c>
      <c r="B68" s="10" t="s">
        <v>90</v>
      </c>
      <c r="C68" s="10" t="str">
        <f t="shared" si="6"/>
        <v>1906-Jul</v>
      </c>
      <c r="D68" s="10">
        <v>954.2</v>
      </c>
      <c r="E68" s="10">
        <f t="shared" si="1"/>
        <v>225.67499999999998</v>
      </c>
      <c r="F68" s="10">
        <f t="shared" si="2"/>
        <v>225.3458333333333</v>
      </c>
      <c r="G68" s="10">
        <f t="shared" si="3"/>
        <v>423.43804892480085</v>
      </c>
      <c r="H68" s="10">
        <f t="shared" si="4"/>
        <v>285.19083662626548</v>
      </c>
      <c r="J68" s="20">
        <v>1965</v>
      </c>
      <c r="K68" s="10">
        <v>3.5787438346961178</v>
      </c>
      <c r="L68" s="10">
        <v>0.38837046226873079</v>
      </c>
      <c r="M68" s="10">
        <v>13.418416737459751</v>
      </c>
      <c r="N68" s="10">
        <v>56.408939121500133</v>
      </c>
      <c r="O68" s="10">
        <v>115.17809199928411</v>
      </c>
      <c r="P68" s="10">
        <v>315.45752424515649</v>
      </c>
      <c r="Q68" s="10">
        <v>238.56889439825599</v>
      </c>
      <c r="R68" s="10">
        <v>151.88509874326749</v>
      </c>
      <c r="S68" s="10">
        <v>76.254180602006684</v>
      </c>
      <c r="T68" s="10">
        <v>91.446113000912646</v>
      </c>
      <c r="U68" s="10">
        <v>66.410337220296242</v>
      </c>
      <c r="V68" s="10">
        <v>82.226188115539685</v>
      </c>
    </row>
    <row r="69" spans="1:22" x14ac:dyDescent="0.3">
      <c r="A69" s="10">
        <f t="shared" si="5"/>
        <v>1906</v>
      </c>
      <c r="B69" s="10" t="s">
        <v>91</v>
      </c>
      <c r="C69" s="10" t="str">
        <f t="shared" si="6"/>
        <v>1906-Aug</v>
      </c>
      <c r="D69" s="10">
        <v>442.8</v>
      </c>
      <c r="E69" s="10">
        <f t="shared" si="1"/>
        <v>225.01666666666665</v>
      </c>
      <c r="F69" s="10">
        <f t="shared" si="2"/>
        <v>224.9083333333333</v>
      </c>
      <c r="G69" s="10">
        <f t="shared" si="3"/>
        <v>196.88021045611177</v>
      </c>
      <c r="H69" s="10">
        <f t="shared" si="4"/>
        <v>173.75703732870761</v>
      </c>
      <c r="J69" s="20">
        <v>1966</v>
      </c>
      <c r="K69" s="10">
        <v>1.5741145605596849</v>
      </c>
      <c r="L69" s="10">
        <v>3.586900017328019</v>
      </c>
      <c r="M69" s="10">
        <v>34.822863756188518</v>
      </c>
      <c r="N69" s="10">
        <v>80.070153061224488</v>
      </c>
      <c r="O69" s="10">
        <v>42.787318114571427</v>
      </c>
      <c r="P69" s="10">
        <v>222.6526567699959</v>
      </c>
      <c r="Q69" s="10">
        <v>274.8977145140725</v>
      </c>
      <c r="R69" s="10">
        <v>92.223447541544644</v>
      </c>
      <c r="S69" s="10">
        <v>135.07630290814859</v>
      </c>
      <c r="T69" s="10">
        <v>185.73711309699951</v>
      </c>
      <c r="U69" s="10">
        <v>114.9975593087963</v>
      </c>
      <c r="V69" s="10">
        <v>22.79609532228638</v>
      </c>
    </row>
    <row r="70" spans="1:22" x14ac:dyDescent="0.3">
      <c r="A70" s="10">
        <f t="shared" si="5"/>
        <v>1906</v>
      </c>
      <c r="B70" s="10" t="s">
        <v>92</v>
      </c>
      <c r="C70" s="10" t="str">
        <f t="shared" si="6"/>
        <v>1906-Sep</v>
      </c>
      <c r="D70" s="10">
        <v>131.19999999999999</v>
      </c>
      <c r="E70" s="10">
        <f t="shared" si="1"/>
        <v>224.79999999999998</v>
      </c>
      <c r="F70" s="10">
        <f t="shared" si="2"/>
        <v>226.70833333333331</v>
      </c>
      <c r="G70" s="10">
        <f t="shared" si="3"/>
        <v>57.871714758316486</v>
      </c>
      <c r="H70" s="10">
        <f t="shared" si="4"/>
        <v>99.531501760555074</v>
      </c>
      <c r="J70" s="20">
        <v>1967</v>
      </c>
      <c r="K70" s="10">
        <v>6.2380718686951324</v>
      </c>
      <c r="L70" s="10">
        <v>4.0353089533417402E-2</v>
      </c>
      <c r="M70" s="10">
        <v>9.6685444779248009</v>
      </c>
      <c r="N70" s="10">
        <v>29.313168623897958</v>
      </c>
      <c r="O70" s="10">
        <v>109.8945479021763</v>
      </c>
      <c r="P70" s="10">
        <v>252.07073057235931</v>
      </c>
      <c r="Q70" s="10">
        <v>346.77268475210468</v>
      </c>
      <c r="R70" s="10">
        <v>236.7128390175765</v>
      </c>
      <c r="S70" s="10">
        <v>66.656507162450481</v>
      </c>
      <c r="T70" s="10">
        <v>77.078141852940078</v>
      </c>
      <c r="U70" s="10">
        <v>33.600090811056248</v>
      </c>
      <c r="V70" s="10">
        <v>14.121653580550561</v>
      </c>
    </row>
    <row r="71" spans="1:22" x14ac:dyDescent="0.3">
      <c r="A71" s="10">
        <f t="shared" si="5"/>
        <v>1906</v>
      </c>
      <c r="B71" s="10" t="s">
        <v>93</v>
      </c>
      <c r="C71" s="10" t="str">
        <f t="shared" si="6"/>
        <v>1906-Oct</v>
      </c>
      <c r="D71" s="10">
        <v>251.7</v>
      </c>
      <c r="E71" s="10">
        <f t="shared" si="1"/>
        <v>228.61666666666667</v>
      </c>
      <c r="F71" s="10">
        <f t="shared" si="2"/>
        <v>233.25833333333333</v>
      </c>
      <c r="G71" s="10">
        <f t="shared" si="3"/>
        <v>107.90611267907542</v>
      </c>
      <c r="H71" s="10">
        <f t="shared" si="4"/>
        <v>121.62025926293542</v>
      </c>
      <c r="J71" s="20">
        <v>1968</v>
      </c>
      <c r="K71" s="10">
        <v>2.9162574695807049</v>
      </c>
      <c r="L71" s="10">
        <v>11.353237689026759</v>
      </c>
      <c r="M71" s="10">
        <v>32.938425085392502</v>
      </c>
      <c r="N71" s="10">
        <v>47.854963202297618</v>
      </c>
      <c r="O71" s="10">
        <v>32.062700391877449</v>
      </c>
      <c r="P71" s="10">
        <v>246.37518794775789</v>
      </c>
      <c r="Q71" s="10">
        <v>463.27277017461068</v>
      </c>
      <c r="R71" s="10">
        <v>135.31790109743639</v>
      </c>
      <c r="S71" s="10">
        <v>117.2929620618185</v>
      </c>
      <c r="T71" s="10">
        <v>65.328728146919644</v>
      </c>
      <c r="U71" s="10">
        <v>42.811043384725707</v>
      </c>
      <c r="V71" s="10">
        <v>11.739540171426009</v>
      </c>
    </row>
    <row r="72" spans="1:22" x14ac:dyDescent="0.3">
      <c r="A72" s="10">
        <f t="shared" si="5"/>
        <v>1906</v>
      </c>
      <c r="B72" s="10" t="s">
        <v>94</v>
      </c>
      <c r="C72" s="10" t="str">
        <f t="shared" si="6"/>
        <v>1906-Nov</v>
      </c>
      <c r="D72" s="10">
        <v>163.1</v>
      </c>
      <c r="E72" s="10">
        <f t="shared" si="1"/>
        <v>237.9</v>
      </c>
      <c r="F72" s="10">
        <f t="shared" si="2"/>
        <v>235.42500000000001</v>
      </c>
      <c r="G72" s="10">
        <f t="shared" si="3"/>
        <v>69.278963576510563</v>
      </c>
      <c r="H72" s="10">
        <f t="shared" si="4"/>
        <v>67.576439773848591</v>
      </c>
      <c r="J72" s="20">
        <v>1969</v>
      </c>
      <c r="K72" s="10">
        <v>1.071233737250169</v>
      </c>
      <c r="L72" s="10">
        <v>2.8115904889165488</v>
      </c>
      <c r="M72" s="10">
        <v>8.8547411661785382</v>
      </c>
      <c r="N72" s="10">
        <v>54.031003284734631</v>
      </c>
      <c r="O72" s="10">
        <v>103.7053927716338</v>
      </c>
      <c r="P72" s="10">
        <v>249.4618783278577</v>
      </c>
      <c r="Q72" s="10">
        <v>368</v>
      </c>
      <c r="R72" s="10">
        <v>127.48908867086961</v>
      </c>
      <c r="S72" s="10">
        <v>96.55326268823201</v>
      </c>
      <c r="T72" s="10">
        <v>104.69366216741651</v>
      </c>
      <c r="U72" s="10">
        <v>52.310107519030318</v>
      </c>
      <c r="V72" s="10">
        <v>28.80208521883937</v>
      </c>
    </row>
    <row r="73" spans="1:22" x14ac:dyDescent="0.3">
      <c r="A73" s="10">
        <f t="shared" si="5"/>
        <v>1906</v>
      </c>
      <c r="B73" s="10" t="s">
        <v>95</v>
      </c>
      <c r="C73" s="10" t="str">
        <f t="shared" si="6"/>
        <v>1906-Dec</v>
      </c>
      <c r="D73" s="10">
        <v>86</v>
      </c>
      <c r="E73" s="10">
        <f t="shared" ref="E73:E136" si="7">AVERAGE(D67:D78)</f>
        <v>232.95000000000002</v>
      </c>
      <c r="F73" s="10">
        <f t="shared" ref="F73:F136" si="8">AVERAGE(E73:E74)</f>
        <v>247.78333333333336</v>
      </c>
      <c r="G73" s="10">
        <f t="shared" ref="G73:G136" si="9">D73*100/F73</f>
        <v>34.70774197887939</v>
      </c>
      <c r="H73" s="10">
        <f t="shared" ref="H73:H136" si="10">_xlfn.SWITCH(TRUE,B73="January",$K$125,B73="February",$K$126,B73="March",$K$127,B73="April",$K$128,B73="May",$K$129,B73="June",$K$130,B73="July",$K$131,B73="August",$K$132,B73="September",$K$133,B73="October",$K$134,B73="November",$K$135,B73="December",$K$136)</f>
        <v>16.591425721648235</v>
      </c>
      <c r="J73" s="20">
        <v>1970</v>
      </c>
      <c r="K73" s="10">
        <v>5.8986034637148252</v>
      </c>
      <c r="L73" s="10">
        <v>8.0334728033472818</v>
      </c>
      <c r="M73" s="10">
        <v>11.209065730164189</v>
      </c>
      <c r="N73" s="10">
        <v>57.25071455535781</v>
      </c>
      <c r="O73" s="10">
        <v>124.6411698133544</v>
      </c>
      <c r="P73" s="10">
        <v>234.9868305531167</v>
      </c>
      <c r="Q73" s="10">
        <v>246.88772971079939</v>
      </c>
      <c r="R73" s="10">
        <v>244.5444360777976</v>
      </c>
      <c r="S73" s="10">
        <v>93.75</v>
      </c>
      <c r="T73" s="10">
        <v>123.35765075260871</v>
      </c>
      <c r="U73" s="10">
        <v>35.624723410532532</v>
      </c>
      <c r="V73" s="10">
        <v>2.3562238412649199</v>
      </c>
    </row>
    <row r="74" spans="1:22" x14ac:dyDescent="0.3">
      <c r="A74" s="10">
        <f t="shared" si="5"/>
        <v>1907</v>
      </c>
      <c r="B74" s="10" t="s">
        <v>84</v>
      </c>
      <c r="C74" s="10" t="str">
        <f t="shared" si="6"/>
        <v>1907-Jan</v>
      </c>
      <c r="D74" s="10">
        <v>18.8</v>
      </c>
      <c r="E74" s="10">
        <f t="shared" si="7"/>
        <v>262.61666666666667</v>
      </c>
      <c r="F74" s="10">
        <f t="shared" si="8"/>
        <v>254.54166666666669</v>
      </c>
      <c r="G74" s="10">
        <f t="shared" si="9"/>
        <v>7.3858241938124074</v>
      </c>
      <c r="H74" s="10">
        <f t="shared" si="10"/>
        <v>4.9026945630710452</v>
      </c>
      <c r="J74" s="20">
        <v>1971</v>
      </c>
      <c r="K74" s="10">
        <v>12.13304109939687</v>
      </c>
      <c r="L74" s="10">
        <v>7.1942446043165473</v>
      </c>
      <c r="M74" s="10">
        <v>7.8422402666361686</v>
      </c>
      <c r="N74" s="10">
        <v>43.869297961824657</v>
      </c>
      <c r="O74" s="10">
        <v>125.2794949362094</v>
      </c>
      <c r="P74" s="10">
        <v>350.19026374491528</v>
      </c>
      <c r="Q74" s="10">
        <v>254.1702044281889</v>
      </c>
      <c r="R74" s="10">
        <v>151.94267306554471</v>
      </c>
      <c r="S74" s="10">
        <v>131.25712115457651</v>
      </c>
      <c r="T74" s="10">
        <v>88.170433567829164</v>
      </c>
      <c r="U74" s="10">
        <v>15.05429175060187</v>
      </c>
      <c r="V74" s="10">
        <v>26.06421922393055</v>
      </c>
    </row>
    <row r="75" spans="1:22" x14ac:dyDescent="0.3">
      <c r="A75" s="10">
        <f t="shared" si="5"/>
        <v>1907</v>
      </c>
      <c r="B75" s="10" t="s">
        <v>85</v>
      </c>
      <c r="C75" s="10" t="str">
        <f t="shared" si="6"/>
        <v>1907-Feb</v>
      </c>
      <c r="D75" s="10">
        <v>4.8</v>
      </c>
      <c r="E75" s="10">
        <f t="shared" si="7"/>
        <v>246.4666666666667</v>
      </c>
      <c r="F75" s="10">
        <f t="shared" si="8"/>
        <v>268.91250000000002</v>
      </c>
      <c r="G75" s="10">
        <f t="shared" si="9"/>
        <v>1.7849672291172778</v>
      </c>
      <c r="H75" s="10">
        <f t="shared" si="10"/>
        <v>6.3261633717838892</v>
      </c>
      <c r="J75" s="20">
        <v>1972</v>
      </c>
      <c r="K75" s="10">
        <v>1.1741241109396761</v>
      </c>
      <c r="L75" s="10">
        <v>3.402582181811308</v>
      </c>
      <c r="M75" s="10">
        <v>1.1871080070435081</v>
      </c>
      <c r="N75" s="10">
        <v>41.671627574711273</v>
      </c>
      <c r="O75" s="10">
        <v>198.47501991578471</v>
      </c>
      <c r="P75" s="10">
        <v>177.7089783281734</v>
      </c>
      <c r="Q75" s="10">
        <v>313.11589174184593</v>
      </c>
      <c r="R75" s="10">
        <v>129.48408342480789</v>
      </c>
      <c r="S75" s="10">
        <v>81.49800680247229</v>
      </c>
      <c r="T75" s="10">
        <v>152.7596697088222</v>
      </c>
      <c r="U75" s="10">
        <v>64.224901434203744</v>
      </c>
      <c r="V75" s="10">
        <v>53.272225890394999</v>
      </c>
    </row>
    <row r="76" spans="1:22" x14ac:dyDescent="0.3">
      <c r="A76" s="10">
        <f t="shared" si="5"/>
        <v>1907</v>
      </c>
      <c r="B76" s="10" t="s">
        <v>86</v>
      </c>
      <c r="C76" s="10" t="str">
        <f t="shared" si="6"/>
        <v>1907-Mar</v>
      </c>
      <c r="D76" s="10">
        <v>55.7</v>
      </c>
      <c r="E76" s="10">
        <f t="shared" si="7"/>
        <v>291.35833333333329</v>
      </c>
      <c r="F76" s="10">
        <f t="shared" si="8"/>
        <v>295.26666666666665</v>
      </c>
      <c r="G76" s="10">
        <f t="shared" si="9"/>
        <v>18.864303454504405</v>
      </c>
      <c r="H76" s="10">
        <f t="shared" si="10"/>
        <v>15.37954663485211</v>
      </c>
      <c r="J76" s="20">
        <v>1973</v>
      </c>
      <c r="K76" s="10">
        <v>0</v>
      </c>
      <c r="L76" s="10">
        <v>0.13596706575518369</v>
      </c>
      <c r="M76" s="10">
        <v>5.5037661272279816</v>
      </c>
      <c r="N76" s="10">
        <v>61.299407594444979</v>
      </c>
      <c r="O76" s="10">
        <v>57.531288736055011</v>
      </c>
      <c r="P76" s="10">
        <v>303.11342189834812</v>
      </c>
      <c r="Q76" s="10">
        <v>290.15415216310288</v>
      </c>
      <c r="R76" s="10">
        <v>242.08065216941509</v>
      </c>
      <c r="S76" s="10">
        <v>30.384766310745778</v>
      </c>
      <c r="T76" s="10">
        <v>129.2662274632907</v>
      </c>
      <c r="U76" s="10">
        <v>41.05096959637261</v>
      </c>
      <c r="V76" s="10">
        <v>27.520941236651961</v>
      </c>
    </row>
    <row r="77" spans="1:22" x14ac:dyDescent="0.3">
      <c r="A77" s="10">
        <f t="shared" si="5"/>
        <v>1907</v>
      </c>
      <c r="B77" s="10" t="s">
        <v>87</v>
      </c>
      <c r="C77" s="10" t="str">
        <f t="shared" si="6"/>
        <v>1907-Apr</v>
      </c>
      <c r="D77" s="10">
        <v>170.8</v>
      </c>
      <c r="E77" s="10">
        <f t="shared" si="7"/>
        <v>299.17500000000001</v>
      </c>
      <c r="F77" s="10">
        <f t="shared" si="8"/>
        <v>301.5916666666667</v>
      </c>
      <c r="G77" s="10">
        <f t="shared" si="9"/>
        <v>56.63286452432925</v>
      </c>
      <c r="H77" s="10">
        <f t="shared" si="10"/>
        <v>45.500102945399853</v>
      </c>
      <c r="J77" s="20">
        <v>1974</v>
      </c>
      <c r="K77" s="10">
        <v>0.80633307435482848</v>
      </c>
      <c r="L77" s="10">
        <v>2.4784379721175731</v>
      </c>
      <c r="M77" s="10">
        <v>6.8602054488610991</v>
      </c>
      <c r="N77" s="10">
        <v>52.955473961834826</v>
      </c>
      <c r="O77" s="10">
        <v>93.940518475322079</v>
      </c>
      <c r="P77" s="10">
        <v>114.68882045405719</v>
      </c>
      <c r="Q77" s="10">
        <v>435.14245477196408</v>
      </c>
      <c r="R77" s="10">
        <v>230.40552696916271</v>
      </c>
      <c r="S77" s="10">
        <v>163.7683221858546</v>
      </c>
      <c r="T77" s="10">
        <v>60.203361107188258</v>
      </c>
      <c r="U77" s="10">
        <v>26.136789673825721</v>
      </c>
      <c r="V77" s="10">
        <v>1.407280723185927</v>
      </c>
    </row>
    <row r="78" spans="1:22" x14ac:dyDescent="0.3">
      <c r="A78" s="10">
        <f t="shared" ref="A78:A141" si="11">A66+1</f>
        <v>1907</v>
      </c>
      <c r="B78" s="10" t="s">
        <v>88</v>
      </c>
      <c r="C78" s="10" t="str">
        <f t="shared" si="6"/>
        <v>1907-May</v>
      </c>
      <c r="D78" s="10">
        <v>101.4</v>
      </c>
      <c r="E78" s="10">
        <f t="shared" si="7"/>
        <v>304.00833333333333</v>
      </c>
      <c r="F78" s="10">
        <f t="shared" si="8"/>
        <v>306.3416666666667</v>
      </c>
      <c r="G78" s="10">
        <f t="shared" si="9"/>
        <v>33.100296509888196</v>
      </c>
      <c r="H78" s="10">
        <f t="shared" si="10"/>
        <v>94.194633866921578</v>
      </c>
      <c r="J78" s="20">
        <v>1975</v>
      </c>
      <c r="K78" s="10">
        <v>1.9923053591098481</v>
      </c>
      <c r="L78" s="10">
        <v>8.6559366309935104</v>
      </c>
      <c r="M78" s="10">
        <v>24.74186572139384</v>
      </c>
      <c r="N78" s="10">
        <v>46.059403484839088</v>
      </c>
      <c r="O78" s="10">
        <v>57.071647436555288</v>
      </c>
      <c r="P78" s="10">
        <v>297.19361077286732</v>
      </c>
      <c r="Q78" s="10">
        <v>182.37624612039991</v>
      </c>
      <c r="R78" s="10">
        <v>232.8448189243114</v>
      </c>
      <c r="S78" s="10">
        <v>159.09854585481719</v>
      </c>
      <c r="T78" s="10">
        <v>128.82273342354529</v>
      </c>
      <c r="U78" s="10">
        <v>72.137707812270108</v>
      </c>
      <c r="V78" s="10">
        <v>7.9033592586463666</v>
      </c>
    </row>
    <row r="79" spans="1:22" x14ac:dyDescent="0.3">
      <c r="A79" s="10">
        <f t="shared" si="11"/>
        <v>1907</v>
      </c>
      <c r="B79" s="10" t="s">
        <v>89</v>
      </c>
      <c r="C79" s="10" t="str">
        <f t="shared" si="6"/>
        <v>1907-Jun</v>
      </c>
      <c r="D79" s="10">
        <v>770.9</v>
      </c>
      <c r="E79" s="10">
        <f t="shared" si="7"/>
        <v>308.67500000000001</v>
      </c>
      <c r="F79" s="10">
        <f t="shared" si="8"/>
        <v>307.29166666666669</v>
      </c>
      <c r="G79" s="10">
        <f t="shared" si="9"/>
        <v>250.86915254237286</v>
      </c>
      <c r="H79" s="10">
        <f t="shared" si="10"/>
        <v>269.42935814401113</v>
      </c>
      <c r="J79" s="20">
        <v>1976</v>
      </c>
      <c r="K79" s="10">
        <v>4.3750911477322442E-2</v>
      </c>
      <c r="L79" s="10">
        <v>0.68408551068883616</v>
      </c>
      <c r="M79" s="10">
        <v>10.985897072607189</v>
      </c>
      <c r="N79" s="10">
        <v>78.758600497730939</v>
      </c>
      <c r="O79" s="10">
        <v>45.103386720880643</v>
      </c>
      <c r="P79" s="10">
        <v>114.4546489931422</v>
      </c>
      <c r="Q79" s="10">
        <v>372.00985840622428</v>
      </c>
      <c r="R79" s="10">
        <v>197.94886609851221</v>
      </c>
      <c r="S79" s="10">
        <v>66.792805307403071</v>
      </c>
      <c r="T79" s="10">
        <v>127.9683885890517</v>
      </c>
      <c r="U79" s="10">
        <v>158.22295805739509</v>
      </c>
      <c r="V79" s="10">
        <v>14.83681907591024</v>
      </c>
    </row>
    <row r="80" spans="1:22" x14ac:dyDescent="0.3">
      <c r="A80" s="10">
        <f t="shared" si="11"/>
        <v>1907</v>
      </c>
      <c r="B80" s="10" t="s">
        <v>90</v>
      </c>
      <c r="C80" s="10" t="str">
        <f t="shared" si="6"/>
        <v>1907-Jul</v>
      </c>
      <c r="D80" s="10">
        <v>760.4</v>
      </c>
      <c r="E80" s="10">
        <f t="shared" si="7"/>
        <v>305.90833333333336</v>
      </c>
      <c r="F80" s="10">
        <f t="shared" si="8"/>
        <v>305.45833333333337</v>
      </c>
      <c r="G80" s="10">
        <f t="shared" si="9"/>
        <v>248.93738916928109</v>
      </c>
      <c r="H80" s="10">
        <f t="shared" si="10"/>
        <v>285.19083662626548</v>
      </c>
      <c r="J80" s="20">
        <v>1977</v>
      </c>
      <c r="K80" s="10">
        <v>0.48027943530781553</v>
      </c>
      <c r="L80" s="10">
        <v>6.8506599760008724</v>
      </c>
      <c r="M80" s="10">
        <v>12.401175847651039</v>
      </c>
      <c r="N80" s="10">
        <v>42.494418194091082</v>
      </c>
      <c r="O80" s="10">
        <v>121.178564366225</v>
      </c>
      <c r="P80" s="10">
        <v>235.16415276257089</v>
      </c>
      <c r="Q80" s="10">
        <v>296.5067077770853</v>
      </c>
      <c r="R80" s="10">
        <v>92.165415013281745</v>
      </c>
      <c r="S80" s="10">
        <v>79.190912518235621</v>
      </c>
      <c r="T80" s="10">
        <v>172.63060868420189</v>
      </c>
      <c r="U80" s="10">
        <v>141.44100107537389</v>
      </c>
      <c r="V80" s="10">
        <v>2.5178898579772331</v>
      </c>
    </row>
    <row r="81" spans="1:22" x14ac:dyDescent="0.3">
      <c r="A81" s="10">
        <f t="shared" si="11"/>
        <v>1907</v>
      </c>
      <c r="B81" s="10" t="s">
        <v>91</v>
      </c>
      <c r="C81" s="10" t="str">
        <f t="shared" si="6"/>
        <v>1907-Aug</v>
      </c>
      <c r="D81" s="10">
        <v>981.5</v>
      </c>
      <c r="E81" s="10">
        <f t="shared" si="7"/>
        <v>305.00833333333333</v>
      </c>
      <c r="F81" s="10">
        <f t="shared" si="8"/>
        <v>305.67499999999995</v>
      </c>
      <c r="G81" s="10">
        <f t="shared" si="9"/>
        <v>321.09266377688726</v>
      </c>
      <c r="H81" s="10">
        <f t="shared" si="10"/>
        <v>173.75703732870761</v>
      </c>
      <c r="J81" s="20">
        <v>1978</v>
      </c>
      <c r="K81" s="10">
        <v>1.222561822728536</v>
      </c>
      <c r="L81" s="10">
        <v>5.2702339338531852</v>
      </c>
      <c r="M81" s="10">
        <v>10.929817691337069</v>
      </c>
      <c r="N81" s="10">
        <v>27.09027035283335</v>
      </c>
      <c r="O81" s="10">
        <v>151.5250839313274</v>
      </c>
      <c r="P81" s="10">
        <v>287.8359779152363</v>
      </c>
      <c r="Q81" s="10">
        <v>259.43801652892557</v>
      </c>
      <c r="R81" s="10">
        <v>194.80752014324079</v>
      </c>
      <c r="S81" s="10">
        <v>45.038899803536353</v>
      </c>
      <c r="T81" s="10">
        <v>65.030344324898195</v>
      </c>
      <c r="U81" s="10">
        <v>145.99910148255381</v>
      </c>
      <c r="V81" s="10">
        <v>16.817593790426908</v>
      </c>
    </row>
    <row r="82" spans="1:22" x14ac:dyDescent="0.3">
      <c r="A82" s="10">
        <f t="shared" si="11"/>
        <v>1907</v>
      </c>
      <c r="B82" s="10" t="s">
        <v>92</v>
      </c>
      <c r="C82" s="10" t="str">
        <f t="shared" si="6"/>
        <v>1907-Sep</v>
      </c>
      <c r="D82" s="10">
        <v>225</v>
      </c>
      <c r="E82" s="10">
        <f t="shared" si="7"/>
        <v>306.34166666666664</v>
      </c>
      <c r="F82" s="10">
        <f t="shared" si="8"/>
        <v>305.61249999999995</v>
      </c>
      <c r="G82" s="10">
        <f t="shared" si="9"/>
        <v>73.622643052885607</v>
      </c>
      <c r="H82" s="10">
        <f t="shared" si="10"/>
        <v>99.531501760555074</v>
      </c>
      <c r="J82" s="20">
        <v>1979</v>
      </c>
      <c r="K82" s="10">
        <v>1.073445274790809</v>
      </c>
      <c r="L82" s="10">
        <v>13.82408847416623</v>
      </c>
      <c r="M82" s="10">
        <v>5.4339622641509431</v>
      </c>
      <c r="N82" s="10">
        <v>19.190496135247312</v>
      </c>
      <c r="O82" s="10">
        <v>59.609063502868807</v>
      </c>
      <c r="P82" s="10">
        <v>278.57185527390033</v>
      </c>
      <c r="Q82" s="10">
        <v>317.61461289420038</v>
      </c>
      <c r="R82" s="10">
        <v>185.20201918629209</v>
      </c>
      <c r="S82" s="10">
        <v>102.5947539527088</v>
      </c>
      <c r="T82" s="10">
        <v>78.089865321202964</v>
      </c>
      <c r="U82" s="10">
        <v>123.5259410769775</v>
      </c>
      <c r="V82" s="10">
        <v>10.70198269922682</v>
      </c>
    </row>
    <row r="83" spans="1:22" x14ac:dyDescent="0.3">
      <c r="A83" s="10">
        <f t="shared" si="11"/>
        <v>1907</v>
      </c>
      <c r="B83" s="10" t="s">
        <v>93</v>
      </c>
      <c r="C83" s="10" t="str">
        <f t="shared" si="6"/>
        <v>1907-Oct</v>
      </c>
      <c r="D83" s="10">
        <v>309.7</v>
      </c>
      <c r="E83" s="10">
        <f t="shared" si="7"/>
        <v>304.88333333333333</v>
      </c>
      <c r="F83" s="10">
        <f t="shared" si="8"/>
        <v>302.05416666666667</v>
      </c>
      <c r="G83" s="10">
        <f t="shared" si="9"/>
        <v>102.53127888209896</v>
      </c>
      <c r="H83" s="10">
        <f t="shared" si="10"/>
        <v>121.62025926293542</v>
      </c>
      <c r="J83" s="20">
        <v>1980</v>
      </c>
      <c r="K83" s="10">
        <v>0</v>
      </c>
      <c r="L83" s="10">
        <v>0.38391809747253919</v>
      </c>
      <c r="M83" s="10">
        <v>8.9009343128164904</v>
      </c>
      <c r="N83" s="10">
        <v>48.724070242453188</v>
      </c>
      <c r="O83" s="10">
        <v>44.541577073566224</v>
      </c>
      <c r="P83" s="10">
        <v>320.20892211927162</v>
      </c>
      <c r="Q83" s="10">
        <v>322.34849834336808</v>
      </c>
      <c r="R83" s="10">
        <v>186.86619155099791</v>
      </c>
      <c r="S83" s="10">
        <v>59.35854475825753</v>
      </c>
      <c r="T83" s="10">
        <v>120.78943145959239</v>
      </c>
      <c r="U83" s="10">
        <v>69.171757351896574</v>
      </c>
      <c r="V83" s="10">
        <v>16.181064058579551</v>
      </c>
    </row>
    <row r="84" spans="1:22" x14ac:dyDescent="0.3">
      <c r="A84" s="10">
        <f t="shared" si="11"/>
        <v>1907</v>
      </c>
      <c r="B84" s="10" t="s">
        <v>94</v>
      </c>
      <c r="C84" s="10" t="str">
        <f t="shared" si="6"/>
        <v>1907-Nov</v>
      </c>
      <c r="D84" s="10">
        <v>219.1</v>
      </c>
      <c r="E84" s="10">
        <f t="shared" si="7"/>
        <v>299.22499999999997</v>
      </c>
      <c r="F84" s="10">
        <f t="shared" si="8"/>
        <v>300.94166666666666</v>
      </c>
      <c r="G84" s="10">
        <f t="shared" si="9"/>
        <v>72.80480713316534</v>
      </c>
      <c r="H84" s="10">
        <f t="shared" si="10"/>
        <v>67.576439773848591</v>
      </c>
      <c r="J84" s="20">
        <v>1981</v>
      </c>
      <c r="K84" s="10">
        <v>2.916160388821385</v>
      </c>
      <c r="L84" s="10">
        <v>2.938264047674775</v>
      </c>
      <c r="M84" s="10">
        <v>11.69450665937185</v>
      </c>
      <c r="N84" s="10">
        <v>30.0163132137031</v>
      </c>
      <c r="O84" s="10">
        <v>66.21431059939944</v>
      </c>
      <c r="P84" s="10">
        <v>364.48616798162391</v>
      </c>
      <c r="Q84" s="10">
        <v>195.74709007043779</v>
      </c>
      <c r="R84" s="10">
        <v>198.49473490980091</v>
      </c>
      <c r="S84" s="10">
        <v>151.16909182137479</v>
      </c>
      <c r="T84" s="10">
        <v>106.7669425372257</v>
      </c>
      <c r="U84" s="10">
        <v>56.157884962774133</v>
      </c>
      <c r="V84" s="10">
        <v>18.540588760035678</v>
      </c>
    </row>
    <row r="85" spans="1:22" x14ac:dyDescent="0.3">
      <c r="A85" s="10">
        <f t="shared" si="11"/>
        <v>1907</v>
      </c>
      <c r="B85" s="10" t="s">
        <v>95</v>
      </c>
      <c r="C85" s="10" t="str">
        <f t="shared" si="6"/>
        <v>1907-Dec</v>
      </c>
      <c r="D85" s="10">
        <v>52.8</v>
      </c>
      <c r="E85" s="10">
        <f t="shared" si="7"/>
        <v>302.65833333333336</v>
      </c>
      <c r="F85" s="10">
        <f t="shared" si="8"/>
        <v>295.22916666666669</v>
      </c>
      <c r="G85" s="10">
        <f t="shared" si="9"/>
        <v>17.884411826970574</v>
      </c>
      <c r="H85" s="10">
        <f t="shared" si="10"/>
        <v>16.591425721648235</v>
      </c>
      <c r="J85" s="20">
        <v>1982</v>
      </c>
      <c r="K85" s="10">
        <v>0.31540411151788228</v>
      </c>
      <c r="L85" s="10">
        <v>4.4879946144064632E-2</v>
      </c>
      <c r="M85" s="10">
        <v>10.42650267804007</v>
      </c>
      <c r="N85" s="10">
        <v>31.27912998446401</v>
      </c>
      <c r="O85" s="10">
        <v>78.643288301235984</v>
      </c>
      <c r="P85" s="10">
        <v>328.03018463530623</v>
      </c>
      <c r="Q85" s="10">
        <v>276.10715008659281</v>
      </c>
      <c r="R85" s="10">
        <v>267.14639082527538</v>
      </c>
      <c r="S85" s="10">
        <v>38.270768396801728</v>
      </c>
      <c r="T85" s="10">
        <v>90.514096946617428</v>
      </c>
      <c r="U85" s="10">
        <v>72.176620435890186</v>
      </c>
      <c r="V85" s="10">
        <v>6.6838576585869012</v>
      </c>
    </row>
    <row r="86" spans="1:22" x14ac:dyDescent="0.3">
      <c r="A86" s="10">
        <f t="shared" si="11"/>
        <v>1908</v>
      </c>
      <c r="B86" s="10" t="s">
        <v>84</v>
      </c>
      <c r="C86" s="10" t="str">
        <f t="shared" si="6"/>
        <v>1908-Jan</v>
      </c>
      <c r="D86" s="10">
        <v>8</v>
      </c>
      <c r="E86" s="10">
        <f t="shared" si="7"/>
        <v>287.8</v>
      </c>
      <c r="F86" s="10">
        <f t="shared" si="8"/>
        <v>293.70833333333331</v>
      </c>
      <c r="G86" s="10">
        <f t="shared" si="9"/>
        <v>2.7237906085969641</v>
      </c>
      <c r="H86" s="10">
        <f t="shared" si="10"/>
        <v>4.9026945630710452</v>
      </c>
      <c r="J86" s="20">
        <v>1983</v>
      </c>
      <c r="K86" s="10">
        <v>0.13113679206622411</v>
      </c>
      <c r="L86" s="10">
        <v>0.94317377976892225</v>
      </c>
      <c r="M86" s="10">
        <v>0.50796039790231162</v>
      </c>
      <c r="N86" s="10">
        <v>6.8727320421457616</v>
      </c>
      <c r="O86" s="10">
        <v>40.216959915332723</v>
      </c>
      <c r="P86" s="10">
        <v>169.05317825735921</v>
      </c>
      <c r="Q86" s="10">
        <v>299.23037455105191</v>
      </c>
      <c r="R86" s="10">
        <v>291.60852347727712</v>
      </c>
      <c r="S86" s="10">
        <v>205.18109468897191</v>
      </c>
      <c r="T86" s="10">
        <v>63.238537434706899</v>
      </c>
      <c r="U86" s="10">
        <v>52.491270228663687</v>
      </c>
      <c r="V86" s="10">
        <v>28.324508966695131</v>
      </c>
    </row>
    <row r="87" spans="1:22" x14ac:dyDescent="0.3">
      <c r="A87" s="10">
        <f t="shared" si="11"/>
        <v>1908</v>
      </c>
      <c r="B87" s="10" t="s">
        <v>85</v>
      </c>
      <c r="C87" s="10" t="str">
        <f t="shared" si="6"/>
        <v>1908-Feb</v>
      </c>
      <c r="D87" s="10">
        <v>20.8</v>
      </c>
      <c r="E87" s="10">
        <f t="shared" si="7"/>
        <v>299.61666666666662</v>
      </c>
      <c r="F87" s="10">
        <f t="shared" si="8"/>
        <v>273.42499999999995</v>
      </c>
      <c r="G87" s="10">
        <f t="shared" si="9"/>
        <v>7.6072049007954661</v>
      </c>
      <c r="H87" s="10">
        <f t="shared" si="10"/>
        <v>6.3261633717838892</v>
      </c>
      <c r="J87" s="20">
        <v>1984</v>
      </c>
      <c r="K87" s="10">
        <v>13.70322100167567</v>
      </c>
      <c r="L87" s="10">
        <v>23.150753203324712</v>
      </c>
      <c r="M87" s="10">
        <v>40.30592464667113</v>
      </c>
      <c r="N87" s="10">
        <v>69.790470723306555</v>
      </c>
      <c r="O87" s="10">
        <v>35.775451950523319</v>
      </c>
      <c r="P87" s="10">
        <v>362.70110304008608</v>
      </c>
      <c r="Q87" s="10">
        <v>282.69896193771632</v>
      </c>
      <c r="R87" s="10">
        <v>123.6678564310692</v>
      </c>
      <c r="S87" s="10">
        <v>76.052894766085132</v>
      </c>
      <c r="T87" s="10">
        <v>131.0448844002367</v>
      </c>
      <c r="U87" s="10">
        <v>30.587349397590369</v>
      </c>
      <c r="V87" s="10">
        <v>7.9009455529747434</v>
      </c>
    </row>
    <row r="88" spans="1:22" x14ac:dyDescent="0.3">
      <c r="A88" s="10">
        <f t="shared" si="11"/>
        <v>1908</v>
      </c>
      <c r="B88" s="10" t="s">
        <v>86</v>
      </c>
      <c r="C88" s="10" t="str">
        <f t="shared" si="6"/>
        <v>1908-Mar</v>
      </c>
      <c r="D88" s="10">
        <v>38.200000000000003</v>
      </c>
      <c r="E88" s="10">
        <f t="shared" si="7"/>
        <v>247.23333333333332</v>
      </c>
      <c r="F88" s="10">
        <f t="shared" si="8"/>
        <v>245.1875</v>
      </c>
      <c r="G88" s="10">
        <f t="shared" si="9"/>
        <v>15.579913331633955</v>
      </c>
      <c r="H88" s="10">
        <f t="shared" si="10"/>
        <v>15.37954663485211</v>
      </c>
      <c r="J88" s="20">
        <v>1985</v>
      </c>
      <c r="K88" s="10">
        <v>28.305486500549229</v>
      </c>
      <c r="L88" s="10">
        <v>2.954412447278671</v>
      </c>
      <c r="M88" s="10">
        <v>14.25588420135017</v>
      </c>
      <c r="N88" s="10">
        <v>33.319436337863749</v>
      </c>
      <c r="O88" s="10">
        <v>129.1885481958326</v>
      </c>
      <c r="P88" s="10">
        <v>418.21852132223057</v>
      </c>
      <c r="Q88" s="10">
        <v>197.49471011426149</v>
      </c>
      <c r="R88" s="10">
        <v>161.58872517616911</v>
      </c>
      <c r="S88" s="10">
        <v>60.339925173703911</v>
      </c>
      <c r="T88" s="10">
        <v>105.15689769969291</v>
      </c>
      <c r="U88" s="10">
        <v>39.726844792150118</v>
      </c>
      <c r="V88" s="10">
        <v>25.344405510488169</v>
      </c>
    </row>
    <row r="89" spans="1:22" x14ac:dyDescent="0.3">
      <c r="A89" s="10">
        <f t="shared" si="11"/>
        <v>1908</v>
      </c>
      <c r="B89" s="10" t="s">
        <v>87</v>
      </c>
      <c r="C89" s="10" t="str">
        <f t="shared" si="6"/>
        <v>1908-Apr</v>
      </c>
      <c r="D89" s="10">
        <v>102.9</v>
      </c>
      <c r="E89" s="10">
        <f t="shared" si="7"/>
        <v>243.14166666666665</v>
      </c>
      <c r="F89" s="10">
        <f t="shared" si="8"/>
        <v>240.79166666666669</v>
      </c>
      <c r="G89" s="10">
        <f t="shared" si="9"/>
        <v>42.73403703062813</v>
      </c>
      <c r="H89" s="10">
        <f t="shared" si="10"/>
        <v>45.500102945399853</v>
      </c>
      <c r="J89" s="20">
        <v>1986</v>
      </c>
      <c r="K89" s="10">
        <v>3.4713433375519802</v>
      </c>
      <c r="L89" s="10">
        <v>11.71006627354798</v>
      </c>
      <c r="M89" s="10">
        <v>6.761583740001007</v>
      </c>
      <c r="N89" s="10">
        <v>37.349249019656213</v>
      </c>
      <c r="O89" s="10">
        <v>73.520309477756285</v>
      </c>
      <c r="P89" s="10">
        <v>339.93319593490162</v>
      </c>
      <c r="Q89" s="10">
        <v>186.40776699029129</v>
      </c>
      <c r="R89" s="10">
        <v>196.37885017672949</v>
      </c>
      <c r="S89" s="10">
        <v>136.6585230158922</v>
      </c>
      <c r="T89" s="10">
        <v>96.377356659306514</v>
      </c>
      <c r="U89" s="10">
        <v>114.0541859897486</v>
      </c>
      <c r="V89" s="10">
        <v>5.625046258604101</v>
      </c>
    </row>
    <row r="90" spans="1:22" x14ac:dyDescent="0.3">
      <c r="A90" s="10">
        <f t="shared" si="11"/>
        <v>1908</v>
      </c>
      <c r="B90" s="10" t="s">
        <v>88</v>
      </c>
      <c r="C90" s="10" t="str">
        <f t="shared" si="6"/>
        <v>1908-May</v>
      </c>
      <c r="D90" s="10">
        <v>142.6</v>
      </c>
      <c r="E90" s="10">
        <f t="shared" si="7"/>
        <v>238.44166666666669</v>
      </c>
      <c r="F90" s="10">
        <f t="shared" si="8"/>
        <v>231.30833333333337</v>
      </c>
      <c r="G90" s="10">
        <f t="shared" si="9"/>
        <v>61.649313686637598</v>
      </c>
      <c r="H90" s="10">
        <f t="shared" si="10"/>
        <v>94.194633866921578</v>
      </c>
      <c r="J90" s="20">
        <v>1987</v>
      </c>
      <c r="K90" s="10">
        <v>0.36695377401763413</v>
      </c>
      <c r="L90" s="10">
        <v>0.4952665927206128</v>
      </c>
      <c r="M90" s="10">
        <v>2.6773206039537172</v>
      </c>
      <c r="N90" s="10">
        <v>35.355928711239322</v>
      </c>
      <c r="O90" s="10">
        <v>64.806642232029319</v>
      </c>
      <c r="P90" s="10">
        <v>330.8551617873652</v>
      </c>
      <c r="Q90" s="10">
        <v>124.058567619404</v>
      </c>
      <c r="R90" s="10">
        <v>221.7552361204948</v>
      </c>
      <c r="S90" s="10">
        <v>86.764299530256977</v>
      </c>
      <c r="T90" s="10">
        <v>145.21681120747169</v>
      </c>
      <c r="U90" s="10">
        <v>111.09444313481769</v>
      </c>
      <c r="V90" s="10">
        <v>67.607812802165924</v>
      </c>
    </row>
    <row r="91" spans="1:22" x14ac:dyDescent="0.3">
      <c r="A91" s="10">
        <f t="shared" si="11"/>
        <v>1908</v>
      </c>
      <c r="B91" s="10" t="s">
        <v>89</v>
      </c>
      <c r="C91" s="10" t="str">
        <f t="shared" si="6"/>
        <v>1908-Jun</v>
      </c>
      <c r="D91" s="10">
        <v>592.6</v>
      </c>
      <c r="E91" s="10">
        <f t="shared" si="7"/>
        <v>224.17500000000004</v>
      </c>
      <c r="F91" s="10">
        <f t="shared" si="8"/>
        <v>222.43333333333339</v>
      </c>
      <c r="G91" s="10">
        <f t="shared" si="9"/>
        <v>266.41690394125573</v>
      </c>
      <c r="H91" s="10">
        <f t="shared" si="10"/>
        <v>269.42935814401113</v>
      </c>
      <c r="J91" s="20">
        <v>1988</v>
      </c>
      <c r="K91" s="10">
        <v>0.39389463318562279</v>
      </c>
      <c r="L91" s="10">
        <v>8.1721601743394157</v>
      </c>
      <c r="M91" s="10">
        <v>16.87925719454341</v>
      </c>
      <c r="N91" s="10">
        <v>77.380001452327363</v>
      </c>
      <c r="O91" s="10">
        <v>73.175840800651685</v>
      </c>
      <c r="P91" s="10">
        <v>250.08559550012231</v>
      </c>
      <c r="Q91" s="10">
        <v>250.54917675393969</v>
      </c>
      <c r="R91" s="10">
        <v>189.5721980741634</v>
      </c>
      <c r="S91" s="10">
        <v>226.66220623902319</v>
      </c>
      <c r="T91" s="10">
        <v>34.693059277861018</v>
      </c>
      <c r="U91" s="10">
        <v>34.105370323237459</v>
      </c>
      <c r="V91" s="10">
        <v>15.316424525978819</v>
      </c>
    </row>
    <row r="92" spans="1:22" x14ac:dyDescent="0.3">
      <c r="A92" s="10">
        <f t="shared" si="11"/>
        <v>1908</v>
      </c>
      <c r="B92" s="10" t="s">
        <v>90</v>
      </c>
      <c r="C92" s="10" t="str">
        <f t="shared" si="6"/>
        <v>1908-Jul</v>
      </c>
      <c r="D92" s="10">
        <v>902.2</v>
      </c>
      <c r="E92" s="10">
        <f t="shared" si="7"/>
        <v>220.69166666666672</v>
      </c>
      <c r="F92" s="10">
        <f t="shared" si="8"/>
        <v>222.61250000000007</v>
      </c>
      <c r="G92" s="10">
        <f t="shared" si="9"/>
        <v>405.27823010837204</v>
      </c>
      <c r="H92" s="10">
        <f t="shared" si="10"/>
        <v>285.19083662626548</v>
      </c>
      <c r="J92" s="20">
        <v>1989</v>
      </c>
      <c r="K92" s="10">
        <v>4.976546614861193</v>
      </c>
      <c r="L92" s="10">
        <v>0</v>
      </c>
      <c r="M92" s="10">
        <v>15.890893092828859</v>
      </c>
      <c r="N92" s="10">
        <v>73.747529805207492</v>
      </c>
      <c r="O92" s="10">
        <v>83.47740385602529</v>
      </c>
      <c r="P92" s="10">
        <v>323.97807296692469</v>
      </c>
      <c r="Q92" s="10">
        <v>223.03600148459731</v>
      </c>
      <c r="R92" s="10">
        <v>141.0108659861705</v>
      </c>
      <c r="S92" s="10">
        <v>134.10004328201319</v>
      </c>
      <c r="T92" s="10">
        <v>155.94607708698129</v>
      </c>
      <c r="U92" s="10">
        <v>44.956144772658533</v>
      </c>
      <c r="V92" s="10">
        <v>2.6098607685884612</v>
      </c>
    </row>
    <row r="93" spans="1:22" x14ac:dyDescent="0.3">
      <c r="A93" s="10">
        <f t="shared" si="11"/>
        <v>1908</v>
      </c>
      <c r="B93" s="10" t="s">
        <v>91</v>
      </c>
      <c r="C93" s="10" t="str">
        <f t="shared" si="6"/>
        <v>1908-Aug</v>
      </c>
      <c r="D93" s="10">
        <v>352.9</v>
      </c>
      <c r="E93" s="10">
        <f t="shared" si="7"/>
        <v>224.53333333333339</v>
      </c>
      <c r="F93" s="10">
        <f t="shared" si="8"/>
        <v>224.15833333333339</v>
      </c>
      <c r="G93" s="10">
        <f t="shared" si="9"/>
        <v>157.43336183501242</v>
      </c>
      <c r="H93" s="10">
        <f t="shared" si="10"/>
        <v>173.75703732870761</v>
      </c>
      <c r="J93" s="20">
        <v>1990</v>
      </c>
      <c r="K93" s="10">
        <v>6.8696570934588417</v>
      </c>
      <c r="L93" s="10">
        <v>2.1039174504611449</v>
      </c>
      <c r="M93" s="10">
        <v>8.0103838308918949</v>
      </c>
      <c r="N93" s="10">
        <v>19.143576826196469</v>
      </c>
      <c r="O93" s="10">
        <v>220.31382129098941</v>
      </c>
      <c r="P93" s="10">
        <v>235.50027844811581</v>
      </c>
      <c r="Q93" s="10">
        <v>283.31289711291942</v>
      </c>
      <c r="R93" s="10">
        <v>165.4680004462459</v>
      </c>
      <c r="S93" s="10">
        <v>45.970702762840709</v>
      </c>
      <c r="T93" s="10">
        <v>141.9775231540799</v>
      </c>
      <c r="U93" s="10">
        <v>74.097404491105294</v>
      </c>
      <c r="V93" s="10">
        <v>2.338874416686969</v>
      </c>
    </row>
    <row r="94" spans="1:22" x14ac:dyDescent="0.3">
      <c r="A94" s="10">
        <f t="shared" si="11"/>
        <v>1908</v>
      </c>
      <c r="B94" s="10" t="s">
        <v>92</v>
      </c>
      <c r="C94" s="10" t="str">
        <f t="shared" si="6"/>
        <v>1908-Sep</v>
      </c>
      <c r="D94" s="10">
        <v>175.9</v>
      </c>
      <c r="E94" s="10">
        <f t="shared" si="7"/>
        <v>223.78333333333339</v>
      </c>
      <c r="F94" s="10">
        <f t="shared" si="8"/>
        <v>224.74583333333339</v>
      </c>
      <c r="G94" s="10">
        <f t="shared" si="9"/>
        <v>78.26618958453065</v>
      </c>
      <c r="H94" s="10">
        <f t="shared" si="10"/>
        <v>99.531501760555074</v>
      </c>
      <c r="J94" s="20">
        <v>1991</v>
      </c>
      <c r="K94" s="10">
        <v>4.2374665910747549</v>
      </c>
      <c r="L94" s="10">
        <v>1.6150987259685241</v>
      </c>
      <c r="M94" s="10">
        <v>12.112736006810371</v>
      </c>
      <c r="N94" s="10">
        <v>35.771358328211427</v>
      </c>
      <c r="O94" s="10">
        <v>42.302252203242297</v>
      </c>
      <c r="P94" s="10">
        <v>412.85017027888063</v>
      </c>
      <c r="Q94" s="10">
        <v>341.67125226004242</v>
      </c>
      <c r="R94" s="10">
        <v>175.97857761675979</v>
      </c>
      <c r="S94" s="10">
        <v>18.4413568022307</v>
      </c>
      <c r="T94" s="10">
        <v>118.67369232746429</v>
      </c>
      <c r="U94" s="10">
        <v>38.203894324229573</v>
      </c>
      <c r="V94" s="10">
        <v>0.90432503276539944</v>
      </c>
    </row>
    <row r="95" spans="1:22" x14ac:dyDescent="0.3">
      <c r="A95" s="10">
        <f t="shared" si="11"/>
        <v>1908</v>
      </c>
      <c r="B95" s="10" t="s">
        <v>93</v>
      </c>
      <c r="C95" s="10" t="str">
        <f t="shared" si="6"/>
        <v>1908-Oct</v>
      </c>
      <c r="D95" s="10">
        <v>253.3</v>
      </c>
      <c r="E95" s="10">
        <f t="shared" si="7"/>
        <v>225.7083333333334</v>
      </c>
      <c r="F95" s="10">
        <f t="shared" si="8"/>
        <v>225.32916666666674</v>
      </c>
      <c r="G95" s="10">
        <f t="shared" si="9"/>
        <v>112.41332125224206</v>
      </c>
      <c r="H95" s="10">
        <f t="shared" si="10"/>
        <v>121.62025926293542</v>
      </c>
      <c r="J95" s="20">
        <v>1992</v>
      </c>
      <c r="K95" s="10">
        <v>1.01239124703401</v>
      </c>
      <c r="L95" s="10">
        <v>0.38610728777505682</v>
      </c>
      <c r="M95" s="10">
        <v>4.0776105202351427E-2</v>
      </c>
      <c r="N95" s="10">
        <v>16.869084786766269</v>
      </c>
      <c r="O95" s="10">
        <v>83.354801774724493</v>
      </c>
      <c r="P95" s="10">
        <v>303.56624571587372</v>
      </c>
      <c r="Q95" s="10">
        <v>284.52844172688538</v>
      </c>
      <c r="R95" s="10">
        <v>187.8321958434116</v>
      </c>
      <c r="S95" s="10">
        <v>109.37835105242191</v>
      </c>
      <c r="T95" s="10">
        <v>106.17077290642639</v>
      </c>
      <c r="U95" s="10">
        <v>105.615570584815</v>
      </c>
      <c r="V95" s="10">
        <v>1.40644302955431</v>
      </c>
    </row>
    <row r="96" spans="1:22" x14ac:dyDescent="0.3">
      <c r="A96" s="10">
        <f t="shared" si="11"/>
        <v>1908</v>
      </c>
      <c r="B96" s="10" t="s">
        <v>94</v>
      </c>
      <c r="C96" s="10" t="str">
        <f t="shared" si="6"/>
        <v>1908-Nov</v>
      </c>
      <c r="D96" s="10">
        <v>47.9</v>
      </c>
      <c r="E96" s="10">
        <f t="shared" si="7"/>
        <v>224.95000000000007</v>
      </c>
      <c r="F96" s="10">
        <f t="shared" si="8"/>
        <v>238.72500000000008</v>
      </c>
      <c r="G96" s="10">
        <f t="shared" si="9"/>
        <v>20.064928264739756</v>
      </c>
      <c r="H96" s="10">
        <f t="shared" si="10"/>
        <v>67.576439773848591</v>
      </c>
      <c r="J96" s="20">
        <v>1993</v>
      </c>
      <c r="K96" s="10">
        <v>0</v>
      </c>
      <c r="L96" s="10">
        <v>7.1652605625534624</v>
      </c>
      <c r="M96" s="10">
        <v>8.6973767240602182</v>
      </c>
      <c r="N96" s="10">
        <v>29.137380191693289</v>
      </c>
      <c r="O96" s="10">
        <v>69.581707450494136</v>
      </c>
      <c r="P96" s="10">
        <v>292.42893433959472</v>
      </c>
      <c r="Q96" s="10">
        <v>341.16160228583988</v>
      </c>
      <c r="R96" s="10">
        <v>131.89885860957889</v>
      </c>
      <c r="S96" s="10">
        <v>38.395811366032802</v>
      </c>
      <c r="T96" s="10">
        <v>185.24326065943509</v>
      </c>
      <c r="U96" s="10">
        <v>65.251286040057281</v>
      </c>
      <c r="V96" s="10">
        <v>19.028333133119389</v>
      </c>
    </row>
    <row r="97" spans="1:22" x14ac:dyDescent="0.3">
      <c r="A97" s="10">
        <f t="shared" si="11"/>
        <v>1908</v>
      </c>
      <c r="B97" s="10" t="s">
        <v>95</v>
      </c>
      <c r="C97" s="10" t="str">
        <f t="shared" si="6"/>
        <v>1908-Dec</v>
      </c>
      <c r="D97" s="10">
        <v>11</v>
      </c>
      <c r="E97" s="10">
        <f t="shared" si="7"/>
        <v>252.50000000000009</v>
      </c>
      <c r="F97" s="10">
        <f t="shared" si="8"/>
        <v>257.17083333333335</v>
      </c>
      <c r="G97" s="10">
        <f t="shared" si="9"/>
        <v>4.2773124220281584</v>
      </c>
      <c r="H97" s="10">
        <f t="shared" si="10"/>
        <v>16.591425721648235</v>
      </c>
      <c r="J97" s="20">
        <v>1994</v>
      </c>
      <c r="K97" s="10">
        <v>9.4149554436264999</v>
      </c>
      <c r="L97" s="10">
        <v>9.9270429500289996</v>
      </c>
      <c r="M97" s="10">
        <v>6.3375350140056028</v>
      </c>
      <c r="N97" s="10">
        <v>53.152145867377662</v>
      </c>
      <c r="O97" s="10">
        <v>48.884276076803317</v>
      </c>
      <c r="P97" s="10">
        <v>295.57081019631852</v>
      </c>
      <c r="Q97" s="10">
        <v>336.85880486515072</v>
      </c>
      <c r="R97" s="10">
        <v>170.05167577144539</v>
      </c>
      <c r="S97" s="10">
        <v>75.349991139464819</v>
      </c>
      <c r="T97" s="10">
        <v>151.84310018903591</v>
      </c>
      <c r="U97" s="10">
        <v>40.51737751044373</v>
      </c>
      <c r="V97" s="10">
        <v>2.284509269835691</v>
      </c>
    </row>
    <row r="98" spans="1:22" x14ac:dyDescent="0.3">
      <c r="A98" s="10">
        <f t="shared" si="11"/>
        <v>1909</v>
      </c>
      <c r="B98" s="10" t="s">
        <v>84</v>
      </c>
      <c r="C98" s="10" t="str">
        <f t="shared" si="6"/>
        <v>1909-Jan</v>
      </c>
      <c r="D98" s="10">
        <v>54.1</v>
      </c>
      <c r="E98" s="10">
        <f t="shared" si="7"/>
        <v>261.84166666666664</v>
      </c>
      <c r="F98" s="10">
        <f t="shared" si="8"/>
        <v>256.8458333333333</v>
      </c>
      <c r="G98" s="10">
        <f t="shared" si="9"/>
        <v>21.063218856966731</v>
      </c>
      <c r="H98" s="10">
        <f t="shared" si="10"/>
        <v>4.9026945630710452</v>
      </c>
      <c r="J98" s="20">
        <v>1995</v>
      </c>
      <c r="K98" s="10">
        <v>3.97172236503856</v>
      </c>
      <c r="L98" s="10">
        <v>2.6225539640911841</v>
      </c>
      <c r="M98" s="10">
        <v>14.93692851898818</v>
      </c>
      <c r="N98" s="10">
        <v>55.528685361461278</v>
      </c>
      <c r="O98" s="10">
        <v>150.64073145761989</v>
      </c>
      <c r="P98" s="10">
        <v>206.8763102725367</v>
      </c>
      <c r="Q98" s="10">
        <v>295.26628255196931</v>
      </c>
      <c r="R98" s="10">
        <v>192.37187127532769</v>
      </c>
      <c r="S98" s="10">
        <v>118.2078840436947</v>
      </c>
      <c r="T98" s="10">
        <v>84.212761439643259</v>
      </c>
      <c r="U98" s="10">
        <v>81.76882171844386</v>
      </c>
      <c r="V98" s="10">
        <v>4.6536880477778639E-2</v>
      </c>
    </row>
    <row r="99" spans="1:22" x14ac:dyDescent="0.3">
      <c r="A99" s="10">
        <f t="shared" si="11"/>
        <v>1909</v>
      </c>
      <c r="B99" s="10" t="s">
        <v>85</v>
      </c>
      <c r="C99" s="10" t="str">
        <f t="shared" si="6"/>
        <v>1909-Feb</v>
      </c>
      <c r="D99" s="10">
        <v>11.8</v>
      </c>
      <c r="E99" s="10">
        <f t="shared" si="7"/>
        <v>251.85</v>
      </c>
      <c r="F99" s="10">
        <f t="shared" si="8"/>
        <v>247.89583333333334</v>
      </c>
      <c r="G99" s="10">
        <f t="shared" si="9"/>
        <v>4.7600638709135223</v>
      </c>
      <c r="H99" s="10">
        <f t="shared" si="10"/>
        <v>6.3261633717838892</v>
      </c>
      <c r="J99" s="20">
        <v>1996</v>
      </c>
      <c r="K99" s="10">
        <v>1.284968545040825</v>
      </c>
      <c r="L99" s="10">
        <v>4.287986177920013</v>
      </c>
      <c r="M99" s="10">
        <v>6.8761067229064299</v>
      </c>
      <c r="N99" s="10">
        <v>57.539636616132398</v>
      </c>
      <c r="O99" s="10">
        <v>34.373614511247773</v>
      </c>
      <c r="P99" s="10">
        <v>266.36677395586918</v>
      </c>
      <c r="Q99" s="10">
        <v>320.05518192791862</v>
      </c>
      <c r="R99" s="10">
        <v>150.7945037230368</v>
      </c>
      <c r="S99" s="10">
        <v>157.4154529273288</v>
      </c>
      <c r="T99" s="10">
        <v>136.18630496440221</v>
      </c>
      <c r="U99" s="10">
        <v>41.664574683788743</v>
      </c>
      <c r="V99" s="10">
        <v>28.79299754299754</v>
      </c>
    </row>
    <row r="100" spans="1:22" x14ac:dyDescent="0.3">
      <c r="A100" s="10">
        <f t="shared" si="11"/>
        <v>1909</v>
      </c>
      <c r="B100" s="10" t="s">
        <v>86</v>
      </c>
      <c r="C100" s="10" t="str">
        <f t="shared" si="6"/>
        <v>1909-Mar</v>
      </c>
      <c r="D100" s="10">
        <v>61.3</v>
      </c>
      <c r="E100" s="10">
        <f t="shared" si="7"/>
        <v>243.94166666666669</v>
      </c>
      <c r="F100" s="10">
        <f t="shared" si="8"/>
        <v>244.75416666666669</v>
      </c>
      <c r="G100" s="10">
        <f t="shared" si="9"/>
        <v>25.045538891064162</v>
      </c>
      <c r="H100" s="10">
        <f t="shared" si="10"/>
        <v>15.37954663485211</v>
      </c>
      <c r="J100" s="20">
        <v>1997</v>
      </c>
      <c r="K100" s="10">
        <v>0.92377059696841957</v>
      </c>
      <c r="L100" s="10">
        <v>0.60616265364539479</v>
      </c>
      <c r="M100" s="10">
        <v>14.21003427859146</v>
      </c>
      <c r="N100" s="10">
        <v>24.073890157910419</v>
      </c>
      <c r="O100" s="10">
        <v>51.345941358271823</v>
      </c>
      <c r="P100" s="10">
        <v>201.58355327128771</v>
      </c>
      <c r="Q100" s="10">
        <v>357.84848438292192</v>
      </c>
      <c r="R100" s="10">
        <v>197.50053735376301</v>
      </c>
      <c r="S100" s="10">
        <v>108.1221091581869</v>
      </c>
      <c r="T100" s="10">
        <v>107.3561972594256</v>
      </c>
      <c r="U100" s="10">
        <v>110.56970819823989</v>
      </c>
      <c r="V100" s="10">
        <v>31.744796732153279</v>
      </c>
    </row>
    <row r="101" spans="1:22" x14ac:dyDescent="0.3">
      <c r="A101" s="10">
        <f t="shared" si="11"/>
        <v>1909</v>
      </c>
      <c r="B101" s="10" t="s">
        <v>87</v>
      </c>
      <c r="C101" s="10" t="str">
        <f t="shared" si="6"/>
        <v>1909-Apr</v>
      </c>
      <c r="D101" s="10">
        <v>93.8</v>
      </c>
      <c r="E101" s="10">
        <f t="shared" si="7"/>
        <v>245.56666666666669</v>
      </c>
      <c r="F101" s="10">
        <f t="shared" si="8"/>
        <v>243.85000000000002</v>
      </c>
      <c r="G101" s="10">
        <f t="shared" si="9"/>
        <v>38.466270248103342</v>
      </c>
      <c r="H101" s="10">
        <f t="shared" si="10"/>
        <v>45.500102945399853</v>
      </c>
      <c r="J101" s="20">
        <v>1998</v>
      </c>
      <c r="K101" s="10">
        <v>2.2009935040122279</v>
      </c>
      <c r="L101" s="10">
        <v>0.83316802221781394</v>
      </c>
      <c r="M101" s="10">
        <v>3.1814611154752548</v>
      </c>
      <c r="N101" s="10">
        <v>22.58884421646102</v>
      </c>
      <c r="O101" s="10">
        <v>56.111779402239293</v>
      </c>
      <c r="P101" s="10">
        <v>278.52593554928859</v>
      </c>
      <c r="Q101" s="10">
        <v>244.3971676245514</v>
      </c>
      <c r="R101" s="10">
        <v>141.27705387818429</v>
      </c>
      <c r="S101" s="10">
        <v>195.5944639511265</v>
      </c>
      <c r="T101" s="10">
        <v>166.41257073376039</v>
      </c>
      <c r="U101" s="10">
        <v>47.879414807152351</v>
      </c>
      <c r="V101" s="10">
        <v>27.444767693061031</v>
      </c>
    </row>
    <row r="102" spans="1:22" x14ac:dyDescent="0.3">
      <c r="A102" s="10">
        <f t="shared" si="11"/>
        <v>1909</v>
      </c>
      <c r="B102" s="10" t="s">
        <v>88</v>
      </c>
      <c r="C102" s="10" t="str">
        <f t="shared" si="6"/>
        <v>1909-May</v>
      </c>
      <c r="D102" s="10">
        <v>473.2</v>
      </c>
      <c r="E102" s="10">
        <f t="shared" si="7"/>
        <v>242.13333333333333</v>
      </c>
      <c r="F102" s="10">
        <f t="shared" si="8"/>
        <v>247.26666666666665</v>
      </c>
      <c r="G102" s="10">
        <f t="shared" si="9"/>
        <v>191.37233755729309</v>
      </c>
      <c r="H102" s="10">
        <f t="shared" si="10"/>
        <v>94.194633866921578</v>
      </c>
      <c r="J102" s="20">
        <v>1999</v>
      </c>
      <c r="K102" s="10">
        <v>0.62816262432385273</v>
      </c>
      <c r="L102" s="10">
        <v>8.3622469146646754</v>
      </c>
      <c r="M102" s="10">
        <v>8.1580786581104263</v>
      </c>
      <c r="N102" s="10">
        <v>44.72124359252642</v>
      </c>
      <c r="O102" s="10">
        <v>179.92159198054691</v>
      </c>
      <c r="P102" s="10">
        <v>246.87410017107331</v>
      </c>
      <c r="Q102" s="10">
        <v>287.87012141866319</v>
      </c>
      <c r="R102" s="10">
        <v>108.63475659505031</v>
      </c>
      <c r="S102" s="10">
        <v>35.691954100687809</v>
      </c>
      <c r="T102" s="10">
        <v>230.92797478863449</v>
      </c>
      <c r="U102" s="10">
        <v>29.405732174663999</v>
      </c>
      <c r="V102" s="10">
        <v>2.2374854924941499</v>
      </c>
    </row>
    <row r="103" spans="1:22" x14ac:dyDescent="0.3">
      <c r="A103" s="10">
        <f t="shared" si="11"/>
        <v>1909</v>
      </c>
      <c r="B103" s="10" t="s">
        <v>89</v>
      </c>
      <c r="C103" s="10" t="str">
        <f t="shared" si="6"/>
        <v>1909-Jun</v>
      </c>
      <c r="D103" s="10">
        <v>704.7</v>
      </c>
      <c r="E103" s="10">
        <f t="shared" si="7"/>
        <v>252.39999999999998</v>
      </c>
      <c r="F103" s="10">
        <f t="shared" si="8"/>
        <v>253.28749999999997</v>
      </c>
      <c r="G103" s="10">
        <f t="shared" si="9"/>
        <v>278.22138873809411</v>
      </c>
      <c r="H103" s="10">
        <f t="shared" si="10"/>
        <v>269.42935814401113</v>
      </c>
      <c r="J103" s="20">
        <v>2000</v>
      </c>
      <c r="K103" s="10">
        <v>5.7012913181190612</v>
      </c>
      <c r="L103" s="10">
        <v>28.495131670843431</v>
      </c>
      <c r="M103" s="10">
        <v>9.7797657404950531</v>
      </c>
      <c r="N103" s="10">
        <v>45.945569846728823</v>
      </c>
      <c r="O103" s="10">
        <v>63.756241198310093</v>
      </c>
      <c r="P103" s="10">
        <v>319.50932616366998</v>
      </c>
      <c r="Q103" s="10">
        <v>170.54122323905759</v>
      </c>
      <c r="R103" s="10">
        <v>282.94936629830812</v>
      </c>
      <c r="S103" s="10">
        <v>98.699880279767285</v>
      </c>
      <c r="T103" s="10">
        <v>105.1653949225702</v>
      </c>
      <c r="U103" s="10">
        <v>36.437860850294513</v>
      </c>
      <c r="V103" s="10">
        <v>31.057924602505761</v>
      </c>
    </row>
    <row r="104" spans="1:22" x14ac:dyDescent="0.3">
      <c r="A104" s="10">
        <f t="shared" si="11"/>
        <v>1909</v>
      </c>
      <c r="B104" s="10" t="s">
        <v>90</v>
      </c>
      <c r="C104" s="10" t="str">
        <f t="shared" si="6"/>
        <v>1909-Jul</v>
      </c>
      <c r="D104" s="10">
        <v>782.3</v>
      </c>
      <c r="E104" s="10">
        <f t="shared" si="7"/>
        <v>254.17499999999998</v>
      </c>
      <c r="F104" s="10">
        <f t="shared" si="8"/>
        <v>252.0333333333333</v>
      </c>
      <c r="G104" s="10">
        <f t="shared" si="9"/>
        <v>310.39545033725699</v>
      </c>
      <c r="H104" s="10">
        <f t="shared" si="10"/>
        <v>285.19083662626548</v>
      </c>
      <c r="J104" s="20">
        <v>2001</v>
      </c>
      <c r="K104" s="10">
        <v>6.976129657359289</v>
      </c>
      <c r="L104" s="10">
        <v>11.86044075018336</v>
      </c>
      <c r="M104" s="10">
        <v>3.031177829099307</v>
      </c>
      <c r="N104" s="10">
        <v>100.7620660457239</v>
      </c>
      <c r="O104" s="10">
        <v>97.43581017848939</v>
      </c>
      <c r="P104" s="10">
        <v>289.9375105556494</v>
      </c>
      <c r="Q104" s="10">
        <v>245.53006734812479</v>
      </c>
      <c r="R104" s="10">
        <v>149.0204165807383</v>
      </c>
      <c r="S104" s="10">
        <v>89.280873041747455</v>
      </c>
      <c r="T104" s="10">
        <v>133.72618072142129</v>
      </c>
      <c r="U104" s="10">
        <v>76.111714616112437</v>
      </c>
      <c r="V104" s="10">
        <v>4.3383326770948916</v>
      </c>
    </row>
    <row r="105" spans="1:22" x14ac:dyDescent="0.3">
      <c r="A105" s="10">
        <f t="shared" si="11"/>
        <v>1909</v>
      </c>
      <c r="B105" s="10" t="s">
        <v>91</v>
      </c>
      <c r="C105" s="10" t="str">
        <f t="shared" si="6"/>
        <v>1909-Aug</v>
      </c>
      <c r="D105" s="10">
        <v>258</v>
      </c>
      <c r="E105" s="10">
        <f t="shared" si="7"/>
        <v>249.89166666666665</v>
      </c>
      <c r="F105" s="10">
        <f t="shared" si="8"/>
        <v>250.4708333333333</v>
      </c>
      <c r="G105" s="10">
        <f t="shared" si="9"/>
        <v>103.00600535657846</v>
      </c>
      <c r="H105" s="10">
        <f t="shared" si="10"/>
        <v>173.75703732870761</v>
      </c>
      <c r="J105" s="20">
        <v>2002</v>
      </c>
      <c r="K105" s="10">
        <v>2.213761431879735</v>
      </c>
      <c r="L105" s="10">
        <v>4.2677567705671926</v>
      </c>
      <c r="M105" s="10">
        <v>17.660153351471681</v>
      </c>
      <c r="N105" s="10">
        <v>57.150977486347671</v>
      </c>
      <c r="O105" s="10">
        <v>156.452852497783</v>
      </c>
      <c r="P105" s="10">
        <v>240.3822416882341</v>
      </c>
      <c r="Q105" s="10">
        <v>152.64019157852721</v>
      </c>
      <c r="R105" s="10">
        <v>208.28646122157971</v>
      </c>
      <c r="S105" s="10">
        <v>46.245474716804857</v>
      </c>
      <c r="T105" s="10">
        <v>236.11020321842619</v>
      </c>
      <c r="U105" s="10">
        <v>66.283694211224045</v>
      </c>
      <c r="V105" s="10">
        <v>1.0494752623688151</v>
      </c>
    </row>
    <row r="106" spans="1:22" x14ac:dyDescent="0.3">
      <c r="A106" s="10">
        <f t="shared" si="11"/>
        <v>1909</v>
      </c>
      <c r="B106" s="10" t="s">
        <v>92</v>
      </c>
      <c r="C106" s="10" t="str">
        <f t="shared" si="6"/>
        <v>1909-Sep</v>
      </c>
      <c r="D106" s="10">
        <v>195.4</v>
      </c>
      <c r="E106" s="10">
        <f t="shared" si="7"/>
        <v>251.04999999999998</v>
      </c>
      <c r="F106" s="10">
        <f t="shared" si="8"/>
        <v>249.46666666666664</v>
      </c>
      <c r="G106" s="10">
        <f t="shared" si="9"/>
        <v>78.327097808658479</v>
      </c>
      <c r="H106" s="10">
        <f t="shared" si="10"/>
        <v>99.531501760555074</v>
      </c>
      <c r="J106" s="20">
        <v>2003</v>
      </c>
      <c r="K106" s="10">
        <v>0.33075423778867169</v>
      </c>
      <c r="L106" s="10">
        <v>23.471093434780101</v>
      </c>
      <c r="M106" s="10">
        <v>38.549125484211757</v>
      </c>
      <c r="N106" s="10">
        <v>64.495231239877626</v>
      </c>
      <c r="O106" s="10">
        <v>45.165960086857609</v>
      </c>
      <c r="P106" s="10">
        <v>284.41656210790472</v>
      </c>
      <c r="Q106" s="10">
        <v>266.48300043829443</v>
      </c>
      <c r="R106" s="10">
        <v>176.98623215864589</v>
      </c>
      <c r="S106" s="10">
        <v>48.172928461142561</v>
      </c>
      <c r="T106" s="10">
        <v>212.4494323372048</v>
      </c>
      <c r="U106" s="10">
        <v>35.977631708034927</v>
      </c>
      <c r="V106" s="10">
        <v>4.0677255333647837</v>
      </c>
    </row>
    <row r="107" spans="1:22" x14ac:dyDescent="0.3">
      <c r="A107" s="10">
        <f t="shared" si="11"/>
        <v>1909</v>
      </c>
      <c r="B107" s="10" t="s">
        <v>93</v>
      </c>
      <c r="C107" s="10" t="str">
        <f t="shared" si="6"/>
        <v>1909-Oct</v>
      </c>
      <c r="D107" s="10">
        <v>212.1</v>
      </c>
      <c r="E107" s="10">
        <f t="shared" si="7"/>
        <v>247.88333333333333</v>
      </c>
      <c r="F107" s="10">
        <f t="shared" si="8"/>
        <v>249.16249999999997</v>
      </c>
      <c r="G107" s="10">
        <f t="shared" si="9"/>
        <v>85.125169317212681</v>
      </c>
      <c r="H107" s="10">
        <f t="shared" si="10"/>
        <v>121.62025926293542</v>
      </c>
      <c r="J107" s="20">
        <v>2004</v>
      </c>
      <c r="K107" s="10">
        <v>1.0135135135135129</v>
      </c>
      <c r="L107" s="10">
        <v>3.4688269512151599</v>
      </c>
      <c r="M107" s="10">
        <v>15.761566452954421</v>
      </c>
      <c r="N107" s="10">
        <v>46.972578581555368</v>
      </c>
      <c r="O107" s="10">
        <v>255.35294424996081</v>
      </c>
      <c r="P107" s="10">
        <v>279.66084097594739</v>
      </c>
      <c r="Q107" s="10">
        <v>159.7678515908384</v>
      </c>
      <c r="R107" s="10">
        <v>172.75436209242639</v>
      </c>
      <c r="S107" s="10">
        <v>79.889502762430922</v>
      </c>
      <c r="T107" s="10">
        <v>131.03319085165441</v>
      </c>
      <c r="U107" s="10">
        <v>52.7775247326325</v>
      </c>
      <c r="V107" s="10">
        <v>1.3068731848983539</v>
      </c>
    </row>
    <row r="108" spans="1:22" x14ac:dyDescent="0.3">
      <c r="A108" s="10">
        <f t="shared" si="11"/>
        <v>1909</v>
      </c>
      <c r="B108" s="10" t="s">
        <v>94</v>
      </c>
      <c r="C108" s="10" t="str">
        <f t="shared" si="6"/>
        <v>1909-Nov</v>
      </c>
      <c r="D108" s="10">
        <v>171.1</v>
      </c>
      <c r="E108" s="10">
        <f t="shared" si="7"/>
        <v>250.44166666666663</v>
      </c>
      <c r="F108" s="10">
        <f t="shared" si="8"/>
        <v>236.92499999999998</v>
      </c>
      <c r="G108" s="10">
        <f t="shared" si="9"/>
        <v>72.216946291020363</v>
      </c>
      <c r="H108" s="10">
        <f t="shared" si="10"/>
        <v>67.576439773848591</v>
      </c>
      <c r="J108" s="20">
        <v>2005</v>
      </c>
      <c r="K108" s="10">
        <v>8.8797533401849957</v>
      </c>
      <c r="L108" s="10">
        <v>2.9619704155573969</v>
      </c>
      <c r="M108" s="10">
        <v>10.52905373771004</v>
      </c>
      <c r="N108" s="10">
        <v>83.638271584042784</v>
      </c>
      <c r="O108" s="10">
        <v>54.913942356655468</v>
      </c>
      <c r="P108" s="10">
        <v>247.32138399320979</v>
      </c>
      <c r="Q108" s="10">
        <v>330.28905746442558</v>
      </c>
      <c r="R108" s="10">
        <v>115.7728968089515</v>
      </c>
      <c r="S108" s="10">
        <v>163.39101027678359</v>
      </c>
      <c r="T108" s="10">
        <v>95.781390246334894</v>
      </c>
      <c r="U108" s="10">
        <v>70.635579687000956</v>
      </c>
      <c r="V108" s="10">
        <v>20.78751766078998</v>
      </c>
    </row>
    <row r="109" spans="1:22" x14ac:dyDescent="0.3">
      <c r="A109" s="10">
        <f t="shared" si="11"/>
        <v>1909</v>
      </c>
      <c r="B109" s="10" t="s">
        <v>95</v>
      </c>
      <c r="C109" s="10" t="str">
        <f t="shared" si="6"/>
        <v>1909-Dec</v>
      </c>
      <c r="D109" s="10">
        <v>32.299999999999997</v>
      </c>
      <c r="E109" s="10">
        <f t="shared" si="7"/>
        <v>223.40833333333333</v>
      </c>
      <c r="F109" s="10">
        <f t="shared" si="8"/>
        <v>222.37916666666666</v>
      </c>
      <c r="G109" s="10">
        <f t="shared" si="9"/>
        <v>14.524741901032394</v>
      </c>
      <c r="H109" s="10">
        <f t="shared" si="10"/>
        <v>16.591425721648235</v>
      </c>
      <c r="J109" s="20">
        <v>2006</v>
      </c>
      <c r="K109" s="10">
        <v>3.063298718898221</v>
      </c>
      <c r="L109" s="10">
        <v>0.18578727357176031</v>
      </c>
      <c r="M109" s="10">
        <v>32.681249718498051</v>
      </c>
      <c r="N109" s="10">
        <v>22.855142844642781</v>
      </c>
      <c r="O109" s="10">
        <v>179.41737546436411</v>
      </c>
      <c r="P109" s="10">
        <v>167.89350039154269</v>
      </c>
      <c r="Q109" s="10">
        <v>282.36946850854599</v>
      </c>
      <c r="R109" s="10">
        <v>151.98723485236641</v>
      </c>
      <c r="S109" s="10">
        <v>168.74777869920629</v>
      </c>
      <c r="T109" s="10">
        <v>133.97799068608549</v>
      </c>
      <c r="U109" s="10">
        <v>60.228446349020388</v>
      </c>
      <c r="V109" s="10">
        <v>0.67687197405324095</v>
      </c>
    </row>
    <row r="110" spans="1:22" x14ac:dyDescent="0.3">
      <c r="A110" s="10">
        <f t="shared" si="11"/>
        <v>1910</v>
      </c>
      <c r="B110" s="10" t="s">
        <v>84</v>
      </c>
      <c r="C110" s="10" t="str">
        <f t="shared" si="6"/>
        <v>1910-Jan</v>
      </c>
      <c r="D110" s="10">
        <v>2.7</v>
      </c>
      <c r="E110" s="10">
        <f t="shared" si="7"/>
        <v>221.35</v>
      </c>
      <c r="F110" s="10">
        <f t="shared" si="8"/>
        <v>208.92500000000001</v>
      </c>
      <c r="G110" s="10">
        <f t="shared" si="9"/>
        <v>1.2923297834151011</v>
      </c>
      <c r="H110" s="10">
        <f t="shared" si="10"/>
        <v>4.9026945630710452</v>
      </c>
      <c r="J110" s="20">
        <v>2007</v>
      </c>
      <c r="K110" s="10">
        <v>0.17730234482351029</v>
      </c>
      <c r="L110" s="10">
        <v>1.923462232017632</v>
      </c>
      <c r="M110" s="10">
        <v>2.468892239617829</v>
      </c>
      <c r="N110" s="10">
        <v>46.626455323327257</v>
      </c>
      <c r="O110" s="10">
        <v>65.745479358580695</v>
      </c>
      <c r="P110" s="10">
        <v>243.09595213155211</v>
      </c>
      <c r="Q110" s="10">
        <v>332.27595099935519</v>
      </c>
      <c r="R110" s="10">
        <v>167.75501463344989</v>
      </c>
      <c r="S110" s="10">
        <v>174.61839178903449</v>
      </c>
      <c r="T110" s="10">
        <v>115.5535187157126</v>
      </c>
      <c r="U110" s="10">
        <v>28.82387698734421</v>
      </c>
      <c r="V110" s="10">
        <v>4.1213310629455391</v>
      </c>
    </row>
    <row r="111" spans="1:22" x14ac:dyDescent="0.3">
      <c r="A111" s="10">
        <f t="shared" si="11"/>
        <v>1910</v>
      </c>
      <c r="B111" s="10" t="s">
        <v>85</v>
      </c>
      <c r="C111" s="10" t="str">
        <f t="shared" si="6"/>
        <v>1910-Feb</v>
      </c>
      <c r="D111" s="10">
        <v>25.7</v>
      </c>
      <c r="E111" s="10">
        <f t="shared" si="7"/>
        <v>196.5</v>
      </c>
      <c r="F111" s="10">
        <f t="shared" si="8"/>
        <v>205.49166666666667</v>
      </c>
      <c r="G111" s="10">
        <f t="shared" si="9"/>
        <v>12.506589886045662</v>
      </c>
      <c r="H111" s="10">
        <f t="shared" si="10"/>
        <v>6.3261633717838892</v>
      </c>
      <c r="J111" s="20">
        <v>2008</v>
      </c>
      <c r="K111" s="10">
        <v>0.30805763244873718</v>
      </c>
      <c r="L111" s="10">
        <v>12.91468352631953</v>
      </c>
      <c r="M111" s="10">
        <v>98.160248564165343</v>
      </c>
      <c r="N111" s="10">
        <v>50.842290404533912</v>
      </c>
      <c r="O111" s="10">
        <v>38.428774254614289</v>
      </c>
      <c r="P111" s="10">
        <v>223.57115952659441</v>
      </c>
      <c r="Q111" s="10">
        <v>239.95724380925989</v>
      </c>
      <c r="R111" s="10">
        <v>166.6666666666666</v>
      </c>
      <c r="S111" s="10">
        <v>171.98793936640371</v>
      </c>
      <c r="T111" s="10">
        <v>177.30734477862401</v>
      </c>
      <c r="U111" s="10">
        <v>28.174266824885571</v>
      </c>
      <c r="V111" s="10">
        <v>8.5037203776652284</v>
      </c>
    </row>
    <row r="112" spans="1:22" x14ac:dyDescent="0.3">
      <c r="A112" s="10">
        <f t="shared" si="11"/>
        <v>1910</v>
      </c>
      <c r="B112" s="10" t="s">
        <v>86</v>
      </c>
      <c r="C112" s="10" t="str">
        <f t="shared" si="6"/>
        <v>1910-Mar</v>
      </c>
      <c r="D112" s="10">
        <v>23.3</v>
      </c>
      <c r="E112" s="10">
        <f t="shared" si="7"/>
        <v>214.48333333333335</v>
      </c>
      <c r="F112" s="10">
        <f t="shared" si="8"/>
        <v>216.7</v>
      </c>
      <c r="G112" s="10">
        <f t="shared" si="9"/>
        <v>10.752191970466082</v>
      </c>
      <c r="H112" s="10">
        <f t="shared" si="10"/>
        <v>15.37954663485211</v>
      </c>
      <c r="J112" s="20">
        <v>2009</v>
      </c>
      <c r="K112" s="10">
        <v>1.5271885846509829</v>
      </c>
      <c r="L112" s="10">
        <v>0.65145400915654794</v>
      </c>
      <c r="M112" s="10">
        <v>27.689415580825301</v>
      </c>
      <c r="N112" s="10">
        <v>31.439854191980551</v>
      </c>
      <c r="O112" s="10">
        <v>85.983545250560965</v>
      </c>
      <c r="P112" s="10">
        <v>187.99470880554861</v>
      </c>
      <c r="Q112" s="10">
        <v>393.80488583745819</v>
      </c>
      <c r="R112" s="10">
        <v>114.3625586127577</v>
      </c>
      <c r="S112" s="10">
        <v>139.43556710203211</v>
      </c>
      <c r="T112" s="10">
        <v>87.03366616594505</v>
      </c>
      <c r="U112" s="10">
        <v>114.9841114641897</v>
      </c>
      <c r="V112" s="10">
        <v>17.81150830297026</v>
      </c>
    </row>
    <row r="113" spans="1:23" x14ac:dyDescent="0.3">
      <c r="A113" s="10">
        <f t="shared" si="11"/>
        <v>1910</v>
      </c>
      <c r="B113" s="10" t="s">
        <v>87</v>
      </c>
      <c r="C113" s="10" t="str">
        <f t="shared" si="6"/>
        <v>1910-Apr</v>
      </c>
      <c r="D113" s="10">
        <v>124.5</v>
      </c>
      <c r="E113" s="10">
        <f t="shared" si="7"/>
        <v>218.91666666666666</v>
      </c>
      <c r="F113" s="10">
        <f t="shared" si="8"/>
        <v>224.9375</v>
      </c>
      <c r="G113" s="10">
        <f t="shared" si="9"/>
        <v>55.348707974437346</v>
      </c>
      <c r="H113" s="10">
        <f t="shared" si="10"/>
        <v>45.500102945399853</v>
      </c>
      <c r="J113" s="20">
        <v>2010</v>
      </c>
      <c r="K113" s="10">
        <v>7.5801056188551721</v>
      </c>
      <c r="L113" s="10">
        <v>0.42254265039877459</v>
      </c>
      <c r="M113" s="10">
        <v>13.184736777647529</v>
      </c>
      <c r="N113" s="10">
        <v>56.492119979664473</v>
      </c>
      <c r="O113" s="10">
        <v>73.805643847109508</v>
      </c>
      <c r="P113" s="10">
        <v>255.86149619881169</v>
      </c>
      <c r="Q113" s="10">
        <v>240.93078187592769</v>
      </c>
      <c r="R113" s="10">
        <v>135.35478351789359</v>
      </c>
      <c r="S113" s="10">
        <v>104.1687008835063</v>
      </c>
      <c r="T113" s="10">
        <v>166.33849922276141</v>
      </c>
      <c r="U113" s="10">
        <v>127.0802389154</v>
      </c>
      <c r="V113" s="10">
        <v>17.59618999874672</v>
      </c>
    </row>
    <row r="114" spans="1:23" x14ac:dyDescent="0.3">
      <c r="A114" s="10">
        <f t="shared" si="11"/>
        <v>1910</v>
      </c>
      <c r="B114" s="10" t="s">
        <v>88</v>
      </c>
      <c r="C114" s="10" t="str">
        <f t="shared" si="6"/>
        <v>1910-May</v>
      </c>
      <c r="D114" s="10">
        <v>148.80000000000001</v>
      </c>
      <c r="E114" s="10">
        <f t="shared" si="7"/>
        <v>230.95833333333334</v>
      </c>
      <c r="F114" s="10">
        <f t="shared" si="8"/>
        <v>235.51250000000002</v>
      </c>
      <c r="G114" s="10">
        <f t="shared" si="9"/>
        <v>63.181359800435224</v>
      </c>
      <c r="H114" s="10">
        <f t="shared" si="10"/>
        <v>94.194633866921578</v>
      </c>
      <c r="J114" s="20">
        <v>2011</v>
      </c>
      <c r="K114" s="10">
        <v>7.6731129132875866</v>
      </c>
      <c r="L114" s="10">
        <v>16.987531944552</v>
      </c>
      <c r="M114" s="10">
        <v>8.621512043882662</v>
      </c>
      <c r="N114" s="10">
        <v>59.980030861396031</v>
      </c>
      <c r="O114" s="10">
        <v>47.841299393316874</v>
      </c>
      <c r="P114" s="10">
        <v>311.87066365628982</v>
      </c>
      <c r="Q114" s="10">
        <v>212.68179942220391</v>
      </c>
      <c r="R114" s="10">
        <v>196.7619015924256</v>
      </c>
      <c r="S114" s="10">
        <v>157.2162963211039</v>
      </c>
      <c r="T114" s="10">
        <v>91.264833380755533</v>
      </c>
      <c r="U114" s="10">
        <v>68.430868491355426</v>
      </c>
      <c r="V114" s="10">
        <v>21.3492434316932</v>
      </c>
    </row>
    <row r="115" spans="1:23" x14ac:dyDescent="0.3">
      <c r="A115" s="10">
        <f t="shared" si="11"/>
        <v>1910</v>
      </c>
      <c r="B115" s="10" t="s">
        <v>89</v>
      </c>
      <c r="C115" s="10" t="str">
        <f t="shared" si="6"/>
        <v>1910-Jun</v>
      </c>
      <c r="D115" s="10">
        <v>680</v>
      </c>
      <c r="E115" s="10">
        <f t="shared" si="7"/>
        <v>240.06666666666669</v>
      </c>
      <c r="F115" s="10">
        <f t="shared" si="8"/>
        <v>238.72500000000002</v>
      </c>
      <c r="G115" s="10">
        <f t="shared" si="9"/>
        <v>284.8465807938004</v>
      </c>
      <c r="H115" s="10">
        <f t="shared" si="10"/>
        <v>269.42935814401113</v>
      </c>
      <c r="J115" s="20">
        <v>2012</v>
      </c>
      <c r="K115" s="10">
        <v>3.529271491594133</v>
      </c>
      <c r="L115" s="10">
        <v>5.4243974603957357</v>
      </c>
      <c r="M115" s="10">
        <v>10.665086653829061</v>
      </c>
      <c r="N115" s="10">
        <v>90.531096364558294</v>
      </c>
      <c r="O115" s="10">
        <v>51.520475739964851</v>
      </c>
      <c r="P115" s="10">
        <v>237.81692573402421</v>
      </c>
      <c r="Q115" s="10">
        <v>202.43318058107889</v>
      </c>
      <c r="R115" s="10">
        <v>278.3766909469303</v>
      </c>
      <c r="S115" s="10">
        <v>132.0342270393611</v>
      </c>
      <c r="T115" s="10">
        <v>104.9048862364789</v>
      </c>
      <c r="U115" s="10">
        <v>64.640488572928092</v>
      </c>
      <c r="V115" s="10">
        <v>4.672548775941344</v>
      </c>
    </row>
    <row r="116" spans="1:23" x14ac:dyDescent="0.3">
      <c r="A116" s="10">
        <f t="shared" si="11"/>
        <v>1910</v>
      </c>
      <c r="B116" s="10" t="s">
        <v>90</v>
      </c>
      <c r="C116" s="10" t="str">
        <f t="shared" si="6"/>
        <v>1910-Jul</v>
      </c>
      <c r="D116" s="10">
        <v>484.1</v>
      </c>
      <c r="E116" s="10">
        <f t="shared" si="7"/>
        <v>237.38333333333333</v>
      </c>
      <c r="F116" s="10">
        <f t="shared" si="8"/>
        <v>237.39583333333331</v>
      </c>
      <c r="G116" s="10">
        <f t="shared" si="9"/>
        <v>203.92101799034666</v>
      </c>
      <c r="H116" s="10">
        <f t="shared" si="10"/>
        <v>285.19083662626548</v>
      </c>
      <c r="J116" s="20">
        <v>2013</v>
      </c>
      <c r="K116" s="10">
        <v>1.584238854473444</v>
      </c>
      <c r="L116" s="10">
        <v>15.41344352087637</v>
      </c>
      <c r="M116" s="10">
        <v>19.348897326116809</v>
      </c>
      <c r="N116" s="10">
        <v>18.66422689844465</v>
      </c>
      <c r="O116" s="10">
        <v>44.36456041401965</v>
      </c>
      <c r="P116" s="10">
        <v>384.79564535473747</v>
      </c>
      <c r="Q116" s="10">
        <v>305.98461231322091</v>
      </c>
      <c r="R116" s="10">
        <v>136.8710085459538</v>
      </c>
      <c r="S116" s="10">
        <v>119.087964116621</v>
      </c>
      <c r="T116" s="10">
        <v>96.929388363998001</v>
      </c>
      <c r="U116" s="10">
        <v>56.213993014077687</v>
      </c>
      <c r="V116" s="10">
        <v>6.6269267627137909</v>
      </c>
    </row>
    <row r="117" spans="1:23" x14ac:dyDescent="0.3">
      <c r="A117" s="10">
        <f t="shared" si="11"/>
        <v>1910</v>
      </c>
      <c r="B117" s="10" t="s">
        <v>91</v>
      </c>
      <c r="C117" s="10" t="str">
        <f t="shared" si="6"/>
        <v>1910-Aug</v>
      </c>
      <c r="D117" s="10">
        <v>473.8</v>
      </c>
      <c r="E117" s="10">
        <f t="shared" si="7"/>
        <v>237.40833333333333</v>
      </c>
      <c r="F117" s="10">
        <f t="shared" si="8"/>
        <v>236.51666666666665</v>
      </c>
      <c r="G117" s="10">
        <f t="shared" si="9"/>
        <v>200.32414910858998</v>
      </c>
      <c r="H117" s="10">
        <f t="shared" si="10"/>
        <v>173.75703732870761</v>
      </c>
      <c r="J117" s="20">
        <v>2014</v>
      </c>
      <c r="K117" s="10">
        <v>2.0384047267355978</v>
      </c>
      <c r="L117" s="10">
        <v>4.3924801876399293</v>
      </c>
      <c r="M117" s="10">
        <v>7.1933290914570831</v>
      </c>
      <c r="N117" s="10">
        <v>37.976190476190467</v>
      </c>
      <c r="O117" s="10">
        <v>98.945501133339903</v>
      </c>
      <c r="P117" s="10">
        <v>179.87135081642751</v>
      </c>
      <c r="Q117" s="10">
        <v>267.03875765385692</v>
      </c>
      <c r="R117" s="10">
        <v>289.42603151650587</v>
      </c>
      <c r="S117" s="10">
        <v>117.30297379526939</v>
      </c>
      <c r="T117" s="10">
        <v>136.2068965517241</v>
      </c>
      <c r="U117" s="10">
        <v>37.706056969620413</v>
      </c>
      <c r="V117" s="10">
        <v>17.718826252893699</v>
      </c>
    </row>
    <row r="118" spans="1:23" x14ac:dyDescent="0.3">
      <c r="A118" s="10">
        <f t="shared" si="11"/>
        <v>1910</v>
      </c>
      <c r="B118" s="10" t="s">
        <v>92</v>
      </c>
      <c r="C118" s="10" t="str">
        <f t="shared" si="6"/>
        <v>1910-Sep</v>
      </c>
      <c r="D118" s="10">
        <v>248.6</v>
      </c>
      <c r="E118" s="10">
        <f t="shared" si="7"/>
        <v>235.625</v>
      </c>
      <c r="F118" s="10">
        <f t="shared" si="8"/>
        <v>235.41250000000002</v>
      </c>
      <c r="G118" s="10">
        <f t="shared" si="9"/>
        <v>105.60186905962937</v>
      </c>
      <c r="H118" s="10">
        <f t="shared" si="10"/>
        <v>99.531501760555074</v>
      </c>
      <c r="J118" s="20">
        <v>2015</v>
      </c>
      <c r="K118" s="10">
        <v>1.1941065065964751</v>
      </c>
      <c r="L118" s="10">
        <v>2.5414909349838419</v>
      </c>
      <c r="M118" s="10">
        <v>24.098607074857199</v>
      </c>
      <c r="N118" s="10">
        <v>104.0962683845873</v>
      </c>
      <c r="O118" s="10">
        <v>96.614733986315315</v>
      </c>
      <c r="P118" s="10">
        <v>261.67298614872709</v>
      </c>
      <c r="Q118" s="10">
        <v>187.33778093938051</v>
      </c>
      <c r="R118" s="10">
        <v>116.1364595725085</v>
      </c>
      <c r="S118" s="10">
        <v>135.32254028144069</v>
      </c>
      <c r="T118" s="10">
        <v>148.29730054951671</v>
      </c>
      <c r="U118" s="10">
        <v>110.3743315508021</v>
      </c>
      <c r="V118" s="10">
        <v>38.491526450804933</v>
      </c>
    </row>
    <row r="119" spans="1:23" x14ac:dyDescent="0.3">
      <c r="A119" s="10">
        <f t="shared" si="11"/>
        <v>1910</v>
      </c>
      <c r="B119" s="10" t="s">
        <v>93</v>
      </c>
      <c r="C119" s="10" t="str">
        <f t="shared" si="6"/>
        <v>1910-Oct</v>
      </c>
      <c r="D119" s="10">
        <v>356.6</v>
      </c>
      <c r="E119" s="10">
        <f t="shared" si="7"/>
        <v>235.20000000000002</v>
      </c>
      <c r="F119" s="10">
        <f t="shared" si="8"/>
        <v>232.13750000000002</v>
      </c>
      <c r="G119" s="10">
        <f t="shared" si="9"/>
        <v>153.61585267352322</v>
      </c>
      <c r="H119" s="10">
        <f t="shared" si="10"/>
        <v>121.62025926293542</v>
      </c>
      <c r="J119" s="20">
        <v>2016</v>
      </c>
      <c r="K119" s="10">
        <v>1.4347488193212841</v>
      </c>
      <c r="L119" s="10">
        <v>7.8210070341374234</v>
      </c>
      <c r="M119" s="10">
        <v>11.193936617665431</v>
      </c>
      <c r="N119" s="10">
        <v>18.201694452036069</v>
      </c>
      <c r="O119" s="10">
        <v>154.1881106884463</v>
      </c>
      <c r="P119" s="10">
        <v>376.33061331929463</v>
      </c>
      <c r="Q119" s="10">
        <v>282.46207981233169</v>
      </c>
      <c r="R119" s="10">
        <v>148.04133621725549</v>
      </c>
      <c r="S119" s="10">
        <v>53.196984871646208</v>
      </c>
      <c r="T119" s="10">
        <v>65.025392487948238</v>
      </c>
      <c r="U119" s="10">
        <v>36.060724017127292</v>
      </c>
      <c r="V119" s="10">
        <v>13.922214897824659</v>
      </c>
    </row>
    <row r="120" spans="1:23" x14ac:dyDescent="0.3">
      <c r="A120" s="10">
        <f t="shared" si="11"/>
        <v>1910</v>
      </c>
      <c r="B120" s="10" t="s">
        <v>94</v>
      </c>
      <c r="C120" s="10" t="str">
        <f t="shared" si="6"/>
        <v>1910-Nov</v>
      </c>
      <c r="D120" s="10">
        <v>280.39999999999998</v>
      </c>
      <c r="E120" s="10">
        <f t="shared" si="7"/>
        <v>229.07500000000002</v>
      </c>
      <c r="F120" s="10">
        <f t="shared" si="8"/>
        <v>230.4</v>
      </c>
      <c r="G120" s="10">
        <f t="shared" si="9"/>
        <v>121.70138888888887</v>
      </c>
      <c r="H120" s="10">
        <f t="shared" si="10"/>
        <v>67.576439773848591</v>
      </c>
      <c r="J120" s="20">
        <v>2017</v>
      </c>
      <c r="K120" s="10">
        <v>8.2076691081430422</v>
      </c>
      <c r="L120" s="10">
        <v>0.1854618515274844</v>
      </c>
      <c r="M120" s="10">
        <v>47.1916151572158</v>
      </c>
      <c r="N120" s="10">
        <v>25.654418463407229</v>
      </c>
      <c r="O120" s="10">
        <v>99.274715898072387</v>
      </c>
      <c r="P120" s="10">
        <v>263.03731427923333</v>
      </c>
      <c r="Q120" s="10"/>
      <c r="R120" s="10"/>
      <c r="S120" s="10"/>
      <c r="T120" s="10"/>
      <c r="U120" s="10"/>
      <c r="V120" s="10"/>
      <c r="W120" s="21" t="s">
        <v>96</v>
      </c>
    </row>
    <row r="121" spans="1:23" x14ac:dyDescent="0.3">
      <c r="A121" s="10">
        <f t="shared" si="11"/>
        <v>1910</v>
      </c>
      <c r="B121" s="10" t="s">
        <v>95</v>
      </c>
      <c r="C121" s="10" t="str">
        <f t="shared" si="6"/>
        <v>1910-Dec</v>
      </c>
      <c r="D121" s="10">
        <v>0.1</v>
      </c>
      <c r="E121" s="10">
        <f t="shared" si="7"/>
        <v>231.72499999999999</v>
      </c>
      <c r="F121" s="10">
        <f t="shared" si="8"/>
        <v>244.64166666666665</v>
      </c>
      <c r="G121" s="10">
        <f t="shared" si="9"/>
        <v>4.0876111319276494E-2</v>
      </c>
      <c r="H121" s="10">
        <f t="shared" si="10"/>
        <v>16.591425721648235</v>
      </c>
      <c r="J121" s="20" t="s">
        <v>97</v>
      </c>
      <c r="K121" s="20">
        <f>AVERAGE(K4:K120)</f>
        <v>4.9014283857544392</v>
      </c>
      <c r="L121" s="20">
        <f>AVERAGE(L4:L120)</f>
        <v>6.3245295672587556</v>
      </c>
      <c r="M121" s="20">
        <f t="shared" ref="M121:V121" si="12">AVERAGE(M4:M120)</f>
        <v>15.375574689865896</v>
      </c>
      <c r="N121" s="20">
        <f>AVERAGE(N4:N120)</f>
        <v>45.488352019962512</v>
      </c>
      <c r="O121" s="20">
        <f>AVERAGE(O4:O120)</f>
        <v>94.170307018243989</v>
      </c>
      <c r="P121" s="20">
        <f t="shared" si="12"/>
        <v>269.35977491027694</v>
      </c>
      <c r="Q121" s="20">
        <f t="shared" si="12"/>
        <v>285.11718280924822</v>
      </c>
      <c r="R121" s="20">
        <f t="shared" si="12"/>
        <v>173.7121625733183</v>
      </c>
      <c r="S121" s="20">
        <f t="shared" si="12"/>
        <v>99.505796604299533</v>
      </c>
      <c r="T121" s="20">
        <f t="shared" si="12"/>
        <v>121.58884943074264</v>
      </c>
      <c r="U121" s="20">
        <f t="shared" si="12"/>
        <v>67.55898738025607</v>
      </c>
      <c r="V121" s="20">
        <f t="shared" si="12"/>
        <v>16.587140794935252</v>
      </c>
      <c r="W121" s="22">
        <f>AVERAGE(K121:V121)</f>
        <v>99.974173848680209</v>
      </c>
    </row>
    <row r="122" spans="1:23" ht="15.6" x14ac:dyDescent="0.35">
      <c r="A122" s="10">
        <f t="shared" si="11"/>
        <v>1911</v>
      </c>
      <c r="B122" s="10" t="s">
        <v>84</v>
      </c>
      <c r="C122" s="10" t="str">
        <f t="shared" si="6"/>
        <v>1911-Jan</v>
      </c>
      <c r="D122" s="10">
        <v>3</v>
      </c>
      <c r="E122" s="10">
        <f t="shared" si="7"/>
        <v>257.55833333333334</v>
      </c>
      <c r="F122" s="10">
        <f t="shared" si="8"/>
        <v>266.77499999999998</v>
      </c>
      <c r="G122" s="10">
        <f t="shared" si="9"/>
        <v>1.124543154343548</v>
      </c>
      <c r="H122" s="10">
        <f t="shared" si="10"/>
        <v>4.9026945630710452</v>
      </c>
      <c r="J122" s="20" t="s">
        <v>98</v>
      </c>
      <c r="K122" s="20">
        <f>K121*100/$W$121</f>
        <v>4.9026945630710452</v>
      </c>
      <c r="L122" s="20">
        <f t="shared" ref="L122:V122" si="13">L121*100/$W$121</f>
        <v>6.3261633717838892</v>
      </c>
      <c r="M122" s="20">
        <f t="shared" si="13"/>
        <v>15.37954663485211</v>
      </c>
      <c r="N122" s="20">
        <f t="shared" si="13"/>
        <v>45.500102945399853</v>
      </c>
      <c r="O122" s="20">
        <f t="shared" si="13"/>
        <v>94.194633866921578</v>
      </c>
      <c r="P122" s="20">
        <f t="shared" si="13"/>
        <v>269.42935814401113</v>
      </c>
      <c r="Q122" s="20">
        <f t="shared" si="13"/>
        <v>285.19083662626548</v>
      </c>
      <c r="R122" s="20">
        <f t="shared" si="13"/>
        <v>173.75703732870761</v>
      </c>
      <c r="S122" s="20">
        <f t="shared" si="13"/>
        <v>99.531501760555074</v>
      </c>
      <c r="T122" s="20">
        <f t="shared" si="13"/>
        <v>121.62025926293542</v>
      </c>
      <c r="U122" s="20">
        <f t="shared" si="13"/>
        <v>67.576439773848591</v>
      </c>
      <c r="V122" s="20">
        <f t="shared" si="13"/>
        <v>16.591425721648235</v>
      </c>
    </row>
    <row r="123" spans="1:23" x14ac:dyDescent="0.3">
      <c r="A123" s="10">
        <f t="shared" si="11"/>
        <v>1911</v>
      </c>
      <c r="B123" s="10" t="s">
        <v>85</v>
      </c>
      <c r="C123" s="10" t="str">
        <f t="shared" si="6"/>
        <v>1911-Feb</v>
      </c>
      <c r="D123" s="10">
        <v>4.3</v>
      </c>
      <c r="E123" s="10">
        <f t="shared" si="7"/>
        <v>275.99166666666662</v>
      </c>
      <c r="F123" s="10">
        <f t="shared" si="8"/>
        <v>263.69166666666666</v>
      </c>
      <c r="G123" s="10">
        <f t="shared" si="9"/>
        <v>1.6306924122238726</v>
      </c>
      <c r="H123" s="10">
        <f t="shared" si="10"/>
        <v>6.3261633717838892</v>
      </c>
    </row>
    <row r="124" spans="1:23" x14ac:dyDescent="0.3">
      <c r="A124" s="10">
        <f t="shared" si="11"/>
        <v>1911</v>
      </c>
      <c r="B124" s="10" t="s">
        <v>86</v>
      </c>
      <c r="C124" s="10" t="str">
        <f t="shared" si="6"/>
        <v>1911-Mar</v>
      </c>
      <c r="D124" s="10">
        <v>18.2</v>
      </c>
      <c r="E124" s="10">
        <f t="shared" si="7"/>
        <v>251.39166666666668</v>
      </c>
      <c r="F124" s="10">
        <f t="shared" si="8"/>
        <v>243.54166666666666</v>
      </c>
      <c r="G124" s="10">
        <f t="shared" si="9"/>
        <v>7.4730538922155691</v>
      </c>
      <c r="H124" s="10">
        <f t="shared" si="10"/>
        <v>15.37954663485211</v>
      </c>
      <c r="J124" s="16" t="s">
        <v>99</v>
      </c>
      <c r="K124" s="16" t="s">
        <v>100</v>
      </c>
    </row>
    <row r="125" spans="1:23" x14ac:dyDescent="0.3">
      <c r="A125" s="10">
        <f t="shared" si="11"/>
        <v>1911</v>
      </c>
      <c r="B125" s="10" t="s">
        <v>87</v>
      </c>
      <c r="C125" s="10" t="str">
        <f t="shared" si="6"/>
        <v>1911-Apr</v>
      </c>
      <c r="D125" s="10">
        <v>51</v>
      </c>
      <c r="E125" s="10">
        <f t="shared" si="7"/>
        <v>235.69166666666663</v>
      </c>
      <c r="F125" s="10">
        <f t="shared" si="8"/>
        <v>233.42916666666662</v>
      </c>
      <c r="G125" s="10">
        <f t="shared" si="9"/>
        <v>21.848169501811761</v>
      </c>
      <c r="H125" s="10">
        <f t="shared" si="10"/>
        <v>45.500102945399853</v>
      </c>
      <c r="J125" s="10" t="s">
        <v>84</v>
      </c>
      <c r="K125" s="10">
        <v>4.9026945630710452</v>
      </c>
    </row>
    <row r="126" spans="1:23" x14ac:dyDescent="0.3">
      <c r="A126" s="10">
        <f t="shared" si="11"/>
        <v>1911</v>
      </c>
      <c r="B126" s="10" t="s">
        <v>88</v>
      </c>
      <c r="C126" s="10" t="str">
        <f t="shared" si="6"/>
        <v>1911-May</v>
      </c>
      <c r="D126" s="10">
        <v>180.6</v>
      </c>
      <c r="E126" s="10">
        <f t="shared" si="7"/>
        <v>231.16666666666663</v>
      </c>
      <c r="F126" s="10">
        <f t="shared" si="8"/>
        <v>225.55416666666662</v>
      </c>
      <c r="G126" s="10">
        <f t="shared" si="9"/>
        <v>80.069458555779306</v>
      </c>
      <c r="H126" s="10">
        <f t="shared" si="10"/>
        <v>94.194633866921578</v>
      </c>
      <c r="J126" s="10" t="s">
        <v>85</v>
      </c>
      <c r="K126" s="10">
        <v>6.3261633717838892</v>
      </c>
    </row>
    <row r="127" spans="1:23" x14ac:dyDescent="0.3">
      <c r="A127" s="10">
        <f t="shared" si="11"/>
        <v>1911</v>
      </c>
      <c r="B127" s="10" t="s">
        <v>89</v>
      </c>
      <c r="C127" s="10" t="str">
        <f t="shared" si="6"/>
        <v>1911-Jun</v>
      </c>
      <c r="D127" s="10">
        <v>990</v>
      </c>
      <c r="E127" s="10">
        <f t="shared" si="7"/>
        <v>219.94166666666663</v>
      </c>
      <c r="F127" s="10">
        <f t="shared" si="8"/>
        <v>223.58749999999998</v>
      </c>
      <c r="G127" s="10">
        <f t="shared" si="9"/>
        <v>442.77967238776768</v>
      </c>
      <c r="H127" s="10">
        <f t="shared" si="10"/>
        <v>269.42935814401113</v>
      </c>
      <c r="J127" s="10" t="s">
        <v>86</v>
      </c>
      <c r="K127" s="10">
        <v>15.37954663485211</v>
      </c>
    </row>
    <row r="128" spans="1:23" x14ac:dyDescent="0.3">
      <c r="A128" s="10">
        <f t="shared" si="11"/>
        <v>1911</v>
      </c>
      <c r="B128" s="10" t="s">
        <v>90</v>
      </c>
      <c r="C128" s="10" t="str">
        <f t="shared" si="6"/>
        <v>1911-Jul</v>
      </c>
      <c r="D128" s="10">
        <v>705.3</v>
      </c>
      <c r="E128" s="10">
        <f t="shared" si="7"/>
        <v>227.23333333333332</v>
      </c>
      <c r="F128" s="10">
        <f t="shared" si="8"/>
        <v>227.1875</v>
      </c>
      <c r="G128" s="10">
        <f t="shared" si="9"/>
        <v>310.44841815680883</v>
      </c>
      <c r="H128" s="10">
        <f t="shared" si="10"/>
        <v>285.19083662626548</v>
      </c>
      <c r="J128" s="10" t="s">
        <v>87</v>
      </c>
      <c r="K128" s="23">
        <v>45.500102945399853</v>
      </c>
    </row>
    <row r="129" spans="1:11" x14ac:dyDescent="0.3">
      <c r="A129" s="10">
        <f t="shared" si="11"/>
        <v>1911</v>
      </c>
      <c r="B129" s="10" t="s">
        <v>91</v>
      </c>
      <c r="C129" s="10" t="str">
        <f t="shared" si="6"/>
        <v>1911-Aug</v>
      </c>
      <c r="D129" s="10">
        <v>178.6</v>
      </c>
      <c r="E129" s="10">
        <f t="shared" si="7"/>
        <v>227.14166666666665</v>
      </c>
      <c r="F129" s="10">
        <f t="shared" si="8"/>
        <v>227.58749999999998</v>
      </c>
      <c r="G129" s="10">
        <f t="shared" si="9"/>
        <v>78.475311693304775</v>
      </c>
      <c r="H129" s="10">
        <f t="shared" si="10"/>
        <v>173.75703732870761</v>
      </c>
      <c r="J129" s="10" t="s">
        <v>88</v>
      </c>
      <c r="K129" s="23">
        <v>94.194633866921578</v>
      </c>
    </row>
    <row r="130" spans="1:11" x14ac:dyDescent="0.3">
      <c r="A130" s="10">
        <f t="shared" si="11"/>
        <v>1911</v>
      </c>
      <c r="B130" s="10" t="s">
        <v>92</v>
      </c>
      <c r="C130" s="10" t="str">
        <f t="shared" si="6"/>
        <v>1911-Sep</v>
      </c>
      <c r="D130" s="10">
        <v>60.2</v>
      </c>
      <c r="E130" s="10">
        <f t="shared" si="7"/>
        <v>228.0333333333333</v>
      </c>
      <c r="F130" s="10">
        <f t="shared" si="8"/>
        <v>227.74166666666662</v>
      </c>
      <c r="G130" s="10">
        <f t="shared" si="9"/>
        <v>26.433458963006338</v>
      </c>
      <c r="H130" s="10">
        <f t="shared" si="10"/>
        <v>99.531501760555074</v>
      </c>
      <c r="J130" s="10" t="s">
        <v>89</v>
      </c>
      <c r="K130" s="23">
        <v>269.42935814401113</v>
      </c>
    </row>
    <row r="131" spans="1:11" x14ac:dyDescent="0.3">
      <c r="A131" s="10">
        <f t="shared" si="11"/>
        <v>1911</v>
      </c>
      <c r="B131" s="10" t="s">
        <v>93</v>
      </c>
      <c r="C131" s="10" t="str">
        <f t="shared" ref="C131:C194" si="14">_xlfn.CONCAT(A131,"-",LEFT(B131,3))</f>
        <v>1911-Oct</v>
      </c>
      <c r="D131" s="10">
        <v>302.3</v>
      </c>
      <c r="E131" s="10">
        <f t="shared" si="7"/>
        <v>227.44999999999996</v>
      </c>
      <c r="F131" s="10">
        <f t="shared" si="8"/>
        <v>230.43749999999994</v>
      </c>
      <c r="G131" s="10">
        <f t="shared" si="9"/>
        <v>131.18524545701115</v>
      </c>
      <c r="H131" s="10">
        <f t="shared" si="10"/>
        <v>121.62025926293542</v>
      </c>
      <c r="J131" s="10" t="s">
        <v>90</v>
      </c>
      <c r="K131" s="23">
        <v>285.19083662626548</v>
      </c>
    </row>
    <row r="132" spans="1:11" x14ac:dyDescent="0.3">
      <c r="A132" s="10">
        <f t="shared" si="11"/>
        <v>1911</v>
      </c>
      <c r="B132" s="10" t="s">
        <v>94</v>
      </c>
      <c r="C132" s="10" t="str">
        <f t="shared" si="14"/>
        <v>1911-Nov</v>
      </c>
      <c r="D132" s="10">
        <v>145.69999999999999</v>
      </c>
      <c r="E132" s="10">
        <f t="shared" si="7"/>
        <v>233.42499999999995</v>
      </c>
      <c r="F132" s="10">
        <f t="shared" si="8"/>
        <v>234.95416666666665</v>
      </c>
      <c r="G132" s="10">
        <f t="shared" si="9"/>
        <v>62.012094557449146</v>
      </c>
      <c r="H132" s="10">
        <f t="shared" si="10"/>
        <v>67.576439773848591</v>
      </c>
      <c r="J132" s="10" t="s">
        <v>91</v>
      </c>
      <c r="K132" s="23">
        <v>173.75703732870761</v>
      </c>
    </row>
    <row r="133" spans="1:11" x14ac:dyDescent="0.3">
      <c r="A133" s="10">
        <f t="shared" si="11"/>
        <v>1911</v>
      </c>
      <c r="B133" s="10" t="s">
        <v>95</v>
      </c>
      <c r="C133" s="10" t="str">
        <f t="shared" si="14"/>
        <v>1911-Dec</v>
      </c>
      <c r="D133" s="10">
        <v>87.6</v>
      </c>
      <c r="E133" s="10">
        <f t="shared" si="7"/>
        <v>236.48333333333332</v>
      </c>
      <c r="F133" s="10">
        <f t="shared" si="8"/>
        <v>234.74166666666667</v>
      </c>
      <c r="G133" s="10">
        <f t="shared" si="9"/>
        <v>37.31761865880933</v>
      </c>
      <c r="H133" s="10">
        <f t="shared" si="10"/>
        <v>16.591425721648235</v>
      </c>
      <c r="J133" s="10" t="s">
        <v>92</v>
      </c>
      <c r="K133" s="23">
        <v>99.531501760555074</v>
      </c>
    </row>
    <row r="134" spans="1:11" x14ac:dyDescent="0.3">
      <c r="A134" s="10">
        <f t="shared" si="11"/>
        <v>1912</v>
      </c>
      <c r="B134" s="10" t="s">
        <v>84</v>
      </c>
      <c r="C134" s="10" t="str">
        <f t="shared" si="14"/>
        <v>1912-Jan</v>
      </c>
      <c r="D134" s="10">
        <v>1.9</v>
      </c>
      <c r="E134" s="10">
        <f t="shared" si="7"/>
        <v>233</v>
      </c>
      <c r="F134" s="10">
        <f t="shared" si="8"/>
        <v>238.3458333333333</v>
      </c>
      <c r="G134" s="10">
        <f t="shared" si="9"/>
        <v>0.79716098806006686</v>
      </c>
      <c r="H134" s="10">
        <f t="shared" si="10"/>
        <v>4.9026945630710452</v>
      </c>
      <c r="J134" s="10" t="s">
        <v>93</v>
      </c>
      <c r="K134" s="23">
        <v>121.62025926293542</v>
      </c>
    </row>
    <row r="135" spans="1:11" x14ac:dyDescent="0.3">
      <c r="A135" s="10">
        <f t="shared" si="11"/>
        <v>1912</v>
      </c>
      <c r="B135" s="10" t="s">
        <v>85</v>
      </c>
      <c r="C135" s="10" t="str">
        <f t="shared" si="14"/>
        <v>1912-Feb</v>
      </c>
      <c r="D135" s="10">
        <v>15</v>
      </c>
      <c r="E135" s="10">
        <f t="shared" si="7"/>
        <v>243.69166666666663</v>
      </c>
      <c r="F135" s="10">
        <f t="shared" si="8"/>
        <v>258.51666666666665</v>
      </c>
      <c r="G135" s="10">
        <f t="shared" si="9"/>
        <v>5.8023338276062155</v>
      </c>
      <c r="H135" s="10">
        <f t="shared" si="10"/>
        <v>6.3261633717838892</v>
      </c>
      <c r="J135" s="10" t="s">
        <v>94</v>
      </c>
      <c r="K135" s="23">
        <v>67.576439773848591</v>
      </c>
    </row>
    <row r="136" spans="1:11" x14ac:dyDescent="0.3">
      <c r="A136" s="10">
        <f t="shared" si="11"/>
        <v>1912</v>
      </c>
      <c r="B136" s="10" t="s">
        <v>86</v>
      </c>
      <c r="C136" s="10" t="str">
        <f t="shared" si="14"/>
        <v>1912-Mar</v>
      </c>
      <c r="D136" s="10">
        <v>11.2</v>
      </c>
      <c r="E136" s="10">
        <f t="shared" si="7"/>
        <v>273.3416666666667</v>
      </c>
      <c r="F136" s="10">
        <f t="shared" si="8"/>
        <v>276.53333333333336</v>
      </c>
      <c r="G136" s="10">
        <f t="shared" si="9"/>
        <v>4.0501446480231431</v>
      </c>
      <c r="H136" s="10">
        <f t="shared" si="10"/>
        <v>15.37954663485211</v>
      </c>
      <c r="J136" s="10" t="s">
        <v>95</v>
      </c>
      <c r="K136" s="23">
        <v>16.591425721648235</v>
      </c>
    </row>
    <row r="137" spans="1:11" x14ac:dyDescent="0.3">
      <c r="A137" s="10">
        <f t="shared" si="11"/>
        <v>1912</v>
      </c>
      <c r="B137" s="10" t="s">
        <v>87</v>
      </c>
      <c r="C137" s="10" t="str">
        <f t="shared" si="14"/>
        <v>1912-Apr</v>
      </c>
      <c r="D137" s="10">
        <v>122.7</v>
      </c>
      <c r="E137" s="10">
        <f t="shared" ref="E137:E200" si="15">AVERAGE(D131:D142)</f>
        <v>279.72500000000002</v>
      </c>
      <c r="F137" s="10">
        <f t="shared" ref="F137:F200" si="16">AVERAGE(E137:E138)</f>
        <v>286.69166666666672</v>
      </c>
      <c r="G137" s="10">
        <f t="shared" ref="G137:G200" si="17">D137*100/F137</f>
        <v>42.798593145946569</v>
      </c>
      <c r="H137" s="10">
        <f t="shared" ref="H137:H200" si="18">_xlfn.SWITCH(TRUE,B137="January",$K$125,B137="February",$K$126,B137="March",$K$127,B137="April",$K$128,B137="May",$K$129,B137="June",$K$130,B137="July",$K$131,B137="August",$K$132,B137="September",$K$133,B137="October",$K$134,B137="November",$K$135,B137="December",$K$136)</f>
        <v>45.500102945399853</v>
      </c>
    </row>
    <row r="138" spans="1:11" x14ac:dyDescent="0.3">
      <c r="A138" s="10">
        <f t="shared" si="11"/>
        <v>1912</v>
      </c>
      <c r="B138" s="10" t="s">
        <v>88</v>
      </c>
      <c r="C138" s="10" t="str">
        <f t="shared" si="14"/>
        <v>1912-May</v>
      </c>
      <c r="D138" s="10">
        <v>217.3</v>
      </c>
      <c r="E138" s="10">
        <f t="shared" si="15"/>
        <v>293.65833333333336</v>
      </c>
      <c r="F138" s="10">
        <f t="shared" si="16"/>
        <v>293.36666666666667</v>
      </c>
      <c r="G138" s="10">
        <f t="shared" si="17"/>
        <v>74.071128280877176</v>
      </c>
      <c r="H138" s="10">
        <f t="shared" si="18"/>
        <v>94.194633866921578</v>
      </c>
    </row>
    <row r="139" spans="1:11" x14ac:dyDescent="0.3">
      <c r="A139" s="10">
        <f t="shared" si="11"/>
        <v>1912</v>
      </c>
      <c r="B139" s="10" t="s">
        <v>89</v>
      </c>
      <c r="C139" s="10" t="str">
        <f t="shared" si="14"/>
        <v>1912-Jun</v>
      </c>
      <c r="D139" s="10">
        <v>948.2</v>
      </c>
      <c r="E139" s="10">
        <f t="shared" si="15"/>
        <v>293.07499999999999</v>
      </c>
      <c r="F139" s="10">
        <f t="shared" si="16"/>
        <v>290.3416666666667</v>
      </c>
      <c r="G139" s="10">
        <f t="shared" si="17"/>
        <v>326.5807525616371</v>
      </c>
      <c r="H139" s="10">
        <f t="shared" si="18"/>
        <v>269.42935814401113</v>
      </c>
    </row>
    <row r="140" spans="1:11" x14ac:dyDescent="0.3">
      <c r="A140" s="10">
        <f t="shared" si="11"/>
        <v>1912</v>
      </c>
      <c r="B140" s="10" t="s">
        <v>90</v>
      </c>
      <c r="C140" s="10" t="str">
        <f t="shared" si="14"/>
        <v>1912-Jul</v>
      </c>
      <c r="D140" s="10">
        <v>833.6</v>
      </c>
      <c r="E140" s="10">
        <f t="shared" si="15"/>
        <v>287.60833333333335</v>
      </c>
      <c r="F140" s="10">
        <f t="shared" si="16"/>
        <v>287.6583333333333</v>
      </c>
      <c r="G140" s="10">
        <f t="shared" si="17"/>
        <v>289.78823256757153</v>
      </c>
      <c r="H140" s="10">
        <f t="shared" si="18"/>
        <v>285.19083662626548</v>
      </c>
    </row>
    <row r="141" spans="1:11" x14ac:dyDescent="0.3">
      <c r="A141" s="10">
        <f t="shared" si="11"/>
        <v>1912</v>
      </c>
      <c r="B141" s="10" t="s">
        <v>91</v>
      </c>
      <c r="C141" s="10" t="str">
        <f t="shared" si="14"/>
        <v>1912-Aug</v>
      </c>
      <c r="D141" s="10">
        <v>534.4</v>
      </c>
      <c r="E141" s="10">
        <f t="shared" si="15"/>
        <v>287.70833333333331</v>
      </c>
      <c r="F141" s="10">
        <f t="shared" si="16"/>
        <v>287.29999999999995</v>
      </c>
      <c r="G141" s="10">
        <f t="shared" si="17"/>
        <v>186.00765750087021</v>
      </c>
      <c r="H141" s="10">
        <f t="shared" si="18"/>
        <v>173.75703732870761</v>
      </c>
    </row>
    <row r="142" spans="1:11" x14ac:dyDescent="0.3">
      <c r="A142" s="10">
        <f t="shared" ref="A142:A205" si="19">A130+1</f>
        <v>1912</v>
      </c>
      <c r="B142" s="10" t="s">
        <v>92</v>
      </c>
      <c r="C142" s="10" t="str">
        <f t="shared" si="14"/>
        <v>1912-Sep</v>
      </c>
      <c r="D142" s="10">
        <v>136.80000000000001</v>
      </c>
      <c r="E142" s="10">
        <f t="shared" si="15"/>
        <v>286.89166666666665</v>
      </c>
      <c r="F142" s="10">
        <f t="shared" si="16"/>
        <v>287.28750000000002</v>
      </c>
      <c r="G142" s="10">
        <f t="shared" si="17"/>
        <v>47.617804464169168</v>
      </c>
      <c r="H142" s="10">
        <f t="shared" si="18"/>
        <v>99.531501760555074</v>
      </c>
    </row>
    <row r="143" spans="1:11" x14ac:dyDescent="0.3">
      <c r="A143" s="10">
        <f t="shared" si="19"/>
        <v>1912</v>
      </c>
      <c r="B143" s="10" t="s">
        <v>93</v>
      </c>
      <c r="C143" s="10" t="str">
        <f t="shared" si="14"/>
        <v>1912-Oct</v>
      </c>
      <c r="D143" s="10">
        <v>469.5</v>
      </c>
      <c r="E143" s="10">
        <f t="shared" si="15"/>
        <v>287.68333333333334</v>
      </c>
      <c r="F143" s="10">
        <f t="shared" si="16"/>
        <v>285.72499999999997</v>
      </c>
      <c r="G143" s="10">
        <f t="shared" si="17"/>
        <v>164.31883804357338</v>
      </c>
      <c r="H143" s="10">
        <f t="shared" si="18"/>
        <v>121.62025926293542</v>
      </c>
    </row>
    <row r="144" spans="1:11" x14ac:dyDescent="0.3">
      <c r="A144" s="10">
        <f t="shared" si="19"/>
        <v>1912</v>
      </c>
      <c r="B144" s="10" t="s">
        <v>94</v>
      </c>
      <c r="C144" s="10" t="str">
        <f t="shared" si="14"/>
        <v>1912-Nov</v>
      </c>
      <c r="D144" s="10">
        <v>138.69999999999999</v>
      </c>
      <c r="E144" s="10">
        <f t="shared" si="15"/>
        <v>283.76666666666659</v>
      </c>
      <c r="F144" s="10">
        <f t="shared" si="16"/>
        <v>282.99583333333328</v>
      </c>
      <c r="G144" s="10">
        <f t="shared" si="17"/>
        <v>49.011322310399152</v>
      </c>
      <c r="H144" s="10">
        <f t="shared" si="18"/>
        <v>67.576439773848591</v>
      </c>
    </row>
    <row r="145" spans="1:8" x14ac:dyDescent="0.3">
      <c r="A145" s="10">
        <f t="shared" si="19"/>
        <v>1912</v>
      </c>
      <c r="B145" s="10" t="s">
        <v>95</v>
      </c>
      <c r="C145" s="10" t="str">
        <f t="shared" si="14"/>
        <v>1912-Dec</v>
      </c>
      <c r="D145" s="10">
        <v>22</v>
      </c>
      <c r="E145" s="10">
        <f t="shared" si="15"/>
        <v>282.22499999999997</v>
      </c>
      <c r="F145" s="10">
        <f t="shared" si="16"/>
        <v>265.28749999999997</v>
      </c>
      <c r="G145" s="10">
        <f t="shared" si="17"/>
        <v>8.2928897893794478</v>
      </c>
      <c r="H145" s="10">
        <f t="shared" si="18"/>
        <v>16.591425721648235</v>
      </c>
    </row>
    <row r="146" spans="1:8" x14ac:dyDescent="0.3">
      <c r="A146" s="10">
        <f t="shared" si="19"/>
        <v>1913</v>
      </c>
      <c r="B146" s="10" t="s">
        <v>84</v>
      </c>
      <c r="C146" s="10" t="str">
        <f t="shared" si="14"/>
        <v>1913-Jan</v>
      </c>
      <c r="D146" s="10">
        <v>3.1</v>
      </c>
      <c r="E146" s="10">
        <f t="shared" si="15"/>
        <v>248.35</v>
      </c>
      <c r="F146" s="10">
        <f t="shared" si="16"/>
        <v>245.41666666666669</v>
      </c>
      <c r="G146" s="10">
        <f t="shared" si="17"/>
        <v>1.263157894736842</v>
      </c>
      <c r="H146" s="10">
        <f t="shared" si="18"/>
        <v>4.9026945630710452</v>
      </c>
    </row>
    <row r="147" spans="1:8" x14ac:dyDescent="0.3">
      <c r="A147" s="10">
        <f t="shared" si="19"/>
        <v>1913</v>
      </c>
      <c r="B147" s="10" t="s">
        <v>85</v>
      </c>
      <c r="C147" s="10" t="str">
        <f t="shared" si="14"/>
        <v>1913-Feb</v>
      </c>
      <c r="D147" s="10">
        <v>5.2</v>
      </c>
      <c r="E147" s="10">
        <f t="shared" si="15"/>
        <v>242.48333333333335</v>
      </c>
      <c r="F147" s="10">
        <f t="shared" si="16"/>
        <v>230.51666666666671</v>
      </c>
      <c r="G147" s="10">
        <f t="shared" si="17"/>
        <v>2.2558021835008311</v>
      </c>
      <c r="H147" s="10">
        <f t="shared" si="18"/>
        <v>6.3261633717838892</v>
      </c>
    </row>
    <row r="148" spans="1:8" x14ac:dyDescent="0.3">
      <c r="A148" s="10">
        <f t="shared" si="19"/>
        <v>1913</v>
      </c>
      <c r="B148" s="10" t="s">
        <v>86</v>
      </c>
      <c r="C148" s="10" t="str">
        <f t="shared" si="14"/>
        <v>1913-Mar</v>
      </c>
      <c r="D148" s="10">
        <v>20.7</v>
      </c>
      <c r="E148" s="10">
        <f t="shared" si="15"/>
        <v>218.55000000000004</v>
      </c>
      <c r="F148" s="10">
        <f t="shared" si="16"/>
        <v>220.22083333333336</v>
      </c>
      <c r="G148" s="10">
        <f t="shared" si="17"/>
        <v>9.399655648685977</v>
      </c>
      <c r="H148" s="10">
        <f t="shared" si="18"/>
        <v>15.37954663485211</v>
      </c>
    </row>
    <row r="149" spans="1:8" x14ac:dyDescent="0.3">
      <c r="A149" s="10">
        <f t="shared" si="19"/>
        <v>1913</v>
      </c>
      <c r="B149" s="10" t="s">
        <v>87</v>
      </c>
      <c r="C149" s="10" t="str">
        <f t="shared" si="14"/>
        <v>1913-Apr</v>
      </c>
      <c r="D149" s="10">
        <v>75.7</v>
      </c>
      <c r="E149" s="10">
        <f t="shared" si="15"/>
        <v>221.89166666666668</v>
      </c>
      <c r="F149" s="10">
        <f t="shared" si="16"/>
        <v>219.93333333333334</v>
      </c>
      <c r="G149" s="10">
        <f t="shared" si="17"/>
        <v>34.419521066989994</v>
      </c>
      <c r="H149" s="10">
        <f t="shared" si="18"/>
        <v>45.500102945399853</v>
      </c>
    </row>
    <row r="150" spans="1:8" x14ac:dyDescent="0.3">
      <c r="A150" s="10">
        <f t="shared" si="19"/>
        <v>1913</v>
      </c>
      <c r="B150" s="10" t="s">
        <v>88</v>
      </c>
      <c r="C150" s="10" t="str">
        <f t="shared" si="14"/>
        <v>1913-May</v>
      </c>
      <c r="D150" s="10">
        <v>198.8</v>
      </c>
      <c r="E150" s="10">
        <f t="shared" si="15"/>
        <v>217.97500000000002</v>
      </c>
      <c r="F150" s="10">
        <f t="shared" si="16"/>
        <v>216.77500000000003</v>
      </c>
      <c r="G150" s="10">
        <f t="shared" si="17"/>
        <v>91.707992157767251</v>
      </c>
      <c r="H150" s="10">
        <f t="shared" si="18"/>
        <v>94.194633866921578</v>
      </c>
    </row>
    <row r="151" spans="1:8" x14ac:dyDescent="0.3">
      <c r="A151" s="10">
        <f t="shared" si="19"/>
        <v>1913</v>
      </c>
      <c r="B151" s="10" t="s">
        <v>89</v>
      </c>
      <c r="C151" s="10" t="str">
        <f t="shared" si="14"/>
        <v>1913-Jun</v>
      </c>
      <c r="D151" s="10">
        <v>541.70000000000005</v>
      </c>
      <c r="E151" s="10">
        <f t="shared" si="15"/>
        <v>215.57500000000002</v>
      </c>
      <c r="F151" s="10">
        <f t="shared" si="16"/>
        <v>216.56666666666669</v>
      </c>
      <c r="G151" s="10">
        <f t="shared" si="17"/>
        <v>250.13082961366786</v>
      </c>
      <c r="H151" s="10">
        <f t="shared" si="18"/>
        <v>269.42935814401113</v>
      </c>
    </row>
    <row r="152" spans="1:8" x14ac:dyDescent="0.3">
      <c r="A152" s="10">
        <f t="shared" si="19"/>
        <v>1913</v>
      </c>
      <c r="B152" s="10" t="s">
        <v>90</v>
      </c>
      <c r="C152" s="10" t="str">
        <f t="shared" si="14"/>
        <v>1913-Jul</v>
      </c>
      <c r="D152" s="10">
        <v>763.2</v>
      </c>
      <c r="E152" s="10">
        <f t="shared" si="15"/>
        <v>217.55833333333337</v>
      </c>
      <c r="F152" s="10">
        <f t="shared" si="16"/>
        <v>217.45833333333337</v>
      </c>
      <c r="G152" s="10">
        <f t="shared" si="17"/>
        <v>350.96378616593211</v>
      </c>
      <c r="H152" s="10">
        <f t="shared" si="18"/>
        <v>285.19083662626548</v>
      </c>
    </row>
    <row r="153" spans="1:8" x14ac:dyDescent="0.3">
      <c r="A153" s="10">
        <f t="shared" si="19"/>
        <v>1913</v>
      </c>
      <c r="B153" s="10" t="s">
        <v>91</v>
      </c>
      <c r="C153" s="10" t="str">
        <f t="shared" si="14"/>
        <v>1913-Aug</v>
      </c>
      <c r="D153" s="10">
        <v>247.2</v>
      </c>
      <c r="E153" s="10">
        <f t="shared" si="15"/>
        <v>217.35833333333338</v>
      </c>
      <c r="F153" s="10">
        <f t="shared" si="16"/>
        <v>217.42500000000004</v>
      </c>
      <c r="G153" s="10">
        <f t="shared" si="17"/>
        <v>113.6943773715074</v>
      </c>
      <c r="H153" s="10">
        <f t="shared" si="18"/>
        <v>173.75703732870761</v>
      </c>
    </row>
    <row r="154" spans="1:8" x14ac:dyDescent="0.3">
      <c r="A154" s="10">
        <f t="shared" si="19"/>
        <v>1913</v>
      </c>
      <c r="B154" s="10" t="s">
        <v>92</v>
      </c>
      <c r="C154" s="10" t="str">
        <f t="shared" si="14"/>
        <v>1913-Sep</v>
      </c>
      <c r="D154" s="10">
        <v>176.9</v>
      </c>
      <c r="E154" s="10">
        <f t="shared" si="15"/>
        <v>217.4916666666667</v>
      </c>
      <c r="F154" s="10">
        <f t="shared" si="16"/>
        <v>217.38333333333335</v>
      </c>
      <c r="G154" s="10">
        <f t="shared" si="17"/>
        <v>81.376983822740158</v>
      </c>
      <c r="H154" s="10">
        <f t="shared" si="18"/>
        <v>99.531501760555074</v>
      </c>
    </row>
    <row r="155" spans="1:8" x14ac:dyDescent="0.3">
      <c r="A155" s="10">
        <f t="shared" si="19"/>
        <v>1913</v>
      </c>
      <c r="B155" s="10" t="s">
        <v>93</v>
      </c>
      <c r="C155" s="10" t="str">
        <f t="shared" si="14"/>
        <v>1913-Oct</v>
      </c>
      <c r="D155" s="10">
        <v>422.5</v>
      </c>
      <c r="E155" s="10">
        <f t="shared" si="15"/>
        <v>217.27500000000001</v>
      </c>
      <c r="F155" s="10">
        <f t="shared" si="16"/>
        <v>215.48333333333335</v>
      </c>
      <c r="G155" s="10">
        <f t="shared" si="17"/>
        <v>196.07084848016086</v>
      </c>
      <c r="H155" s="10">
        <f t="shared" si="18"/>
        <v>121.62025926293542</v>
      </c>
    </row>
    <row r="156" spans="1:8" x14ac:dyDescent="0.3">
      <c r="A156" s="10">
        <f t="shared" si="19"/>
        <v>1913</v>
      </c>
      <c r="B156" s="10" t="s">
        <v>94</v>
      </c>
      <c r="C156" s="10" t="str">
        <f t="shared" si="14"/>
        <v>1913-Nov</v>
      </c>
      <c r="D156" s="10">
        <v>109.9</v>
      </c>
      <c r="E156" s="10">
        <f t="shared" si="15"/>
        <v>213.69166666666669</v>
      </c>
      <c r="F156" s="10">
        <f t="shared" si="16"/>
        <v>212.25</v>
      </c>
      <c r="G156" s="10">
        <f t="shared" si="17"/>
        <v>51.77856301531213</v>
      </c>
      <c r="H156" s="10">
        <f t="shared" si="18"/>
        <v>67.576439773848591</v>
      </c>
    </row>
    <row r="157" spans="1:8" x14ac:dyDescent="0.3">
      <c r="A157" s="10">
        <f t="shared" si="19"/>
        <v>1913</v>
      </c>
      <c r="B157" s="10" t="s">
        <v>95</v>
      </c>
      <c r="C157" s="10" t="str">
        <f t="shared" si="14"/>
        <v>1913-Dec</v>
      </c>
      <c r="D157" s="10">
        <v>45.8</v>
      </c>
      <c r="E157" s="10">
        <f t="shared" si="15"/>
        <v>210.80833333333331</v>
      </c>
      <c r="F157" s="10">
        <f t="shared" si="16"/>
        <v>211.79166666666666</v>
      </c>
      <c r="G157" s="10">
        <f t="shared" si="17"/>
        <v>21.625024591776512</v>
      </c>
      <c r="H157" s="10">
        <f t="shared" si="18"/>
        <v>16.591425721648235</v>
      </c>
    </row>
    <row r="158" spans="1:8" x14ac:dyDescent="0.3">
      <c r="A158" s="10">
        <f t="shared" si="19"/>
        <v>1914</v>
      </c>
      <c r="B158" s="10" t="s">
        <v>84</v>
      </c>
      <c r="C158" s="10" t="str">
        <f t="shared" si="14"/>
        <v>1914-Jan</v>
      </c>
      <c r="D158" s="10">
        <v>0.7</v>
      </c>
      <c r="E158" s="10">
        <f t="shared" si="15"/>
        <v>212.77500000000001</v>
      </c>
      <c r="F158" s="10">
        <f t="shared" si="16"/>
        <v>216.71250000000001</v>
      </c>
      <c r="G158" s="10">
        <f t="shared" si="17"/>
        <v>0.32300859433581358</v>
      </c>
      <c r="H158" s="10">
        <f t="shared" si="18"/>
        <v>4.9026945630710452</v>
      </c>
    </row>
    <row r="159" spans="1:8" x14ac:dyDescent="0.3">
      <c r="A159" s="10">
        <f t="shared" si="19"/>
        <v>1914</v>
      </c>
      <c r="B159" s="10" t="s">
        <v>85</v>
      </c>
      <c r="C159" s="10" t="str">
        <f t="shared" si="14"/>
        <v>1914-Feb</v>
      </c>
      <c r="D159" s="10">
        <v>6.8</v>
      </c>
      <c r="E159" s="10">
        <f t="shared" si="15"/>
        <v>220.65</v>
      </c>
      <c r="F159" s="10">
        <f t="shared" si="16"/>
        <v>227.10833333333332</v>
      </c>
      <c r="G159" s="10">
        <f t="shared" si="17"/>
        <v>2.9941657799141379</v>
      </c>
      <c r="H159" s="10">
        <f t="shared" si="18"/>
        <v>6.3261633717838892</v>
      </c>
    </row>
    <row r="160" spans="1:8" x14ac:dyDescent="0.3">
      <c r="A160" s="10">
        <f t="shared" si="19"/>
        <v>1914</v>
      </c>
      <c r="B160" s="10" t="s">
        <v>86</v>
      </c>
      <c r="C160" s="10" t="str">
        <f t="shared" si="14"/>
        <v>1914-Mar</v>
      </c>
      <c r="D160" s="10">
        <v>18.100000000000001</v>
      </c>
      <c r="E160" s="10">
        <f t="shared" si="15"/>
        <v>233.56666666666663</v>
      </c>
      <c r="F160" s="10">
        <f t="shared" si="16"/>
        <v>236.23749999999995</v>
      </c>
      <c r="G160" s="10">
        <f t="shared" si="17"/>
        <v>7.6617810466162259</v>
      </c>
      <c r="H160" s="10">
        <f t="shared" si="18"/>
        <v>15.37954663485211</v>
      </c>
    </row>
    <row r="161" spans="1:8" x14ac:dyDescent="0.3">
      <c r="A161" s="10">
        <f t="shared" si="19"/>
        <v>1914</v>
      </c>
      <c r="B161" s="10" t="s">
        <v>87</v>
      </c>
      <c r="C161" s="10" t="str">
        <f t="shared" si="14"/>
        <v>1914-Apr</v>
      </c>
      <c r="D161" s="10">
        <v>32.700000000000003</v>
      </c>
      <c r="E161" s="10">
        <f t="shared" si="15"/>
        <v>238.9083333333333</v>
      </c>
      <c r="F161" s="10">
        <f t="shared" si="16"/>
        <v>236.90416666666664</v>
      </c>
      <c r="G161" s="10">
        <f t="shared" si="17"/>
        <v>13.803049756406427</v>
      </c>
      <c r="H161" s="10">
        <f t="shared" si="18"/>
        <v>45.500102945399853</v>
      </c>
    </row>
    <row r="162" spans="1:8" x14ac:dyDescent="0.3">
      <c r="A162" s="10">
        <f t="shared" si="19"/>
        <v>1914</v>
      </c>
      <c r="B162" s="10" t="s">
        <v>88</v>
      </c>
      <c r="C162" s="10" t="str">
        <f t="shared" si="14"/>
        <v>1914-May</v>
      </c>
      <c r="D162" s="10">
        <v>164.2</v>
      </c>
      <c r="E162" s="10">
        <f t="shared" si="15"/>
        <v>234.9</v>
      </c>
      <c r="F162" s="10">
        <f t="shared" si="16"/>
        <v>234.52500000000001</v>
      </c>
      <c r="G162" s="10">
        <f t="shared" si="17"/>
        <v>70.013857797676152</v>
      </c>
      <c r="H162" s="10">
        <f t="shared" si="18"/>
        <v>94.194633866921578</v>
      </c>
    </row>
    <row r="163" spans="1:8" x14ac:dyDescent="0.3">
      <c r="A163" s="10">
        <f t="shared" si="19"/>
        <v>1914</v>
      </c>
      <c r="B163" s="10" t="s">
        <v>89</v>
      </c>
      <c r="C163" s="10" t="str">
        <f t="shared" si="14"/>
        <v>1914-Jun</v>
      </c>
      <c r="D163" s="10">
        <v>565.29999999999995</v>
      </c>
      <c r="E163" s="10">
        <f t="shared" si="15"/>
        <v>234.15</v>
      </c>
      <c r="F163" s="10">
        <f t="shared" si="16"/>
        <v>237.875</v>
      </c>
      <c r="G163" s="10">
        <f t="shared" si="17"/>
        <v>237.64582238570674</v>
      </c>
      <c r="H163" s="10">
        <f t="shared" si="18"/>
        <v>269.42935814401113</v>
      </c>
    </row>
    <row r="164" spans="1:8" x14ac:dyDescent="0.3">
      <c r="A164" s="10">
        <f t="shared" si="19"/>
        <v>1914</v>
      </c>
      <c r="B164" s="10" t="s">
        <v>90</v>
      </c>
      <c r="C164" s="10" t="str">
        <f t="shared" si="14"/>
        <v>1914-Jul</v>
      </c>
      <c r="D164" s="10">
        <v>857.7</v>
      </c>
      <c r="E164" s="10">
        <f t="shared" si="15"/>
        <v>241.6</v>
      </c>
      <c r="F164" s="10">
        <f t="shared" si="16"/>
        <v>242.27500000000001</v>
      </c>
      <c r="G164" s="10">
        <f t="shared" si="17"/>
        <v>354.01919306573109</v>
      </c>
      <c r="H164" s="10">
        <f t="shared" si="18"/>
        <v>285.19083662626548</v>
      </c>
    </row>
    <row r="165" spans="1:8" x14ac:dyDescent="0.3">
      <c r="A165" s="10">
        <f t="shared" si="19"/>
        <v>1914</v>
      </c>
      <c r="B165" s="10" t="s">
        <v>91</v>
      </c>
      <c r="C165" s="10" t="str">
        <f t="shared" si="14"/>
        <v>1914-Aug</v>
      </c>
      <c r="D165" s="10">
        <v>402.2</v>
      </c>
      <c r="E165" s="10">
        <f t="shared" si="15"/>
        <v>242.95000000000002</v>
      </c>
      <c r="F165" s="10">
        <f t="shared" si="16"/>
        <v>243.64583333333334</v>
      </c>
      <c r="G165" s="10">
        <f t="shared" si="17"/>
        <v>165.07567336468577</v>
      </c>
      <c r="H165" s="10">
        <f t="shared" si="18"/>
        <v>173.75703732870761</v>
      </c>
    </row>
    <row r="166" spans="1:8" x14ac:dyDescent="0.3">
      <c r="A166" s="10">
        <f t="shared" si="19"/>
        <v>1914</v>
      </c>
      <c r="B166" s="10" t="s">
        <v>92</v>
      </c>
      <c r="C166" s="10" t="str">
        <f t="shared" si="14"/>
        <v>1914-Sep</v>
      </c>
      <c r="D166" s="10">
        <v>241</v>
      </c>
      <c r="E166" s="10">
        <f t="shared" si="15"/>
        <v>244.34166666666667</v>
      </c>
      <c r="F166" s="10">
        <f t="shared" si="16"/>
        <v>245.36666666666667</v>
      </c>
      <c r="G166" s="10">
        <f t="shared" si="17"/>
        <v>98.220350495856536</v>
      </c>
      <c r="H166" s="10">
        <f t="shared" si="18"/>
        <v>99.531501760555074</v>
      </c>
    </row>
    <row r="167" spans="1:8" x14ac:dyDescent="0.3">
      <c r="A167" s="10">
        <f t="shared" si="19"/>
        <v>1914</v>
      </c>
      <c r="B167" s="10" t="s">
        <v>93</v>
      </c>
      <c r="C167" s="10" t="str">
        <f t="shared" si="14"/>
        <v>1914-Oct</v>
      </c>
      <c r="D167" s="10">
        <v>374.4</v>
      </c>
      <c r="E167" s="10">
        <f t="shared" si="15"/>
        <v>246.39166666666668</v>
      </c>
      <c r="F167" s="10">
        <f t="shared" si="16"/>
        <v>249.44583333333333</v>
      </c>
      <c r="G167" s="10">
        <f t="shared" si="17"/>
        <v>150.09270549718542</v>
      </c>
      <c r="H167" s="10">
        <f t="shared" si="18"/>
        <v>121.62025926293542</v>
      </c>
    </row>
    <row r="168" spans="1:8" x14ac:dyDescent="0.3">
      <c r="A168" s="10">
        <f t="shared" si="19"/>
        <v>1914</v>
      </c>
      <c r="B168" s="10" t="s">
        <v>94</v>
      </c>
      <c r="C168" s="10" t="str">
        <f t="shared" si="14"/>
        <v>1914-Nov</v>
      </c>
      <c r="D168" s="10">
        <v>100.9</v>
      </c>
      <c r="E168" s="10">
        <f t="shared" si="15"/>
        <v>252.5</v>
      </c>
      <c r="F168" s="10">
        <f t="shared" si="16"/>
        <v>252.0958333333333</v>
      </c>
      <c r="G168" s="10">
        <f t="shared" si="17"/>
        <v>40.024461596945613</v>
      </c>
      <c r="H168" s="10">
        <f t="shared" si="18"/>
        <v>67.576439773848591</v>
      </c>
    </row>
    <row r="169" spans="1:8" x14ac:dyDescent="0.3">
      <c r="A169" s="10">
        <f t="shared" si="19"/>
        <v>1914</v>
      </c>
      <c r="B169" s="10" t="s">
        <v>95</v>
      </c>
      <c r="C169" s="10" t="str">
        <f t="shared" si="14"/>
        <v>1914-Dec</v>
      </c>
      <c r="D169" s="10">
        <v>135.19999999999999</v>
      </c>
      <c r="E169" s="10">
        <f t="shared" si="15"/>
        <v>251.69166666666663</v>
      </c>
      <c r="F169" s="10">
        <f t="shared" si="16"/>
        <v>257.14166666666665</v>
      </c>
      <c r="G169" s="10">
        <f t="shared" si="17"/>
        <v>52.578021194542565</v>
      </c>
      <c r="H169" s="10">
        <f t="shared" si="18"/>
        <v>16.591425721648235</v>
      </c>
    </row>
    <row r="170" spans="1:8" x14ac:dyDescent="0.3">
      <c r="A170" s="10">
        <f t="shared" si="19"/>
        <v>1915</v>
      </c>
      <c r="B170" s="10" t="s">
        <v>84</v>
      </c>
      <c r="C170" s="10" t="str">
        <f t="shared" si="14"/>
        <v>1915-Jan</v>
      </c>
      <c r="D170" s="10">
        <v>16.899999999999999</v>
      </c>
      <c r="E170" s="10">
        <f t="shared" si="15"/>
        <v>262.59166666666664</v>
      </c>
      <c r="F170" s="10">
        <f t="shared" si="16"/>
        <v>259.17083333333335</v>
      </c>
      <c r="G170" s="10">
        <f t="shared" si="17"/>
        <v>6.5207954856031245</v>
      </c>
      <c r="H170" s="10">
        <f t="shared" si="18"/>
        <v>4.9026945630710452</v>
      </c>
    </row>
    <row r="171" spans="1:8" x14ac:dyDescent="0.3">
      <c r="A171" s="10">
        <f t="shared" si="19"/>
        <v>1915</v>
      </c>
      <c r="B171" s="10" t="s">
        <v>85</v>
      </c>
      <c r="C171" s="10" t="str">
        <f t="shared" si="14"/>
        <v>1915-Feb</v>
      </c>
      <c r="D171" s="10">
        <v>23.5</v>
      </c>
      <c r="E171" s="10">
        <f t="shared" si="15"/>
        <v>255.75</v>
      </c>
      <c r="F171" s="10">
        <f t="shared" si="16"/>
        <v>251.44166666666666</v>
      </c>
      <c r="G171" s="10">
        <f t="shared" si="17"/>
        <v>9.3461041328339913</v>
      </c>
      <c r="H171" s="10">
        <f t="shared" si="18"/>
        <v>6.3261633717838892</v>
      </c>
    </row>
    <row r="172" spans="1:8" x14ac:dyDescent="0.3">
      <c r="A172" s="10">
        <f t="shared" si="19"/>
        <v>1915</v>
      </c>
      <c r="B172" s="10" t="s">
        <v>86</v>
      </c>
      <c r="C172" s="10" t="str">
        <f t="shared" si="14"/>
        <v>1915-Mar</v>
      </c>
      <c r="D172" s="10">
        <v>42.7</v>
      </c>
      <c r="E172" s="10">
        <f t="shared" si="15"/>
        <v>247.13333333333333</v>
      </c>
      <c r="F172" s="10">
        <f t="shared" si="16"/>
        <v>253.61666666666667</v>
      </c>
      <c r="G172" s="10">
        <f t="shared" si="17"/>
        <v>16.836432936846947</v>
      </c>
      <c r="H172" s="10">
        <f t="shared" si="18"/>
        <v>15.37954663485211</v>
      </c>
    </row>
    <row r="173" spans="1:8" x14ac:dyDescent="0.3">
      <c r="A173" s="10">
        <f t="shared" si="19"/>
        <v>1915</v>
      </c>
      <c r="B173" s="10" t="s">
        <v>87</v>
      </c>
      <c r="C173" s="10" t="str">
        <f t="shared" si="14"/>
        <v>1915-Apr</v>
      </c>
      <c r="D173" s="10">
        <v>106</v>
      </c>
      <c r="E173" s="10">
        <f t="shared" si="15"/>
        <v>260.10000000000002</v>
      </c>
      <c r="F173" s="10">
        <f t="shared" si="16"/>
        <v>252.69166666666666</v>
      </c>
      <c r="G173" s="10">
        <f t="shared" si="17"/>
        <v>41.948356033374004</v>
      </c>
      <c r="H173" s="10">
        <f t="shared" si="18"/>
        <v>45.500102945399853</v>
      </c>
    </row>
    <row r="174" spans="1:8" x14ac:dyDescent="0.3">
      <c r="A174" s="10">
        <f t="shared" si="19"/>
        <v>1915</v>
      </c>
      <c r="B174" s="10" t="s">
        <v>88</v>
      </c>
      <c r="C174" s="10" t="str">
        <f t="shared" si="14"/>
        <v>1915-May</v>
      </c>
      <c r="D174" s="10">
        <v>154.5</v>
      </c>
      <c r="E174" s="10">
        <f t="shared" si="15"/>
        <v>245.28333333333333</v>
      </c>
      <c r="F174" s="10">
        <f t="shared" si="16"/>
        <v>253.68333333333334</v>
      </c>
      <c r="G174" s="10">
        <f t="shared" si="17"/>
        <v>60.902700216805727</v>
      </c>
      <c r="H174" s="10">
        <f t="shared" si="18"/>
        <v>94.194633866921578</v>
      </c>
    </row>
    <row r="175" spans="1:8" x14ac:dyDescent="0.3">
      <c r="A175" s="10">
        <f t="shared" si="19"/>
        <v>1915</v>
      </c>
      <c r="B175" s="10" t="s">
        <v>89</v>
      </c>
      <c r="C175" s="10" t="str">
        <f t="shared" si="14"/>
        <v>1915-Jun</v>
      </c>
      <c r="D175" s="10">
        <v>696.1</v>
      </c>
      <c r="E175" s="10">
        <f t="shared" si="15"/>
        <v>262.08333333333331</v>
      </c>
      <c r="F175" s="10">
        <f t="shared" si="16"/>
        <v>257.07083333333333</v>
      </c>
      <c r="G175" s="10">
        <f t="shared" si="17"/>
        <v>270.7813994197449</v>
      </c>
      <c r="H175" s="10">
        <f t="shared" si="18"/>
        <v>269.42935814401113</v>
      </c>
    </row>
    <row r="176" spans="1:8" x14ac:dyDescent="0.3">
      <c r="A176" s="10">
        <f t="shared" si="19"/>
        <v>1915</v>
      </c>
      <c r="B176" s="10" t="s">
        <v>90</v>
      </c>
      <c r="C176" s="10" t="str">
        <f t="shared" si="14"/>
        <v>1915-Jul</v>
      </c>
      <c r="D176" s="10">
        <v>775.6</v>
      </c>
      <c r="E176" s="10">
        <f t="shared" si="15"/>
        <v>252.05833333333337</v>
      </c>
      <c r="F176" s="10">
        <f t="shared" si="16"/>
        <v>251.35416666666669</v>
      </c>
      <c r="G176" s="10">
        <f t="shared" si="17"/>
        <v>308.56858682138414</v>
      </c>
      <c r="H176" s="10">
        <f t="shared" si="18"/>
        <v>285.19083662626548</v>
      </c>
    </row>
    <row r="177" spans="1:8" x14ac:dyDescent="0.3">
      <c r="A177" s="10">
        <f t="shared" si="19"/>
        <v>1915</v>
      </c>
      <c r="B177" s="10" t="s">
        <v>91</v>
      </c>
      <c r="C177" s="10" t="str">
        <f t="shared" si="14"/>
        <v>1915-Aug</v>
      </c>
      <c r="D177" s="10">
        <v>298.8</v>
      </c>
      <c r="E177" s="10">
        <f t="shared" si="15"/>
        <v>250.65</v>
      </c>
      <c r="F177" s="10">
        <f t="shared" si="16"/>
        <v>249.99583333333334</v>
      </c>
      <c r="G177" s="10">
        <f t="shared" si="17"/>
        <v>119.52199203320055</v>
      </c>
      <c r="H177" s="10">
        <f t="shared" si="18"/>
        <v>173.75703732870761</v>
      </c>
    </row>
    <row r="178" spans="1:8" x14ac:dyDescent="0.3">
      <c r="A178" s="10">
        <f t="shared" si="19"/>
        <v>1915</v>
      </c>
      <c r="B178" s="10" t="s">
        <v>92</v>
      </c>
      <c r="C178" s="10" t="str">
        <f t="shared" si="14"/>
        <v>1915-Sep</v>
      </c>
      <c r="D178" s="10">
        <v>396.6</v>
      </c>
      <c r="E178" s="10">
        <f t="shared" si="15"/>
        <v>249.3416666666667</v>
      </c>
      <c r="F178" s="10">
        <f t="shared" si="16"/>
        <v>248.47916666666669</v>
      </c>
      <c r="G178" s="10">
        <f t="shared" si="17"/>
        <v>159.61096671417789</v>
      </c>
      <c r="H178" s="10">
        <f t="shared" si="18"/>
        <v>99.531501760555074</v>
      </c>
    </row>
    <row r="179" spans="1:8" x14ac:dyDescent="0.3">
      <c r="A179" s="10">
        <f t="shared" si="19"/>
        <v>1915</v>
      </c>
      <c r="B179" s="10" t="s">
        <v>93</v>
      </c>
      <c r="C179" s="10" t="str">
        <f t="shared" si="14"/>
        <v>1915-Oct</v>
      </c>
      <c r="D179" s="10">
        <v>196.6</v>
      </c>
      <c r="E179" s="10">
        <f t="shared" si="15"/>
        <v>247.61666666666667</v>
      </c>
      <c r="F179" s="10">
        <f t="shared" si="16"/>
        <v>246.63333333333333</v>
      </c>
      <c r="G179" s="10">
        <f t="shared" si="17"/>
        <v>79.713474793891066</v>
      </c>
      <c r="H179" s="10">
        <f t="shared" si="18"/>
        <v>121.62025926293542</v>
      </c>
    </row>
    <row r="180" spans="1:8" x14ac:dyDescent="0.3">
      <c r="A180" s="10">
        <f t="shared" si="19"/>
        <v>1915</v>
      </c>
      <c r="B180" s="10" t="s">
        <v>94</v>
      </c>
      <c r="C180" s="10" t="str">
        <f t="shared" si="14"/>
        <v>1915-Nov</v>
      </c>
      <c r="D180" s="10">
        <v>302.5</v>
      </c>
      <c r="E180" s="10">
        <f t="shared" si="15"/>
        <v>245.65</v>
      </c>
      <c r="F180" s="10">
        <f t="shared" si="16"/>
        <v>247.50416666666666</v>
      </c>
      <c r="G180" s="10">
        <f t="shared" si="17"/>
        <v>122.22016464369287</v>
      </c>
      <c r="H180" s="10">
        <f t="shared" si="18"/>
        <v>67.576439773848591</v>
      </c>
    </row>
    <row r="181" spans="1:8" x14ac:dyDescent="0.3">
      <c r="A181" s="10">
        <f t="shared" si="19"/>
        <v>1915</v>
      </c>
      <c r="B181" s="10" t="s">
        <v>95</v>
      </c>
      <c r="C181" s="10" t="str">
        <f t="shared" si="14"/>
        <v>1915-Dec</v>
      </c>
      <c r="D181" s="10">
        <v>14.9</v>
      </c>
      <c r="E181" s="10">
        <f t="shared" si="15"/>
        <v>249.35833333333335</v>
      </c>
      <c r="F181" s="10">
        <f t="shared" si="16"/>
        <v>258.69583333333333</v>
      </c>
      <c r="G181" s="10">
        <f t="shared" si="17"/>
        <v>5.7596598321709864</v>
      </c>
      <c r="H181" s="10">
        <f t="shared" si="18"/>
        <v>16.591425721648235</v>
      </c>
    </row>
    <row r="182" spans="1:8" x14ac:dyDescent="0.3">
      <c r="A182" s="10">
        <f t="shared" si="19"/>
        <v>1916</v>
      </c>
      <c r="B182" s="10" t="s">
        <v>84</v>
      </c>
      <c r="C182" s="10" t="str">
        <f t="shared" si="14"/>
        <v>1916-Jan</v>
      </c>
      <c r="D182" s="10">
        <v>0</v>
      </c>
      <c r="E182" s="10">
        <f t="shared" si="15"/>
        <v>268.0333333333333</v>
      </c>
      <c r="F182" s="10">
        <f t="shared" si="16"/>
        <v>257.12916666666666</v>
      </c>
      <c r="G182" s="10">
        <f t="shared" si="17"/>
        <v>0</v>
      </c>
      <c r="H182" s="10">
        <f t="shared" si="18"/>
        <v>4.9026945630710452</v>
      </c>
    </row>
    <row r="183" spans="1:8" x14ac:dyDescent="0.3">
      <c r="A183" s="10">
        <f t="shared" si="19"/>
        <v>1916</v>
      </c>
      <c r="B183" s="10" t="s">
        <v>85</v>
      </c>
      <c r="C183" s="10" t="str">
        <f t="shared" si="14"/>
        <v>1916-Feb</v>
      </c>
      <c r="D183" s="10">
        <v>7.8</v>
      </c>
      <c r="E183" s="10">
        <f t="shared" si="15"/>
        <v>246.22500000000002</v>
      </c>
      <c r="F183" s="10">
        <f t="shared" si="16"/>
        <v>250.3125</v>
      </c>
      <c r="G183" s="10">
        <f t="shared" si="17"/>
        <v>3.1161048689138577</v>
      </c>
      <c r="H183" s="10">
        <f t="shared" si="18"/>
        <v>6.3261633717838892</v>
      </c>
    </row>
    <row r="184" spans="1:8" x14ac:dyDescent="0.3">
      <c r="A184" s="10">
        <f t="shared" si="19"/>
        <v>1916</v>
      </c>
      <c r="B184" s="10" t="s">
        <v>86</v>
      </c>
      <c r="C184" s="10" t="str">
        <f t="shared" si="14"/>
        <v>1916-Mar</v>
      </c>
      <c r="D184" s="10">
        <v>22</v>
      </c>
      <c r="E184" s="10">
        <f t="shared" si="15"/>
        <v>254.4</v>
      </c>
      <c r="F184" s="10">
        <f t="shared" si="16"/>
        <v>252.01250000000002</v>
      </c>
      <c r="G184" s="10">
        <f t="shared" si="17"/>
        <v>8.7297257080501947</v>
      </c>
      <c r="H184" s="10">
        <f t="shared" si="18"/>
        <v>15.37954663485211</v>
      </c>
    </row>
    <row r="185" spans="1:8" x14ac:dyDescent="0.3">
      <c r="A185" s="10">
        <f t="shared" si="19"/>
        <v>1916</v>
      </c>
      <c r="B185" s="10" t="s">
        <v>87</v>
      </c>
      <c r="C185" s="10" t="str">
        <f t="shared" si="14"/>
        <v>1916-Apr</v>
      </c>
      <c r="D185" s="10">
        <v>82.4</v>
      </c>
      <c r="E185" s="10">
        <f t="shared" si="15"/>
        <v>249.62500000000003</v>
      </c>
      <c r="F185" s="10">
        <f t="shared" si="16"/>
        <v>254.79583333333335</v>
      </c>
      <c r="G185" s="10">
        <f t="shared" si="17"/>
        <v>32.339618321859</v>
      </c>
      <c r="H185" s="10">
        <f t="shared" si="18"/>
        <v>45.500102945399853</v>
      </c>
    </row>
    <row r="186" spans="1:8" x14ac:dyDescent="0.3">
      <c r="A186" s="10">
        <f t="shared" si="19"/>
        <v>1916</v>
      </c>
      <c r="B186" s="10" t="s">
        <v>88</v>
      </c>
      <c r="C186" s="10" t="str">
        <f t="shared" si="14"/>
        <v>1916-May</v>
      </c>
      <c r="D186" s="10">
        <v>199</v>
      </c>
      <c r="E186" s="10">
        <f t="shared" si="15"/>
        <v>259.9666666666667</v>
      </c>
      <c r="F186" s="10">
        <f t="shared" si="16"/>
        <v>252.95833333333337</v>
      </c>
      <c r="G186" s="10">
        <f t="shared" si="17"/>
        <v>78.669082523472227</v>
      </c>
      <c r="H186" s="10">
        <f t="shared" si="18"/>
        <v>94.194633866921578</v>
      </c>
    </row>
    <row r="187" spans="1:8" x14ac:dyDescent="0.3">
      <c r="A187" s="10">
        <f t="shared" si="19"/>
        <v>1916</v>
      </c>
      <c r="B187" s="10" t="s">
        <v>89</v>
      </c>
      <c r="C187" s="10" t="str">
        <f t="shared" si="14"/>
        <v>1916-Jun</v>
      </c>
      <c r="D187" s="10">
        <v>920.2</v>
      </c>
      <c r="E187" s="10">
        <f t="shared" si="15"/>
        <v>245.95000000000005</v>
      </c>
      <c r="F187" s="10">
        <f t="shared" si="16"/>
        <v>245.70000000000005</v>
      </c>
      <c r="G187" s="10">
        <f t="shared" si="17"/>
        <v>374.52177452177443</v>
      </c>
      <c r="H187" s="10">
        <f t="shared" si="18"/>
        <v>269.42935814401113</v>
      </c>
    </row>
    <row r="188" spans="1:8" x14ac:dyDescent="0.3">
      <c r="A188" s="10">
        <f t="shared" si="19"/>
        <v>1916</v>
      </c>
      <c r="B188" s="10" t="s">
        <v>90</v>
      </c>
      <c r="C188" s="10" t="str">
        <f t="shared" si="14"/>
        <v>1916-Jul</v>
      </c>
      <c r="D188" s="10">
        <v>513.9</v>
      </c>
      <c r="E188" s="10">
        <f t="shared" si="15"/>
        <v>245.45000000000005</v>
      </c>
      <c r="F188" s="10">
        <f t="shared" si="16"/>
        <v>245.57083333333338</v>
      </c>
      <c r="G188" s="10">
        <f t="shared" si="17"/>
        <v>209.26752294823282</v>
      </c>
      <c r="H188" s="10">
        <f t="shared" si="18"/>
        <v>285.19083662626548</v>
      </c>
    </row>
    <row r="189" spans="1:8" x14ac:dyDescent="0.3">
      <c r="A189" s="10">
        <f t="shared" si="19"/>
        <v>1916</v>
      </c>
      <c r="B189" s="10" t="s">
        <v>91</v>
      </c>
      <c r="C189" s="10" t="str">
        <f t="shared" si="14"/>
        <v>1916-Aug</v>
      </c>
      <c r="D189" s="10">
        <v>396.9</v>
      </c>
      <c r="E189" s="10">
        <f t="shared" si="15"/>
        <v>245.69166666666672</v>
      </c>
      <c r="F189" s="10">
        <f t="shared" si="16"/>
        <v>247.35000000000002</v>
      </c>
      <c r="G189" s="10">
        <f t="shared" si="17"/>
        <v>160.46088538508187</v>
      </c>
      <c r="H189" s="10">
        <f t="shared" si="18"/>
        <v>173.75703732870761</v>
      </c>
    </row>
    <row r="190" spans="1:8" x14ac:dyDescent="0.3">
      <c r="A190" s="10">
        <f t="shared" si="19"/>
        <v>1916</v>
      </c>
      <c r="B190" s="10" t="s">
        <v>92</v>
      </c>
      <c r="C190" s="10" t="str">
        <f t="shared" si="14"/>
        <v>1916-Sep</v>
      </c>
      <c r="D190" s="10">
        <v>339.3</v>
      </c>
      <c r="E190" s="10">
        <f t="shared" si="15"/>
        <v>249.00833333333335</v>
      </c>
      <c r="F190" s="10">
        <f t="shared" si="16"/>
        <v>251.40000000000003</v>
      </c>
      <c r="G190" s="10">
        <f t="shared" si="17"/>
        <v>134.96420047732695</v>
      </c>
      <c r="H190" s="10">
        <f t="shared" si="18"/>
        <v>99.531501760555074</v>
      </c>
    </row>
    <row r="191" spans="1:8" x14ac:dyDescent="0.3">
      <c r="A191" s="10">
        <f t="shared" si="19"/>
        <v>1916</v>
      </c>
      <c r="B191" s="10" t="s">
        <v>93</v>
      </c>
      <c r="C191" s="10" t="str">
        <f t="shared" si="14"/>
        <v>1916-Oct</v>
      </c>
      <c r="D191" s="10">
        <v>320.7</v>
      </c>
      <c r="E191" s="10">
        <f t="shared" si="15"/>
        <v>253.79166666666671</v>
      </c>
      <c r="F191" s="10">
        <f t="shared" si="16"/>
        <v>251.94583333333338</v>
      </c>
      <c r="G191" s="10">
        <f t="shared" si="17"/>
        <v>127.28926521904508</v>
      </c>
      <c r="H191" s="10">
        <f t="shared" si="18"/>
        <v>121.62025926293542</v>
      </c>
    </row>
    <row r="192" spans="1:8" x14ac:dyDescent="0.3">
      <c r="A192" s="10">
        <f t="shared" si="19"/>
        <v>1916</v>
      </c>
      <c r="B192" s="10" t="s">
        <v>94</v>
      </c>
      <c r="C192" s="10" t="str">
        <f t="shared" si="14"/>
        <v>1916-Nov</v>
      </c>
      <c r="D192" s="10">
        <v>134.30000000000001</v>
      </c>
      <c r="E192" s="10">
        <f t="shared" si="15"/>
        <v>250.10000000000002</v>
      </c>
      <c r="F192" s="10">
        <f t="shared" si="16"/>
        <v>246.92916666666667</v>
      </c>
      <c r="G192" s="10">
        <f t="shared" si="17"/>
        <v>54.388066753286203</v>
      </c>
      <c r="H192" s="10">
        <f t="shared" si="18"/>
        <v>67.576439773848591</v>
      </c>
    </row>
    <row r="193" spans="1:8" x14ac:dyDescent="0.3">
      <c r="A193" s="10">
        <f t="shared" si="19"/>
        <v>1916</v>
      </c>
      <c r="B193" s="10" t="s">
        <v>95</v>
      </c>
      <c r="C193" s="10" t="str">
        <f t="shared" si="14"/>
        <v>1916-Dec</v>
      </c>
      <c r="D193" s="10">
        <v>8.9</v>
      </c>
      <c r="E193" s="10">
        <f t="shared" si="15"/>
        <v>243.75833333333335</v>
      </c>
      <c r="F193" s="10">
        <f t="shared" si="16"/>
        <v>234.73750000000001</v>
      </c>
      <c r="G193" s="10">
        <f t="shared" si="17"/>
        <v>3.7914691943127958</v>
      </c>
      <c r="H193" s="10">
        <f t="shared" si="18"/>
        <v>16.591425721648235</v>
      </c>
    </row>
    <row r="194" spans="1:8" x14ac:dyDescent="0.3">
      <c r="A194" s="10">
        <f t="shared" si="19"/>
        <v>1917</v>
      </c>
      <c r="B194" s="10" t="s">
        <v>84</v>
      </c>
      <c r="C194" s="10" t="str">
        <f t="shared" si="14"/>
        <v>1917-Jan</v>
      </c>
      <c r="D194" s="10">
        <v>2.9</v>
      </c>
      <c r="E194" s="10">
        <f t="shared" si="15"/>
        <v>225.7166666666667</v>
      </c>
      <c r="F194" s="10">
        <f t="shared" si="16"/>
        <v>218.58333333333337</v>
      </c>
      <c r="G194" s="10">
        <f t="shared" si="17"/>
        <v>1.3267251239039266</v>
      </c>
      <c r="H194" s="10">
        <f t="shared" si="18"/>
        <v>4.9026945630710452</v>
      </c>
    </row>
    <row r="195" spans="1:8" x14ac:dyDescent="0.3">
      <c r="A195" s="10">
        <f t="shared" si="19"/>
        <v>1917</v>
      </c>
      <c r="B195" s="10" t="s">
        <v>85</v>
      </c>
      <c r="C195" s="10" t="str">
        <f t="shared" ref="C195:C258" si="20">_xlfn.CONCAT(A195,"-",LEFT(B195,3))</f>
        <v>1917-Feb</v>
      </c>
      <c r="D195" s="10">
        <v>47.6</v>
      </c>
      <c r="E195" s="10">
        <f t="shared" si="15"/>
        <v>211.45000000000002</v>
      </c>
      <c r="F195" s="10">
        <f t="shared" si="16"/>
        <v>208.875</v>
      </c>
      <c r="G195" s="10">
        <f t="shared" si="17"/>
        <v>22.788749251944942</v>
      </c>
      <c r="H195" s="10">
        <f t="shared" si="18"/>
        <v>6.3261633717838892</v>
      </c>
    </row>
    <row r="196" spans="1:8" x14ac:dyDescent="0.3">
      <c r="A196" s="10">
        <f t="shared" si="19"/>
        <v>1917</v>
      </c>
      <c r="B196" s="10" t="s">
        <v>86</v>
      </c>
      <c r="C196" s="10" t="str">
        <f t="shared" si="20"/>
        <v>1917-Mar</v>
      </c>
      <c r="D196" s="10">
        <v>79.400000000000006</v>
      </c>
      <c r="E196" s="10">
        <f t="shared" si="15"/>
        <v>206.29999999999998</v>
      </c>
      <c r="F196" s="10">
        <f t="shared" si="16"/>
        <v>211.75833333333333</v>
      </c>
      <c r="G196" s="10">
        <f t="shared" si="17"/>
        <v>37.495572783440245</v>
      </c>
      <c r="H196" s="10">
        <f t="shared" si="18"/>
        <v>15.37954663485211</v>
      </c>
    </row>
    <row r="197" spans="1:8" x14ac:dyDescent="0.3">
      <c r="A197" s="10">
        <f t="shared" si="19"/>
        <v>1917</v>
      </c>
      <c r="B197" s="10" t="s">
        <v>87</v>
      </c>
      <c r="C197" s="10" t="str">
        <f t="shared" si="20"/>
        <v>1917-Apr</v>
      </c>
      <c r="D197" s="10">
        <v>38.1</v>
      </c>
      <c r="E197" s="10">
        <f t="shared" si="15"/>
        <v>217.2166666666667</v>
      </c>
      <c r="F197" s="10">
        <f t="shared" si="16"/>
        <v>214.85833333333335</v>
      </c>
      <c r="G197" s="10">
        <f t="shared" si="17"/>
        <v>17.732614513439085</v>
      </c>
      <c r="H197" s="10">
        <f t="shared" si="18"/>
        <v>45.500102945399853</v>
      </c>
    </row>
    <row r="198" spans="1:8" x14ac:dyDescent="0.3">
      <c r="A198" s="10">
        <f t="shared" si="19"/>
        <v>1917</v>
      </c>
      <c r="B198" s="10" t="s">
        <v>88</v>
      </c>
      <c r="C198" s="10" t="str">
        <f t="shared" si="20"/>
        <v>1917-May</v>
      </c>
      <c r="D198" s="10">
        <v>122.9</v>
      </c>
      <c r="E198" s="10">
        <f t="shared" si="15"/>
        <v>212.50000000000003</v>
      </c>
      <c r="F198" s="10">
        <f t="shared" si="16"/>
        <v>217.58750000000003</v>
      </c>
      <c r="G198" s="10">
        <f t="shared" si="17"/>
        <v>56.483024070776118</v>
      </c>
      <c r="H198" s="10">
        <f t="shared" si="18"/>
        <v>94.194633866921578</v>
      </c>
    </row>
    <row r="199" spans="1:8" x14ac:dyDescent="0.3">
      <c r="A199" s="10">
        <f t="shared" si="19"/>
        <v>1917</v>
      </c>
      <c r="B199" s="10" t="s">
        <v>89</v>
      </c>
      <c r="C199" s="10" t="str">
        <f t="shared" si="20"/>
        <v>1917-Jun</v>
      </c>
      <c r="D199" s="10">
        <v>703.7</v>
      </c>
      <c r="E199" s="10">
        <f t="shared" si="15"/>
        <v>222.67500000000004</v>
      </c>
      <c r="F199" s="10">
        <f t="shared" si="16"/>
        <v>224.03750000000002</v>
      </c>
      <c r="G199" s="10">
        <f t="shared" si="17"/>
        <v>314.09920214249843</v>
      </c>
      <c r="H199" s="10">
        <f t="shared" si="18"/>
        <v>269.42935814401113</v>
      </c>
    </row>
    <row r="200" spans="1:8" x14ac:dyDescent="0.3">
      <c r="A200" s="10">
        <f t="shared" si="19"/>
        <v>1917</v>
      </c>
      <c r="B200" s="10" t="s">
        <v>90</v>
      </c>
      <c r="C200" s="10" t="str">
        <f t="shared" si="20"/>
        <v>1917-Jul</v>
      </c>
      <c r="D200" s="10">
        <v>342.7</v>
      </c>
      <c r="E200" s="10">
        <f t="shared" si="15"/>
        <v>225.4</v>
      </c>
      <c r="F200" s="10">
        <f t="shared" si="16"/>
        <v>227.06666666666666</v>
      </c>
      <c r="G200" s="10">
        <f t="shared" si="17"/>
        <v>150.92483852025836</v>
      </c>
      <c r="H200" s="10">
        <f t="shared" si="18"/>
        <v>285.19083662626548</v>
      </c>
    </row>
    <row r="201" spans="1:8" x14ac:dyDescent="0.3">
      <c r="A201" s="10">
        <f t="shared" si="19"/>
        <v>1917</v>
      </c>
      <c r="B201" s="10" t="s">
        <v>91</v>
      </c>
      <c r="C201" s="10" t="str">
        <f t="shared" si="20"/>
        <v>1917-Aug</v>
      </c>
      <c r="D201" s="10">
        <v>335.1</v>
      </c>
      <c r="E201" s="10">
        <f t="shared" ref="E201:E264" si="21">AVERAGE(D195:D206)</f>
        <v>228.73333333333335</v>
      </c>
      <c r="F201" s="10">
        <f t="shared" ref="F201:F264" si="22">AVERAGE(E201:E202)</f>
        <v>226.95833333333337</v>
      </c>
      <c r="G201" s="10">
        <f t="shared" ref="G201:G264" si="23">D201*100/F201</f>
        <v>147.64824674132547</v>
      </c>
      <c r="H201" s="10">
        <f t="shared" ref="H201:H264" si="24">_xlfn.SWITCH(TRUE,B201="January",$K$125,B201="February",$K$126,B201="March",$K$127,B201="April",$K$128,B201="May",$K$129,B201="June",$K$130,B201="July",$K$131,B201="August",$K$132,B201="September",$K$133,B201="October",$K$134,B201="November",$K$135,B201="December",$K$136)</f>
        <v>173.75703732870761</v>
      </c>
    </row>
    <row r="202" spans="1:8" x14ac:dyDescent="0.3">
      <c r="A202" s="10">
        <f t="shared" si="19"/>
        <v>1917</v>
      </c>
      <c r="B202" s="10" t="s">
        <v>92</v>
      </c>
      <c r="C202" s="10" t="str">
        <f t="shared" si="20"/>
        <v>1917-Sep</v>
      </c>
      <c r="D202" s="10">
        <v>470.3</v>
      </c>
      <c r="E202" s="10">
        <f t="shared" si="21"/>
        <v>225.18333333333337</v>
      </c>
      <c r="F202" s="10">
        <f t="shared" si="22"/>
        <v>223.2416666666667</v>
      </c>
      <c r="G202" s="10">
        <f t="shared" si="23"/>
        <v>210.66855799021982</v>
      </c>
      <c r="H202" s="10">
        <f t="shared" si="24"/>
        <v>99.531501760555074</v>
      </c>
    </row>
    <row r="203" spans="1:8" x14ac:dyDescent="0.3">
      <c r="A203" s="10">
        <f t="shared" si="19"/>
        <v>1917</v>
      </c>
      <c r="B203" s="10" t="s">
        <v>93</v>
      </c>
      <c r="C203" s="10" t="str">
        <f t="shared" si="20"/>
        <v>1917-Oct</v>
      </c>
      <c r="D203" s="10">
        <v>264.10000000000002</v>
      </c>
      <c r="E203" s="10">
        <f t="shared" si="21"/>
        <v>221.30000000000004</v>
      </c>
      <c r="F203" s="10">
        <f t="shared" si="22"/>
        <v>221.85000000000005</v>
      </c>
      <c r="G203" s="10">
        <f t="shared" si="23"/>
        <v>119.04439936894296</v>
      </c>
      <c r="H203" s="10">
        <f t="shared" si="24"/>
        <v>121.62025926293542</v>
      </c>
    </row>
    <row r="204" spans="1:8" x14ac:dyDescent="0.3">
      <c r="A204" s="10">
        <f t="shared" si="19"/>
        <v>1917</v>
      </c>
      <c r="B204" s="10" t="s">
        <v>94</v>
      </c>
      <c r="C204" s="10" t="str">
        <f t="shared" si="20"/>
        <v>1917-Nov</v>
      </c>
      <c r="D204" s="10">
        <v>256.39999999999998</v>
      </c>
      <c r="E204" s="10">
        <f t="shared" si="21"/>
        <v>222.40000000000006</v>
      </c>
      <c r="F204" s="10">
        <f t="shared" si="22"/>
        <v>245.73750000000007</v>
      </c>
      <c r="G204" s="10">
        <f t="shared" si="23"/>
        <v>104.33897960221778</v>
      </c>
      <c r="H204" s="10">
        <f t="shared" si="24"/>
        <v>67.576439773848591</v>
      </c>
    </row>
    <row r="205" spans="1:8" x14ac:dyDescent="0.3">
      <c r="A205" s="10">
        <f t="shared" si="19"/>
        <v>1917</v>
      </c>
      <c r="B205" s="10" t="s">
        <v>95</v>
      </c>
      <c r="C205" s="10" t="str">
        <f t="shared" si="20"/>
        <v>1917-Dec</v>
      </c>
      <c r="D205" s="10">
        <v>41.6</v>
      </c>
      <c r="E205" s="10">
        <f t="shared" si="21"/>
        <v>269.07500000000005</v>
      </c>
      <c r="F205" s="10">
        <f t="shared" si="22"/>
        <v>259.10000000000002</v>
      </c>
      <c r="G205" s="10">
        <f t="shared" si="23"/>
        <v>16.055576997298338</v>
      </c>
      <c r="H205" s="10">
        <f t="shared" si="24"/>
        <v>16.591425721648235</v>
      </c>
    </row>
    <row r="206" spans="1:8" x14ac:dyDescent="0.3">
      <c r="A206" s="10">
        <f t="shared" ref="A206:A269" si="25">A194+1</f>
        <v>1918</v>
      </c>
      <c r="B206" s="10" t="s">
        <v>84</v>
      </c>
      <c r="C206" s="10" t="str">
        <f t="shared" si="20"/>
        <v>1918-Jan</v>
      </c>
      <c r="D206" s="10">
        <v>42.9</v>
      </c>
      <c r="E206" s="10">
        <f t="shared" si="21"/>
        <v>249.125</v>
      </c>
      <c r="F206" s="10">
        <f t="shared" si="22"/>
        <v>241.82499999999999</v>
      </c>
      <c r="G206" s="10">
        <f t="shared" si="23"/>
        <v>17.740101312932907</v>
      </c>
      <c r="H206" s="10">
        <f t="shared" si="24"/>
        <v>4.9026945630710452</v>
      </c>
    </row>
    <row r="207" spans="1:8" x14ac:dyDescent="0.3">
      <c r="A207" s="10">
        <f t="shared" si="25"/>
        <v>1918</v>
      </c>
      <c r="B207" s="10" t="s">
        <v>85</v>
      </c>
      <c r="C207" s="10" t="str">
        <f t="shared" si="20"/>
        <v>1918-Feb</v>
      </c>
      <c r="D207" s="10">
        <v>5</v>
      </c>
      <c r="E207" s="10">
        <f t="shared" si="21"/>
        <v>234.52500000000001</v>
      </c>
      <c r="F207" s="10">
        <f t="shared" si="22"/>
        <v>236.22916666666669</v>
      </c>
      <c r="G207" s="10">
        <f t="shared" si="23"/>
        <v>2.1165887644413086</v>
      </c>
      <c r="H207" s="10">
        <f t="shared" si="24"/>
        <v>6.3261633717838892</v>
      </c>
    </row>
    <row r="208" spans="1:8" x14ac:dyDescent="0.3">
      <c r="A208" s="10">
        <f t="shared" si="25"/>
        <v>1918</v>
      </c>
      <c r="B208" s="10" t="s">
        <v>86</v>
      </c>
      <c r="C208" s="10" t="str">
        <f t="shared" si="20"/>
        <v>1918-Mar</v>
      </c>
      <c r="D208" s="10">
        <v>32.799999999999997</v>
      </c>
      <c r="E208" s="10">
        <f t="shared" si="21"/>
        <v>237.93333333333337</v>
      </c>
      <c r="F208" s="10">
        <f t="shared" si="22"/>
        <v>222.35416666666669</v>
      </c>
      <c r="G208" s="10">
        <f t="shared" si="23"/>
        <v>14.751241450388829</v>
      </c>
      <c r="H208" s="10">
        <f t="shared" si="24"/>
        <v>15.37954663485211</v>
      </c>
    </row>
    <row r="209" spans="1:8" x14ac:dyDescent="0.3">
      <c r="A209" s="10">
        <f t="shared" si="25"/>
        <v>1918</v>
      </c>
      <c r="B209" s="10" t="s">
        <v>87</v>
      </c>
      <c r="C209" s="10" t="str">
        <f t="shared" si="20"/>
        <v>1918-Apr</v>
      </c>
      <c r="D209" s="10">
        <v>51.3</v>
      </c>
      <c r="E209" s="10">
        <f t="shared" si="21"/>
        <v>206.77499999999998</v>
      </c>
      <c r="F209" s="10">
        <f t="shared" si="22"/>
        <v>205.48750000000001</v>
      </c>
      <c r="G209" s="10">
        <f t="shared" si="23"/>
        <v>24.965022203297035</v>
      </c>
      <c r="H209" s="10">
        <f t="shared" si="24"/>
        <v>45.500102945399853</v>
      </c>
    </row>
    <row r="210" spans="1:8" x14ac:dyDescent="0.3">
      <c r="A210" s="10">
        <f t="shared" si="25"/>
        <v>1918</v>
      </c>
      <c r="B210" s="10" t="s">
        <v>88</v>
      </c>
      <c r="C210" s="10" t="str">
        <f t="shared" si="20"/>
        <v>1918-May</v>
      </c>
      <c r="D210" s="10">
        <v>683</v>
      </c>
      <c r="E210" s="10">
        <f t="shared" si="21"/>
        <v>204.20000000000002</v>
      </c>
      <c r="F210" s="10">
        <f t="shared" si="22"/>
        <v>205.82500000000002</v>
      </c>
      <c r="G210" s="10">
        <f t="shared" si="23"/>
        <v>331.835296975586</v>
      </c>
      <c r="H210" s="10">
        <f t="shared" si="24"/>
        <v>94.194633866921578</v>
      </c>
    </row>
    <row r="211" spans="1:8" x14ac:dyDescent="0.3">
      <c r="A211" s="10">
        <f t="shared" si="25"/>
        <v>1918</v>
      </c>
      <c r="B211" s="10" t="s">
        <v>89</v>
      </c>
      <c r="C211" s="10" t="str">
        <f t="shared" si="20"/>
        <v>1918-Jun</v>
      </c>
      <c r="D211" s="10">
        <v>464.3</v>
      </c>
      <c r="E211" s="10">
        <f t="shared" si="21"/>
        <v>207.45000000000002</v>
      </c>
      <c r="F211" s="10">
        <f t="shared" si="22"/>
        <v>207.97083333333336</v>
      </c>
      <c r="G211" s="10">
        <f t="shared" si="23"/>
        <v>223.25245927914568</v>
      </c>
      <c r="H211" s="10">
        <f t="shared" si="24"/>
        <v>269.42935814401113</v>
      </c>
    </row>
    <row r="212" spans="1:8" x14ac:dyDescent="0.3">
      <c r="A212" s="10">
        <f t="shared" si="25"/>
        <v>1918</v>
      </c>
      <c r="B212" s="10" t="s">
        <v>90</v>
      </c>
      <c r="C212" s="10" t="str">
        <f t="shared" si="20"/>
        <v>1918-Jul</v>
      </c>
      <c r="D212" s="10">
        <v>167.5</v>
      </c>
      <c r="E212" s="10">
        <f t="shared" si="21"/>
        <v>208.49166666666667</v>
      </c>
      <c r="F212" s="10">
        <f t="shared" si="22"/>
        <v>208.49583333333334</v>
      </c>
      <c r="G212" s="10">
        <f t="shared" si="23"/>
        <v>80.337336877235757</v>
      </c>
      <c r="H212" s="10">
        <f t="shared" si="24"/>
        <v>285.19083662626548</v>
      </c>
    </row>
    <row r="213" spans="1:8" x14ac:dyDescent="0.3">
      <c r="A213" s="10">
        <f t="shared" si="25"/>
        <v>1918</v>
      </c>
      <c r="B213" s="10" t="s">
        <v>91</v>
      </c>
      <c r="C213" s="10" t="str">
        <f t="shared" si="20"/>
        <v>1918-Aug</v>
      </c>
      <c r="D213" s="10">
        <v>376</v>
      </c>
      <c r="E213" s="10">
        <f t="shared" si="21"/>
        <v>208.5</v>
      </c>
      <c r="F213" s="10">
        <f t="shared" si="22"/>
        <v>208.54583333333335</v>
      </c>
      <c r="G213" s="10">
        <f t="shared" si="23"/>
        <v>180.29609798006032</v>
      </c>
      <c r="H213" s="10">
        <f t="shared" si="24"/>
        <v>173.75703732870761</v>
      </c>
    </row>
    <row r="214" spans="1:8" x14ac:dyDescent="0.3">
      <c r="A214" s="10">
        <f t="shared" si="25"/>
        <v>1918</v>
      </c>
      <c r="B214" s="10" t="s">
        <v>92</v>
      </c>
      <c r="C214" s="10" t="str">
        <f t="shared" si="20"/>
        <v>1918-Sep</v>
      </c>
      <c r="D214" s="10">
        <v>96.4</v>
      </c>
      <c r="E214" s="10">
        <f t="shared" si="21"/>
        <v>208.59166666666667</v>
      </c>
      <c r="F214" s="10">
        <f t="shared" si="22"/>
        <v>208.63749999999999</v>
      </c>
      <c r="G214" s="10">
        <f t="shared" si="23"/>
        <v>46.204541369600385</v>
      </c>
      <c r="H214" s="10">
        <f t="shared" si="24"/>
        <v>99.531501760555074</v>
      </c>
    </row>
    <row r="215" spans="1:8" x14ac:dyDescent="0.3">
      <c r="A215" s="10">
        <f t="shared" si="25"/>
        <v>1918</v>
      </c>
      <c r="B215" s="10" t="s">
        <v>93</v>
      </c>
      <c r="C215" s="10" t="str">
        <f t="shared" si="20"/>
        <v>1918-Oct</v>
      </c>
      <c r="D215" s="10">
        <v>233.2</v>
      </c>
      <c r="E215" s="10">
        <f t="shared" si="21"/>
        <v>208.68333333333331</v>
      </c>
      <c r="F215" s="10">
        <f t="shared" si="22"/>
        <v>209.29166666666666</v>
      </c>
      <c r="G215" s="10">
        <f t="shared" si="23"/>
        <v>111.42345212024686</v>
      </c>
      <c r="H215" s="10">
        <f t="shared" si="24"/>
        <v>121.62025926293542</v>
      </c>
    </row>
    <row r="216" spans="1:8" x14ac:dyDescent="0.3">
      <c r="A216" s="10">
        <f t="shared" si="25"/>
        <v>1918</v>
      </c>
      <c r="B216" s="10" t="s">
        <v>94</v>
      </c>
      <c r="C216" s="10" t="str">
        <f t="shared" si="20"/>
        <v>1918-Nov</v>
      </c>
      <c r="D216" s="10">
        <v>295.39999999999998</v>
      </c>
      <c r="E216" s="10">
        <f t="shared" si="21"/>
        <v>209.9</v>
      </c>
      <c r="F216" s="10">
        <f t="shared" si="22"/>
        <v>191.73333333333335</v>
      </c>
      <c r="G216" s="10">
        <f t="shared" si="23"/>
        <v>154.06815020862305</v>
      </c>
      <c r="H216" s="10">
        <f t="shared" si="24"/>
        <v>67.576439773848591</v>
      </c>
    </row>
    <row r="217" spans="1:8" x14ac:dyDescent="0.3">
      <c r="A217" s="10">
        <f t="shared" si="25"/>
        <v>1918</v>
      </c>
      <c r="B217" s="10" t="s">
        <v>95</v>
      </c>
      <c r="C217" s="10" t="str">
        <f t="shared" si="20"/>
        <v>1918-Dec</v>
      </c>
      <c r="D217" s="10">
        <v>54.1</v>
      </c>
      <c r="E217" s="10">
        <f t="shared" si="21"/>
        <v>173.56666666666669</v>
      </c>
      <c r="F217" s="10">
        <f t="shared" si="22"/>
        <v>180.75416666666669</v>
      </c>
      <c r="G217" s="10">
        <f t="shared" si="23"/>
        <v>29.930153753947575</v>
      </c>
      <c r="H217" s="10">
        <f t="shared" si="24"/>
        <v>16.591425721648235</v>
      </c>
    </row>
    <row r="218" spans="1:8" x14ac:dyDescent="0.3">
      <c r="A218" s="10">
        <f t="shared" si="25"/>
        <v>1919</v>
      </c>
      <c r="B218" s="10" t="s">
        <v>84</v>
      </c>
      <c r="C218" s="10" t="str">
        <f t="shared" si="20"/>
        <v>1919-Jan</v>
      </c>
      <c r="D218" s="10">
        <v>43</v>
      </c>
      <c r="E218" s="10">
        <f t="shared" si="21"/>
        <v>187.94166666666669</v>
      </c>
      <c r="F218" s="10">
        <f t="shared" si="22"/>
        <v>207.96250000000003</v>
      </c>
      <c r="G218" s="10">
        <f t="shared" si="23"/>
        <v>20.676804712388048</v>
      </c>
      <c r="H218" s="10">
        <f t="shared" si="24"/>
        <v>4.9026945630710452</v>
      </c>
    </row>
    <row r="219" spans="1:8" x14ac:dyDescent="0.3">
      <c r="A219" s="10">
        <f t="shared" si="25"/>
        <v>1919</v>
      </c>
      <c r="B219" s="10" t="s">
        <v>85</v>
      </c>
      <c r="C219" s="10" t="str">
        <f t="shared" si="20"/>
        <v>1919-Feb</v>
      </c>
      <c r="D219" s="10">
        <v>6.1</v>
      </c>
      <c r="E219" s="10">
        <f t="shared" si="21"/>
        <v>227.98333333333335</v>
      </c>
      <c r="F219" s="10">
        <f t="shared" si="22"/>
        <v>232.49166666666667</v>
      </c>
      <c r="G219" s="10">
        <f t="shared" si="23"/>
        <v>2.6237499551955268</v>
      </c>
      <c r="H219" s="10">
        <f t="shared" si="24"/>
        <v>6.3261633717838892</v>
      </c>
    </row>
    <row r="220" spans="1:8" x14ac:dyDescent="0.3">
      <c r="A220" s="10">
        <f t="shared" si="25"/>
        <v>1919</v>
      </c>
      <c r="B220" s="10" t="s">
        <v>86</v>
      </c>
      <c r="C220" s="10" t="str">
        <f t="shared" si="20"/>
        <v>1919-Mar</v>
      </c>
      <c r="D220" s="10">
        <v>33.9</v>
      </c>
      <c r="E220" s="10">
        <f t="shared" si="21"/>
        <v>237</v>
      </c>
      <c r="F220" s="10">
        <f t="shared" si="22"/>
        <v>243.64583333333331</v>
      </c>
      <c r="G220" s="10">
        <f t="shared" si="23"/>
        <v>13.913638306968791</v>
      </c>
      <c r="H220" s="10">
        <f t="shared" si="24"/>
        <v>15.37954663485211</v>
      </c>
    </row>
    <row r="221" spans="1:8" x14ac:dyDescent="0.3">
      <c r="A221" s="10">
        <f t="shared" si="25"/>
        <v>1919</v>
      </c>
      <c r="B221" s="10" t="s">
        <v>87</v>
      </c>
      <c r="C221" s="10" t="str">
        <f t="shared" si="20"/>
        <v>1919-Apr</v>
      </c>
      <c r="D221" s="10">
        <v>65.900000000000006</v>
      </c>
      <c r="E221" s="10">
        <f t="shared" si="21"/>
        <v>250.29166666666663</v>
      </c>
      <c r="F221" s="10">
        <f t="shared" si="22"/>
        <v>250.95833333333331</v>
      </c>
      <c r="G221" s="10">
        <f t="shared" si="23"/>
        <v>26.259339199734356</v>
      </c>
      <c r="H221" s="10">
        <f t="shared" si="24"/>
        <v>45.500102945399853</v>
      </c>
    </row>
    <row r="222" spans="1:8" x14ac:dyDescent="0.3">
      <c r="A222" s="10">
        <f t="shared" si="25"/>
        <v>1919</v>
      </c>
      <c r="B222" s="10" t="s">
        <v>88</v>
      </c>
      <c r="C222" s="10" t="str">
        <f t="shared" si="20"/>
        <v>1919-May</v>
      </c>
      <c r="D222" s="10">
        <v>247</v>
      </c>
      <c r="E222" s="10">
        <f t="shared" si="21"/>
        <v>251.62499999999997</v>
      </c>
      <c r="F222" s="10">
        <f t="shared" si="22"/>
        <v>250.98749999999998</v>
      </c>
      <c r="G222" s="10">
        <f t="shared" si="23"/>
        <v>98.411275461925399</v>
      </c>
      <c r="H222" s="10">
        <f t="shared" si="24"/>
        <v>94.194633866921578</v>
      </c>
    </row>
    <row r="223" spans="1:8" x14ac:dyDescent="0.3">
      <c r="A223" s="10">
        <f t="shared" si="25"/>
        <v>1919</v>
      </c>
      <c r="B223" s="10" t="s">
        <v>89</v>
      </c>
      <c r="C223" s="10" t="str">
        <f t="shared" si="20"/>
        <v>1919-Jun</v>
      </c>
      <c r="D223" s="10">
        <v>636.79999999999995</v>
      </c>
      <c r="E223" s="10">
        <f t="shared" si="21"/>
        <v>250.35</v>
      </c>
      <c r="F223" s="10">
        <f t="shared" si="22"/>
        <v>250.30416666666665</v>
      </c>
      <c r="G223" s="10">
        <f t="shared" si="23"/>
        <v>254.41046726482779</v>
      </c>
      <c r="H223" s="10">
        <f t="shared" si="24"/>
        <v>269.42935814401113</v>
      </c>
    </row>
    <row r="224" spans="1:8" x14ac:dyDescent="0.3">
      <c r="A224" s="10">
        <f t="shared" si="25"/>
        <v>1919</v>
      </c>
      <c r="B224" s="10" t="s">
        <v>90</v>
      </c>
      <c r="C224" s="10" t="str">
        <f t="shared" si="20"/>
        <v>1919-Jul</v>
      </c>
      <c r="D224" s="10">
        <v>648</v>
      </c>
      <c r="E224" s="10">
        <f t="shared" si="21"/>
        <v>250.2583333333333</v>
      </c>
      <c r="F224" s="10">
        <f t="shared" si="22"/>
        <v>249.93333333333328</v>
      </c>
      <c r="G224" s="10">
        <f t="shared" si="23"/>
        <v>259.26913843691659</v>
      </c>
      <c r="H224" s="10">
        <f t="shared" si="24"/>
        <v>285.19083662626548</v>
      </c>
    </row>
    <row r="225" spans="1:8" x14ac:dyDescent="0.3">
      <c r="A225" s="10">
        <f t="shared" si="25"/>
        <v>1919</v>
      </c>
      <c r="B225" s="10" t="s">
        <v>91</v>
      </c>
      <c r="C225" s="10" t="str">
        <f t="shared" si="20"/>
        <v>1919-Aug</v>
      </c>
      <c r="D225" s="10">
        <v>484.2</v>
      </c>
      <c r="E225" s="10">
        <f t="shared" si="21"/>
        <v>249.60833333333326</v>
      </c>
      <c r="F225" s="10">
        <f t="shared" si="22"/>
        <v>249.58333333333326</v>
      </c>
      <c r="G225" s="10">
        <f t="shared" si="23"/>
        <v>194.00333889816366</v>
      </c>
      <c r="H225" s="10">
        <f t="shared" si="24"/>
        <v>173.75703732870761</v>
      </c>
    </row>
    <row r="226" spans="1:8" x14ac:dyDescent="0.3">
      <c r="A226" s="10">
        <f t="shared" si="25"/>
        <v>1919</v>
      </c>
      <c r="B226" s="10" t="s">
        <v>92</v>
      </c>
      <c r="C226" s="10" t="str">
        <f t="shared" si="20"/>
        <v>1919-Sep</v>
      </c>
      <c r="D226" s="10">
        <v>255.9</v>
      </c>
      <c r="E226" s="10">
        <f t="shared" si="21"/>
        <v>249.55833333333328</v>
      </c>
      <c r="F226" s="10">
        <f t="shared" si="22"/>
        <v>249.14999999999992</v>
      </c>
      <c r="G226" s="10">
        <f t="shared" si="23"/>
        <v>102.70921131848287</v>
      </c>
      <c r="H226" s="10">
        <f t="shared" si="24"/>
        <v>99.531501760555074</v>
      </c>
    </row>
    <row r="227" spans="1:8" x14ac:dyDescent="0.3">
      <c r="A227" s="10">
        <f t="shared" si="25"/>
        <v>1919</v>
      </c>
      <c r="B227" s="10" t="s">
        <v>93</v>
      </c>
      <c r="C227" s="10" t="str">
        <f t="shared" si="20"/>
        <v>1919-Oct</v>
      </c>
      <c r="D227" s="10">
        <v>249.2</v>
      </c>
      <c r="E227" s="10">
        <f t="shared" si="21"/>
        <v>248.74166666666659</v>
      </c>
      <c r="F227" s="10">
        <f t="shared" si="22"/>
        <v>253.16249999999997</v>
      </c>
      <c r="G227" s="10">
        <f t="shared" si="23"/>
        <v>98.434799782748243</v>
      </c>
      <c r="H227" s="10">
        <f t="shared" si="24"/>
        <v>121.62025926293542</v>
      </c>
    </row>
    <row r="228" spans="1:8" x14ac:dyDescent="0.3">
      <c r="A228" s="10">
        <f t="shared" si="25"/>
        <v>1919</v>
      </c>
      <c r="B228" s="10" t="s">
        <v>94</v>
      </c>
      <c r="C228" s="10" t="str">
        <f t="shared" si="20"/>
        <v>1919-Nov</v>
      </c>
      <c r="D228" s="10">
        <v>280.10000000000002</v>
      </c>
      <c r="E228" s="10">
        <f t="shared" si="21"/>
        <v>257.58333333333331</v>
      </c>
      <c r="F228" s="10">
        <f t="shared" si="22"/>
        <v>250.9458333333333</v>
      </c>
      <c r="G228" s="10">
        <f t="shared" si="23"/>
        <v>111.61771298587016</v>
      </c>
      <c r="H228" s="10">
        <f t="shared" si="24"/>
        <v>67.576439773848591</v>
      </c>
    </row>
    <row r="229" spans="1:8" x14ac:dyDescent="0.3">
      <c r="A229" s="10">
        <f t="shared" si="25"/>
        <v>1919</v>
      </c>
      <c r="B229" s="10" t="s">
        <v>95</v>
      </c>
      <c r="C229" s="10" t="str">
        <f t="shared" si="20"/>
        <v>1919-Dec</v>
      </c>
      <c r="D229" s="10">
        <v>53</v>
      </c>
      <c r="E229" s="10">
        <f t="shared" si="21"/>
        <v>244.30833333333328</v>
      </c>
      <c r="F229" s="10">
        <f t="shared" si="22"/>
        <v>257.95416666666665</v>
      </c>
      <c r="G229" s="10">
        <f t="shared" si="23"/>
        <v>20.546285677365166</v>
      </c>
      <c r="H229" s="10">
        <f t="shared" si="24"/>
        <v>16.591425721648235</v>
      </c>
    </row>
    <row r="230" spans="1:8" x14ac:dyDescent="0.3">
      <c r="A230" s="10">
        <f t="shared" si="25"/>
        <v>1920</v>
      </c>
      <c r="B230" s="10" t="s">
        <v>84</v>
      </c>
      <c r="C230" s="10" t="str">
        <f t="shared" si="20"/>
        <v>1920-Jan</v>
      </c>
      <c r="D230" s="10">
        <v>35.200000000000003</v>
      </c>
      <c r="E230" s="10">
        <f t="shared" si="21"/>
        <v>271.59999999999997</v>
      </c>
      <c r="F230" s="10">
        <f t="shared" si="22"/>
        <v>283.79999999999995</v>
      </c>
      <c r="G230" s="10">
        <f t="shared" si="23"/>
        <v>12.403100775193803</v>
      </c>
      <c r="H230" s="10">
        <f t="shared" si="24"/>
        <v>4.9026945630710452</v>
      </c>
    </row>
    <row r="231" spans="1:8" x14ac:dyDescent="0.3">
      <c r="A231" s="10">
        <f t="shared" si="25"/>
        <v>1920</v>
      </c>
      <c r="B231" s="10" t="s">
        <v>85</v>
      </c>
      <c r="C231" s="10" t="str">
        <f t="shared" si="20"/>
        <v>1920-Feb</v>
      </c>
      <c r="D231" s="10">
        <v>5.5</v>
      </c>
      <c r="E231" s="10">
        <f t="shared" si="21"/>
        <v>296</v>
      </c>
      <c r="F231" s="10">
        <f t="shared" si="22"/>
        <v>285.61666666666667</v>
      </c>
      <c r="G231" s="10">
        <f t="shared" si="23"/>
        <v>1.9256579331271517</v>
      </c>
      <c r="H231" s="10">
        <f t="shared" si="24"/>
        <v>6.3261633717838892</v>
      </c>
    </row>
    <row r="232" spans="1:8" x14ac:dyDescent="0.3">
      <c r="A232" s="10">
        <f t="shared" si="25"/>
        <v>1920</v>
      </c>
      <c r="B232" s="10" t="s">
        <v>86</v>
      </c>
      <c r="C232" s="10" t="str">
        <f t="shared" si="20"/>
        <v>1920-Mar</v>
      </c>
      <c r="D232" s="10">
        <v>24.1</v>
      </c>
      <c r="E232" s="10">
        <f t="shared" si="21"/>
        <v>275.23333333333335</v>
      </c>
      <c r="F232" s="10">
        <f t="shared" si="22"/>
        <v>271.98749999999995</v>
      </c>
      <c r="G232" s="10">
        <f t="shared" si="23"/>
        <v>8.8607013189944404</v>
      </c>
      <c r="H232" s="10">
        <f t="shared" si="24"/>
        <v>15.37954663485211</v>
      </c>
    </row>
    <row r="233" spans="1:8" x14ac:dyDescent="0.3">
      <c r="A233" s="10">
        <f t="shared" si="25"/>
        <v>1920</v>
      </c>
      <c r="B233" s="10" t="s">
        <v>87</v>
      </c>
      <c r="C233" s="10" t="str">
        <f t="shared" si="20"/>
        <v>1920-Apr</v>
      </c>
      <c r="D233" s="10">
        <v>172</v>
      </c>
      <c r="E233" s="10">
        <f t="shared" si="21"/>
        <v>268.74166666666662</v>
      </c>
      <c r="F233" s="10">
        <f t="shared" si="22"/>
        <v>272.94583333333333</v>
      </c>
      <c r="G233" s="10">
        <f t="shared" si="23"/>
        <v>63.016166211244602</v>
      </c>
      <c r="H233" s="10">
        <f t="shared" si="24"/>
        <v>45.500102945399853</v>
      </c>
    </row>
    <row r="234" spans="1:8" x14ac:dyDescent="0.3">
      <c r="A234" s="10">
        <f t="shared" si="25"/>
        <v>1920</v>
      </c>
      <c r="B234" s="10" t="s">
        <v>88</v>
      </c>
      <c r="C234" s="10" t="str">
        <f t="shared" si="20"/>
        <v>1920-May</v>
      </c>
      <c r="D234" s="10">
        <v>87.7</v>
      </c>
      <c r="E234" s="10">
        <f t="shared" si="21"/>
        <v>277.14999999999998</v>
      </c>
      <c r="F234" s="10">
        <f t="shared" si="22"/>
        <v>278.07499999999999</v>
      </c>
      <c r="G234" s="10">
        <f t="shared" si="23"/>
        <v>31.538254068147083</v>
      </c>
      <c r="H234" s="10">
        <f t="shared" si="24"/>
        <v>94.194633866921578</v>
      </c>
    </row>
    <row r="235" spans="1:8" x14ac:dyDescent="0.3">
      <c r="A235" s="10">
        <f t="shared" si="25"/>
        <v>1920</v>
      </c>
      <c r="B235" s="10" t="s">
        <v>89</v>
      </c>
      <c r="C235" s="10" t="str">
        <f t="shared" si="20"/>
        <v>1920-Jun</v>
      </c>
      <c r="D235" s="10">
        <v>964.3</v>
      </c>
      <c r="E235" s="10">
        <f t="shared" si="21"/>
        <v>279</v>
      </c>
      <c r="F235" s="10">
        <f t="shared" si="22"/>
        <v>277.13333333333333</v>
      </c>
      <c r="G235" s="10">
        <f t="shared" si="23"/>
        <v>347.95525619437097</v>
      </c>
      <c r="H235" s="10">
        <f t="shared" si="24"/>
        <v>269.42935814401113</v>
      </c>
    </row>
    <row r="236" spans="1:8" x14ac:dyDescent="0.3">
      <c r="A236" s="10">
        <f t="shared" si="25"/>
        <v>1920</v>
      </c>
      <c r="B236" s="10" t="s">
        <v>90</v>
      </c>
      <c r="C236" s="10" t="str">
        <f t="shared" si="20"/>
        <v>1920-Jul</v>
      </c>
      <c r="D236" s="10">
        <v>940.8</v>
      </c>
      <c r="E236" s="10">
        <f t="shared" si="21"/>
        <v>275.26666666666665</v>
      </c>
      <c r="F236" s="10">
        <f t="shared" si="22"/>
        <v>275.59166666666664</v>
      </c>
      <c r="G236" s="10">
        <f t="shared" si="23"/>
        <v>341.37461824559284</v>
      </c>
      <c r="H236" s="10">
        <f t="shared" si="24"/>
        <v>285.19083662626548</v>
      </c>
    </row>
    <row r="237" spans="1:8" x14ac:dyDescent="0.3">
      <c r="A237" s="10">
        <f t="shared" si="25"/>
        <v>1920</v>
      </c>
      <c r="B237" s="10" t="s">
        <v>91</v>
      </c>
      <c r="C237" s="10" t="str">
        <f t="shared" si="20"/>
        <v>1920-Aug</v>
      </c>
      <c r="D237" s="10">
        <v>235</v>
      </c>
      <c r="E237" s="10">
        <f t="shared" si="21"/>
        <v>275.91666666666663</v>
      </c>
      <c r="F237" s="10">
        <f t="shared" si="22"/>
        <v>275.88333333333333</v>
      </c>
      <c r="G237" s="10">
        <f t="shared" si="23"/>
        <v>85.180933969673177</v>
      </c>
      <c r="H237" s="10">
        <f t="shared" si="24"/>
        <v>173.75703732870761</v>
      </c>
    </row>
    <row r="238" spans="1:8" x14ac:dyDescent="0.3">
      <c r="A238" s="10">
        <f t="shared" si="25"/>
        <v>1920</v>
      </c>
      <c r="B238" s="10" t="s">
        <v>92</v>
      </c>
      <c r="C238" s="10" t="str">
        <f t="shared" si="20"/>
        <v>1920-Sep</v>
      </c>
      <c r="D238" s="10">
        <v>178</v>
      </c>
      <c r="E238" s="10">
        <f t="shared" si="21"/>
        <v>275.84999999999997</v>
      </c>
      <c r="F238" s="10">
        <f t="shared" si="22"/>
        <v>275.4708333333333</v>
      </c>
      <c r="G238" s="10">
        <f t="shared" si="23"/>
        <v>64.616641205209277</v>
      </c>
      <c r="H238" s="10">
        <f t="shared" si="24"/>
        <v>99.531501760555074</v>
      </c>
    </row>
    <row r="239" spans="1:8" x14ac:dyDescent="0.3">
      <c r="A239" s="10">
        <f t="shared" si="25"/>
        <v>1920</v>
      </c>
      <c r="B239" s="10" t="s">
        <v>93</v>
      </c>
      <c r="C239" s="10" t="str">
        <f t="shared" si="20"/>
        <v>1920-Oct</v>
      </c>
      <c r="D239" s="10">
        <v>350.1</v>
      </c>
      <c r="E239" s="10">
        <f t="shared" si="21"/>
        <v>275.09166666666664</v>
      </c>
      <c r="F239" s="10">
        <f t="shared" si="22"/>
        <v>275.0625</v>
      </c>
      <c r="G239" s="10">
        <f t="shared" si="23"/>
        <v>127.280163599182</v>
      </c>
      <c r="H239" s="10">
        <f t="shared" si="24"/>
        <v>121.62025926293542</v>
      </c>
    </row>
    <row r="240" spans="1:8" x14ac:dyDescent="0.3">
      <c r="A240" s="10">
        <f t="shared" si="25"/>
        <v>1920</v>
      </c>
      <c r="B240" s="10" t="s">
        <v>94</v>
      </c>
      <c r="C240" s="10" t="str">
        <f t="shared" si="20"/>
        <v>1920-Nov</v>
      </c>
      <c r="D240" s="10">
        <v>302.3</v>
      </c>
      <c r="E240" s="10">
        <f t="shared" si="21"/>
        <v>275.03333333333336</v>
      </c>
      <c r="F240" s="10">
        <f t="shared" si="22"/>
        <v>275.7166666666667</v>
      </c>
      <c r="G240" s="10">
        <f t="shared" si="23"/>
        <v>109.64154022849543</v>
      </c>
      <c r="H240" s="10">
        <f t="shared" si="24"/>
        <v>67.576439773848591</v>
      </c>
    </row>
    <row r="241" spans="1:8" x14ac:dyDescent="0.3">
      <c r="A241" s="10">
        <f t="shared" si="25"/>
        <v>1920</v>
      </c>
      <c r="B241" s="10" t="s">
        <v>95</v>
      </c>
      <c r="C241" s="10" t="str">
        <f t="shared" si="20"/>
        <v>1920-Dec</v>
      </c>
      <c r="D241" s="10">
        <v>8.1999999999999993</v>
      </c>
      <c r="E241" s="10">
        <f t="shared" si="21"/>
        <v>276.39999999999998</v>
      </c>
      <c r="F241" s="10">
        <f t="shared" si="22"/>
        <v>256.59999999999997</v>
      </c>
      <c r="G241" s="10">
        <f t="shared" si="23"/>
        <v>3.1956352299298518</v>
      </c>
      <c r="H241" s="10">
        <f t="shared" si="24"/>
        <v>16.591425721648235</v>
      </c>
    </row>
    <row r="242" spans="1:8" x14ac:dyDescent="0.3">
      <c r="A242" s="10">
        <f t="shared" si="25"/>
        <v>1921</v>
      </c>
      <c r="B242" s="10" t="s">
        <v>84</v>
      </c>
      <c r="C242" s="10" t="str">
        <f t="shared" si="20"/>
        <v>1921-Jan</v>
      </c>
      <c r="D242" s="10">
        <v>43</v>
      </c>
      <c r="E242" s="10">
        <f t="shared" si="21"/>
        <v>236.79999999999998</v>
      </c>
      <c r="F242" s="10">
        <f t="shared" si="22"/>
        <v>224.25833333333333</v>
      </c>
      <c r="G242" s="10">
        <f t="shared" si="23"/>
        <v>19.174315335736317</v>
      </c>
      <c r="H242" s="10">
        <f t="shared" si="24"/>
        <v>4.9026945630710452</v>
      </c>
    </row>
    <row r="243" spans="1:8" x14ac:dyDescent="0.3">
      <c r="A243" s="10">
        <f t="shared" si="25"/>
        <v>1921</v>
      </c>
      <c r="B243" s="10" t="s">
        <v>85</v>
      </c>
      <c r="C243" s="10" t="str">
        <f t="shared" si="20"/>
        <v>1921-Feb</v>
      </c>
      <c r="D243" s="10">
        <v>4.7</v>
      </c>
      <c r="E243" s="10">
        <f t="shared" si="21"/>
        <v>211.7166666666667</v>
      </c>
      <c r="F243" s="10">
        <f t="shared" si="22"/>
        <v>228.67083333333335</v>
      </c>
      <c r="G243" s="10">
        <f t="shared" si="23"/>
        <v>2.0553561341812285</v>
      </c>
      <c r="H243" s="10">
        <f t="shared" si="24"/>
        <v>6.3261633717838892</v>
      </c>
    </row>
    <row r="244" spans="1:8" x14ac:dyDescent="0.3">
      <c r="A244" s="10">
        <f t="shared" si="25"/>
        <v>1921</v>
      </c>
      <c r="B244" s="10" t="s">
        <v>86</v>
      </c>
      <c r="C244" s="10" t="str">
        <f t="shared" si="20"/>
        <v>1921-Mar</v>
      </c>
      <c r="D244" s="10">
        <v>15</v>
      </c>
      <c r="E244" s="10">
        <f t="shared" si="21"/>
        <v>245.62500000000003</v>
      </c>
      <c r="F244" s="10">
        <f t="shared" si="22"/>
        <v>244.73750000000001</v>
      </c>
      <c r="G244" s="10">
        <f t="shared" si="23"/>
        <v>6.1290157822156388</v>
      </c>
      <c r="H244" s="10">
        <f t="shared" si="24"/>
        <v>15.37954663485211</v>
      </c>
    </row>
    <row r="245" spans="1:8" x14ac:dyDescent="0.3">
      <c r="A245" s="10">
        <f t="shared" si="25"/>
        <v>1921</v>
      </c>
      <c r="B245" s="10" t="s">
        <v>87</v>
      </c>
      <c r="C245" s="10" t="str">
        <f t="shared" si="20"/>
        <v>1921-Apr</v>
      </c>
      <c r="D245" s="10">
        <v>171.3</v>
      </c>
      <c r="E245" s="10">
        <f t="shared" si="21"/>
        <v>243.85000000000002</v>
      </c>
      <c r="F245" s="10">
        <f t="shared" si="22"/>
        <v>241.86250000000001</v>
      </c>
      <c r="G245" s="10">
        <f t="shared" si="23"/>
        <v>70.82536565197168</v>
      </c>
      <c r="H245" s="10">
        <f t="shared" si="24"/>
        <v>45.500102945399853</v>
      </c>
    </row>
    <row r="246" spans="1:8" x14ac:dyDescent="0.3">
      <c r="A246" s="10">
        <f t="shared" si="25"/>
        <v>1921</v>
      </c>
      <c r="B246" s="10" t="s">
        <v>88</v>
      </c>
      <c r="C246" s="10" t="str">
        <f t="shared" si="20"/>
        <v>1921-May</v>
      </c>
      <c r="D246" s="10">
        <v>104.1</v>
      </c>
      <c r="E246" s="10">
        <f t="shared" si="21"/>
        <v>239.875</v>
      </c>
      <c r="F246" s="10">
        <f t="shared" si="22"/>
        <v>232.95416666666665</v>
      </c>
      <c r="G246" s="10">
        <f t="shared" si="23"/>
        <v>44.686901929921838</v>
      </c>
      <c r="H246" s="10">
        <f t="shared" si="24"/>
        <v>94.194633866921578</v>
      </c>
    </row>
    <row r="247" spans="1:8" x14ac:dyDescent="0.3">
      <c r="A247" s="10">
        <f t="shared" si="25"/>
        <v>1921</v>
      </c>
      <c r="B247" s="10" t="s">
        <v>89</v>
      </c>
      <c r="C247" s="10" t="str">
        <f t="shared" si="20"/>
        <v>1921-Jun</v>
      </c>
      <c r="D247" s="10">
        <v>489.1</v>
      </c>
      <c r="E247" s="10">
        <f t="shared" si="21"/>
        <v>226.0333333333333</v>
      </c>
      <c r="F247" s="10">
        <f t="shared" si="22"/>
        <v>226.34999999999997</v>
      </c>
      <c r="G247" s="10">
        <f t="shared" si="23"/>
        <v>216.08129003755249</v>
      </c>
      <c r="H247" s="10">
        <f t="shared" si="24"/>
        <v>269.42935814401113</v>
      </c>
    </row>
    <row r="248" spans="1:8" x14ac:dyDescent="0.3">
      <c r="A248" s="10">
        <f t="shared" si="25"/>
        <v>1921</v>
      </c>
      <c r="B248" s="10" t="s">
        <v>90</v>
      </c>
      <c r="C248" s="10" t="str">
        <f t="shared" si="20"/>
        <v>1921-Jul</v>
      </c>
      <c r="D248" s="10">
        <v>639.79999999999995</v>
      </c>
      <c r="E248" s="10">
        <f t="shared" si="21"/>
        <v>226.66666666666666</v>
      </c>
      <c r="F248" s="10">
        <f t="shared" si="22"/>
        <v>226.14583333333331</v>
      </c>
      <c r="G248" s="10">
        <f t="shared" si="23"/>
        <v>282.91478581298941</v>
      </c>
      <c r="H248" s="10">
        <f t="shared" si="24"/>
        <v>285.19083662626548</v>
      </c>
    </row>
    <row r="249" spans="1:8" x14ac:dyDescent="0.3">
      <c r="A249" s="10">
        <f t="shared" si="25"/>
        <v>1921</v>
      </c>
      <c r="B249" s="10" t="s">
        <v>91</v>
      </c>
      <c r="C249" s="10" t="str">
        <f t="shared" si="20"/>
        <v>1921-Aug</v>
      </c>
      <c r="D249" s="10">
        <v>641.9</v>
      </c>
      <c r="E249" s="10">
        <f t="shared" si="21"/>
        <v>225.625</v>
      </c>
      <c r="F249" s="10">
        <f t="shared" si="22"/>
        <v>226.32083333333333</v>
      </c>
      <c r="G249" s="10">
        <f t="shared" si="23"/>
        <v>283.62391148259292</v>
      </c>
      <c r="H249" s="10">
        <f t="shared" si="24"/>
        <v>173.75703732870761</v>
      </c>
    </row>
    <row r="250" spans="1:8" x14ac:dyDescent="0.3">
      <c r="A250" s="10">
        <f t="shared" si="25"/>
        <v>1921</v>
      </c>
      <c r="B250" s="10" t="s">
        <v>92</v>
      </c>
      <c r="C250" s="10" t="str">
        <f t="shared" si="20"/>
        <v>1921-Sep</v>
      </c>
      <c r="D250" s="10">
        <v>156.69999999999999</v>
      </c>
      <c r="E250" s="10">
        <f t="shared" si="21"/>
        <v>227.01666666666665</v>
      </c>
      <c r="F250" s="10">
        <f t="shared" si="22"/>
        <v>227.07083333333333</v>
      </c>
      <c r="G250" s="10">
        <f t="shared" si="23"/>
        <v>69.009303264399875</v>
      </c>
      <c r="H250" s="10">
        <f t="shared" si="24"/>
        <v>99.531501760555074</v>
      </c>
    </row>
    <row r="251" spans="1:8" x14ac:dyDescent="0.3">
      <c r="A251" s="10">
        <f t="shared" si="25"/>
        <v>1921</v>
      </c>
      <c r="B251" s="10" t="s">
        <v>93</v>
      </c>
      <c r="C251" s="10" t="str">
        <f t="shared" si="20"/>
        <v>1921-Oct</v>
      </c>
      <c r="D251" s="10">
        <v>302.39999999999998</v>
      </c>
      <c r="E251" s="10">
        <f t="shared" si="21"/>
        <v>227.125</v>
      </c>
      <c r="F251" s="10">
        <f t="shared" si="22"/>
        <v>223.72083333333336</v>
      </c>
      <c r="G251" s="10">
        <f t="shared" si="23"/>
        <v>135.16845771329594</v>
      </c>
      <c r="H251" s="10">
        <f t="shared" si="24"/>
        <v>121.62025926293542</v>
      </c>
    </row>
    <row r="252" spans="1:8" x14ac:dyDescent="0.3">
      <c r="A252" s="10">
        <f t="shared" si="25"/>
        <v>1921</v>
      </c>
      <c r="B252" s="10" t="s">
        <v>94</v>
      </c>
      <c r="C252" s="10" t="str">
        <f t="shared" si="20"/>
        <v>1921-Nov</v>
      </c>
      <c r="D252" s="10">
        <v>136.19999999999999</v>
      </c>
      <c r="E252" s="10">
        <f t="shared" si="21"/>
        <v>220.31666666666669</v>
      </c>
      <c r="F252" s="10">
        <f t="shared" si="22"/>
        <v>228.21250000000003</v>
      </c>
      <c r="G252" s="10">
        <f t="shared" si="23"/>
        <v>59.681218162896407</v>
      </c>
      <c r="H252" s="10">
        <f t="shared" si="24"/>
        <v>67.576439773848591</v>
      </c>
    </row>
    <row r="253" spans="1:8" x14ac:dyDescent="0.3">
      <c r="A253" s="10">
        <f t="shared" si="25"/>
        <v>1921</v>
      </c>
      <c r="B253" s="10" t="s">
        <v>95</v>
      </c>
      <c r="C253" s="10" t="str">
        <f t="shared" si="20"/>
        <v>1921-Dec</v>
      </c>
      <c r="D253" s="10">
        <v>15.8</v>
      </c>
      <c r="E253" s="10">
        <f t="shared" si="21"/>
        <v>236.10833333333335</v>
      </c>
      <c r="F253" s="10">
        <f t="shared" si="22"/>
        <v>243.35833333333335</v>
      </c>
      <c r="G253" s="10">
        <f t="shared" si="23"/>
        <v>6.4924836489401772</v>
      </c>
      <c r="H253" s="10">
        <f t="shared" si="24"/>
        <v>16.591425721648235</v>
      </c>
    </row>
    <row r="254" spans="1:8" x14ac:dyDescent="0.3">
      <c r="A254" s="10">
        <f t="shared" si="25"/>
        <v>1922</v>
      </c>
      <c r="B254" s="10" t="s">
        <v>84</v>
      </c>
      <c r="C254" s="10" t="str">
        <f t="shared" si="20"/>
        <v>1922-Jan</v>
      </c>
      <c r="D254" s="10">
        <v>30.5</v>
      </c>
      <c r="E254" s="10">
        <f t="shared" si="21"/>
        <v>250.60833333333332</v>
      </c>
      <c r="F254" s="10">
        <f t="shared" si="22"/>
        <v>266.66249999999997</v>
      </c>
      <c r="G254" s="10">
        <f t="shared" si="23"/>
        <v>11.437678713729904</v>
      </c>
      <c r="H254" s="10">
        <f t="shared" si="24"/>
        <v>4.9026945630710452</v>
      </c>
    </row>
    <row r="255" spans="1:8" x14ac:dyDescent="0.3">
      <c r="A255" s="10">
        <f t="shared" si="25"/>
        <v>1922</v>
      </c>
      <c r="B255" s="10" t="s">
        <v>85</v>
      </c>
      <c r="C255" s="10" t="str">
        <f t="shared" si="20"/>
        <v>1922-Feb</v>
      </c>
      <c r="D255" s="10">
        <v>21.4</v>
      </c>
      <c r="E255" s="10">
        <f t="shared" si="21"/>
        <v>282.71666666666664</v>
      </c>
      <c r="F255" s="10">
        <f t="shared" si="22"/>
        <v>269.32916666666665</v>
      </c>
      <c r="G255" s="10">
        <f t="shared" si="23"/>
        <v>7.9456674762914039</v>
      </c>
      <c r="H255" s="10">
        <f t="shared" si="24"/>
        <v>6.3261633717838892</v>
      </c>
    </row>
    <row r="256" spans="1:8" x14ac:dyDescent="0.3">
      <c r="A256" s="10">
        <f t="shared" si="25"/>
        <v>1922</v>
      </c>
      <c r="B256" s="10" t="s">
        <v>86</v>
      </c>
      <c r="C256" s="10" t="str">
        <f t="shared" si="20"/>
        <v>1922-Mar</v>
      </c>
      <c r="D256" s="10">
        <v>16.3</v>
      </c>
      <c r="E256" s="10">
        <f t="shared" si="21"/>
        <v>255.94166666666663</v>
      </c>
      <c r="F256" s="10">
        <f t="shared" si="22"/>
        <v>258.67916666666667</v>
      </c>
      <c r="G256" s="10">
        <f t="shared" si="23"/>
        <v>6.3012418858624741</v>
      </c>
      <c r="H256" s="10">
        <f t="shared" si="24"/>
        <v>15.37954663485211</v>
      </c>
    </row>
    <row r="257" spans="1:8" x14ac:dyDescent="0.3">
      <c r="A257" s="10">
        <f t="shared" si="25"/>
        <v>1922</v>
      </c>
      <c r="B257" s="10" t="s">
        <v>87</v>
      </c>
      <c r="C257" s="10" t="str">
        <f t="shared" si="20"/>
        <v>1922-Apr</v>
      </c>
      <c r="D257" s="10">
        <v>89.6</v>
      </c>
      <c r="E257" s="10">
        <f t="shared" si="21"/>
        <v>261.41666666666669</v>
      </c>
      <c r="F257" s="10">
        <f t="shared" si="22"/>
        <v>259.91250000000002</v>
      </c>
      <c r="G257" s="10">
        <f t="shared" si="23"/>
        <v>34.473139999038132</v>
      </c>
      <c r="H257" s="10">
        <f t="shared" si="24"/>
        <v>45.500102945399853</v>
      </c>
    </row>
    <row r="258" spans="1:8" x14ac:dyDescent="0.3">
      <c r="A258" s="10">
        <f t="shared" si="25"/>
        <v>1922</v>
      </c>
      <c r="B258" s="10" t="s">
        <v>88</v>
      </c>
      <c r="C258" s="10" t="str">
        <f t="shared" si="20"/>
        <v>1922-May</v>
      </c>
      <c r="D258" s="10">
        <v>293.60000000000002</v>
      </c>
      <c r="E258" s="10">
        <f t="shared" si="21"/>
        <v>258.40833333333336</v>
      </c>
      <c r="F258" s="10">
        <f t="shared" si="22"/>
        <v>264.9708333333333</v>
      </c>
      <c r="G258" s="10">
        <f t="shared" si="23"/>
        <v>110.80464831034865</v>
      </c>
      <c r="H258" s="10">
        <f t="shared" si="24"/>
        <v>94.194633866921578</v>
      </c>
    </row>
    <row r="259" spans="1:8" x14ac:dyDescent="0.3">
      <c r="A259" s="10">
        <f t="shared" si="25"/>
        <v>1922</v>
      </c>
      <c r="B259" s="10" t="s">
        <v>89</v>
      </c>
      <c r="C259" s="10" t="str">
        <f t="shared" ref="C259:C322" si="26">_xlfn.CONCAT(A259,"-",LEFT(B259,3))</f>
        <v>1922-Jun</v>
      </c>
      <c r="D259" s="10">
        <v>663.1</v>
      </c>
      <c r="E259" s="10">
        <f t="shared" si="21"/>
        <v>271.5333333333333</v>
      </c>
      <c r="F259" s="10">
        <f t="shared" si="22"/>
        <v>271.92083333333335</v>
      </c>
      <c r="G259" s="10">
        <f t="shared" si="23"/>
        <v>243.85774045754738</v>
      </c>
      <c r="H259" s="10">
        <f t="shared" si="24"/>
        <v>269.42935814401113</v>
      </c>
    </row>
    <row r="260" spans="1:8" x14ac:dyDescent="0.3">
      <c r="A260" s="10">
        <f t="shared" si="25"/>
        <v>1922</v>
      </c>
      <c r="B260" s="10" t="s">
        <v>90</v>
      </c>
      <c r="C260" s="10" t="str">
        <f t="shared" si="26"/>
        <v>1922-Jul</v>
      </c>
      <c r="D260" s="10">
        <v>1025.0999999999999</v>
      </c>
      <c r="E260" s="10">
        <f t="shared" si="21"/>
        <v>272.30833333333334</v>
      </c>
      <c r="F260" s="10">
        <f t="shared" si="22"/>
        <v>272.06666666666666</v>
      </c>
      <c r="G260" s="10">
        <f t="shared" si="23"/>
        <v>376.78265131095316</v>
      </c>
      <c r="H260" s="10">
        <f t="shared" si="24"/>
        <v>285.19083662626548</v>
      </c>
    </row>
    <row r="261" spans="1:8" x14ac:dyDescent="0.3">
      <c r="A261" s="10">
        <f t="shared" si="25"/>
        <v>1922</v>
      </c>
      <c r="B261" s="10" t="s">
        <v>91</v>
      </c>
      <c r="C261" s="10" t="str">
        <f t="shared" si="26"/>
        <v>1922-Aug</v>
      </c>
      <c r="D261" s="10">
        <v>320.60000000000002</v>
      </c>
      <c r="E261" s="10">
        <f t="shared" si="21"/>
        <v>271.82499999999999</v>
      </c>
      <c r="F261" s="10">
        <f t="shared" si="22"/>
        <v>270.96249999999998</v>
      </c>
      <c r="G261" s="10">
        <f t="shared" si="23"/>
        <v>118.31895557503347</v>
      </c>
      <c r="H261" s="10">
        <f t="shared" si="24"/>
        <v>173.75703732870761</v>
      </c>
    </row>
    <row r="262" spans="1:8" x14ac:dyDescent="0.3">
      <c r="A262" s="10">
        <f t="shared" si="25"/>
        <v>1922</v>
      </c>
      <c r="B262" s="10" t="s">
        <v>92</v>
      </c>
      <c r="C262" s="10" t="str">
        <f t="shared" si="26"/>
        <v>1922-Sep</v>
      </c>
      <c r="D262" s="10">
        <v>222.4</v>
      </c>
      <c r="E262" s="10">
        <f t="shared" si="21"/>
        <v>270.09999999999997</v>
      </c>
      <c r="F262" s="10">
        <f t="shared" si="22"/>
        <v>272.70833333333331</v>
      </c>
      <c r="G262" s="10">
        <f t="shared" si="23"/>
        <v>81.552330022918269</v>
      </c>
      <c r="H262" s="10">
        <f t="shared" si="24"/>
        <v>99.531501760555074</v>
      </c>
    </row>
    <row r="263" spans="1:8" x14ac:dyDescent="0.3">
      <c r="A263" s="10">
        <f t="shared" si="25"/>
        <v>1922</v>
      </c>
      <c r="B263" s="10" t="s">
        <v>93</v>
      </c>
      <c r="C263" s="10" t="str">
        <f t="shared" si="26"/>
        <v>1922-Oct</v>
      </c>
      <c r="D263" s="10">
        <v>266.3</v>
      </c>
      <c r="E263" s="10">
        <f t="shared" si="21"/>
        <v>275.31666666666666</v>
      </c>
      <c r="F263" s="10">
        <f t="shared" si="22"/>
        <v>273.39583333333331</v>
      </c>
      <c r="G263" s="10">
        <f t="shared" si="23"/>
        <v>97.40455688485865</v>
      </c>
      <c r="H263" s="10">
        <f t="shared" si="24"/>
        <v>121.62025926293542</v>
      </c>
    </row>
    <row r="264" spans="1:8" x14ac:dyDescent="0.3">
      <c r="A264" s="10">
        <f t="shared" si="25"/>
        <v>1922</v>
      </c>
      <c r="B264" s="10" t="s">
        <v>94</v>
      </c>
      <c r="C264" s="10" t="str">
        <f t="shared" si="26"/>
        <v>1922-Nov</v>
      </c>
      <c r="D264" s="10">
        <v>293.7</v>
      </c>
      <c r="E264" s="10">
        <f t="shared" si="21"/>
        <v>271.47499999999997</v>
      </c>
      <c r="F264" s="10">
        <f t="shared" si="22"/>
        <v>262.57499999999993</v>
      </c>
      <c r="G264" s="10">
        <f t="shared" si="23"/>
        <v>111.8537560696944</v>
      </c>
      <c r="H264" s="10">
        <f t="shared" si="24"/>
        <v>67.576439773848591</v>
      </c>
    </row>
    <row r="265" spans="1:8" x14ac:dyDescent="0.3">
      <c r="A265" s="10">
        <f t="shared" si="25"/>
        <v>1922</v>
      </c>
      <c r="B265" s="10" t="s">
        <v>95</v>
      </c>
      <c r="C265" s="10" t="str">
        <f t="shared" si="26"/>
        <v>1922-Dec</v>
      </c>
      <c r="D265" s="10">
        <v>25.1</v>
      </c>
      <c r="E265" s="10">
        <f t="shared" ref="E265:E328" si="27">AVERAGE(D259:D270)</f>
        <v>253.67499999999995</v>
      </c>
      <c r="F265" s="10">
        <f t="shared" ref="F265:F328" si="28">AVERAGE(E265:E266)</f>
        <v>256.14999999999998</v>
      </c>
      <c r="G265" s="10">
        <f t="shared" ref="G265:G328" si="29">D265*100/F265</f>
        <v>9.7989459301190713</v>
      </c>
      <c r="H265" s="10">
        <f t="shared" ref="H265:H328" si="30">_xlfn.SWITCH(TRUE,B265="January",$K$125,B265="February",$K$126,B265="March",$K$127,B265="April",$K$128,B265="May",$K$129,B265="June",$K$130,B265="July",$K$131,B265="August",$K$132,B265="September",$K$133,B265="October",$K$134,B265="November",$K$135,B265="December",$K$136)</f>
        <v>16.591425721648235</v>
      </c>
    </row>
    <row r="266" spans="1:8" x14ac:dyDescent="0.3">
      <c r="A266" s="10">
        <f t="shared" si="25"/>
        <v>1923</v>
      </c>
      <c r="B266" s="10" t="s">
        <v>84</v>
      </c>
      <c r="C266" s="10" t="str">
        <f t="shared" si="26"/>
        <v>1923-Jan</v>
      </c>
      <c r="D266" s="10">
        <v>24.7</v>
      </c>
      <c r="E266" s="10">
        <f t="shared" si="27"/>
        <v>258.62499999999994</v>
      </c>
      <c r="F266" s="10">
        <f t="shared" si="28"/>
        <v>257.94166666666666</v>
      </c>
      <c r="G266" s="10">
        <f t="shared" si="29"/>
        <v>9.5758084838303237</v>
      </c>
      <c r="H266" s="10">
        <f t="shared" si="30"/>
        <v>4.9026945630710452</v>
      </c>
    </row>
    <row r="267" spans="1:8" x14ac:dyDescent="0.3">
      <c r="A267" s="10">
        <f t="shared" si="25"/>
        <v>1923</v>
      </c>
      <c r="B267" s="10" t="s">
        <v>85</v>
      </c>
      <c r="C267" s="10" t="str">
        <f t="shared" si="26"/>
        <v>1923-Feb</v>
      </c>
      <c r="D267" s="10">
        <v>0.7</v>
      </c>
      <c r="E267" s="10">
        <f t="shared" si="27"/>
        <v>257.25833333333338</v>
      </c>
      <c r="F267" s="10">
        <f t="shared" si="28"/>
        <v>283.19166666666672</v>
      </c>
      <c r="G267" s="10">
        <f t="shared" si="29"/>
        <v>0.2471824147367801</v>
      </c>
      <c r="H267" s="10">
        <f t="shared" si="30"/>
        <v>6.3261633717838892</v>
      </c>
    </row>
    <row r="268" spans="1:8" x14ac:dyDescent="0.3">
      <c r="A268" s="10">
        <f t="shared" si="25"/>
        <v>1923</v>
      </c>
      <c r="B268" s="10" t="s">
        <v>86</v>
      </c>
      <c r="C268" s="10" t="str">
        <f t="shared" si="26"/>
        <v>1923-Mar</v>
      </c>
      <c r="D268" s="10">
        <v>78.900000000000006</v>
      </c>
      <c r="E268" s="10">
        <f t="shared" si="27"/>
        <v>309.125</v>
      </c>
      <c r="F268" s="10">
        <f t="shared" si="28"/>
        <v>310.45416666666665</v>
      </c>
      <c r="G268" s="10">
        <f t="shared" si="29"/>
        <v>25.414379470936399</v>
      </c>
      <c r="H268" s="10">
        <f t="shared" si="30"/>
        <v>15.37954663485211</v>
      </c>
    </row>
    <row r="269" spans="1:8" x14ac:dyDescent="0.3">
      <c r="A269" s="10">
        <f t="shared" si="25"/>
        <v>1923</v>
      </c>
      <c r="B269" s="10" t="s">
        <v>87</v>
      </c>
      <c r="C269" s="10" t="str">
        <f t="shared" si="26"/>
        <v>1923-Apr</v>
      </c>
      <c r="D269" s="10">
        <v>43.5</v>
      </c>
      <c r="E269" s="10">
        <f t="shared" si="27"/>
        <v>311.78333333333336</v>
      </c>
      <c r="F269" s="10">
        <f t="shared" si="28"/>
        <v>309.15000000000003</v>
      </c>
      <c r="G269" s="10">
        <f t="shared" si="29"/>
        <v>14.070839398350314</v>
      </c>
      <c r="H269" s="10">
        <f t="shared" si="30"/>
        <v>45.500102945399853</v>
      </c>
    </row>
    <row r="270" spans="1:8" x14ac:dyDescent="0.3">
      <c r="A270" s="10">
        <f t="shared" ref="A270:A333" si="31">A258+1</f>
        <v>1923</v>
      </c>
      <c r="B270" s="10" t="s">
        <v>88</v>
      </c>
      <c r="C270" s="10" t="str">
        <f t="shared" si="26"/>
        <v>1923-May</v>
      </c>
      <c r="D270" s="10">
        <v>80</v>
      </c>
      <c r="E270" s="10">
        <f t="shared" si="27"/>
        <v>306.51666666666671</v>
      </c>
      <c r="F270" s="10">
        <f t="shared" si="28"/>
        <v>297.77500000000003</v>
      </c>
      <c r="G270" s="10">
        <f t="shared" si="29"/>
        <v>26.865922256737466</v>
      </c>
      <c r="H270" s="10">
        <f t="shared" si="30"/>
        <v>94.194633866921578</v>
      </c>
    </row>
    <row r="271" spans="1:8" x14ac:dyDescent="0.3">
      <c r="A271" s="10">
        <f t="shared" si="31"/>
        <v>1923</v>
      </c>
      <c r="B271" s="10" t="s">
        <v>89</v>
      </c>
      <c r="C271" s="10" t="str">
        <f t="shared" si="26"/>
        <v>1923-Jun</v>
      </c>
      <c r="D271" s="10">
        <v>722.5</v>
      </c>
      <c r="E271" s="10">
        <f t="shared" si="27"/>
        <v>289.03333333333336</v>
      </c>
      <c r="F271" s="10">
        <f t="shared" si="28"/>
        <v>289.72083333333336</v>
      </c>
      <c r="G271" s="10">
        <f t="shared" si="29"/>
        <v>249.37799318309288</v>
      </c>
      <c r="H271" s="10">
        <f t="shared" si="30"/>
        <v>269.42935814401113</v>
      </c>
    </row>
    <row r="272" spans="1:8" x14ac:dyDescent="0.3">
      <c r="A272" s="10">
        <f t="shared" si="31"/>
        <v>1923</v>
      </c>
      <c r="B272" s="10" t="s">
        <v>90</v>
      </c>
      <c r="C272" s="10" t="str">
        <f t="shared" si="26"/>
        <v>1923-Jul</v>
      </c>
      <c r="D272" s="10">
        <v>1008.7</v>
      </c>
      <c r="E272" s="10">
        <f t="shared" si="27"/>
        <v>290.40833333333336</v>
      </c>
      <c r="F272" s="10">
        <f t="shared" si="28"/>
        <v>290.18333333333339</v>
      </c>
      <c r="G272" s="10">
        <f t="shared" si="29"/>
        <v>347.60783412785014</v>
      </c>
      <c r="H272" s="10">
        <f t="shared" si="30"/>
        <v>285.19083662626548</v>
      </c>
    </row>
    <row r="273" spans="1:8" x14ac:dyDescent="0.3">
      <c r="A273" s="10">
        <f t="shared" si="31"/>
        <v>1923</v>
      </c>
      <c r="B273" s="10" t="s">
        <v>91</v>
      </c>
      <c r="C273" s="10" t="str">
        <f t="shared" si="26"/>
        <v>1923-Aug</v>
      </c>
      <c r="D273" s="10">
        <v>943</v>
      </c>
      <c r="E273" s="10">
        <f t="shared" si="27"/>
        <v>289.95833333333337</v>
      </c>
      <c r="F273" s="10">
        <f t="shared" si="28"/>
        <v>290.05000000000007</v>
      </c>
      <c r="G273" s="10">
        <f t="shared" si="29"/>
        <v>325.11635924840539</v>
      </c>
      <c r="H273" s="10">
        <f t="shared" si="30"/>
        <v>173.75703732870761</v>
      </c>
    </row>
    <row r="274" spans="1:8" x14ac:dyDescent="0.3">
      <c r="A274" s="10">
        <f t="shared" si="31"/>
        <v>1923</v>
      </c>
      <c r="B274" s="10" t="s">
        <v>92</v>
      </c>
      <c r="C274" s="10" t="str">
        <f t="shared" si="26"/>
        <v>1923-Sep</v>
      </c>
      <c r="D274" s="10">
        <v>254.3</v>
      </c>
      <c r="E274" s="10">
        <f t="shared" si="27"/>
        <v>290.14166666666671</v>
      </c>
      <c r="F274" s="10">
        <f t="shared" si="28"/>
        <v>289.62916666666672</v>
      </c>
      <c r="G274" s="10">
        <f t="shared" si="29"/>
        <v>87.801930629684492</v>
      </c>
      <c r="H274" s="10">
        <f t="shared" si="30"/>
        <v>99.531501760555074</v>
      </c>
    </row>
    <row r="275" spans="1:8" x14ac:dyDescent="0.3">
      <c r="A275" s="10">
        <f t="shared" si="31"/>
        <v>1923</v>
      </c>
      <c r="B275" s="10" t="s">
        <v>93</v>
      </c>
      <c r="C275" s="10" t="str">
        <f t="shared" si="26"/>
        <v>1923-Oct</v>
      </c>
      <c r="D275" s="10">
        <v>203.1</v>
      </c>
      <c r="E275" s="10">
        <f t="shared" si="27"/>
        <v>289.11666666666667</v>
      </c>
      <c r="F275" s="10">
        <f t="shared" si="28"/>
        <v>291.92916666666667</v>
      </c>
      <c r="G275" s="10">
        <f t="shared" si="29"/>
        <v>69.571671210196541</v>
      </c>
      <c r="H275" s="10">
        <f t="shared" si="30"/>
        <v>121.62025926293542</v>
      </c>
    </row>
    <row r="276" spans="1:8" x14ac:dyDescent="0.3">
      <c r="A276" s="10">
        <f t="shared" si="31"/>
        <v>1923</v>
      </c>
      <c r="B276" s="10" t="s">
        <v>94</v>
      </c>
      <c r="C276" s="10" t="str">
        <f t="shared" si="26"/>
        <v>1923-Nov</v>
      </c>
      <c r="D276" s="10">
        <v>83.9</v>
      </c>
      <c r="E276" s="10">
        <f t="shared" si="27"/>
        <v>294.74166666666667</v>
      </c>
      <c r="F276" s="10">
        <f t="shared" si="28"/>
        <v>299.13333333333333</v>
      </c>
      <c r="G276" s="10">
        <f t="shared" si="29"/>
        <v>28.047693336304881</v>
      </c>
      <c r="H276" s="10">
        <f t="shared" si="30"/>
        <v>67.576439773848591</v>
      </c>
    </row>
    <row r="277" spans="1:8" x14ac:dyDescent="0.3">
      <c r="A277" s="10">
        <f t="shared" si="31"/>
        <v>1923</v>
      </c>
      <c r="B277" s="10" t="s">
        <v>95</v>
      </c>
      <c r="C277" s="10" t="str">
        <f t="shared" si="26"/>
        <v>1923-Dec</v>
      </c>
      <c r="D277" s="10">
        <v>41.6</v>
      </c>
      <c r="E277" s="10">
        <f t="shared" si="27"/>
        <v>303.52500000000003</v>
      </c>
      <c r="F277" s="10">
        <f t="shared" si="28"/>
        <v>315.57500000000005</v>
      </c>
      <c r="G277" s="10">
        <f t="shared" si="29"/>
        <v>13.182286302780637</v>
      </c>
      <c r="H277" s="10">
        <f t="shared" si="30"/>
        <v>16.591425721648235</v>
      </c>
    </row>
    <row r="278" spans="1:8" x14ac:dyDescent="0.3">
      <c r="A278" s="10">
        <f t="shared" si="31"/>
        <v>1924</v>
      </c>
      <c r="B278" s="10" t="s">
        <v>84</v>
      </c>
      <c r="C278" s="10" t="str">
        <f t="shared" si="26"/>
        <v>1924-Jan</v>
      </c>
      <c r="D278" s="10">
        <v>19.3</v>
      </c>
      <c r="E278" s="10">
        <f t="shared" si="27"/>
        <v>327.625</v>
      </c>
      <c r="F278" s="10">
        <f t="shared" si="28"/>
        <v>349.20000000000005</v>
      </c>
      <c r="G278" s="10">
        <f t="shared" si="29"/>
        <v>5.5269186712485672</v>
      </c>
      <c r="H278" s="10">
        <f t="shared" si="30"/>
        <v>4.9026945630710452</v>
      </c>
    </row>
    <row r="279" spans="1:8" x14ac:dyDescent="0.3">
      <c r="A279" s="10">
        <f t="shared" si="31"/>
        <v>1924</v>
      </c>
      <c r="B279" s="10" t="s">
        <v>85</v>
      </c>
      <c r="C279" s="10" t="str">
        <f t="shared" si="26"/>
        <v>1924-Feb</v>
      </c>
      <c r="D279" s="10">
        <v>2.9</v>
      </c>
      <c r="E279" s="10">
        <f t="shared" si="27"/>
        <v>370.77500000000003</v>
      </c>
      <c r="F279" s="10">
        <f t="shared" si="28"/>
        <v>357.48333333333335</v>
      </c>
      <c r="G279" s="10">
        <f t="shared" si="29"/>
        <v>0.81122663061214972</v>
      </c>
      <c r="H279" s="10">
        <f t="shared" si="30"/>
        <v>6.3261633717838892</v>
      </c>
    </row>
    <row r="280" spans="1:8" x14ac:dyDescent="0.3">
      <c r="A280" s="10">
        <f t="shared" si="31"/>
        <v>1924</v>
      </c>
      <c r="B280" s="10" t="s">
        <v>86</v>
      </c>
      <c r="C280" s="10" t="str">
        <f t="shared" si="26"/>
        <v>1924-Mar</v>
      </c>
      <c r="D280" s="10">
        <v>66.599999999999994</v>
      </c>
      <c r="E280" s="10">
        <f t="shared" si="27"/>
        <v>344.19166666666666</v>
      </c>
      <c r="F280" s="10">
        <f t="shared" si="28"/>
        <v>345.64166666666665</v>
      </c>
      <c r="G280" s="10">
        <f t="shared" si="29"/>
        <v>19.268510258697589</v>
      </c>
      <c r="H280" s="10">
        <f t="shared" si="30"/>
        <v>15.37954663485211</v>
      </c>
    </row>
    <row r="281" spans="1:8" x14ac:dyDescent="0.3">
      <c r="A281" s="10">
        <f t="shared" si="31"/>
        <v>1924</v>
      </c>
      <c r="B281" s="10" t="s">
        <v>87</v>
      </c>
      <c r="C281" s="10" t="str">
        <f t="shared" si="26"/>
        <v>1924-Apr</v>
      </c>
      <c r="D281" s="10">
        <v>111</v>
      </c>
      <c r="E281" s="10">
        <f t="shared" si="27"/>
        <v>347.0916666666667</v>
      </c>
      <c r="F281" s="10">
        <f t="shared" si="28"/>
        <v>345.98333333333335</v>
      </c>
      <c r="G281" s="10">
        <f t="shared" si="29"/>
        <v>32.082470253865793</v>
      </c>
      <c r="H281" s="10">
        <f t="shared" si="30"/>
        <v>45.500102945399853</v>
      </c>
    </row>
    <row r="282" spans="1:8" x14ac:dyDescent="0.3">
      <c r="A282" s="10">
        <f t="shared" si="31"/>
        <v>1924</v>
      </c>
      <c r="B282" s="10" t="s">
        <v>88</v>
      </c>
      <c r="C282" s="10" t="str">
        <f t="shared" si="26"/>
        <v>1924-May</v>
      </c>
      <c r="D282" s="10">
        <v>185.4</v>
      </c>
      <c r="E282" s="10">
        <f t="shared" si="27"/>
        <v>344.875</v>
      </c>
      <c r="F282" s="10">
        <f t="shared" si="28"/>
        <v>348.16666666666663</v>
      </c>
      <c r="G282" s="10">
        <f t="shared" si="29"/>
        <v>53.250359023456205</v>
      </c>
      <c r="H282" s="10">
        <f t="shared" si="30"/>
        <v>94.194633866921578</v>
      </c>
    </row>
    <row r="283" spans="1:8" x14ac:dyDescent="0.3">
      <c r="A283" s="10">
        <f t="shared" si="31"/>
        <v>1924</v>
      </c>
      <c r="B283" s="10" t="s">
        <v>89</v>
      </c>
      <c r="C283" s="10" t="str">
        <f t="shared" si="26"/>
        <v>1924-Jun</v>
      </c>
      <c r="D283" s="10">
        <v>1011.7</v>
      </c>
      <c r="E283" s="10">
        <f t="shared" si="27"/>
        <v>351.45833333333331</v>
      </c>
      <c r="F283" s="10">
        <f t="shared" si="28"/>
        <v>351.82499999999993</v>
      </c>
      <c r="G283" s="10">
        <f t="shared" si="29"/>
        <v>287.55773466922483</v>
      </c>
      <c r="H283" s="10">
        <f t="shared" si="30"/>
        <v>269.42935814401113</v>
      </c>
    </row>
    <row r="284" spans="1:8" x14ac:dyDescent="0.3">
      <c r="A284" s="10">
        <f t="shared" si="31"/>
        <v>1924</v>
      </c>
      <c r="B284" s="10" t="s">
        <v>90</v>
      </c>
      <c r="C284" s="10" t="str">
        <f t="shared" si="26"/>
        <v>1924-Jul</v>
      </c>
      <c r="D284" s="10">
        <v>1526.5</v>
      </c>
      <c r="E284" s="10">
        <f t="shared" si="27"/>
        <v>352.19166666666661</v>
      </c>
      <c r="F284" s="10">
        <f t="shared" si="28"/>
        <v>351.55833333333328</v>
      </c>
      <c r="G284" s="10">
        <f t="shared" si="29"/>
        <v>434.20959063218532</v>
      </c>
      <c r="H284" s="10">
        <f t="shared" si="30"/>
        <v>285.19083662626548</v>
      </c>
    </row>
    <row r="285" spans="1:8" x14ac:dyDescent="0.3">
      <c r="A285" s="10">
        <f t="shared" si="31"/>
        <v>1924</v>
      </c>
      <c r="B285" s="10" t="s">
        <v>91</v>
      </c>
      <c r="C285" s="10" t="str">
        <f t="shared" si="26"/>
        <v>1924-Aug</v>
      </c>
      <c r="D285" s="10">
        <v>624</v>
      </c>
      <c r="E285" s="10">
        <f t="shared" si="27"/>
        <v>350.92499999999995</v>
      </c>
      <c r="F285" s="10">
        <f t="shared" si="28"/>
        <v>351.49166666666667</v>
      </c>
      <c r="G285" s="10">
        <f t="shared" si="29"/>
        <v>177.52910215984258</v>
      </c>
      <c r="H285" s="10">
        <f t="shared" si="30"/>
        <v>173.75703732870761</v>
      </c>
    </row>
    <row r="286" spans="1:8" x14ac:dyDescent="0.3">
      <c r="A286" s="10">
        <f t="shared" si="31"/>
        <v>1924</v>
      </c>
      <c r="B286" s="10" t="s">
        <v>92</v>
      </c>
      <c r="C286" s="10" t="str">
        <f t="shared" si="26"/>
        <v>1924-Sep</v>
      </c>
      <c r="D286" s="10">
        <v>289.10000000000002</v>
      </c>
      <c r="E286" s="10">
        <f t="shared" si="27"/>
        <v>352.05833333333334</v>
      </c>
      <c r="F286" s="10">
        <f t="shared" si="28"/>
        <v>352.48750000000001</v>
      </c>
      <c r="G286" s="10">
        <f t="shared" si="29"/>
        <v>82.017092804709392</v>
      </c>
      <c r="H286" s="10">
        <f t="shared" si="30"/>
        <v>99.531501760555074</v>
      </c>
    </row>
    <row r="287" spans="1:8" x14ac:dyDescent="0.3">
      <c r="A287" s="10">
        <f t="shared" si="31"/>
        <v>1924</v>
      </c>
      <c r="B287" s="10" t="s">
        <v>93</v>
      </c>
      <c r="C287" s="10" t="str">
        <f t="shared" si="26"/>
        <v>1924-Oct</v>
      </c>
      <c r="D287" s="10">
        <v>176.5</v>
      </c>
      <c r="E287" s="10">
        <f t="shared" si="27"/>
        <v>352.91666666666669</v>
      </c>
      <c r="F287" s="10">
        <f t="shared" si="28"/>
        <v>352.18333333333334</v>
      </c>
      <c r="G287" s="10">
        <f t="shared" si="29"/>
        <v>50.115943400690931</v>
      </c>
      <c r="H287" s="10">
        <f t="shared" si="30"/>
        <v>121.62025926293542</v>
      </c>
    </row>
    <row r="288" spans="1:8" x14ac:dyDescent="0.3">
      <c r="A288" s="10">
        <f t="shared" si="31"/>
        <v>1924</v>
      </c>
      <c r="B288" s="10" t="s">
        <v>94</v>
      </c>
      <c r="C288" s="10" t="str">
        <f t="shared" si="26"/>
        <v>1924-Nov</v>
      </c>
      <c r="D288" s="10">
        <v>162.9</v>
      </c>
      <c r="E288" s="10">
        <f t="shared" si="27"/>
        <v>351.45</v>
      </c>
      <c r="F288" s="10">
        <f t="shared" si="28"/>
        <v>354.48333333333335</v>
      </c>
      <c r="G288" s="10">
        <f t="shared" si="29"/>
        <v>45.954205651417553</v>
      </c>
      <c r="H288" s="10">
        <f t="shared" si="30"/>
        <v>67.576439773848591</v>
      </c>
    </row>
    <row r="289" spans="1:8" x14ac:dyDescent="0.3">
      <c r="A289" s="10">
        <f t="shared" si="31"/>
        <v>1924</v>
      </c>
      <c r="B289" s="10" t="s">
        <v>95</v>
      </c>
      <c r="C289" s="10" t="str">
        <f t="shared" si="26"/>
        <v>1924-Dec</v>
      </c>
      <c r="D289" s="10">
        <v>50.4</v>
      </c>
      <c r="E289" s="10">
        <f t="shared" si="27"/>
        <v>357.51666666666665</v>
      </c>
      <c r="F289" s="10">
        <f t="shared" si="28"/>
        <v>344.0625</v>
      </c>
      <c r="G289" s="10">
        <f t="shared" si="29"/>
        <v>14.64850136239782</v>
      </c>
      <c r="H289" s="10">
        <f t="shared" si="30"/>
        <v>16.591425721648235</v>
      </c>
    </row>
    <row r="290" spans="1:8" x14ac:dyDescent="0.3">
      <c r="A290" s="10">
        <f t="shared" si="31"/>
        <v>1925</v>
      </c>
      <c r="B290" s="10" t="s">
        <v>84</v>
      </c>
      <c r="C290" s="10" t="str">
        <f t="shared" si="26"/>
        <v>1925-Jan</v>
      </c>
      <c r="D290" s="10">
        <v>4.0999999999999996</v>
      </c>
      <c r="E290" s="10">
        <f t="shared" si="27"/>
        <v>330.60833333333335</v>
      </c>
      <c r="F290" s="10">
        <f t="shared" si="28"/>
        <v>291.73333333333335</v>
      </c>
      <c r="G290" s="10">
        <f t="shared" si="29"/>
        <v>1.4053930530164531</v>
      </c>
      <c r="H290" s="10">
        <f t="shared" si="30"/>
        <v>4.9026945630710452</v>
      </c>
    </row>
    <row r="291" spans="1:8" x14ac:dyDescent="0.3">
      <c r="A291" s="10">
        <f t="shared" si="31"/>
        <v>1925</v>
      </c>
      <c r="B291" s="10" t="s">
        <v>85</v>
      </c>
      <c r="C291" s="10" t="str">
        <f t="shared" si="26"/>
        <v>1925-Feb</v>
      </c>
      <c r="D291" s="10">
        <v>16.5</v>
      </c>
      <c r="E291" s="10">
        <f t="shared" si="27"/>
        <v>252.85833333333335</v>
      </c>
      <c r="F291" s="10">
        <f t="shared" si="28"/>
        <v>249.94583333333333</v>
      </c>
      <c r="G291" s="10">
        <f t="shared" si="29"/>
        <v>6.6014303099004783</v>
      </c>
      <c r="H291" s="10">
        <f t="shared" si="30"/>
        <v>6.3261633717838892</v>
      </c>
    </row>
    <row r="292" spans="1:8" x14ac:dyDescent="0.3">
      <c r="A292" s="10">
        <f t="shared" si="31"/>
        <v>1925</v>
      </c>
      <c r="B292" s="10" t="s">
        <v>86</v>
      </c>
      <c r="C292" s="10" t="str">
        <f t="shared" si="26"/>
        <v>1925-Mar</v>
      </c>
      <c r="D292" s="10">
        <v>76.900000000000006</v>
      </c>
      <c r="E292" s="10">
        <f t="shared" si="27"/>
        <v>247.03333333333333</v>
      </c>
      <c r="F292" s="10">
        <f t="shared" si="28"/>
        <v>241.60416666666666</v>
      </c>
      <c r="G292" s="10">
        <f t="shared" si="29"/>
        <v>31.828921272742956</v>
      </c>
      <c r="H292" s="10">
        <f t="shared" si="30"/>
        <v>15.37954663485211</v>
      </c>
    </row>
    <row r="293" spans="1:8" x14ac:dyDescent="0.3">
      <c r="A293" s="10">
        <f t="shared" si="31"/>
        <v>1925</v>
      </c>
      <c r="B293" s="10" t="s">
        <v>87</v>
      </c>
      <c r="C293" s="10" t="str">
        <f t="shared" si="26"/>
        <v>1925-Apr</v>
      </c>
      <c r="D293" s="10">
        <v>93.4</v>
      </c>
      <c r="E293" s="10">
        <f t="shared" si="27"/>
        <v>236.17499999999998</v>
      </c>
      <c r="F293" s="10">
        <f t="shared" si="28"/>
        <v>241.12916666666666</v>
      </c>
      <c r="G293" s="10">
        <f t="shared" si="29"/>
        <v>38.734426569438924</v>
      </c>
      <c r="H293" s="10">
        <f t="shared" si="30"/>
        <v>45.500102945399853</v>
      </c>
    </row>
    <row r="294" spans="1:8" x14ac:dyDescent="0.3">
      <c r="A294" s="10">
        <f t="shared" si="31"/>
        <v>1925</v>
      </c>
      <c r="B294" s="10" t="s">
        <v>88</v>
      </c>
      <c r="C294" s="10" t="str">
        <f t="shared" si="26"/>
        <v>1925-May</v>
      </c>
      <c r="D294" s="10">
        <v>258.2</v>
      </c>
      <c r="E294" s="10">
        <f t="shared" si="27"/>
        <v>246.08333333333337</v>
      </c>
      <c r="F294" s="10">
        <f t="shared" si="28"/>
        <v>248.61666666666667</v>
      </c>
      <c r="G294" s="10">
        <f t="shared" si="29"/>
        <v>103.85466246564322</v>
      </c>
      <c r="H294" s="10">
        <f t="shared" si="30"/>
        <v>94.194633866921578</v>
      </c>
    </row>
    <row r="295" spans="1:8" x14ac:dyDescent="0.3">
      <c r="A295" s="10">
        <f t="shared" si="31"/>
        <v>1925</v>
      </c>
      <c r="B295" s="10" t="s">
        <v>89</v>
      </c>
      <c r="C295" s="10" t="str">
        <f t="shared" si="26"/>
        <v>1925-Jun</v>
      </c>
      <c r="D295" s="10">
        <v>688.8</v>
      </c>
      <c r="E295" s="10">
        <f t="shared" si="27"/>
        <v>251.15</v>
      </c>
      <c r="F295" s="10">
        <f t="shared" si="28"/>
        <v>253.16666666666669</v>
      </c>
      <c r="G295" s="10">
        <f t="shared" si="29"/>
        <v>272.07373271889401</v>
      </c>
      <c r="H295" s="10">
        <f t="shared" si="30"/>
        <v>269.42935814401113</v>
      </c>
    </row>
    <row r="296" spans="1:8" x14ac:dyDescent="0.3">
      <c r="A296" s="10">
        <f t="shared" si="31"/>
        <v>1925</v>
      </c>
      <c r="B296" s="10" t="s">
        <v>90</v>
      </c>
      <c r="C296" s="10" t="str">
        <f t="shared" si="26"/>
        <v>1925-Jul</v>
      </c>
      <c r="D296" s="10">
        <v>593.5</v>
      </c>
      <c r="E296" s="10">
        <f t="shared" si="27"/>
        <v>255.18333333333337</v>
      </c>
      <c r="F296" s="10">
        <f t="shared" si="28"/>
        <v>256.20416666666671</v>
      </c>
      <c r="G296" s="10">
        <f t="shared" si="29"/>
        <v>231.65118964367608</v>
      </c>
      <c r="H296" s="10">
        <f t="shared" si="30"/>
        <v>285.19083662626548</v>
      </c>
    </row>
    <row r="297" spans="1:8" x14ac:dyDescent="0.3">
      <c r="A297" s="10">
        <f t="shared" si="31"/>
        <v>1925</v>
      </c>
      <c r="B297" s="10" t="s">
        <v>91</v>
      </c>
      <c r="C297" s="10" t="str">
        <f t="shared" si="26"/>
        <v>1925-Aug</v>
      </c>
      <c r="D297" s="10">
        <v>554.1</v>
      </c>
      <c r="E297" s="10">
        <f t="shared" si="27"/>
        <v>257.22500000000002</v>
      </c>
      <c r="F297" s="10">
        <f t="shared" si="28"/>
        <v>256.7791666666667</v>
      </c>
      <c r="G297" s="10">
        <f t="shared" si="29"/>
        <v>215.78853424635304</v>
      </c>
      <c r="H297" s="10">
        <f t="shared" si="30"/>
        <v>173.75703732870761</v>
      </c>
    </row>
    <row r="298" spans="1:8" x14ac:dyDescent="0.3">
      <c r="A298" s="10">
        <f t="shared" si="31"/>
        <v>1925</v>
      </c>
      <c r="B298" s="10" t="s">
        <v>92</v>
      </c>
      <c r="C298" s="10" t="str">
        <f t="shared" si="26"/>
        <v>1925-Sep</v>
      </c>
      <c r="D298" s="10">
        <v>158.80000000000001</v>
      </c>
      <c r="E298" s="10">
        <f t="shared" si="27"/>
        <v>256.33333333333337</v>
      </c>
      <c r="F298" s="10">
        <f t="shared" si="28"/>
        <v>254.0916666666667</v>
      </c>
      <c r="G298" s="10">
        <f t="shared" si="29"/>
        <v>62.49713030074448</v>
      </c>
      <c r="H298" s="10">
        <f t="shared" si="30"/>
        <v>99.531501760555074</v>
      </c>
    </row>
    <row r="299" spans="1:8" x14ac:dyDescent="0.3">
      <c r="A299" s="10">
        <f t="shared" si="31"/>
        <v>1925</v>
      </c>
      <c r="B299" s="10" t="s">
        <v>93</v>
      </c>
      <c r="C299" s="10" t="str">
        <f t="shared" si="26"/>
        <v>1925-Oct</v>
      </c>
      <c r="D299" s="10">
        <v>295.39999999999998</v>
      </c>
      <c r="E299" s="10">
        <f t="shared" si="27"/>
        <v>251.85000000000002</v>
      </c>
      <c r="F299" s="10">
        <f t="shared" si="28"/>
        <v>250.28333333333336</v>
      </c>
      <c r="G299" s="10">
        <f t="shared" si="29"/>
        <v>118.02623693147763</v>
      </c>
      <c r="H299" s="10">
        <f t="shared" si="30"/>
        <v>121.62025926293542</v>
      </c>
    </row>
    <row r="300" spans="1:8" x14ac:dyDescent="0.3">
      <c r="A300" s="10">
        <f t="shared" si="31"/>
        <v>1925</v>
      </c>
      <c r="B300" s="10" t="s">
        <v>94</v>
      </c>
      <c r="C300" s="10" t="str">
        <f t="shared" si="26"/>
        <v>1925-Nov</v>
      </c>
      <c r="D300" s="10">
        <v>223.7</v>
      </c>
      <c r="E300" s="10">
        <f t="shared" si="27"/>
        <v>248.7166666666667</v>
      </c>
      <c r="F300" s="10">
        <f t="shared" si="28"/>
        <v>247.23333333333335</v>
      </c>
      <c r="G300" s="10">
        <f t="shared" si="29"/>
        <v>90.481326681946868</v>
      </c>
      <c r="H300" s="10">
        <f t="shared" si="30"/>
        <v>67.576439773848591</v>
      </c>
    </row>
    <row r="301" spans="1:8" x14ac:dyDescent="0.3">
      <c r="A301" s="10">
        <f t="shared" si="31"/>
        <v>1925</v>
      </c>
      <c r="B301" s="10" t="s">
        <v>95</v>
      </c>
      <c r="C301" s="10" t="str">
        <f t="shared" si="26"/>
        <v>1925-Dec</v>
      </c>
      <c r="D301" s="10">
        <v>98.8</v>
      </c>
      <c r="E301" s="10">
        <f t="shared" si="27"/>
        <v>245.75</v>
      </c>
      <c r="F301" s="10">
        <f t="shared" si="28"/>
        <v>240.54583333333329</v>
      </c>
      <c r="G301" s="10">
        <f t="shared" si="29"/>
        <v>41.073253537960547</v>
      </c>
      <c r="H301" s="10">
        <f t="shared" si="30"/>
        <v>16.591425721648235</v>
      </c>
    </row>
    <row r="302" spans="1:8" x14ac:dyDescent="0.3">
      <c r="A302" s="10">
        <f t="shared" si="31"/>
        <v>1926</v>
      </c>
      <c r="B302" s="10" t="s">
        <v>84</v>
      </c>
      <c r="C302" s="10" t="str">
        <f t="shared" si="26"/>
        <v>1926-Jan</v>
      </c>
      <c r="D302" s="10">
        <v>28.6</v>
      </c>
      <c r="E302" s="10">
        <f t="shared" si="27"/>
        <v>235.34166666666661</v>
      </c>
      <c r="F302" s="10">
        <f t="shared" si="28"/>
        <v>247.49583333333328</v>
      </c>
      <c r="G302" s="10">
        <f t="shared" si="29"/>
        <v>11.55575009680298</v>
      </c>
      <c r="H302" s="10">
        <f t="shared" si="30"/>
        <v>4.9026945630710452</v>
      </c>
    </row>
    <row r="303" spans="1:8" x14ac:dyDescent="0.3">
      <c r="A303" s="10">
        <f t="shared" si="31"/>
        <v>1926</v>
      </c>
      <c r="B303" s="10" t="s">
        <v>85</v>
      </c>
      <c r="C303" s="10" t="str">
        <f t="shared" si="26"/>
        <v>1926-Feb</v>
      </c>
      <c r="D303" s="10">
        <v>5.8</v>
      </c>
      <c r="E303" s="10">
        <f t="shared" si="27"/>
        <v>259.64999999999992</v>
      </c>
      <c r="F303" s="10">
        <f t="shared" si="28"/>
        <v>258.89583333333326</v>
      </c>
      <c r="G303" s="10">
        <f t="shared" si="29"/>
        <v>2.2402832542045554</v>
      </c>
      <c r="H303" s="10">
        <f t="shared" si="30"/>
        <v>6.3261633717838892</v>
      </c>
    </row>
    <row r="304" spans="1:8" x14ac:dyDescent="0.3">
      <c r="A304" s="10">
        <f t="shared" si="31"/>
        <v>1926</v>
      </c>
      <c r="B304" s="10" t="s">
        <v>86</v>
      </c>
      <c r="C304" s="10" t="str">
        <f t="shared" si="26"/>
        <v>1926-Mar</v>
      </c>
      <c r="D304" s="10">
        <v>23.1</v>
      </c>
      <c r="E304" s="10">
        <f t="shared" si="27"/>
        <v>258.14166666666665</v>
      </c>
      <c r="F304" s="10">
        <f t="shared" si="28"/>
        <v>264.9708333333333</v>
      </c>
      <c r="G304" s="10">
        <f t="shared" si="29"/>
        <v>8.7179406538455506</v>
      </c>
      <c r="H304" s="10">
        <f t="shared" si="30"/>
        <v>15.37954663485211</v>
      </c>
    </row>
    <row r="305" spans="1:8" x14ac:dyDescent="0.3">
      <c r="A305" s="10">
        <f t="shared" si="31"/>
        <v>1926</v>
      </c>
      <c r="B305" s="10" t="s">
        <v>87</v>
      </c>
      <c r="C305" s="10" t="str">
        <f t="shared" si="26"/>
        <v>1926-Apr</v>
      </c>
      <c r="D305" s="10">
        <v>55.8</v>
      </c>
      <c r="E305" s="10">
        <f t="shared" si="27"/>
        <v>271.79999999999995</v>
      </c>
      <c r="F305" s="10">
        <f t="shared" si="28"/>
        <v>268.52083333333326</v>
      </c>
      <c r="G305" s="10">
        <f t="shared" si="29"/>
        <v>20.780510512840412</v>
      </c>
      <c r="H305" s="10">
        <f t="shared" si="30"/>
        <v>45.500102945399853</v>
      </c>
    </row>
    <row r="306" spans="1:8" x14ac:dyDescent="0.3">
      <c r="A306" s="10">
        <f t="shared" si="31"/>
        <v>1926</v>
      </c>
      <c r="B306" s="10" t="s">
        <v>88</v>
      </c>
      <c r="C306" s="10" t="str">
        <f t="shared" si="26"/>
        <v>1926-May</v>
      </c>
      <c r="D306" s="10">
        <v>222.6</v>
      </c>
      <c r="E306" s="10">
        <f t="shared" si="27"/>
        <v>265.24166666666662</v>
      </c>
      <c r="F306" s="10">
        <f t="shared" si="28"/>
        <v>259.62083333333328</v>
      </c>
      <c r="G306" s="10">
        <f t="shared" si="29"/>
        <v>85.740422731868605</v>
      </c>
      <c r="H306" s="10">
        <f t="shared" si="30"/>
        <v>94.194633866921578</v>
      </c>
    </row>
    <row r="307" spans="1:8" x14ac:dyDescent="0.3">
      <c r="A307" s="10">
        <f t="shared" si="31"/>
        <v>1926</v>
      </c>
      <c r="B307" s="10" t="s">
        <v>89</v>
      </c>
      <c r="C307" s="10" t="str">
        <f t="shared" si="26"/>
        <v>1926-Jun</v>
      </c>
      <c r="D307" s="10">
        <v>563.9</v>
      </c>
      <c r="E307" s="10">
        <f t="shared" si="27"/>
        <v>254</v>
      </c>
      <c r="F307" s="10">
        <f t="shared" si="28"/>
        <v>250.55833333333334</v>
      </c>
      <c r="G307" s="10">
        <f t="shared" si="29"/>
        <v>225.05737186949148</v>
      </c>
      <c r="H307" s="10">
        <f t="shared" si="30"/>
        <v>269.42935814401113</v>
      </c>
    </row>
    <row r="308" spans="1:8" x14ac:dyDescent="0.3">
      <c r="A308" s="10">
        <f t="shared" si="31"/>
        <v>1926</v>
      </c>
      <c r="B308" s="10" t="s">
        <v>90</v>
      </c>
      <c r="C308" s="10" t="str">
        <f t="shared" si="26"/>
        <v>1926-Jul</v>
      </c>
      <c r="D308" s="10">
        <v>885.2</v>
      </c>
      <c r="E308" s="10">
        <f t="shared" si="27"/>
        <v>247.11666666666665</v>
      </c>
      <c r="F308" s="10">
        <f t="shared" si="28"/>
        <v>246.70833333333331</v>
      </c>
      <c r="G308" s="10">
        <f t="shared" si="29"/>
        <v>358.80425603783146</v>
      </c>
      <c r="H308" s="10">
        <f t="shared" si="30"/>
        <v>285.19083662626548</v>
      </c>
    </row>
    <row r="309" spans="1:8" x14ac:dyDescent="0.3">
      <c r="A309" s="10">
        <f t="shared" si="31"/>
        <v>1926</v>
      </c>
      <c r="B309" s="10" t="s">
        <v>91</v>
      </c>
      <c r="C309" s="10" t="str">
        <f t="shared" si="26"/>
        <v>1926-Aug</v>
      </c>
      <c r="D309" s="10">
        <v>536</v>
      </c>
      <c r="E309" s="10">
        <f t="shared" si="27"/>
        <v>246.29999999999998</v>
      </c>
      <c r="F309" s="10">
        <f t="shared" si="28"/>
        <v>247.52916666666664</v>
      </c>
      <c r="G309" s="10">
        <f t="shared" si="29"/>
        <v>216.54013836753248</v>
      </c>
      <c r="H309" s="10">
        <f t="shared" si="30"/>
        <v>173.75703732870761</v>
      </c>
    </row>
    <row r="310" spans="1:8" x14ac:dyDescent="0.3">
      <c r="A310" s="10">
        <f t="shared" si="31"/>
        <v>1926</v>
      </c>
      <c r="B310" s="10" t="s">
        <v>92</v>
      </c>
      <c r="C310" s="10" t="str">
        <f t="shared" si="26"/>
        <v>1926-Sep</v>
      </c>
      <c r="D310" s="10">
        <v>322.7</v>
      </c>
      <c r="E310" s="10">
        <f t="shared" si="27"/>
        <v>248.75833333333333</v>
      </c>
      <c r="F310" s="10">
        <f t="shared" si="28"/>
        <v>249.86250000000001</v>
      </c>
      <c r="G310" s="10">
        <f t="shared" si="29"/>
        <v>129.1510330681875</v>
      </c>
      <c r="H310" s="10">
        <f t="shared" si="30"/>
        <v>99.531501760555074</v>
      </c>
    </row>
    <row r="311" spans="1:8" x14ac:dyDescent="0.3">
      <c r="A311" s="10">
        <f t="shared" si="31"/>
        <v>1926</v>
      </c>
      <c r="B311" s="10" t="s">
        <v>93</v>
      </c>
      <c r="C311" s="10" t="str">
        <f t="shared" si="26"/>
        <v>1926-Oct</v>
      </c>
      <c r="D311" s="10">
        <v>216.7</v>
      </c>
      <c r="E311" s="10">
        <f t="shared" si="27"/>
        <v>250.96666666666667</v>
      </c>
      <c r="F311" s="10">
        <f t="shared" si="28"/>
        <v>252.24583333333334</v>
      </c>
      <c r="G311" s="10">
        <f t="shared" si="29"/>
        <v>85.908257486909264</v>
      </c>
      <c r="H311" s="10">
        <f t="shared" si="30"/>
        <v>121.62025926293542</v>
      </c>
    </row>
    <row r="312" spans="1:8" x14ac:dyDescent="0.3">
      <c r="A312" s="10">
        <f t="shared" si="31"/>
        <v>1926</v>
      </c>
      <c r="B312" s="10" t="s">
        <v>94</v>
      </c>
      <c r="C312" s="10" t="str">
        <f t="shared" si="26"/>
        <v>1926-Nov</v>
      </c>
      <c r="D312" s="10">
        <v>88.8</v>
      </c>
      <c r="E312" s="10">
        <f t="shared" si="27"/>
        <v>253.52499999999998</v>
      </c>
      <c r="F312" s="10">
        <f t="shared" si="28"/>
        <v>255.30833333333331</v>
      </c>
      <c r="G312" s="10">
        <f t="shared" si="29"/>
        <v>34.78147338185854</v>
      </c>
      <c r="H312" s="10">
        <f t="shared" si="30"/>
        <v>67.576439773848591</v>
      </c>
    </row>
    <row r="313" spans="1:8" x14ac:dyDescent="0.3">
      <c r="A313" s="10">
        <f t="shared" si="31"/>
        <v>1926</v>
      </c>
      <c r="B313" s="10" t="s">
        <v>95</v>
      </c>
      <c r="C313" s="10" t="str">
        <f t="shared" si="26"/>
        <v>1926-Dec</v>
      </c>
      <c r="D313" s="10">
        <v>16.2</v>
      </c>
      <c r="E313" s="10">
        <f t="shared" si="27"/>
        <v>257.09166666666664</v>
      </c>
      <c r="F313" s="10">
        <f t="shared" si="28"/>
        <v>263.60416666666669</v>
      </c>
      <c r="G313" s="10">
        <f t="shared" si="29"/>
        <v>6.1455781237651141</v>
      </c>
      <c r="H313" s="10">
        <f t="shared" si="30"/>
        <v>16.591425721648235</v>
      </c>
    </row>
    <row r="314" spans="1:8" x14ac:dyDescent="0.3">
      <c r="A314" s="10">
        <f t="shared" si="31"/>
        <v>1927</v>
      </c>
      <c r="B314" s="10" t="s">
        <v>84</v>
      </c>
      <c r="C314" s="10" t="str">
        <f t="shared" si="26"/>
        <v>1927-Jan</v>
      </c>
      <c r="D314" s="10">
        <v>18.8</v>
      </c>
      <c r="E314" s="10">
        <f t="shared" si="27"/>
        <v>270.11666666666673</v>
      </c>
      <c r="F314" s="10">
        <f t="shared" si="28"/>
        <v>270.24166666666667</v>
      </c>
      <c r="G314" s="10">
        <f t="shared" si="29"/>
        <v>6.9567362545869438</v>
      </c>
      <c r="H314" s="10">
        <f t="shared" si="30"/>
        <v>4.9026945630710452</v>
      </c>
    </row>
    <row r="315" spans="1:8" x14ac:dyDescent="0.3">
      <c r="A315" s="10">
        <f t="shared" si="31"/>
        <v>1927</v>
      </c>
      <c r="B315" s="10" t="s">
        <v>85</v>
      </c>
      <c r="C315" s="10" t="str">
        <f t="shared" si="26"/>
        <v>1927-Feb</v>
      </c>
      <c r="D315" s="10">
        <v>35.299999999999997</v>
      </c>
      <c r="E315" s="10">
        <f t="shared" si="27"/>
        <v>270.36666666666662</v>
      </c>
      <c r="F315" s="10">
        <f t="shared" si="28"/>
        <v>261.1583333333333</v>
      </c>
      <c r="G315" s="10">
        <f t="shared" si="29"/>
        <v>13.516704425795334</v>
      </c>
      <c r="H315" s="10">
        <f t="shared" si="30"/>
        <v>6.3261633717838892</v>
      </c>
    </row>
    <row r="316" spans="1:8" x14ac:dyDescent="0.3">
      <c r="A316" s="10">
        <f t="shared" si="31"/>
        <v>1927</v>
      </c>
      <c r="B316" s="10" t="s">
        <v>86</v>
      </c>
      <c r="C316" s="10" t="str">
        <f t="shared" si="26"/>
        <v>1927-Mar</v>
      </c>
      <c r="D316" s="10">
        <v>49.6</v>
      </c>
      <c r="E316" s="10">
        <f t="shared" si="27"/>
        <v>251.95000000000002</v>
      </c>
      <c r="F316" s="10">
        <f t="shared" si="28"/>
        <v>252.48750000000001</v>
      </c>
      <c r="G316" s="10">
        <f t="shared" si="29"/>
        <v>19.644536858260309</v>
      </c>
      <c r="H316" s="10">
        <f t="shared" si="30"/>
        <v>15.37954663485211</v>
      </c>
    </row>
    <row r="317" spans="1:8" x14ac:dyDescent="0.3">
      <c r="A317" s="10">
        <f t="shared" si="31"/>
        <v>1927</v>
      </c>
      <c r="B317" s="10" t="s">
        <v>87</v>
      </c>
      <c r="C317" s="10" t="str">
        <f t="shared" si="26"/>
        <v>1927-Apr</v>
      </c>
      <c r="D317" s="10">
        <v>86.5</v>
      </c>
      <c r="E317" s="10">
        <f t="shared" si="27"/>
        <v>253.02499999999998</v>
      </c>
      <c r="F317" s="10">
        <f t="shared" si="28"/>
        <v>249.65416666666664</v>
      </c>
      <c r="G317" s="10">
        <f t="shared" si="29"/>
        <v>34.647929635996462</v>
      </c>
      <c r="H317" s="10">
        <f t="shared" si="30"/>
        <v>45.500102945399853</v>
      </c>
    </row>
    <row r="318" spans="1:8" x14ac:dyDescent="0.3">
      <c r="A318" s="10">
        <f t="shared" si="31"/>
        <v>1927</v>
      </c>
      <c r="B318" s="10" t="s">
        <v>88</v>
      </c>
      <c r="C318" s="10" t="str">
        <f t="shared" si="26"/>
        <v>1927-May</v>
      </c>
      <c r="D318" s="10">
        <v>265.39999999999998</v>
      </c>
      <c r="E318" s="10">
        <f t="shared" si="27"/>
        <v>246.28333333333333</v>
      </c>
      <c r="F318" s="10">
        <f t="shared" si="28"/>
        <v>248.31666666666666</v>
      </c>
      <c r="G318" s="10">
        <f t="shared" si="29"/>
        <v>106.87965635277534</v>
      </c>
      <c r="H318" s="10">
        <f t="shared" si="30"/>
        <v>94.194633866921578</v>
      </c>
    </row>
    <row r="319" spans="1:8" x14ac:dyDescent="0.3">
      <c r="A319" s="10">
        <f t="shared" si="31"/>
        <v>1927</v>
      </c>
      <c r="B319" s="10" t="s">
        <v>89</v>
      </c>
      <c r="C319" s="10" t="str">
        <f t="shared" si="26"/>
        <v>1927-Jun</v>
      </c>
      <c r="D319" s="10">
        <v>720.2</v>
      </c>
      <c r="E319" s="10">
        <f t="shared" si="27"/>
        <v>250.35</v>
      </c>
      <c r="F319" s="10">
        <f t="shared" si="28"/>
        <v>249.95833333333334</v>
      </c>
      <c r="G319" s="10">
        <f t="shared" si="29"/>
        <v>288.12802133688945</v>
      </c>
      <c r="H319" s="10">
        <f t="shared" si="30"/>
        <v>269.42935814401113</v>
      </c>
    </row>
    <row r="320" spans="1:8" x14ac:dyDescent="0.3">
      <c r="A320" s="10">
        <f t="shared" si="31"/>
        <v>1927</v>
      </c>
      <c r="B320" s="10" t="s">
        <v>90</v>
      </c>
      <c r="C320" s="10" t="str">
        <f t="shared" si="26"/>
        <v>1927-Jul</v>
      </c>
      <c r="D320" s="10">
        <v>888.2</v>
      </c>
      <c r="E320" s="10">
        <f t="shared" si="27"/>
        <v>249.56666666666669</v>
      </c>
      <c r="F320" s="10">
        <f t="shared" si="28"/>
        <v>249.3125</v>
      </c>
      <c r="G320" s="10">
        <f t="shared" si="29"/>
        <v>356.25971421408872</v>
      </c>
      <c r="H320" s="10">
        <f t="shared" si="30"/>
        <v>285.19083662626548</v>
      </c>
    </row>
    <row r="321" spans="1:8" x14ac:dyDescent="0.3">
      <c r="A321" s="10">
        <f t="shared" si="31"/>
        <v>1927</v>
      </c>
      <c r="B321" s="10" t="s">
        <v>91</v>
      </c>
      <c r="C321" s="10" t="str">
        <f t="shared" si="26"/>
        <v>1927-Aug</v>
      </c>
      <c r="D321" s="10">
        <v>315</v>
      </c>
      <c r="E321" s="10">
        <f t="shared" si="27"/>
        <v>249.05833333333331</v>
      </c>
      <c r="F321" s="10">
        <f t="shared" si="28"/>
        <v>250.33333333333331</v>
      </c>
      <c r="G321" s="10">
        <f t="shared" si="29"/>
        <v>125.83222370173104</v>
      </c>
      <c r="H321" s="10">
        <f t="shared" si="30"/>
        <v>173.75703732870761</v>
      </c>
    </row>
    <row r="322" spans="1:8" x14ac:dyDescent="0.3">
      <c r="A322" s="10">
        <f t="shared" si="31"/>
        <v>1927</v>
      </c>
      <c r="B322" s="10" t="s">
        <v>92</v>
      </c>
      <c r="C322" s="10" t="str">
        <f t="shared" si="26"/>
        <v>1927-Sep</v>
      </c>
      <c r="D322" s="10">
        <v>335.6</v>
      </c>
      <c r="E322" s="10">
        <f t="shared" si="27"/>
        <v>251.60833333333335</v>
      </c>
      <c r="F322" s="10">
        <f t="shared" si="28"/>
        <v>251.67916666666667</v>
      </c>
      <c r="G322" s="10">
        <f t="shared" si="29"/>
        <v>133.34437031273282</v>
      </c>
      <c r="H322" s="10">
        <f t="shared" si="30"/>
        <v>99.531501760555074</v>
      </c>
    </row>
    <row r="323" spans="1:8" x14ac:dyDescent="0.3">
      <c r="A323" s="10">
        <f t="shared" si="31"/>
        <v>1927</v>
      </c>
      <c r="B323" s="10" t="s">
        <v>93</v>
      </c>
      <c r="C323" s="10" t="str">
        <f t="shared" ref="C323:C386" si="32">_xlfn.CONCAT(A323,"-",LEFT(B323,3))</f>
        <v>1927-Oct</v>
      </c>
      <c r="D323" s="10">
        <v>135.80000000000001</v>
      </c>
      <c r="E323" s="10">
        <f t="shared" si="27"/>
        <v>251.75000000000003</v>
      </c>
      <c r="F323" s="10">
        <f t="shared" si="28"/>
        <v>253.19166666666669</v>
      </c>
      <c r="G323" s="10">
        <f t="shared" si="29"/>
        <v>53.635256557943592</v>
      </c>
      <c r="H323" s="10">
        <f t="shared" si="30"/>
        <v>121.62025926293542</v>
      </c>
    </row>
    <row r="324" spans="1:8" x14ac:dyDescent="0.3">
      <c r="A324" s="10">
        <f t="shared" si="31"/>
        <v>1927</v>
      </c>
      <c r="B324" s="10" t="s">
        <v>94</v>
      </c>
      <c r="C324" s="10" t="str">
        <f t="shared" si="32"/>
        <v>1927-Nov</v>
      </c>
      <c r="D324" s="10">
        <v>137.6</v>
      </c>
      <c r="E324" s="10">
        <f t="shared" si="27"/>
        <v>254.63333333333335</v>
      </c>
      <c r="F324" s="10">
        <f t="shared" si="28"/>
        <v>246.98750000000001</v>
      </c>
      <c r="G324" s="10">
        <f t="shared" si="29"/>
        <v>55.711321423148945</v>
      </c>
      <c r="H324" s="10">
        <f t="shared" si="30"/>
        <v>67.576439773848591</v>
      </c>
    </row>
    <row r="325" spans="1:8" x14ac:dyDescent="0.3">
      <c r="A325" s="10">
        <f t="shared" si="31"/>
        <v>1927</v>
      </c>
      <c r="B325" s="10" t="s">
        <v>95</v>
      </c>
      <c r="C325" s="10" t="str">
        <f t="shared" si="32"/>
        <v>1927-Dec</v>
      </c>
      <c r="D325" s="10">
        <v>6.8</v>
      </c>
      <c r="E325" s="10">
        <f t="shared" si="27"/>
        <v>239.3416666666667</v>
      </c>
      <c r="F325" s="10">
        <f t="shared" si="28"/>
        <v>233.94583333333338</v>
      </c>
      <c r="G325" s="10">
        <f t="shared" si="29"/>
        <v>2.9066557429604427</v>
      </c>
      <c r="H325" s="10">
        <f t="shared" si="30"/>
        <v>16.591425721648235</v>
      </c>
    </row>
    <row r="326" spans="1:8" x14ac:dyDescent="0.3">
      <c r="A326" s="10">
        <f t="shared" si="31"/>
        <v>1928</v>
      </c>
      <c r="B326" s="10" t="s">
        <v>84</v>
      </c>
      <c r="C326" s="10" t="str">
        <f t="shared" si="32"/>
        <v>1928-Jan</v>
      </c>
      <c r="D326" s="10">
        <v>12.7</v>
      </c>
      <c r="E326" s="10">
        <f t="shared" si="27"/>
        <v>228.55000000000004</v>
      </c>
      <c r="F326" s="10">
        <f t="shared" si="28"/>
        <v>209.06666666666669</v>
      </c>
      <c r="G326" s="10">
        <f t="shared" si="29"/>
        <v>6.0746173469387745</v>
      </c>
      <c r="H326" s="10">
        <f t="shared" si="30"/>
        <v>4.9026945630710452</v>
      </c>
    </row>
    <row r="327" spans="1:8" x14ac:dyDescent="0.3">
      <c r="A327" s="10">
        <f t="shared" si="31"/>
        <v>1928</v>
      </c>
      <c r="B327" s="10" t="s">
        <v>85</v>
      </c>
      <c r="C327" s="10" t="str">
        <f t="shared" si="32"/>
        <v>1928-Feb</v>
      </c>
      <c r="D327" s="10">
        <v>65.900000000000006</v>
      </c>
      <c r="E327" s="10">
        <f t="shared" si="27"/>
        <v>189.58333333333334</v>
      </c>
      <c r="F327" s="10">
        <f t="shared" si="28"/>
        <v>199.50833333333333</v>
      </c>
      <c r="G327" s="10">
        <f t="shared" si="29"/>
        <v>33.031201704189471</v>
      </c>
      <c r="H327" s="10">
        <f t="shared" si="30"/>
        <v>6.3261633717838892</v>
      </c>
    </row>
    <row r="328" spans="1:8" x14ac:dyDescent="0.3">
      <c r="A328" s="10">
        <f t="shared" si="31"/>
        <v>1928</v>
      </c>
      <c r="B328" s="10" t="s">
        <v>86</v>
      </c>
      <c r="C328" s="10" t="str">
        <f t="shared" si="32"/>
        <v>1928-Mar</v>
      </c>
      <c r="D328" s="10">
        <v>51.3</v>
      </c>
      <c r="E328" s="10">
        <f t="shared" si="27"/>
        <v>209.43333333333331</v>
      </c>
      <c r="F328" s="10">
        <f t="shared" si="28"/>
        <v>198.61250000000001</v>
      </c>
      <c r="G328" s="10">
        <f t="shared" si="29"/>
        <v>25.829190005664294</v>
      </c>
      <c r="H328" s="10">
        <f t="shared" si="30"/>
        <v>15.37954663485211</v>
      </c>
    </row>
    <row r="329" spans="1:8" x14ac:dyDescent="0.3">
      <c r="A329" s="10">
        <f t="shared" si="31"/>
        <v>1928</v>
      </c>
      <c r="B329" s="10" t="s">
        <v>87</v>
      </c>
      <c r="C329" s="10" t="str">
        <f t="shared" si="32"/>
        <v>1928-Apr</v>
      </c>
      <c r="D329" s="10">
        <v>121.1</v>
      </c>
      <c r="E329" s="10">
        <f t="shared" ref="E329:E392" si="33">AVERAGE(D323:D334)</f>
        <v>187.79166666666671</v>
      </c>
      <c r="F329" s="10">
        <f t="shared" ref="F329:F392" si="34">AVERAGE(E329:E330)</f>
        <v>195.5291666666667</v>
      </c>
      <c r="G329" s="10">
        <f t="shared" ref="G329:G392" si="35">D329*100/F329</f>
        <v>61.934494001321191</v>
      </c>
      <c r="H329" s="10">
        <f t="shared" ref="H329:H392" si="36">_xlfn.SWITCH(TRUE,B329="January",$K$125,B329="February",$K$126,B329="March",$K$127,B329="April",$K$128,B329="May",$K$129,B329="June",$K$130,B329="July",$K$131,B329="August",$K$132,B329="September",$K$133,B329="October",$K$134,B329="November",$K$135,B329="December",$K$136)</f>
        <v>45.500102945399853</v>
      </c>
    </row>
    <row r="330" spans="1:8" x14ac:dyDescent="0.3">
      <c r="A330" s="10">
        <f t="shared" si="31"/>
        <v>1928</v>
      </c>
      <c r="B330" s="10" t="s">
        <v>88</v>
      </c>
      <c r="C330" s="10" t="str">
        <f t="shared" si="32"/>
        <v>1928-May</v>
      </c>
      <c r="D330" s="10">
        <v>81.900000000000006</v>
      </c>
      <c r="E330" s="10">
        <f t="shared" si="33"/>
        <v>203.26666666666665</v>
      </c>
      <c r="F330" s="10">
        <f t="shared" si="34"/>
        <v>204</v>
      </c>
      <c r="G330" s="10">
        <f t="shared" si="35"/>
        <v>40.147058823529413</v>
      </c>
      <c r="H330" s="10">
        <f t="shared" si="36"/>
        <v>94.194633866921578</v>
      </c>
    </row>
    <row r="331" spans="1:8" x14ac:dyDescent="0.3">
      <c r="A331" s="10">
        <f t="shared" si="31"/>
        <v>1928</v>
      </c>
      <c r="B331" s="10" t="s">
        <v>89</v>
      </c>
      <c r="C331" s="10" t="str">
        <f t="shared" si="32"/>
        <v>1928-Jun</v>
      </c>
      <c r="D331" s="10">
        <v>590.70000000000005</v>
      </c>
      <c r="E331" s="10">
        <f t="shared" si="33"/>
        <v>204.73333333333335</v>
      </c>
      <c r="F331" s="10">
        <f t="shared" si="34"/>
        <v>206.64583333333331</v>
      </c>
      <c r="G331" s="10">
        <f t="shared" si="35"/>
        <v>285.85139631011197</v>
      </c>
      <c r="H331" s="10">
        <f t="shared" si="36"/>
        <v>269.42935814401113</v>
      </c>
    </row>
    <row r="332" spans="1:8" x14ac:dyDescent="0.3">
      <c r="A332" s="10">
        <f t="shared" si="31"/>
        <v>1928</v>
      </c>
      <c r="B332" s="10" t="s">
        <v>90</v>
      </c>
      <c r="C332" s="10" t="str">
        <f t="shared" si="32"/>
        <v>1928-Jul</v>
      </c>
      <c r="D332" s="10">
        <v>420.6</v>
      </c>
      <c r="E332" s="10">
        <f t="shared" si="33"/>
        <v>208.55833333333331</v>
      </c>
      <c r="F332" s="10">
        <f t="shared" si="34"/>
        <v>208.5625</v>
      </c>
      <c r="G332" s="10">
        <f t="shared" si="35"/>
        <v>201.66616721606232</v>
      </c>
      <c r="H332" s="10">
        <f t="shared" si="36"/>
        <v>285.19083662626548</v>
      </c>
    </row>
    <row r="333" spans="1:8" x14ac:dyDescent="0.3">
      <c r="A333" s="10">
        <f t="shared" si="31"/>
        <v>1928</v>
      </c>
      <c r="B333" s="10" t="s">
        <v>91</v>
      </c>
      <c r="C333" s="10" t="str">
        <f t="shared" si="32"/>
        <v>1928-Aug</v>
      </c>
      <c r="D333" s="10">
        <v>553.20000000000005</v>
      </c>
      <c r="E333" s="10">
        <f t="shared" si="33"/>
        <v>208.56666666666669</v>
      </c>
      <c r="F333" s="10">
        <f t="shared" si="34"/>
        <v>207.0625</v>
      </c>
      <c r="G333" s="10">
        <f t="shared" si="35"/>
        <v>267.16571083610023</v>
      </c>
      <c r="H333" s="10">
        <f t="shared" si="36"/>
        <v>173.75703732870761</v>
      </c>
    </row>
    <row r="334" spans="1:8" x14ac:dyDescent="0.3">
      <c r="A334" s="10">
        <f t="shared" ref="A334:A397" si="37">A322+1</f>
        <v>1928</v>
      </c>
      <c r="B334" s="10" t="s">
        <v>92</v>
      </c>
      <c r="C334" s="10" t="str">
        <f t="shared" si="32"/>
        <v>1928-Sep</v>
      </c>
      <c r="D334" s="10">
        <v>75.900000000000006</v>
      </c>
      <c r="E334" s="10">
        <f t="shared" si="33"/>
        <v>205.55833333333331</v>
      </c>
      <c r="F334" s="10">
        <f t="shared" si="34"/>
        <v>205.875</v>
      </c>
      <c r="G334" s="10">
        <f t="shared" si="35"/>
        <v>36.867030965391628</v>
      </c>
      <c r="H334" s="10">
        <f t="shared" si="36"/>
        <v>99.531501760555074</v>
      </c>
    </row>
    <row r="335" spans="1:8" x14ac:dyDescent="0.3">
      <c r="A335" s="10">
        <f t="shared" si="37"/>
        <v>1928</v>
      </c>
      <c r="B335" s="10" t="s">
        <v>93</v>
      </c>
      <c r="C335" s="10" t="str">
        <f t="shared" si="32"/>
        <v>1928-Oct</v>
      </c>
      <c r="D335" s="10">
        <v>321.5</v>
      </c>
      <c r="E335" s="10">
        <f t="shared" si="33"/>
        <v>206.19166666666672</v>
      </c>
      <c r="F335" s="10">
        <f t="shared" si="34"/>
        <v>209.92500000000001</v>
      </c>
      <c r="G335" s="10">
        <f t="shared" si="35"/>
        <v>153.1499345004168</v>
      </c>
      <c r="H335" s="10">
        <f t="shared" si="36"/>
        <v>121.62025926293542</v>
      </c>
    </row>
    <row r="336" spans="1:8" x14ac:dyDescent="0.3">
      <c r="A336" s="10">
        <f t="shared" si="37"/>
        <v>1928</v>
      </c>
      <c r="B336" s="10" t="s">
        <v>94</v>
      </c>
      <c r="C336" s="10" t="str">
        <f t="shared" si="32"/>
        <v>1928-Nov</v>
      </c>
      <c r="D336" s="10">
        <v>155.19999999999999</v>
      </c>
      <c r="E336" s="10">
        <f t="shared" si="33"/>
        <v>213.65833333333333</v>
      </c>
      <c r="F336" s="10">
        <f t="shared" si="34"/>
        <v>216.41249999999999</v>
      </c>
      <c r="G336" s="10">
        <f t="shared" si="35"/>
        <v>71.714896320683877</v>
      </c>
      <c r="H336" s="10">
        <f t="shared" si="36"/>
        <v>67.576439773848591</v>
      </c>
    </row>
    <row r="337" spans="1:8" x14ac:dyDescent="0.3">
      <c r="A337" s="10">
        <f t="shared" si="37"/>
        <v>1928</v>
      </c>
      <c r="B337" s="10" t="s">
        <v>95</v>
      </c>
      <c r="C337" s="10" t="str">
        <f t="shared" si="32"/>
        <v>1928-Dec</v>
      </c>
      <c r="D337" s="10">
        <v>52.7</v>
      </c>
      <c r="E337" s="10">
        <f t="shared" si="33"/>
        <v>219.16666666666666</v>
      </c>
      <c r="F337" s="10">
        <f t="shared" si="34"/>
        <v>233.99583333333334</v>
      </c>
      <c r="G337" s="10">
        <f t="shared" si="35"/>
        <v>22.521768550009792</v>
      </c>
      <c r="H337" s="10">
        <f t="shared" si="36"/>
        <v>16.591425721648235</v>
      </c>
    </row>
    <row r="338" spans="1:8" x14ac:dyDescent="0.3">
      <c r="A338" s="10">
        <f t="shared" si="37"/>
        <v>1929</v>
      </c>
      <c r="B338" s="10" t="s">
        <v>84</v>
      </c>
      <c r="C338" s="10" t="str">
        <f t="shared" si="32"/>
        <v>1929-Jan</v>
      </c>
      <c r="D338" s="10">
        <v>12.8</v>
      </c>
      <c r="E338" s="10">
        <f t="shared" si="33"/>
        <v>248.82500000000002</v>
      </c>
      <c r="F338" s="10">
        <f t="shared" si="34"/>
        <v>266.4666666666667</v>
      </c>
      <c r="G338" s="10">
        <f t="shared" si="35"/>
        <v>4.8036027020265193</v>
      </c>
      <c r="H338" s="10">
        <f t="shared" si="36"/>
        <v>4.9026945630710452</v>
      </c>
    </row>
    <row r="339" spans="1:8" x14ac:dyDescent="0.3">
      <c r="A339" s="10">
        <f t="shared" si="37"/>
        <v>1929</v>
      </c>
      <c r="B339" s="10" t="s">
        <v>85</v>
      </c>
      <c r="C339" s="10" t="str">
        <f t="shared" si="32"/>
        <v>1929-Feb</v>
      </c>
      <c r="D339" s="10">
        <v>29.8</v>
      </c>
      <c r="E339" s="10">
        <f t="shared" si="33"/>
        <v>284.10833333333335</v>
      </c>
      <c r="F339" s="10">
        <f t="shared" si="34"/>
        <v>273.30416666666667</v>
      </c>
      <c r="G339" s="10">
        <f t="shared" si="35"/>
        <v>10.903602518561431</v>
      </c>
      <c r="H339" s="10">
        <f t="shared" si="36"/>
        <v>6.3261633717838892</v>
      </c>
    </row>
    <row r="340" spans="1:8" x14ac:dyDescent="0.3">
      <c r="A340" s="10">
        <f t="shared" si="37"/>
        <v>1929</v>
      </c>
      <c r="B340" s="10" t="s">
        <v>86</v>
      </c>
      <c r="C340" s="10" t="str">
        <f t="shared" si="32"/>
        <v>1929-Mar</v>
      </c>
      <c r="D340" s="10">
        <v>58.9</v>
      </c>
      <c r="E340" s="10">
        <f t="shared" si="33"/>
        <v>262.5</v>
      </c>
      <c r="F340" s="10">
        <f t="shared" si="34"/>
        <v>270.54166666666663</v>
      </c>
      <c r="G340" s="10">
        <f t="shared" si="35"/>
        <v>21.771138148775609</v>
      </c>
      <c r="H340" s="10">
        <f t="shared" si="36"/>
        <v>15.37954663485211</v>
      </c>
    </row>
    <row r="341" spans="1:8" x14ac:dyDescent="0.3">
      <c r="A341" s="10">
        <f t="shared" si="37"/>
        <v>1929</v>
      </c>
      <c r="B341" s="10" t="s">
        <v>87</v>
      </c>
      <c r="C341" s="10" t="str">
        <f t="shared" si="32"/>
        <v>1929-Apr</v>
      </c>
      <c r="D341" s="10">
        <v>210.7</v>
      </c>
      <c r="E341" s="10">
        <f t="shared" si="33"/>
        <v>278.58333333333331</v>
      </c>
      <c r="F341" s="10">
        <f t="shared" si="34"/>
        <v>279.78750000000002</v>
      </c>
      <c r="G341" s="10">
        <f t="shared" si="35"/>
        <v>75.307152749854794</v>
      </c>
      <c r="H341" s="10">
        <f t="shared" si="36"/>
        <v>45.500102945399853</v>
      </c>
    </row>
    <row r="342" spans="1:8" x14ac:dyDescent="0.3">
      <c r="A342" s="10">
        <f t="shared" si="37"/>
        <v>1929</v>
      </c>
      <c r="B342" s="10" t="s">
        <v>88</v>
      </c>
      <c r="C342" s="10" t="str">
        <f t="shared" si="32"/>
        <v>1929-May</v>
      </c>
      <c r="D342" s="10">
        <v>148</v>
      </c>
      <c r="E342" s="10">
        <f t="shared" si="33"/>
        <v>280.99166666666667</v>
      </c>
      <c r="F342" s="10">
        <f t="shared" si="34"/>
        <v>281.11666666666667</v>
      </c>
      <c r="G342" s="10">
        <f t="shared" si="35"/>
        <v>52.647180885753244</v>
      </c>
      <c r="H342" s="10">
        <f t="shared" si="36"/>
        <v>94.194633866921578</v>
      </c>
    </row>
    <row r="343" spans="1:8" x14ac:dyDescent="0.3">
      <c r="A343" s="10">
        <f t="shared" si="37"/>
        <v>1929</v>
      </c>
      <c r="B343" s="10" t="s">
        <v>89</v>
      </c>
      <c r="C343" s="10" t="str">
        <f t="shared" si="32"/>
        <v>1929-Jun</v>
      </c>
      <c r="D343" s="10">
        <v>946.6</v>
      </c>
      <c r="E343" s="10">
        <f t="shared" si="33"/>
        <v>281.24166666666667</v>
      </c>
      <c r="F343" s="10">
        <f t="shared" si="34"/>
        <v>280.6875</v>
      </c>
      <c r="G343" s="10">
        <f t="shared" si="35"/>
        <v>337.24337564016923</v>
      </c>
      <c r="H343" s="10">
        <f t="shared" si="36"/>
        <v>269.42935814401113</v>
      </c>
    </row>
    <row r="344" spans="1:8" x14ac:dyDescent="0.3">
      <c r="A344" s="10">
        <f t="shared" si="37"/>
        <v>1929</v>
      </c>
      <c r="B344" s="10" t="s">
        <v>90</v>
      </c>
      <c r="C344" s="10" t="str">
        <f t="shared" si="32"/>
        <v>1929-Jul</v>
      </c>
      <c r="D344" s="10">
        <v>844</v>
      </c>
      <c r="E344" s="10">
        <f t="shared" si="33"/>
        <v>280.13333333333338</v>
      </c>
      <c r="F344" s="10">
        <f t="shared" si="34"/>
        <v>280.05000000000007</v>
      </c>
      <c r="G344" s="10">
        <f t="shared" si="35"/>
        <v>301.37475450812349</v>
      </c>
      <c r="H344" s="10">
        <f t="shared" si="36"/>
        <v>285.19083662626548</v>
      </c>
    </row>
    <row r="345" spans="1:8" x14ac:dyDescent="0.3">
      <c r="A345" s="10">
        <f t="shared" si="37"/>
        <v>1929</v>
      </c>
      <c r="B345" s="10" t="s">
        <v>91</v>
      </c>
      <c r="C345" s="10" t="str">
        <f t="shared" si="32"/>
        <v>1929-Aug</v>
      </c>
      <c r="D345" s="10">
        <v>293.89999999999998</v>
      </c>
      <c r="E345" s="10">
        <f t="shared" si="33"/>
        <v>279.9666666666667</v>
      </c>
      <c r="F345" s="10">
        <f t="shared" si="34"/>
        <v>279.17500000000007</v>
      </c>
      <c r="G345" s="10">
        <f t="shared" si="35"/>
        <v>105.27446941882329</v>
      </c>
      <c r="H345" s="10">
        <f t="shared" si="36"/>
        <v>173.75703732870761</v>
      </c>
    </row>
    <row r="346" spans="1:8" x14ac:dyDescent="0.3">
      <c r="A346" s="10">
        <f t="shared" si="37"/>
        <v>1929</v>
      </c>
      <c r="B346" s="10" t="s">
        <v>92</v>
      </c>
      <c r="C346" s="10" t="str">
        <f t="shared" si="32"/>
        <v>1929-Sep</v>
      </c>
      <c r="D346" s="10">
        <v>268.89999999999998</v>
      </c>
      <c r="E346" s="10">
        <f t="shared" si="33"/>
        <v>278.38333333333338</v>
      </c>
      <c r="F346" s="10">
        <f t="shared" si="34"/>
        <v>277.55416666666673</v>
      </c>
      <c r="G346" s="10">
        <f t="shared" si="35"/>
        <v>96.881990001951536</v>
      </c>
      <c r="H346" s="10">
        <f t="shared" si="36"/>
        <v>99.531501760555074</v>
      </c>
    </row>
    <row r="347" spans="1:8" x14ac:dyDescent="0.3">
      <c r="A347" s="10">
        <f t="shared" si="37"/>
        <v>1929</v>
      </c>
      <c r="B347" s="10" t="s">
        <v>93</v>
      </c>
      <c r="C347" s="10" t="str">
        <f t="shared" si="32"/>
        <v>1929-Oct</v>
      </c>
      <c r="D347" s="10">
        <v>350.4</v>
      </c>
      <c r="E347" s="10">
        <f t="shared" si="33"/>
        <v>276.72500000000008</v>
      </c>
      <c r="F347" s="10">
        <f t="shared" si="34"/>
        <v>272.22500000000002</v>
      </c>
      <c r="G347" s="10">
        <f t="shared" si="35"/>
        <v>128.71705390761318</v>
      </c>
      <c r="H347" s="10">
        <f t="shared" si="36"/>
        <v>121.62025926293542</v>
      </c>
    </row>
    <row r="348" spans="1:8" x14ac:dyDescent="0.3">
      <c r="A348" s="10">
        <f t="shared" si="37"/>
        <v>1929</v>
      </c>
      <c r="B348" s="10" t="s">
        <v>94</v>
      </c>
      <c r="C348" s="10" t="str">
        <f t="shared" si="32"/>
        <v>1929-Nov</v>
      </c>
      <c r="D348" s="10">
        <v>158.19999999999999</v>
      </c>
      <c r="E348" s="10">
        <f t="shared" si="33"/>
        <v>267.72500000000002</v>
      </c>
      <c r="F348" s="10">
        <f t="shared" si="34"/>
        <v>278.42916666666667</v>
      </c>
      <c r="G348" s="10">
        <f t="shared" si="35"/>
        <v>56.818760007781741</v>
      </c>
      <c r="H348" s="10">
        <f t="shared" si="36"/>
        <v>67.576439773848591</v>
      </c>
    </row>
    <row r="349" spans="1:8" x14ac:dyDescent="0.3">
      <c r="A349" s="10">
        <f t="shared" si="37"/>
        <v>1929</v>
      </c>
      <c r="B349" s="10" t="s">
        <v>95</v>
      </c>
      <c r="C349" s="10" t="str">
        <f t="shared" si="32"/>
        <v>1929-Dec</v>
      </c>
      <c r="D349" s="10">
        <v>39.4</v>
      </c>
      <c r="E349" s="10">
        <f t="shared" si="33"/>
        <v>289.13333333333338</v>
      </c>
      <c r="F349" s="10">
        <f t="shared" si="34"/>
        <v>276.07083333333338</v>
      </c>
      <c r="G349" s="10">
        <f t="shared" si="35"/>
        <v>14.27169959400516</v>
      </c>
      <c r="H349" s="10">
        <f t="shared" si="36"/>
        <v>16.591425721648235</v>
      </c>
    </row>
    <row r="350" spans="1:8" x14ac:dyDescent="0.3">
      <c r="A350" s="10">
        <f t="shared" si="37"/>
        <v>1930</v>
      </c>
      <c r="B350" s="10" t="s">
        <v>84</v>
      </c>
      <c r="C350" s="10" t="str">
        <f t="shared" si="32"/>
        <v>1930-Jan</v>
      </c>
      <c r="D350" s="10">
        <v>10.8</v>
      </c>
      <c r="E350" s="10">
        <f t="shared" si="33"/>
        <v>263.00833333333338</v>
      </c>
      <c r="F350" s="10">
        <f t="shared" si="34"/>
        <v>244.57916666666668</v>
      </c>
      <c r="G350" s="10">
        <f t="shared" si="35"/>
        <v>4.4157481388098603</v>
      </c>
      <c r="H350" s="10">
        <f t="shared" si="36"/>
        <v>4.9026945630710452</v>
      </c>
    </row>
    <row r="351" spans="1:8" x14ac:dyDescent="0.3">
      <c r="A351" s="10">
        <f t="shared" si="37"/>
        <v>1930</v>
      </c>
      <c r="B351" s="10" t="s">
        <v>85</v>
      </c>
      <c r="C351" s="10" t="str">
        <f t="shared" si="32"/>
        <v>1930-Feb</v>
      </c>
      <c r="D351" s="10">
        <v>10.8</v>
      </c>
      <c r="E351" s="10">
        <f t="shared" si="33"/>
        <v>226.14999999999998</v>
      </c>
      <c r="F351" s="10">
        <f t="shared" si="34"/>
        <v>225.29583333333329</v>
      </c>
      <c r="G351" s="10">
        <f t="shared" si="35"/>
        <v>4.7936971759353453</v>
      </c>
      <c r="H351" s="10">
        <f t="shared" si="36"/>
        <v>6.3261633717838892</v>
      </c>
    </row>
    <row r="352" spans="1:8" x14ac:dyDescent="0.3">
      <c r="A352" s="10">
        <f t="shared" si="37"/>
        <v>1930</v>
      </c>
      <c r="B352" s="10" t="s">
        <v>86</v>
      </c>
      <c r="C352" s="10" t="str">
        <f t="shared" si="32"/>
        <v>1930-Mar</v>
      </c>
      <c r="D352" s="10">
        <v>39</v>
      </c>
      <c r="E352" s="10">
        <f t="shared" si="33"/>
        <v>224.44166666666663</v>
      </c>
      <c r="F352" s="10">
        <f t="shared" si="34"/>
        <v>230.3833333333333</v>
      </c>
      <c r="G352" s="10">
        <f t="shared" si="35"/>
        <v>16.9283078926427</v>
      </c>
      <c r="H352" s="10">
        <f t="shared" si="36"/>
        <v>15.37954663485211</v>
      </c>
    </row>
    <row r="353" spans="1:8" x14ac:dyDescent="0.3">
      <c r="A353" s="10">
        <f t="shared" si="37"/>
        <v>1930</v>
      </c>
      <c r="B353" s="10" t="s">
        <v>87</v>
      </c>
      <c r="C353" s="10" t="str">
        <f t="shared" si="32"/>
        <v>1930-Apr</v>
      </c>
      <c r="D353" s="10">
        <v>102.7</v>
      </c>
      <c r="E353" s="10">
        <f t="shared" si="33"/>
        <v>236.32499999999996</v>
      </c>
      <c r="F353" s="10">
        <f t="shared" si="34"/>
        <v>239.80416666666665</v>
      </c>
      <c r="G353" s="10">
        <f t="shared" si="35"/>
        <v>42.826611992424375</v>
      </c>
      <c r="H353" s="10">
        <f t="shared" si="36"/>
        <v>45.500102945399853</v>
      </c>
    </row>
    <row r="354" spans="1:8" x14ac:dyDescent="0.3">
      <c r="A354" s="10">
        <f t="shared" si="37"/>
        <v>1930</v>
      </c>
      <c r="B354" s="10" t="s">
        <v>88</v>
      </c>
      <c r="C354" s="10" t="str">
        <f t="shared" si="32"/>
        <v>1930-May</v>
      </c>
      <c r="D354" s="10">
        <v>404.9</v>
      </c>
      <c r="E354" s="10">
        <f t="shared" si="33"/>
        <v>243.28333333333333</v>
      </c>
      <c r="F354" s="10">
        <f t="shared" si="34"/>
        <v>245.31666666666666</v>
      </c>
      <c r="G354" s="10">
        <f t="shared" si="35"/>
        <v>165.05197363951356</v>
      </c>
      <c r="H354" s="10">
        <f t="shared" si="36"/>
        <v>94.194633866921578</v>
      </c>
    </row>
    <row r="355" spans="1:8" x14ac:dyDescent="0.3">
      <c r="A355" s="10">
        <f t="shared" si="37"/>
        <v>1930</v>
      </c>
      <c r="B355" s="10" t="s">
        <v>89</v>
      </c>
      <c r="C355" s="10" t="str">
        <f t="shared" si="32"/>
        <v>1930-Jun</v>
      </c>
      <c r="D355" s="10">
        <v>633.1</v>
      </c>
      <c r="E355" s="10">
        <f t="shared" si="33"/>
        <v>247.35</v>
      </c>
      <c r="F355" s="10">
        <f t="shared" si="34"/>
        <v>249.42500000000001</v>
      </c>
      <c r="G355" s="10">
        <f t="shared" si="35"/>
        <v>253.82379472787409</v>
      </c>
      <c r="H355" s="10">
        <f t="shared" si="36"/>
        <v>269.42935814401113</v>
      </c>
    </row>
    <row r="356" spans="1:8" x14ac:dyDescent="0.3">
      <c r="A356" s="10">
        <f t="shared" si="37"/>
        <v>1930</v>
      </c>
      <c r="B356" s="10" t="s">
        <v>90</v>
      </c>
      <c r="C356" s="10" t="str">
        <f t="shared" si="32"/>
        <v>1930-Jul</v>
      </c>
      <c r="D356" s="10">
        <v>401.7</v>
      </c>
      <c r="E356" s="10">
        <f t="shared" si="33"/>
        <v>251.5</v>
      </c>
      <c r="F356" s="10">
        <f t="shared" si="34"/>
        <v>251.1875</v>
      </c>
      <c r="G356" s="10">
        <f t="shared" si="35"/>
        <v>159.9203782035332</v>
      </c>
      <c r="H356" s="10">
        <f t="shared" si="36"/>
        <v>285.19083662626548</v>
      </c>
    </row>
    <row r="357" spans="1:8" x14ac:dyDescent="0.3">
      <c r="A357" s="10">
        <f t="shared" si="37"/>
        <v>1930</v>
      </c>
      <c r="B357" s="10" t="s">
        <v>91</v>
      </c>
      <c r="C357" s="10" t="str">
        <f t="shared" si="32"/>
        <v>1930-Aug</v>
      </c>
      <c r="D357" s="10">
        <v>273.39999999999998</v>
      </c>
      <c r="E357" s="10">
        <f t="shared" si="33"/>
        <v>250.875</v>
      </c>
      <c r="F357" s="10">
        <f t="shared" si="34"/>
        <v>250.4375</v>
      </c>
      <c r="G357" s="10">
        <f t="shared" si="35"/>
        <v>109.16895432992263</v>
      </c>
      <c r="H357" s="10">
        <f t="shared" si="36"/>
        <v>173.75703732870761</v>
      </c>
    </row>
    <row r="358" spans="1:8" x14ac:dyDescent="0.3">
      <c r="A358" s="10">
        <f t="shared" si="37"/>
        <v>1930</v>
      </c>
      <c r="B358" s="10" t="s">
        <v>92</v>
      </c>
      <c r="C358" s="10" t="str">
        <f t="shared" si="32"/>
        <v>1930-Sep</v>
      </c>
      <c r="D358" s="10">
        <v>411.5</v>
      </c>
      <c r="E358" s="10">
        <f t="shared" si="33"/>
        <v>250</v>
      </c>
      <c r="F358" s="10">
        <f t="shared" si="34"/>
        <v>249.17500000000001</v>
      </c>
      <c r="G358" s="10">
        <f t="shared" si="35"/>
        <v>165.14497842881508</v>
      </c>
      <c r="H358" s="10">
        <f t="shared" si="36"/>
        <v>99.531501760555074</v>
      </c>
    </row>
    <row r="359" spans="1:8" x14ac:dyDescent="0.3">
      <c r="A359" s="10">
        <f t="shared" si="37"/>
        <v>1930</v>
      </c>
      <c r="B359" s="10" t="s">
        <v>93</v>
      </c>
      <c r="C359" s="10" t="str">
        <f t="shared" si="32"/>
        <v>1930-Oct</v>
      </c>
      <c r="D359" s="10">
        <v>433.9</v>
      </c>
      <c r="E359" s="10">
        <f t="shared" si="33"/>
        <v>248.35000000000002</v>
      </c>
      <c r="F359" s="10">
        <f t="shared" si="34"/>
        <v>249.35833333333335</v>
      </c>
      <c r="G359" s="10">
        <f t="shared" si="35"/>
        <v>174.00661698359121</v>
      </c>
      <c r="H359" s="10">
        <f t="shared" si="36"/>
        <v>121.62025926293542</v>
      </c>
    </row>
    <row r="360" spans="1:8" x14ac:dyDescent="0.3">
      <c r="A360" s="10">
        <f t="shared" si="37"/>
        <v>1930</v>
      </c>
      <c r="B360" s="10" t="s">
        <v>94</v>
      </c>
      <c r="C360" s="10" t="str">
        <f t="shared" si="32"/>
        <v>1930-Nov</v>
      </c>
      <c r="D360" s="10">
        <v>207</v>
      </c>
      <c r="E360" s="10">
        <f t="shared" si="33"/>
        <v>250.36666666666667</v>
      </c>
      <c r="F360" s="10">
        <f t="shared" si="34"/>
        <v>238.98333333333335</v>
      </c>
      <c r="G360" s="10">
        <f t="shared" si="35"/>
        <v>86.616918892530848</v>
      </c>
      <c r="H360" s="10">
        <f t="shared" si="36"/>
        <v>67.576439773848591</v>
      </c>
    </row>
    <row r="361" spans="1:8" x14ac:dyDescent="0.3">
      <c r="A361" s="10">
        <f t="shared" si="37"/>
        <v>1930</v>
      </c>
      <c r="B361" s="10" t="s">
        <v>95</v>
      </c>
      <c r="C361" s="10" t="str">
        <f t="shared" si="32"/>
        <v>1930-Dec</v>
      </c>
      <c r="D361" s="10">
        <v>89.2</v>
      </c>
      <c r="E361" s="10">
        <f t="shared" si="33"/>
        <v>227.6</v>
      </c>
      <c r="F361" s="10">
        <f t="shared" si="34"/>
        <v>223.79166666666669</v>
      </c>
      <c r="G361" s="10">
        <f t="shared" si="35"/>
        <v>39.858499348352261</v>
      </c>
      <c r="H361" s="10">
        <f t="shared" si="36"/>
        <v>16.591425721648235</v>
      </c>
    </row>
    <row r="362" spans="1:8" x14ac:dyDescent="0.3">
      <c r="A362" s="10">
        <f t="shared" si="37"/>
        <v>1931</v>
      </c>
      <c r="B362" s="10" t="s">
        <v>84</v>
      </c>
      <c r="C362" s="10" t="str">
        <f t="shared" si="32"/>
        <v>1931-Jan</v>
      </c>
      <c r="D362" s="10">
        <v>3.3</v>
      </c>
      <c r="E362" s="10">
        <f t="shared" si="33"/>
        <v>219.98333333333335</v>
      </c>
      <c r="F362" s="10">
        <f t="shared" si="34"/>
        <v>230.49166666666667</v>
      </c>
      <c r="G362" s="10">
        <f t="shared" si="35"/>
        <v>1.4317220434578257</v>
      </c>
      <c r="H362" s="10">
        <f t="shared" si="36"/>
        <v>4.9026945630710452</v>
      </c>
    </row>
    <row r="363" spans="1:8" x14ac:dyDescent="0.3">
      <c r="A363" s="10">
        <f t="shared" si="37"/>
        <v>1931</v>
      </c>
      <c r="B363" s="10" t="s">
        <v>85</v>
      </c>
      <c r="C363" s="10" t="str">
        <f t="shared" si="32"/>
        <v>1931-Feb</v>
      </c>
      <c r="D363" s="10">
        <v>0.3</v>
      </c>
      <c r="E363" s="10">
        <f t="shared" si="33"/>
        <v>241.00000000000003</v>
      </c>
      <c r="F363" s="10">
        <f t="shared" si="34"/>
        <v>279.57500000000005</v>
      </c>
      <c r="G363" s="10">
        <f t="shared" si="35"/>
        <v>0.10730573191451308</v>
      </c>
      <c r="H363" s="10">
        <f t="shared" si="36"/>
        <v>6.3261633717838892</v>
      </c>
    </row>
    <row r="364" spans="1:8" x14ac:dyDescent="0.3">
      <c r="A364" s="10">
        <f t="shared" si="37"/>
        <v>1931</v>
      </c>
      <c r="B364" s="10" t="s">
        <v>86</v>
      </c>
      <c r="C364" s="10" t="str">
        <f t="shared" si="32"/>
        <v>1931-Mar</v>
      </c>
      <c r="D364" s="10">
        <v>19.2</v>
      </c>
      <c r="E364" s="10">
        <f t="shared" si="33"/>
        <v>318.15000000000003</v>
      </c>
      <c r="F364" s="10">
        <f t="shared" si="34"/>
        <v>307.80416666666667</v>
      </c>
      <c r="G364" s="10">
        <f t="shared" si="35"/>
        <v>6.2377323243945693</v>
      </c>
      <c r="H364" s="10">
        <f t="shared" si="36"/>
        <v>15.37954663485211</v>
      </c>
    </row>
    <row r="365" spans="1:8" x14ac:dyDescent="0.3">
      <c r="A365" s="10">
        <f t="shared" si="37"/>
        <v>1931</v>
      </c>
      <c r="B365" s="10" t="s">
        <v>87</v>
      </c>
      <c r="C365" s="10" t="str">
        <f t="shared" si="32"/>
        <v>1931-Apr</v>
      </c>
      <c r="D365" s="10">
        <v>126.9</v>
      </c>
      <c r="E365" s="10">
        <f t="shared" si="33"/>
        <v>297.45833333333331</v>
      </c>
      <c r="F365" s="10">
        <f t="shared" si="34"/>
        <v>285.59999999999997</v>
      </c>
      <c r="G365" s="10">
        <f t="shared" si="35"/>
        <v>44.432773109243705</v>
      </c>
      <c r="H365" s="10">
        <f t="shared" si="36"/>
        <v>45.500102945399853</v>
      </c>
    </row>
    <row r="366" spans="1:8" x14ac:dyDescent="0.3">
      <c r="A366" s="10">
        <f t="shared" si="37"/>
        <v>1931</v>
      </c>
      <c r="B366" s="10" t="s">
        <v>88</v>
      </c>
      <c r="C366" s="10" t="str">
        <f t="shared" si="32"/>
        <v>1931-May</v>
      </c>
      <c r="D366" s="10">
        <v>131.69999999999999</v>
      </c>
      <c r="E366" s="10">
        <f t="shared" si="33"/>
        <v>273.74166666666662</v>
      </c>
      <c r="F366" s="10">
        <f t="shared" si="34"/>
        <v>271.96249999999998</v>
      </c>
      <c r="G366" s="10">
        <f t="shared" si="35"/>
        <v>48.425793997334189</v>
      </c>
      <c r="H366" s="10">
        <f t="shared" si="36"/>
        <v>94.194633866921578</v>
      </c>
    </row>
    <row r="367" spans="1:8" x14ac:dyDescent="0.3">
      <c r="A367" s="10">
        <f t="shared" si="37"/>
        <v>1931</v>
      </c>
      <c r="B367" s="10" t="s">
        <v>89</v>
      </c>
      <c r="C367" s="10" t="str">
        <f t="shared" si="32"/>
        <v>1931-Jun</v>
      </c>
      <c r="D367" s="10">
        <v>541.70000000000005</v>
      </c>
      <c r="E367" s="10">
        <f t="shared" si="33"/>
        <v>270.18333333333334</v>
      </c>
      <c r="F367" s="10">
        <f t="shared" si="34"/>
        <v>270.9041666666667</v>
      </c>
      <c r="G367" s="10">
        <f t="shared" si="35"/>
        <v>199.96001045880308</v>
      </c>
      <c r="H367" s="10">
        <f t="shared" si="36"/>
        <v>269.42935814401113</v>
      </c>
    </row>
    <row r="368" spans="1:8" x14ac:dyDescent="0.3">
      <c r="A368" s="10">
        <f t="shared" si="37"/>
        <v>1931</v>
      </c>
      <c r="B368" s="10" t="s">
        <v>90</v>
      </c>
      <c r="C368" s="10" t="str">
        <f t="shared" si="32"/>
        <v>1931-Jul</v>
      </c>
      <c r="D368" s="10">
        <v>653.9</v>
      </c>
      <c r="E368" s="10">
        <f t="shared" si="33"/>
        <v>271.625</v>
      </c>
      <c r="F368" s="10">
        <f t="shared" si="34"/>
        <v>271.49166666666667</v>
      </c>
      <c r="G368" s="10">
        <f t="shared" si="35"/>
        <v>240.85453819945363</v>
      </c>
      <c r="H368" s="10">
        <f t="shared" si="36"/>
        <v>285.19083662626548</v>
      </c>
    </row>
    <row r="369" spans="1:8" x14ac:dyDescent="0.3">
      <c r="A369" s="10">
        <f t="shared" si="37"/>
        <v>1931</v>
      </c>
      <c r="B369" s="10" t="s">
        <v>91</v>
      </c>
      <c r="C369" s="10" t="str">
        <f t="shared" si="32"/>
        <v>1931-Aug</v>
      </c>
      <c r="D369" s="10">
        <v>1199.2</v>
      </c>
      <c r="E369" s="10">
        <f t="shared" si="33"/>
        <v>271.35833333333335</v>
      </c>
      <c r="F369" s="10">
        <f t="shared" si="34"/>
        <v>272.15000000000003</v>
      </c>
      <c r="G369" s="10">
        <f t="shared" si="35"/>
        <v>440.63935329781367</v>
      </c>
      <c r="H369" s="10">
        <f t="shared" si="36"/>
        <v>173.75703732870761</v>
      </c>
    </row>
    <row r="370" spans="1:8" x14ac:dyDescent="0.3">
      <c r="A370" s="10">
        <f t="shared" si="37"/>
        <v>1931</v>
      </c>
      <c r="B370" s="10" t="s">
        <v>92</v>
      </c>
      <c r="C370" s="10" t="str">
        <f t="shared" si="32"/>
        <v>1931-Sep</v>
      </c>
      <c r="D370" s="10">
        <v>163.19999999999999</v>
      </c>
      <c r="E370" s="10">
        <f t="shared" si="33"/>
        <v>272.94166666666672</v>
      </c>
      <c r="F370" s="10">
        <f t="shared" si="34"/>
        <v>273.33333333333337</v>
      </c>
      <c r="G370" s="10">
        <f t="shared" si="35"/>
        <v>59.707317073170714</v>
      </c>
      <c r="H370" s="10">
        <f t="shared" si="36"/>
        <v>99.531501760555074</v>
      </c>
    </row>
    <row r="371" spans="1:8" x14ac:dyDescent="0.3">
      <c r="A371" s="10">
        <f t="shared" si="37"/>
        <v>1931</v>
      </c>
      <c r="B371" s="10" t="s">
        <v>93</v>
      </c>
      <c r="C371" s="10" t="str">
        <f t="shared" si="32"/>
        <v>1931-Oct</v>
      </c>
      <c r="D371" s="10">
        <v>149.30000000000001</v>
      </c>
      <c r="E371" s="10">
        <f t="shared" si="33"/>
        <v>273.72500000000002</v>
      </c>
      <c r="F371" s="10">
        <f t="shared" si="34"/>
        <v>273.14583333333337</v>
      </c>
      <c r="G371" s="10">
        <f t="shared" si="35"/>
        <v>54.659446266493781</v>
      </c>
      <c r="H371" s="10">
        <f t="shared" si="36"/>
        <v>121.62025926293542</v>
      </c>
    </row>
    <row r="372" spans="1:8" x14ac:dyDescent="0.3">
      <c r="A372" s="10">
        <f t="shared" si="37"/>
        <v>1931</v>
      </c>
      <c r="B372" s="10" t="s">
        <v>94</v>
      </c>
      <c r="C372" s="10" t="str">
        <f t="shared" si="32"/>
        <v>1931-Nov</v>
      </c>
      <c r="D372" s="10">
        <v>164.3</v>
      </c>
      <c r="E372" s="10">
        <f t="shared" si="33"/>
        <v>272.56666666666666</v>
      </c>
      <c r="F372" s="10">
        <f t="shared" si="34"/>
        <v>294.01666666666665</v>
      </c>
      <c r="G372" s="10">
        <f t="shared" si="35"/>
        <v>55.881185873816683</v>
      </c>
      <c r="H372" s="10">
        <f t="shared" si="36"/>
        <v>67.576439773848591</v>
      </c>
    </row>
    <row r="373" spans="1:8" x14ac:dyDescent="0.3">
      <c r="A373" s="10">
        <f t="shared" si="37"/>
        <v>1931</v>
      </c>
      <c r="B373" s="10" t="s">
        <v>95</v>
      </c>
      <c r="C373" s="10" t="str">
        <f t="shared" si="32"/>
        <v>1931-Dec</v>
      </c>
      <c r="D373" s="10">
        <v>106.5</v>
      </c>
      <c r="E373" s="10">
        <f t="shared" si="33"/>
        <v>315.4666666666667</v>
      </c>
      <c r="F373" s="10">
        <f t="shared" si="34"/>
        <v>307.10416666666669</v>
      </c>
      <c r="G373" s="10">
        <f t="shared" si="35"/>
        <v>34.678787056509051</v>
      </c>
      <c r="H373" s="10">
        <f t="shared" si="36"/>
        <v>16.591425721648235</v>
      </c>
    </row>
    <row r="374" spans="1:8" x14ac:dyDescent="0.3">
      <c r="A374" s="10">
        <f t="shared" si="37"/>
        <v>1932</v>
      </c>
      <c r="B374" s="10" t="s">
        <v>84</v>
      </c>
      <c r="C374" s="10" t="str">
        <f t="shared" si="32"/>
        <v>1932-Jan</v>
      </c>
      <c r="D374" s="10">
        <v>0.1</v>
      </c>
      <c r="E374" s="10">
        <f t="shared" si="33"/>
        <v>298.74166666666667</v>
      </c>
      <c r="F374" s="10">
        <f t="shared" si="34"/>
        <v>301.3458333333333</v>
      </c>
      <c r="G374" s="10">
        <f t="shared" si="35"/>
        <v>3.3184464140038443E-2</v>
      </c>
      <c r="H374" s="10">
        <f t="shared" si="36"/>
        <v>4.9026945630710452</v>
      </c>
    </row>
    <row r="375" spans="1:8" x14ac:dyDescent="0.3">
      <c r="A375" s="10">
        <f t="shared" si="37"/>
        <v>1932</v>
      </c>
      <c r="B375" s="10" t="s">
        <v>85</v>
      </c>
      <c r="C375" s="10" t="str">
        <f t="shared" si="32"/>
        <v>1932-Feb</v>
      </c>
      <c r="D375" s="10">
        <v>19.3</v>
      </c>
      <c r="E375" s="10">
        <f t="shared" si="33"/>
        <v>303.95</v>
      </c>
      <c r="F375" s="10">
        <f t="shared" si="34"/>
        <v>271.61666666666667</v>
      </c>
      <c r="G375" s="10">
        <f t="shared" si="35"/>
        <v>7.1056022580843097</v>
      </c>
      <c r="H375" s="10">
        <f t="shared" si="36"/>
        <v>6.3261633717838892</v>
      </c>
    </row>
    <row r="376" spans="1:8" x14ac:dyDescent="0.3">
      <c r="A376" s="10">
        <f t="shared" si="37"/>
        <v>1932</v>
      </c>
      <c r="B376" s="10" t="s">
        <v>86</v>
      </c>
      <c r="C376" s="10" t="str">
        <f t="shared" si="32"/>
        <v>1932-Mar</v>
      </c>
      <c r="D376" s="10">
        <v>28.6</v>
      </c>
      <c r="E376" s="10">
        <f t="shared" si="33"/>
        <v>239.2833333333333</v>
      </c>
      <c r="F376" s="10">
        <f t="shared" si="34"/>
        <v>245.70416666666665</v>
      </c>
      <c r="G376" s="10">
        <f t="shared" si="35"/>
        <v>11.640014244772678</v>
      </c>
      <c r="H376" s="10">
        <f t="shared" si="36"/>
        <v>15.37954663485211</v>
      </c>
    </row>
    <row r="377" spans="1:8" x14ac:dyDescent="0.3">
      <c r="A377" s="10">
        <f t="shared" si="37"/>
        <v>1932</v>
      </c>
      <c r="B377" s="10" t="s">
        <v>87</v>
      </c>
      <c r="C377" s="10" t="str">
        <f t="shared" si="32"/>
        <v>1932-Apr</v>
      </c>
      <c r="D377" s="10">
        <v>113</v>
      </c>
      <c r="E377" s="10">
        <f t="shared" si="33"/>
        <v>252.125</v>
      </c>
      <c r="F377" s="10">
        <f t="shared" si="34"/>
        <v>268.53750000000002</v>
      </c>
      <c r="G377" s="10">
        <f t="shared" si="35"/>
        <v>42.079784015267883</v>
      </c>
      <c r="H377" s="10">
        <f t="shared" si="36"/>
        <v>45.500102945399853</v>
      </c>
    </row>
    <row r="378" spans="1:8" x14ac:dyDescent="0.3">
      <c r="A378" s="10">
        <f t="shared" si="37"/>
        <v>1932</v>
      </c>
      <c r="B378" s="10" t="s">
        <v>88</v>
      </c>
      <c r="C378" s="10" t="str">
        <f t="shared" si="32"/>
        <v>1932-May</v>
      </c>
      <c r="D378" s="10">
        <v>646.5</v>
      </c>
      <c r="E378" s="10">
        <f t="shared" si="33"/>
        <v>284.95000000000005</v>
      </c>
      <c r="F378" s="10">
        <f t="shared" si="34"/>
        <v>287.4041666666667</v>
      </c>
      <c r="G378" s="10">
        <f t="shared" si="35"/>
        <v>224.94454673296894</v>
      </c>
      <c r="H378" s="10">
        <f t="shared" si="36"/>
        <v>94.194633866921578</v>
      </c>
    </row>
    <row r="379" spans="1:8" x14ac:dyDescent="0.3">
      <c r="A379" s="10">
        <f t="shared" si="37"/>
        <v>1932</v>
      </c>
      <c r="B379" s="10" t="s">
        <v>89</v>
      </c>
      <c r="C379" s="10" t="str">
        <f t="shared" si="32"/>
        <v>1932-Jun</v>
      </c>
      <c r="D379" s="10">
        <v>341</v>
      </c>
      <c r="E379" s="10">
        <f t="shared" si="33"/>
        <v>289.85833333333335</v>
      </c>
      <c r="F379" s="10">
        <f t="shared" si="34"/>
        <v>286.72500000000002</v>
      </c>
      <c r="G379" s="10">
        <f t="shared" si="35"/>
        <v>118.92928764495596</v>
      </c>
      <c r="H379" s="10">
        <f t="shared" si="36"/>
        <v>269.42935814401113</v>
      </c>
    </row>
    <row r="380" spans="1:8" x14ac:dyDescent="0.3">
      <c r="A380" s="10">
        <f t="shared" si="37"/>
        <v>1932</v>
      </c>
      <c r="B380" s="10" t="s">
        <v>90</v>
      </c>
      <c r="C380" s="10" t="str">
        <f t="shared" si="32"/>
        <v>1932-Jul</v>
      </c>
      <c r="D380" s="10">
        <v>716.4</v>
      </c>
      <c r="E380" s="10">
        <f t="shared" si="33"/>
        <v>283.5916666666667</v>
      </c>
      <c r="F380" s="10">
        <f t="shared" si="34"/>
        <v>283.62916666666672</v>
      </c>
      <c r="G380" s="10">
        <f t="shared" si="35"/>
        <v>252.5833321091213</v>
      </c>
      <c r="H380" s="10">
        <f t="shared" si="36"/>
        <v>285.19083662626548</v>
      </c>
    </row>
    <row r="381" spans="1:8" x14ac:dyDescent="0.3">
      <c r="A381" s="10">
        <f t="shared" si="37"/>
        <v>1932</v>
      </c>
      <c r="B381" s="10" t="s">
        <v>91</v>
      </c>
      <c r="C381" s="10" t="str">
        <f t="shared" si="32"/>
        <v>1932-Aug</v>
      </c>
      <c r="D381" s="10">
        <v>423.2</v>
      </c>
      <c r="E381" s="10">
        <f t="shared" si="33"/>
        <v>283.66666666666669</v>
      </c>
      <c r="F381" s="10">
        <f t="shared" si="34"/>
        <v>283.25</v>
      </c>
      <c r="G381" s="10">
        <f t="shared" si="35"/>
        <v>149.40864960282437</v>
      </c>
      <c r="H381" s="10">
        <f t="shared" si="36"/>
        <v>173.75703732870761</v>
      </c>
    </row>
    <row r="382" spans="1:8" x14ac:dyDescent="0.3">
      <c r="A382" s="10">
        <f t="shared" si="37"/>
        <v>1932</v>
      </c>
      <c r="B382" s="10" t="s">
        <v>92</v>
      </c>
      <c r="C382" s="10" t="str">
        <f t="shared" si="32"/>
        <v>1932-Sep</v>
      </c>
      <c r="D382" s="10">
        <v>317.3</v>
      </c>
      <c r="E382" s="10">
        <f t="shared" si="33"/>
        <v>282.83333333333331</v>
      </c>
      <c r="F382" s="10">
        <f t="shared" si="34"/>
        <v>283.17916666666667</v>
      </c>
      <c r="G382" s="10">
        <f t="shared" si="35"/>
        <v>112.049203242941</v>
      </c>
      <c r="H382" s="10">
        <f t="shared" si="36"/>
        <v>99.531501760555074</v>
      </c>
    </row>
    <row r="383" spans="1:8" x14ac:dyDescent="0.3">
      <c r="A383" s="10">
        <f t="shared" si="37"/>
        <v>1932</v>
      </c>
      <c r="B383" s="10" t="s">
        <v>93</v>
      </c>
      <c r="C383" s="10" t="str">
        <f t="shared" si="32"/>
        <v>1932-Oct</v>
      </c>
      <c r="D383" s="10">
        <v>543.20000000000005</v>
      </c>
      <c r="E383" s="10">
        <f t="shared" si="33"/>
        <v>283.52500000000003</v>
      </c>
      <c r="F383" s="10">
        <f t="shared" si="34"/>
        <v>284.62916666666672</v>
      </c>
      <c r="G383" s="10">
        <f t="shared" si="35"/>
        <v>190.84481269488074</v>
      </c>
      <c r="H383" s="10">
        <f t="shared" si="36"/>
        <v>121.62025926293542</v>
      </c>
    </row>
    <row r="384" spans="1:8" x14ac:dyDescent="0.3">
      <c r="A384" s="10">
        <f t="shared" si="37"/>
        <v>1932</v>
      </c>
      <c r="B384" s="10" t="s">
        <v>94</v>
      </c>
      <c r="C384" s="10" t="str">
        <f t="shared" si="32"/>
        <v>1932-Nov</v>
      </c>
      <c r="D384" s="10">
        <v>223.2</v>
      </c>
      <c r="E384" s="10">
        <f t="shared" si="33"/>
        <v>285.73333333333341</v>
      </c>
      <c r="F384" s="10">
        <f t="shared" si="34"/>
        <v>289.57916666666671</v>
      </c>
      <c r="G384" s="10">
        <f t="shared" si="35"/>
        <v>77.077368019683732</v>
      </c>
      <c r="H384" s="10">
        <f t="shared" si="36"/>
        <v>67.576439773848591</v>
      </c>
    </row>
    <row r="385" spans="1:8" x14ac:dyDescent="0.3">
      <c r="A385" s="10">
        <f t="shared" si="37"/>
        <v>1932</v>
      </c>
      <c r="B385" s="10" t="s">
        <v>95</v>
      </c>
      <c r="C385" s="10" t="str">
        <f t="shared" si="32"/>
        <v>1932-Dec</v>
      </c>
      <c r="D385" s="10">
        <v>31.3</v>
      </c>
      <c r="E385" s="10">
        <f t="shared" si="33"/>
        <v>293.42500000000001</v>
      </c>
      <c r="F385" s="10">
        <f t="shared" si="34"/>
        <v>315.02083333333337</v>
      </c>
      <c r="G385" s="10">
        <f t="shared" si="35"/>
        <v>9.9358508035182851</v>
      </c>
      <c r="H385" s="10">
        <f t="shared" si="36"/>
        <v>16.591425721648235</v>
      </c>
    </row>
    <row r="386" spans="1:8" x14ac:dyDescent="0.3">
      <c r="A386" s="10">
        <f t="shared" si="37"/>
        <v>1933</v>
      </c>
      <c r="B386" s="10" t="s">
        <v>84</v>
      </c>
      <c r="C386" s="10" t="str">
        <f t="shared" si="32"/>
        <v>1933-Jan</v>
      </c>
      <c r="D386" s="10">
        <v>1</v>
      </c>
      <c r="E386" s="10">
        <f t="shared" si="33"/>
        <v>336.61666666666673</v>
      </c>
      <c r="F386" s="10">
        <f t="shared" si="34"/>
        <v>338.99166666666667</v>
      </c>
      <c r="G386" s="10">
        <f t="shared" si="35"/>
        <v>0.29499250227390056</v>
      </c>
      <c r="H386" s="10">
        <f t="shared" si="36"/>
        <v>4.9026945630710452</v>
      </c>
    </row>
    <row r="387" spans="1:8" x14ac:dyDescent="0.3">
      <c r="A387" s="10">
        <f t="shared" si="37"/>
        <v>1933</v>
      </c>
      <c r="B387" s="10" t="s">
        <v>85</v>
      </c>
      <c r="C387" s="10" t="str">
        <f t="shared" ref="C387:C450" si="38">_xlfn.CONCAT(A387,"-",LEFT(B387,3))</f>
        <v>1933-Feb</v>
      </c>
      <c r="D387" s="10">
        <v>9.3000000000000007</v>
      </c>
      <c r="E387" s="10">
        <f t="shared" si="33"/>
        <v>341.36666666666662</v>
      </c>
      <c r="F387" s="10">
        <f t="shared" si="34"/>
        <v>343.71249999999998</v>
      </c>
      <c r="G387" s="10">
        <f t="shared" si="35"/>
        <v>2.7057497181510715</v>
      </c>
      <c r="H387" s="10">
        <f t="shared" si="36"/>
        <v>6.3261633717838892</v>
      </c>
    </row>
    <row r="388" spans="1:8" x14ac:dyDescent="0.3">
      <c r="A388" s="10">
        <f t="shared" si="37"/>
        <v>1933</v>
      </c>
      <c r="B388" s="10" t="s">
        <v>86</v>
      </c>
      <c r="C388" s="10" t="str">
        <f t="shared" si="38"/>
        <v>1933-Mar</v>
      </c>
      <c r="D388" s="10">
        <v>36.9</v>
      </c>
      <c r="E388" s="10">
        <f t="shared" si="33"/>
        <v>346.05833333333339</v>
      </c>
      <c r="F388" s="10">
        <f t="shared" si="34"/>
        <v>352.40833333333342</v>
      </c>
      <c r="G388" s="10">
        <f t="shared" si="35"/>
        <v>10.470808011539642</v>
      </c>
      <c r="H388" s="10">
        <f t="shared" si="36"/>
        <v>15.37954663485211</v>
      </c>
    </row>
    <row r="389" spans="1:8" x14ac:dyDescent="0.3">
      <c r="A389" s="10">
        <f t="shared" si="37"/>
        <v>1933</v>
      </c>
      <c r="B389" s="10" t="s">
        <v>87</v>
      </c>
      <c r="C389" s="10" t="str">
        <f t="shared" si="38"/>
        <v>1933-Apr</v>
      </c>
      <c r="D389" s="10">
        <v>139.5</v>
      </c>
      <c r="E389" s="10">
        <f t="shared" si="33"/>
        <v>358.75833333333338</v>
      </c>
      <c r="F389" s="10">
        <f t="shared" si="34"/>
        <v>352.66666666666669</v>
      </c>
      <c r="G389" s="10">
        <f t="shared" si="35"/>
        <v>39.555765595463136</v>
      </c>
      <c r="H389" s="10">
        <f t="shared" si="36"/>
        <v>45.500102945399853</v>
      </c>
    </row>
    <row r="390" spans="1:8" x14ac:dyDescent="0.3">
      <c r="A390" s="10">
        <f t="shared" si="37"/>
        <v>1933</v>
      </c>
      <c r="B390" s="10" t="s">
        <v>88</v>
      </c>
      <c r="C390" s="10" t="str">
        <f t="shared" si="38"/>
        <v>1933-May</v>
      </c>
      <c r="D390" s="10">
        <v>738.8</v>
      </c>
      <c r="E390" s="10">
        <f t="shared" si="33"/>
        <v>346.57499999999999</v>
      </c>
      <c r="F390" s="10">
        <f t="shared" si="34"/>
        <v>342.52916666666664</v>
      </c>
      <c r="G390" s="10">
        <f t="shared" si="35"/>
        <v>215.68966146435221</v>
      </c>
      <c r="H390" s="10">
        <f t="shared" si="36"/>
        <v>94.194633866921578</v>
      </c>
    </row>
    <row r="391" spans="1:8" x14ac:dyDescent="0.3">
      <c r="A391" s="10">
        <f t="shared" si="37"/>
        <v>1933</v>
      </c>
      <c r="B391" s="10" t="s">
        <v>89</v>
      </c>
      <c r="C391" s="10" t="str">
        <f t="shared" si="38"/>
        <v>1933-Jun</v>
      </c>
      <c r="D391" s="10">
        <v>859.3</v>
      </c>
      <c r="E391" s="10">
        <f t="shared" si="33"/>
        <v>338.48333333333329</v>
      </c>
      <c r="F391" s="10">
        <f t="shared" si="34"/>
        <v>338.94166666666661</v>
      </c>
      <c r="G391" s="10">
        <f t="shared" si="35"/>
        <v>253.52445111007307</v>
      </c>
      <c r="H391" s="10">
        <f t="shared" si="36"/>
        <v>269.42935814401113</v>
      </c>
    </row>
    <row r="392" spans="1:8" x14ac:dyDescent="0.3">
      <c r="A392" s="10">
        <f t="shared" si="37"/>
        <v>1933</v>
      </c>
      <c r="B392" s="10" t="s">
        <v>90</v>
      </c>
      <c r="C392" s="10" t="str">
        <f t="shared" si="38"/>
        <v>1933-Jul</v>
      </c>
      <c r="D392" s="10">
        <v>773.4</v>
      </c>
      <c r="E392" s="10">
        <f t="shared" si="33"/>
        <v>339.4</v>
      </c>
      <c r="F392" s="10">
        <f t="shared" si="34"/>
        <v>342.46249999999998</v>
      </c>
      <c r="G392" s="10">
        <f t="shared" si="35"/>
        <v>225.83494543198162</v>
      </c>
      <c r="H392" s="10">
        <f t="shared" si="36"/>
        <v>285.19083662626548</v>
      </c>
    </row>
    <row r="393" spans="1:8" x14ac:dyDescent="0.3">
      <c r="A393" s="10">
        <f t="shared" si="37"/>
        <v>1933</v>
      </c>
      <c r="B393" s="10" t="s">
        <v>91</v>
      </c>
      <c r="C393" s="10" t="str">
        <f t="shared" si="38"/>
        <v>1933-Aug</v>
      </c>
      <c r="D393" s="10">
        <v>479.5</v>
      </c>
      <c r="E393" s="10">
        <f t="shared" ref="E393:E456" si="39">AVERAGE(D387:D398)</f>
        <v>345.52499999999992</v>
      </c>
      <c r="F393" s="10">
        <f t="shared" ref="F393:F456" si="40">AVERAGE(E393:E394)</f>
        <v>345.20833333333326</v>
      </c>
      <c r="G393" s="10">
        <f t="shared" ref="G393:G456" si="41">D393*100/F393</f>
        <v>138.90162945081477</v>
      </c>
      <c r="H393" s="10">
        <f t="shared" ref="H393:H456" si="42">_xlfn.SWITCH(TRUE,B393="January",$K$125,B393="February",$K$126,B393="March",$K$127,B393="April",$K$128,B393="May",$K$129,B393="June",$K$130,B393="July",$K$131,B393="August",$K$132,B393="September",$K$133,B393="October",$K$134,B393="November",$K$135,B393="December",$K$136)</f>
        <v>173.75703732870761</v>
      </c>
    </row>
    <row r="394" spans="1:8" x14ac:dyDescent="0.3">
      <c r="A394" s="10">
        <f t="shared" si="37"/>
        <v>1933</v>
      </c>
      <c r="B394" s="10" t="s">
        <v>92</v>
      </c>
      <c r="C394" s="10" t="str">
        <f t="shared" si="38"/>
        <v>1933-Sep</v>
      </c>
      <c r="D394" s="10">
        <v>469.7</v>
      </c>
      <c r="E394" s="10">
        <f t="shared" si="39"/>
        <v>344.89166666666665</v>
      </c>
      <c r="F394" s="10">
        <f t="shared" si="40"/>
        <v>345.3416666666667</v>
      </c>
      <c r="G394" s="10">
        <f t="shared" si="41"/>
        <v>136.01023141333459</v>
      </c>
      <c r="H394" s="10">
        <f t="shared" si="42"/>
        <v>99.531501760555074</v>
      </c>
    </row>
    <row r="395" spans="1:8" x14ac:dyDescent="0.3">
      <c r="A395" s="10">
        <f t="shared" si="37"/>
        <v>1933</v>
      </c>
      <c r="B395" s="10" t="s">
        <v>93</v>
      </c>
      <c r="C395" s="10" t="str">
        <f t="shared" si="38"/>
        <v>1933-Oct</v>
      </c>
      <c r="D395" s="10">
        <v>397</v>
      </c>
      <c r="E395" s="10">
        <f t="shared" si="39"/>
        <v>345.79166666666669</v>
      </c>
      <c r="F395" s="10">
        <f t="shared" si="40"/>
        <v>343.82916666666665</v>
      </c>
      <c r="G395" s="10">
        <f t="shared" si="41"/>
        <v>115.46431730874102</v>
      </c>
      <c r="H395" s="10">
        <f t="shared" si="42"/>
        <v>121.62025926293542</v>
      </c>
    </row>
    <row r="396" spans="1:8" x14ac:dyDescent="0.3">
      <c r="A396" s="10">
        <f t="shared" si="37"/>
        <v>1933</v>
      </c>
      <c r="B396" s="10" t="s">
        <v>94</v>
      </c>
      <c r="C396" s="10" t="str">
        <f t="shared" si="38"/>
        <v>1933-Nov</v>
      </c>
      <c r="D396" s="10">
        <v>126.1</v>
      </c>
      <c r="E396" s="10">
        <f t="shared" si="39"/>
        <v>341.86666666666662</v>
      </c>
      <c r="F396" s="10">
        <f t="shared" si="40"/>
        <v>315.52916666666658</v>
      </c>
      <c r="G396" s="10">
        <f t="shared" si="41"/>
        <v>39.964609716481583</v>
      </c>
      <c r="H396" s="10">
        <f t="shared" si="42"/>
        <v>67.576439773848591</v>
      </c>
    </row>
    <row r="397" spans="1:8" x14ac:dyDescent="0.3">
      <c r="A397" s="10">
        <f t="shared" si="37"/>
        <v>1933</v>
      </c>
      <c r="B397" s="10" t="s">
        <v>95</v>
      </c>
      <c r="C397" s="10" t="str">
        <f t="shared" si="38"/>
        <v>1933-Dec</v>
      </c>
      <c r="D397" s="10">
        <v>42.3</v>
      </c>
      <c r="E397" s="10">
        <f t="shared" si="39"/>
        <v>289.19166666666661</v>
      </c>
      <c r="F397" s="10">
        <f t="shared" si="40"/>
        <v>288.92499999999995</v>
      </c>
      <c r="G397" s="10">
        <f t="shared" si="41"/>
        <v>14.64047763260362</v>
      </c>
      <c r="H397" s="10">
        <f t="shared" si="42"/>
        <v>16.591425721648235</v>
      </c>
    </row>
    <row r="398" spans="1:8" x14ac:dyDescent="0.3">
      <c r="A398" s="10">
        <f t="shared" ref="A398:A461" si="43">A386+1</f>
        <v>1934</v>
      </c>
      <c r="B398" s="10" t="s">
        <v>84</v>
      </c>
      <c r="C398" s="10" t="str">
        <f t="shared" si="38"/>
        <v>1934-Jan</v>
      </c>
      <c r="D398" s="10">
        <v>74.5</v>
      </c>
      <c r="E398" s="10">
        <f t="shared" si="39"/>
        <v>288.65833333333336</v>
      </c>
      <c r="F398" s="10">
        <f t="shared" si="40"/>
        <v>273.72500000000002</v>
      </c>
      <c r="G398" s="10">
        <f t="shared" si="41"/>
        <v>27.217097451822081</v>
      </c>
      <c r="H398" s="10">
        <f t="shared" si="42"/>
        <v>4.9026945630710452</v>
      </c>
    </row>
    <row r="399" spans="1:8" x14ac:dyDescent="0.3">
      <c r="A399" s="10">
        <f t="shared" si="43"/>
        <v>1934</v>
      </c>
      <c r="B399" s="10" t="s">
        <v>85</v>
      </c>
      <c r="C399" s="10" t="str">
        <f t="shared" si="38"/>
        <v>1934-Feb</v>
      </c>
      <c r="D399" s="10">
        <v>1.7</v>
      </c>
      <c r="E399" s="10">
        <f t="shared" si="39"/>
        <v>258.79166666666669</v>
      </c>
      <c r="F399" s="10">
        <f t="shared" si="40"/>
        <v>252.86250000000001</v>
      </c>
      <c r="G399" s="10">
        <f t="shared" si="41"/>
        <v>0.67230214049137371</v>
      </c>
      <c r="H399" s="10">
        <f t="shared" si="42"/>
        <v>6.3261633717838892</v>
      </c>
    </row>
    <row r="400" spans="1:8" x14ac:dyDescent="0.3">
      <c r="A400" s="10">
        <f t="shared" si="43"/>
        <v>1934</v>
      </c>
      <c r="B400" s="10" t="s">
        <v>86</v>
      </c>
      <c r="C400" s="10" t="str">
        <f t="shared" si="38"/>
        <v>1934-Mar</v>
      </c>
      <c r="D400" s="10">
        <v>47.7</v>
      </c>
      <c r="E400" s="10">
        <f t="shared" si="39"/>
        <v>246.93333333333337</v>
      </c>
      <c r="F400" s="10">
        <f t="shared" si="40"/>
        <v>229.37916666666669</v>
      </c>
      <c r="G400" s="10">
        <f t="shared" si="41"/>
        <v>20.795262574703454</v>
      </c>
      <c r="H400" s="10">
        <f t="shared" si="42"/>
        <v>15.37954663485211</v>
      </c>
    </row>
    <row r="401" spans="1:8" x14ac:dyDescent="0.3">
      <c r="A401" s="10">
        <f t="shared" si="43"/>
        <v>1934</v>
      </c>
      <c r="B401" s="10" t="s">
        <v>87</v>
      </c>
      <c r="C401" s="10" t="str">
        <f t="shared" si="38"/>
        <v>1934-Apr</v>
      </c>
      <c r="D401" s="10">
        <v>92.4</v>
      </c>
      <c r="E401" s="10">
        <f t="shared" si="39"/>
        <v>211.82500000000002</v>
      </c>
      <c r="F401" s="10">
        <f t="shared" si="40"/>
        <v>209.2791666666667</v>
      </c>
      <c r="G401" s="10">
        <f t="shared" si="41"/>
        <v>44.151551954128252</v>
      </c>
      <c r="H401" s="10">
        <f t="shared" si="42"/>
        <v>45.500102945399853</v>
      </c>
    </row>
    <row r="402" spans="1:8" x14ac:dyDescent="0.3">
      <c r="A402" s="10">
        <f t="shared" si="43"/>
        <v>1934</v>
      </c>
      <c r="B402" s="10" t="s">
        <v>88</v>
      </c>
      <c r="C402" s="10" t="str">
        <f t="shared" si="38"/>
        <v>1934-May</v>
      </c>
      <c r="D402" s="10">
        <v>106.7</v>
      </c>
      <c r="E402" s="10">
        <f t="shared" si="39"/>
        <v>206.73333333333335</v>
      </c>
      <c r="F402" s="10">
        <f t="shared" si="40"/>
        <v>205.37083333333334</v>
      </c>
      <c r="G402" s="10">
        <f t="shared" si="41"/>
        <v>51.954797216417454</v>
      </c>
      <c r="H402" s="10">
        <f t="shared" si="42"/>
        <v>94.194633866921578</v>
      </c>
    </row>
    <row r="403" spans="1:8" x14ac:dyDescent="0.3">
      <c r="A403" s="10">
        <f t="shared" si="43"/>
        <v>1934</v>
      </c>
      <c r="B403" s="10" t="s">
        <v>89</v>
      </c>
      <c r="C403" s="10" t="str">
        <f t="shared" si="38"/>
        <v>1934-Jun</v>
      </c>
      <c r="D403" s="10">
        <v>852.9</v>
      </c>
      <c r="E403" s="10">
        <f t="shared" si="39"/>
        <v>204.00833333333335</v>
      </c>
      <c r="F403" s="10">
        <f t="shared" si="40"/>
        <v>202.45000000000002</v>
      </c>
      <c r="G403" s="10">
        <f t="shared" si="41"/>
        <v>421.28920721165719</v>
      </c>
      <c r="H403" s="10">
        <f t="shared" si="42"/>
        <v>269.42935814401113</v>
      </c>
    </row>
    <row r="404" spans="1:8" x14ac:dyDescent="0.3">
      <c r="A404" s="10">
        <f t="shared" si="43"/>
        <v>1934</v>
      </c>
      <c r="B404" s="10" t="s">
        <v>90</v>
      </c>
      <c r="C404" s="10" t="str">
        <f t="shared" si="38"/>
        <v>1934-Jul</v>
      </c>
      <c r="D404" s="10">
        <v>415</v>
      </c>
      <c r="E404" s="10">
        <f t="shared" si="39"/>
        <v>200.89166666666668</v>
      </c>
      <c r="F404" s="10">
        <f t="shared" si="40"/>
        <v>198.78333333333336</v>
      </c>
      <c r="G404" s="10">
        <f t="shared" si="41"/>
        <v>208.77001760710988</v>
      </c>
      <c r="H404" s="10">
        <f t="shared" si="42"/>
        <v>285.19083662626548</v>
      </c>
    </row>
    <row r="405" spans="1:8" x14ac:dyDescent="0.3">
      <c r="A405" s="10">
        <f t="shared" si="43"/>
        <v>1934</v>
      </c>
      <c r="B405" s="10" t="s">
        <v>91</v>
      </c>
      <c r="C405" s="10" t="str">
        <f t="shared" si="38"/>
        <v>1934-Aug</v>
      </c>
      <c r="D405" s="10">
        <v>337.2</v>
      </c>
      <c r="E405" s="10">
        <f t="shared" si="39"/>
        <v>196.67500000000004</v>
      </c>
      <c r="F405" s="10">
        <f t="shared" si="40"/>
        <v>196.95000000000005</v>
      </c>
      <c r="G405" s="10">
        <f t="shared" si="41"/>
        <v>171.21096725057117</v>
      </c>
      <c r="H405" s="10">
        <f t="shared" si="42"/>
        <v>173.75703732870761</v>
      </c>
    </row>
    <row r="406" spans="1:8" x14ac:dyDescent="0.3">
      <c r="A406" s="10">
        <f t="shared" si="43"/>
        <v>1934</v>
      </c>
      <c r="B406" s="10" t="s">
        <v>92</v>
      </c>
      <c r="C406" s="10" t="str">
        <f t="shared" si="38"/>
        <v>1934-Sep</v>
      </c>
      <c r="D406" s="10">
        <v>48.4</v>
      </c>
      <c r="E406" s="10">
        <f t="shared" si="39"/>
        <v>197.22500000000005</v>
      </c>
      <c r="F406" s="10">
        <f t="shared" si="40"/>
        <v>195.9916666666667</v>
      </c>
      <c r="G406" s="10">
        <f t="shared" si="41"/>
        <v>24.694927505421145</v>
      </c>
      <c r="H406" s="10">
        <f t="shared" si="42"/>
        <v>99.531501760555074</v>
      </c>
    </row>
    <row r="407" spans="1:8" x14ac:dyDescent="0.3">
      <c r="A407" s="10">
        <f t="shared" si="43"/>
        <v>1934</v>
      </c>
      <c r="B407" s="10" t="s">
        <v>93</v>
      </c>
      <c r="C407" s="10" t="str">
        <f t="shared" si="38"/>
        <v>1934-Oct</v>
      </c>
      <c r="D407" s="10">
        <v>335.9</v>
      </c>
      <c r="E407" s="10">
        <f t="shared" si="39"/>
        <v>194.75833333333335</v>
      </c>
      <c r="F407" s="10">
        <f t="shared" si="40"/>
        <v>195.9375</v>
      </c>
      <c r="G407" s="10">
        <f t="shared" si="41"/>
        <v>171.43221690590113</v>
      </c>
      <c r="H407" s="10">
        <f t="shared" si="42"/>
        <v>121.62025926293542</v>
      </c>
    </row>
    <row r="408" spans="1:8" x14ac:dyDescent="0.3">
      <c r="A408" s="10">
        <f t="shared" si="43"/>
        <v>1934</v>
      </c>
      <c r="B408" s="10" t="s">
        <v>94</v>
      </c>
      <c r="C408" s="10" t="str">
        <f t="shared" si="38"/>
        <v>1934-Nov</v>
      </c>
      <c r="D408" s="10">
        <v>93.4</v>
      </c>
      <c r="E408" s="10">
        <f t="shared" si="39"/>
        <v>197.11666666666667</v>
      </c>
      <c r="F408" s="10">
        <f t="shared" si="40"/>
        <v>195.0291666666667</v>
      </c>
      <c r="G408" s="10">
        <f t="shared" si="41"/>
        <v>47.890272822441084</v>
      </c>
      <c r="H408" s="10">
        <f t="shared" si="42"/>
        <v>67.576439773848591</v>
      </c>
    </row>
    <row r="409" spans="1:8" x14ac:dyDescent="0.3">
      <c r="A409" s="10">
        <f t="shared" si="43"/>
        <v>1934</v>
      </c>
      <c r="B409" s="10" t="s">
        <v>95</v>
      </c>
      <c r="C409" s="10" t="str">
        <f t="shared" si="38"/>
        <v>1934-Dec</v>
      </c>
      <c r="D409" s="10">
        <v>4.9000000000000004</v>
      </c>
      <c r="E409" s="10">
        <f t="shared" si="39"/>
        <v>192.94166666666669</v>
      </c>
      <c r="F409" s="10">
        <f t="shared" si="40"/>
        <v>175.375</v>
      </c>
      <c r="G409" s="10">
        <f t="shared" si="41"/>
        <v>2.7940128296507489</v>
      </c>
      <c r="H409" s="10">
        <f t="shared" si="42"/>
        <v>16.591425721648235</v>
      </c>
    </row>
    <row r="410" spans="1:8" x14ac:dyDescent="0.3">
      <c r="A410" s="10">
        <f t="shared" si="43"/>
        <v>1935</v>
      </c>
      <c r="B410" s="10" t="s">
        <v>84</v>
      </c>
      <c r="C410" s="10" t="str">
        <f t="shared" si="38"/>
        <v>1935-Jan</v>
      </c>
      <c r="D410" s="10">
        <v>23.9</v>
      </c>
      <c r="E410" s="10">
        <f t="shared" si="39"/>
        <v>157.80833333333334</v>
      </c>
      <c r="F410" s="10">
        <f t="shared" si="40"/>
        <v>169.15416666666667</v>
      </c>
      <c r="G410" s="10">
        <f t="shared" si="41"/>
        <v>14.129122841589281</v>
      </c>
      <c r="H410" s="10">
        <f t="shared" si="42"/>
        <v>4.9026945630710452</v>
      </c>
    </row>
    <row r="411" spans="1:8" x14ac:dyDescent="0.3">
      <c r="A411" s="10">
        <f t="shared" si="43"/>
        <v>1935</v>
      </c>
      <c r="B411" s="10" t="s">
        <v>85</v>
      </c>
      <c r="C411" s="10" t="str">
        <f t="shared" si="38"/>
        <v>1935-Feb</v>
      </c>
      <c r="D411" s="10">
        <v>8.3000000000000007</v>
      </c>
      <c r="E411" s="10">
        <f t="shared" si="39"/>
        <v>180.5</v>
      </c>
      <c r="F411" s="10">
        <f t="shared" si="40"/>
        <v>178.15416666666664</v>
      </c>
      <c r="G411" s="10">
        <f t="shared" si="41"/>
        <v>4.6588862642374362</v>
      </c>
      <c r="H411" s="10">
        <f t="shared" si="42"/>
        <v>6.3261633717838892</v>
      </c>
    </row>
    <row r="412" spans="1:8" x14ac:dyDescent="0.3">
      <c r="A412" s="10">
        <f t="shared" si="43"/>
        <v>1935</v>
      </c>
      <c r="B412" s="10" t="s">
        <v>86</v>
      </c>
      <c r="C412" s="10" t="str">
        <f t="shared" si="38"/>
        <v>1935-Mar</v>
      </c>
      <c r="D412" s="10">
        <v>18.100000000000001</v>
      </c>
      <c r="E412" s="10">
        <f t="shared" si="39"/>
        <v>175.80833333333331</v>
      </c>
      <c r="F412" s="10">
        <f t="shared" si="40"/>
        <v>185.5958333333333</v>
      </c>
      <c r="G412" s="10">
        <f t="shared" si="41"/>
        <v>9.7523741104101678</v>
      </c>
      <c r="H412" s="10">
        <f t="shared" si="42"/>
        <v>15.37954663485211</v>
      </c>
    </row>
    <row r="413" spans="1:8" x14ac:dyDescent="0.3">
      <c r="A413" s="10">
        <f t="shared" si="43"/>
        <v>1935</v>
      </c>
      <c r="B413" s="10" t="s">
        <v>87</v>
      </c>
      <c r="C413" s="10" t="str">
        <f t="shared" si="38"/>
        <v>1935-Apr</v>
      </c>
      <c r="D413" s="10">
        <v>120.7</v>
      </c>
      <c r="E413" s="10">
        <f t="shared" si="39"/>
        <v>195.38333333333333</v>
      </c>
      <c r="F413" s="10">
        <f t="shared" si="40"/>
        <v>198.21249999999998</v>
      </c>
      <c r="G413" s="10">
        <f t="shared" si="41"/>
        <v>60.894242290471091</v>
      </c>
      <c r="H413" s="10">
        <f t="shared" si="42"/>
        <v>45.500102945399853</v>
      </c>
    </row>
    <row r="414" spans="1:8" x14ac:dyDescent="0.3">
      <c r="A414" s="10">
        <f t="shared" si="43"/>
        <v>1935</v>
      </c>
      <c r="B414" s="10" t="s">
        <v>88</v>
      </c>
      <c r="C414" s="10" t="str">
        <f t="shared" si="38"/>
        <v>1935-May</v>
      </c>
      <c r="D414" s="10">
        <v>56.6</v>
      </c>
      <c r="E414" s="10">
        <f t="shared" si="39"/>
        <v>201.04166666666666</v>
      </c>
      <c r="F414" s="10">
        <f t="shared" si="40"/>
        <v>203.52499999999998</v>
      </c>
      <c r="G414" s="10">
        <f t="shared" si="41"/>
        <v>27.809851369610616</v>
      </c>
      <c r="H414" s="10">
        <f t="shared" si="42"/>
        <v>94.194633866921578</v>
      </c>
    </row>
    <row r="415" spans="1:8" x14ac:dyDescent="0.3">
      <c r="A415" s="10">
        <f t="shared" si="43"/>
        <v>1935</v>
      </c>
      <c r="B415" s="10" t="s">
        <v>89</v>
      </c>
      <c r="C415" s="10" t="str">
        <f t="shared" si="38"/>
        <v>1935-Jun</v>
      </c>
      <c r="D415" s="10">
        <v>431.3</v>
      </c>
      <c r="E415" s="10">
        <f t="shared" si="39"/>
        <v>206.00833333333333</v>
      </c>
      <c r="F415" s="10">
        <f t="shared" si="40"/>
        <v>207.09166666666664</v>
      </c>
      <c r="G415" s="10">
        <f t="shared" si="41"/>
        <v>208.26526095529357</v>
      </c>
      <c r="H415" s="10">
        <f t="shared" si="42"/>
        <v>269.42935814401113</v>
      </c>
    </row>
    <row r="416" spans="1:8" x14ac:dyDescent="0.3">
      <c r="A416" s="10">
        <f t="shared" si="43"/>
        <v>1935</v>
      </c>
      <c r="B416" s="10" t="s">
        <v>90</v>
      </c>
      <c r="C416" s="10" t="str">
        <f t="shared" si="38"/>
        <v>1935-Jul</v>
      </c>
      <c r="D416" s="10">
        <v>687.3</v>
      </c>
      <c r="E416" s="10">
        <f t="shared" si="39"/>
        <v>208.17499999999998</v>
      </c>
      <c r="F416" s="10">
        <f t="shared" si="40"/>
        <v>207.22916666666663</v>
      </c>
      <c r="G416" s="10">
        <f t="shared" si="41"/>
        <v>331.66180758017498</v>
      </c>
      <c r="H416" s="10">
        <f t="shared" si="42"/>
        <v>285.19083662626548</v>
      </c>
    </row>
    <row r="417" spans="1:8" x14ac:dyDescent="0.3">
      <c r="A417" s="10">
        <f t="shared" si="43"/>
        <v>1935</v>
      </c>
      <c r="B417" s="10" t="s">
        <v>91</v>
      </c>
      <c r="C417" s="10" t="str">
        <f t="shared" si="38"/>
        <v>1935-Aug</v>
      </c>
      <c r="D417" s="10">
        <v>280.89999999999998</v>
      </c>
      <c r="E417" s="10">
        <f t="shared" si="39"/>
        <v>206.2833333333333</v>
      </c>
      <c r="F417" s="10">
        <f t="shared" si="40"/>
        <v>206.625</v>
      </c>
      <c r="G417" s="10">
        <f t="shared" si="41"/>
        <v>135.94676346037505</v>
      </c>
      <c r="H417" s="10">
        <f t="shared" si="42"/>
        <v>173.75703732870761</v>
      </c>
    </row>
    <row r="418" spans="1:8" x14ac:dyDescent="0.3">
      <c r="A418" s="10">
        <f t="shared" si="43"/>
        <v>1935</v>
      </c>
      <c r="B418" s="10" t="s">
        <v>92</v>
      </c>
      <c r="C418" s="10" t="str">
        <f t="shared" si="38"/>
        <v>1935-Sep</v>
      </c>
      <c r="D418" s="10">
        <v>283.3</v>
      </c>
      <c r="E418" s="10">
        <f t="shared" si="39"/>
        <v>206.96666666666667</v>
      </c>
      <c r="F418" s="10">
        <f t="shared" si="40"/>
        <v>211.04583333333335</v>
      </c>
      <c r="G418" s="10">
        <f t="shared" si="41"/>
        <v>134.23624410179463</v>
      </c>
      <c r="H418" s="10">
        <f t="shared" si="42"/>
        <v>99.531501760555074</v>
      </c>
    </row>
    <row r="419" spans="1:8" x14ac:dyDescent="0.3">
      <c r="A419" s="10">
        <f t="shared" si="43"/>
        <v>1935</v>
      </c>
      <c r="B419" s="10" t="s">
        <v>93</v>
      </c>
      <c r="C419" s="10" t="str">
        <f t="shared" si="38"/>
        <v>1935-Oct</v>
      </c>
      <c r="D419" s="10">
        <v>403.8</v>
      </c>
      <c r="E419" s="10">
        <f t="shared" si="39"/>
        <v>215.125</v>
      </c>
      <c r="F419" s="10">
        <f t="shared" si="40"/>
        <v>211.51249999999999</v>
      </c>
      <c r="G419" s="10">
        <f t="shared" si="41"/>
        <v>190.91070267714676</v>
      </c>
      <c r="H419" s="10">
        <f t="shared" si="42"/>
        <v>121.62025926293542</v>
      </c>
    </row>
    <row r="420" spans="1:8" x14ac:dyDescent="0.3">
      <c r="A420" s="10">
        <f t="shared" si="43"/>
        <v>1935</v>
      </c>
      <c r="B420" s="10" t="s">
        <v>94</v>
      </c>
      <c r="C420" s="10" t="str">
        <f t="shared" si="38"/>
        <v>1935-Nov</v>
      </c>
      <c r="D420" s="10">
        <v>153</v>
      </c>
      <c r="E420" s="10">
        <f t="shared" si="39"/>
        <v>207.89999999999998</v>
      </c>
      <c r="F420" s="10">
        <f t="shared" si="40"/>
        <v>224.97916666666663</v>
      </c>
      <c r="G420" s="10">
        <f t="shared" si="41"/>
        <v>68.006296879340695</v>
      </c>
      <c r="H420" s="10">
        <f t="shared" si="42"/>
        <v>67.576439773848591</v>
      </c>
    </row>
    <row r="421" spans="1:8" x14ac:dyDescent="0.3">
      <c r="A421" s="10">
        <f t="shared" si="43"/>
        <v>1935</v>
      </c>
      <c r="B421" s="10" t="s">
        <v>95</v>
      </c>
      <c r="C421" s="10" t="str">
        <f t="shared" si="38"/>
        <v>1935-Dec</v>
      </c>
      <c r="D421" s="10">
        <v>30.9</v>
      </c>
      <c r="E421" s="10">
        <f t="shared" si="39"/>
        <v>242.05833333333331</v>
      </c>
      <c r="F421" s="10">
        <f t="shared" si="40"/>
        <v>249.95416666666665</v>
      </c>
      <c r="G421" s="10">
        <f t="shared" si="41"/>
        <v>12.362266415509511</v>
      </c>
      <c r="H421" s="10">
        <f t="shared" si="42"/>
        <v>16.591425721648235</v>
      </c>
    </row>
    <row r="422" spans="1:8" x14ac:dyDescent="0.3">
      <c r="A422" s="10">
        <f t="shared" si="43"/>
        <v>1936</v>
      </c>
      <c r="B422" s="10" t="s">
        <v>84</v>
      </c>
      <c r="C422" s="10" t="str">
        <f t="shared" si="38"/>
        <v>1936-Jan</v>
      </c>
      <c r="D422" s="10">
        <v>1.2</v>
      </c>
      <c r="E422" s="10">
        <f t="shared" si="39"/>
        <v>257.84999999999997</v>
      </c>
      <c r="F422" s="10">
        <f t="shared" si="40"/>
        <v>257.21666666666664</v>
      </c>
      <c r="G422" s="10">
        <f t="shared" si="41"/>
        <v>0.46653275448713799</v>
      </c>
      <c r="H422" s="10">
        <f t="shared" si="42"/>
        <v>4.9026945630710452</v>
      </c>
    </row>
    <row r="423" spans="1:8" x14ac:dyDescent="0.3">
      <c r="A423" s="10">
        <f t="shared" si="43"/>
        <v>1936</v>
      </c>
      <c r="B423" s="10" t="s">
        <v>85</v>
      </c>
      <c r="C423" s="10" t="str">
        <f t="shared" si="38"/>
        <v>1936-Feb</v>
      </c>
      <c r="D423" s="10">
        <v>16.5</v>
      </c>
      <c r="E423" s="10">
        <f t="shared" si="39"/>
        <v>256.58333333333331</v>
      </c>
      <c r="F423" s="10">
        <f t="shared" si="40"/>
        <v>260.20833333333331</v>
      </c>
      <c r="G423" s="10">
        <f t="shared" si="41"/>
        <v>6.3410728582866298</v>
      </c>
      <c r="H423" s="10">
        <f t="shared" si="42"/>
        <v>6.3261633717838892</v>
      </c>
    </row>
    <row r="424" spans="1:8" x14ac:dyDescent="0.3">
      <c r="A424" s="10">
        <f t="shared" si="43"/>
        <v>1936</v>
      </c>
      <c r="B424" s="10" t="s">
        <v>86</v>
      </c>
      <c r="C424" s="10" t="str">
        <f t="shared" si="38"/>
        <v>1936-Mar</v>
      </c>
      <c r="D424" s="10">
        <v>116</v>
      </c>
      <c r="E424" s="10">
        <f t="shared" si="39"/>
        <v>263.83333333333331</v>
      </c>
      <c r="F424" s="10">
        <f t="shared" si="40"/>
        <v>263.97500000000002</v>
      </c>
      <c r="G424" s="10">
        <f t="shared" si="41"/>
        <v>43.943555260914856</v>
      </c>
      <c r="H424" s="10">
        <f t="shared" si="42"/>
        <v>15.37954663485211</v>
      </c>
    </row>
    <row r="425" spans="1:8" x14ac:dyDescent="0.3">
      <c r="A425" s="10">
        <f t="shared" si="43"/>
        <v>1936</v>
      </c>
      <c r="B425" s="10" t="s">
        <v>87</v>
      </c>
      <c r="C425" s="10" t="str">
        <f t="shared" si="38"/>
        <v>1936-Apr</v>
      </c>
      <c r="D425" s="10">
        <v>34</v>
      </c>
      <c r="E425" s="10">
        <f t="shared" si="39"/>
        <v>264.11666666666667</v>
      </c>
      <c r="F425" s="10">
        <f t="shared" si="40"/>
        <v>256.94583333333333</v>
      </c>
      <c r="G425" s="10">
        <f t="shared" si="41"/>
        <v>13.232360906157265</v>
      </c>
      <c r="H425" s="10">
        <f t="shared" si="42"/>
        <v>45.500102945399853</v>
      </c>
    </row>
    <row r="426" spans="1:8" x14ac:dyDescent="0.3">
      <c r="A426" s="10">
        <f t="shared" si="43"/>
        <v>1936</v>
      </c>
      <c r="B426" s="10" t="s">
        <v>88</v>
      </c>
      <c r="C426" s="10" t="str">
        <f t="shared" si="38"/>
        <v>1936-May</v>
      </c>
      <c r="D426" s="10">
        <v>466.5</v>
      </c>
      <c r="E426" s="10">
        <f t="shared" si="39"/>
        <v>249.77499999999998</v>
      </c>
      <c r="F426" s="10">
        <f t="shared" si="40"/>
        <v>252.19583333333333</v>
      </c>
      <c r="G426" s="10">
        <f t="shared" si="41"/>
        <v>184.97530027921425</v>
      </c>
      <c r="H426" s="10">
        <f t="shared" si="42"/>
        <v>94.194633866921578</v>
      </c>
    </row>
    <row r="427" spans="1:8" x14ac:dyDescent="0.3">
      <c r="A427" s="10">
        <f t="shared" si="43"/>
        <v>1936</v>
      </c>
      <c r="B427" s="10" t="s">
        <v>89</v>
      </c>
      <c r="C427" s="10" t="str">
        <f t="shared" si="38"/>
        <v>1936-Jun</v>
      </c>
      <c r="D427" s="10">
        <v>620.79999999999995</v>
      </c>
      <c r="E427" s="10">
        <f t="shared" si="39"/>
        <v>254.61666666666665</v>
      </c>
      <c r="F427" s="10">
        <f t="shared" si="40"/>
        <v>254.10416666666663</v>
      </c>
      <c r="G427" s="10">
        <f t="shared" si="41"/>
        <v>244.30925637451833</v>
      </c>
      <c r="H427" s="10">
        <f t="shared" si="42"/>
        <v>269.42935814401113</v>
      </c>
    </row>
    <row r="428" spans="1:8" x14ac:dyDescent="0.3">
      <c r="A428" s="10">
        <f t="shared" si="43"/>
        <v>1936</v>
      </c>
      <c r="B428" s="10" t="s">
        <v>90</v>
      </c>
      <c r="C428" s="10" t="str">
        <f t="shared" si="38"/>
        <v>1936-Jul</v>
      </c>
      <c r="D428" s="10">
        <v>672.1</v>
      </c>
      <c r="E428" s="10">
        <f t="shared" si="39"/>
        <v>253.59166666666661</v>
      </c>
      <c r="F428" s="10">
        <f t="shared" si="40"/>
        <v>253.81249999999994</v>
      </c>
      <c r="G428" s="10">
        <f t="shared" si="41"/>
        <v>264.80177296232461</v>
      </c>
      <c r="H428" s="10">
        <f t="shared" si="42"/>
        <v>285.19083662626548</v>
      </c>
    </row>
    <row r="429" spans="1:8" x14ac:dyDescent="0.3">
      <c r="A429" s="10">
        <f t="shared" si="43"/>
        <v>1936</v>
      </c>
      <c r="B429" s="10" t="s">
        <v>91</v>
      </c>
      <c r="C429" s="10" t="str">
        <f t="shared" si="38"/>
        <v>1936-Aug</v>
      </c>
      <c r="D429" s="10">
        <v>367.9</v>
      </c>
      <c r="E429" s="10">
        <f t="shared" si="39"/>
        <v>254.0333333333333</v>
      </c>
      <c r="F429" s="10">
        <f t="shared" si="40"/>
        <v>254.22916666666663</v>
      </c>
      <c r="G429" s="10">
        <f t="shared" si="41"/>
        <v>144.71195607637469</v>
      </c>
      <c r="H429" s="10">
        <f t="shared" si="42"/>
        <v>173.75703732870761</v>
      </c>
    </row>
    <row r="430" spans="1:8" x14ac:dyDescent="0.3">
      <c r="A430" s="10">
        <f t="shared" si="43"/>
        <v>1936</v>
      </c>
      <c r="B430" s="10" t="s">
        <v>92</v>
      </c>
      <c r="C430" s="10" t="str">
        <f t="shared" si="38"/>
        <v>1936-Sep</v>
      </c>
      <c r="D430" s="10">
        <v>286.7</v>
      </c>
      <c r="E430" s="10">
        <f t="shared" si="39"/>
        <v>254.42499999999995</v>
      </c>
      <c r="F430" s="10">
        <f t="shared" si="40"/>
        <v>252.03749999999997</v>
      </c>
      <c r="G430" s="10">
        <f t="shared" si="41"/>
        <v>113.75291375291377</v>
      </c>
      <c r="H430" s="10">
        <f t="shared" si="42"/>
        <v>99.531501760555074</v>
      </c>
    </row>
    <row r="431" spans="1:8" x14ac:dyDescent="0.3">
      <c r="A431" s="10">
        <f t="shared" si="43"/>
        <v>1936</v>
      </c>
      <c r="B431" s="10" t="s">
        <v>93</v>
      </c>
      <c r="C431" s="10" t="str">
        <f t="shared" si="38"/>
        <v>1936-Oct</v>
      </c>
      <c r="D431" s="10">
        <v>231.7</v>
      </c>
      <c r="E431" s="10">
        <f t="shared" si="39"/>
        <v>249.64999999999995</v>
      </c>
      <c r="F431" s="10">
        <f t="shared" si="40"/>
        <v>255.54583333333329</v>
      </c>
      <c r="G431" s="10">
        <f t="shared" si="41"/>
        <v>90.668666742756528</v>
      </c>
      <c r="H431" s="10">
        <f t="shared" si="42"/>
        <v>121.62025926293542</v>
      </c>
    </row>
    <row r="432" spans="1:8" x14ac:dyDescent="0.3">
      <c r="A432" s="10">
        <f t="shared" si="43"/>
        <v>1936</v>
      </c>
      <c r="B432" s="10" t="s">
        <v>94</v>
      </c>
      <c r="C432" s="10" t="str">
        <f t="shared" si="38"/>
        <v>1936-Nov</v>
      </c>
      <c r="D432" s="10">
        <v>211.1</v>
      </c>
      <c r="E432" s="10">
        <f t="shared" si="39"/>
        <v>261.44166666666661</v>
      </c>
      <c r="F432" s="10">
        <f t="shared" si="40"/>
        <v>247.71666666666664</v>
      </c>
      <c r="G432" s="10">
        <f t="shared" si="41"/>
        <v>85.218327390163509</v>
      </c>
      <c r="H432" s="10">
        <f t="shared" si="42"/>
        <v>67.576439773848591</v>
      </c>
    </row>
    <row r="433" spans="1:8" x14ac:dyDescent="0.3">
      <c r="A433" s="10">
        <f t="shared" si="43"/>
        <v>1936</v>
      </c>
      <c r="B433" s="10" t="s">
        <v>95</v>
      </c>
      <c r="C433" s="10" t="str">
        <f t="shared" si="38"/>
        <v>1936-Dec</v>
      </c>
      <c r="D433" s="10">
        <v>18.600000000000001</v>
      </c>
      <c r="E433" s="10">
        <f t="shared" si="39"/>
        <v>233.99166666666665</v>
      </c>
      <c r="F433" s="10">
        <f t="shared" si="40"/>
        <v>228.35833333333332</v>
      </c>
      <c r="G433" s="10">
        <f t="shared" si="41"/>
        <v>8.1450936028901957</v>
      </c>
      <c r="H433" s="10">
        <f t="shared" si="42"/>
        <v>16.591425721648235</v>
      </c>
    </row>
    <row r="434" spans="1:8" x14ac:dyDescent="0.3">
      <c r="A434" s="10">
        <f t="shared" si="43"/>
        <v>1937</v>
      </c>
      <c r="B434" s="10" t="s">
        <v>84</v>
      </c>
      <c r="C434" s="10" t="str">
        <f t="shared" si="38"/>
        <v>1937-Jan</v>
      </c>
      <c r="D434" s="10">
        <v>6.5</v>
      </c>
      <c r="E434" s="10">
        <f t="shared" si="39"/>
        <v>222.72499999999999</v>
      </c>
      <c r="F434" s="10">
        <f t="shared" si="40"/>
        <v>235.15833333333333</v>
      </c>
      <c r="G434" s="10">
        <f t="shared" si="41"/>
        <v>2.7640951132215883</v>
      </c>
      <c r="H434" s="10">
        <f t="shared" si="42"/>
        <v>4.9026945630710452</v>
      </c>
    </row>
    <row r="435" spans="1:8" x14ac:dyDescent="0.3">
      <c r="A435" s="10">
        <f t="shared" si="43"/>
        <v>1937</v>
      </c>
      <c r="B435" s="10" t="s">
        <v>85</v>
      </c>
      <c r="C435" s="10" t="str">
        <f t="shared" si="38"/>
        <v>1937-Feb</v>
      </c>
      <c r="D435" s="10">
        <v>21.2</v>
      </c>
      <c r="E435" s="10">
        <f t="shared" si="39"/>
        <v>247.59166666666667</v>
      </c>
      <c r="F435" s="10">
        <f t="shared" si="40"/>
        <v>243.97916666666669</v>
      </c>
      <c r="G435" s="10">
        <f t="shared" si="41"/>
        <v>8.689266501579711</v>
      </c>
      <c r="H435" s="10">
        <f t="shared" si="42"/>
        <v>6.3261633717838892</v>
      </c>
    </row>
    <row r="436" spans="1:8" x14ac:dyDescent="0.3">
      <c r="A436" s="10">
        <f t="shared" si="43"/>
        <v>1937</v>
      </c>
      <c r="B436" s="10" t="s">
        <v>86</v>
      </c>
      <c r="C436" s="10" t="str">
        <f t="shared" si="38"/>
        <v>1937-Mar</v>
      </c>
      <c r="D436" s="10">
        <v>58.7</v>
      </c>
      <c r="E436" s="10">
        <f t="shared" si="39"/>
        <v>240.36666666666667</v>
      </c>
      <c r="F436" s="10">
        <f t="shared" si="40"/>
        <v>234.24583333333334</v>
      </c>
      <c r="G436" s="10">
        <f t="shared" si="41"/>
        <v>25.059143705864564</v>
      </c>
      <c r="H436" s="10">
        <f t="shared" si="42"/>
        <v>15.37954663485211</v>
      </c>
    </row>
    <row r="437" spans="1:8" x14ac:dyDescent="0.3">
      <c r="A437" s="10">
        <f t="shared" si="43"/>
        <v>1937</v>
      </c>
      <c r="B437" s="10" t="s">
        <v>87</v>
      </c>
      <c r="C437" s="10" t="str">
        <f t="shared" si="38"/>
        <v>1937-Apr</v>
      </c>
      <c r="D437" s="10">
        <v>175.5</v>
      </c>
      <c r="E437" s="10">
        <f t="shared" si="39"/>
        <v>228.125</v>
      </c>
      <c r="F437" s="10">
        <f t="shared" si="40"/>
        <v>235.2166666666667</v>
      </c>
      <c r="G437" s="10">
        <f t="shared" si="41"/>
        <v>74.612059803018482</v>
      </c>
      <c r="H437" s="10">
        <f t="shared" si="42"/>
        <v>45.500102945399853</v>
      </c>
    </row>
    <row r="438" spans="1:8" x14ac:dyDescent="0.3">
      <c r="A438" s="10">
        <f t="shared" si="43"/>
        <v>1937</v>
      </c>
      <c r="B438" s="10" t="s">
        <v>88</v>
      </c>
      <c r="C438" s="10" t="str">
        <f t="shared" si="38"/>
        <v>1937-May</v>
      </c>
      <c r="D438" s="10">
        <v>137.1</v>
      </c>
      <c r="E438" s="10">
        <f t="shared" si="39"/>
        <v>242.30833333333337</v>
      </c>
      <c r="F438" s="10">
        <f t="shared" si="40"/>
        <v>238.5541666666667</v>
      </c>
      <c r="G438" s="10">
        <f t="shared" si="41"/>
        <v>57.471224215324952</v>
      </c>
      <c r="H438" s="10">
        <f t="shared" si="42"/>
        <v>94.194633866921578</v>
      </c>
    </row>
    <row r="439" spans="1:8" x14ac:dyDescent="0.3">
      <c r="A439" s="10">
        <f t="shared" si="43"/>
        <v>1937</v>
      </c>
      <c r="B439" s="10" t="s">
        <v>89</v>
      </c>
      <c r="C439" s="10" t="str">
        <f t="shared" si="38"/>
        <v>1937-Jun</v>
      </c>
      <c r="D439" s="10">
        <v>485.6</v>
      </c>
      <c r="E439" s="10">
        <f t="shared" si="39"/>
        <v>234.80000000000004</v>
      </c>
      <c r="F439" s="10">
        <f t="shared" si="40"/>
        <v>234.82083333333335</v>
      </c>
      <c r="G439" s="10">
        <f t="shared" si="41"/>
        <v>206.79596145997834</v>
      </c>
      <c r="H439" s="10">
        <f t="shared" si="42"/>
        <v>269.42935814401113</v>
      </c>
    </row>
    <row r="440" spans="1:8" x14ac:dyDescent="0.3">
      <c r="A440" s="10">
        <f t="shared" si="43"/>
        <v>1937</v>
      </c>
      <c r="B440" s="10" t="s">
        <v>90</v>
      </c>
      <c r="C440" s="10" t="str">
        <f t="shared" si="38"/>
        <v>1937-Jul</v>
      </c>
      <c r="D440" s="10">
        <v>970.5</v>
      </c>
      <c r="E440" s="10">
        <f t="shared" si="39"/>
        <v>234.84166666666667</v>
      </c>
      <c r="F440" s="10">
        <f t="shared" si="40"/>
        <v>234.58333333333334</v>
      </c>
      <c r="G440" s="10">
        <f t="shared" si="41"/>
        <v>413.71225577264653</v>
      </c>
      <c r="H440" s="10">
        <f t="shared" si="42"/>
        <v>285.19083662626548</v>
      </c>
    </row>
    <row r="441" spans="1:8" x14ac:dyDescent="0.3">
      <c r="A441" s="10">
        <f t="shared" si="43"/>
        <v>1937</v>
      </c>
      <c r="B441" s="10" t="s">
        <v>91</v>
      </c>
      <c r="C441" s="10" t="str">
        <f t="shared" si="38"/>
        <v>1937-Aug</v>
      </c>
      <c r="D441" s="10">
        <v>281.2</v>
      </c>
      <c r="E441" s="10">
        <f t="shared" si="39"/>
        <v>234.32500000000002</v>
      </c>
      <c r="F441" s="10">
        <f t="shared" si="40"/>
        <v>236.73333333333335</v>
      </c>
      <c r="G441" s="10">
        <f t="shared" si="41"/>
        <v>118.7834412841453</v>
      </c>
      <c r="H441" s="10">
        <f t="shared" si="42"/>
        <v>173.75703732870761</v>
      </c>
    </row>
    <row r="442" spans="1:8" x14ac:dyDescent="0.3">
      <c r="A442" s="10">
        <f t="shared" si="43"/>
        <v>1937</v>
      </c>
      <c r="B442" s="10" t="s">
        <v>92</v>
      </c>
      <c r="C442" s="10" t="str">
        <f t="shared" si="38"/>
        <v>1937-Sep</v>
      </c>
      <c r="D442" s="10">
        <v>139.80000000000001</v>
      </c>
      <c r="E442" s="10">
        <f t="shared" si="39"/>
        <v>239.14166666666668</v>
      </c>
      <c r="F442" s="10">
        <f t="shared" si="40"/>
        <v>238.91666666666669</v>
      </c>
      <c r="G442" s="10">
        <f t="shared" si="41"/>
        <v>58.514126264387862</v>
      </c>
      <c r="H442" s="10">
        <f t="shared" si="42"/>
        <v>99.531501760555074</v>
      </c>
    </row>
    <row r="443" spans="1:8" x14ac:dyDescent="0.3">
      <c r="A443" s="10">
        <f t="shared" si="43"/>
        <v>1937</v>
      </c>
      <c r="B443" s="10" t="s">
        <v>93</v>
      </c>
      <c r="C443" s="10" t="str">
        <f t="shared" si="38"/>
        <v>1937-Oct</v>
      </c>
      <c r="D443" s="10">
        <v>401.9</v>
      </c>
      <c r="E443" s="10">
        <f t="shared" si="39"/>
        <v>238.69166666666672</v>
      </c>
      <c r="F443" s="10">
        <f t="shared" si="40"/>
        <v>238.23333333333335</v>
      </c>
      <c r="G443" s="10">
        <f t="shared" si="41"/>
        <v>168.70015391073176</v>
      </c>
      <c r="H443" s="10">
        <f t="shared" si="42"/>
        <v>121.62025926293542</v>
      </c>
    </row>
    <row r="444" spans="1:8" x14ac:dyDescent="0.3">
      <c r="A444" s="10">
        <f t="shared" si="43"/>
        <v>1937</v>
      </c>
      <c r="B444" s="10" t="s">
        <v>94</v>
      </c>
      <c r="C444" s="10" t="str">
        <f t="shared" si="38"/>
        <v>1937-Nov</v>
      </c>
      <c r="D444" s="10">
        <v>121</v>
      </c>
      <c r="E444" s="10">
        <f t="shared" si="39"/>
        <v>237.77500000000001</v>
      </c>
      <c r="F444" s="10">
        <f t="shared" si="40"/>
        <v>239.54583333333335</v>
      </c>
      <c r="G444" s="10">
        <f t="shared" si="41"/>
        <v>50.512254091944826</v>
      </c>
      <c r="H444" s="10">
        <f t="shared" si="42"/>
        <v>67.576439773848591</v>
      </c>
    </row>
    <row r="445" spans="1:8" x14ac:dyDescent="0.3">
      <c r="A445" s="10">
        <f t="shared" si="43"/>
        <v>1937</v>
      </c>
      <c r="B445" s="10" t="s">
        <v>95</v>
      </c>
      <c r="C445" s="10" t="str">
        <f t="shared" si="38"/>
        <v>1937-Dec</v>
      </c>
      <c r="D445" s="10">
        <v>19.100000000000001</v>
      </c>
      <c r="E445" s="10">
        <f t="shared" si="39"/>
        <v>241.31666666666669</v>
      </c>
      <c r="F445" s="10">
        <f t="shared" si="40"/>
        <v>249.48333333333335</v>
      </c>
      <c r="G445" s="10">
        <f t="shared" si="41"/>
        <v>7.6558220321998798</v>
      </c>
      <c r="H445" s="10">
        <f t="shared" si="42"/>
        <v>16.591425721648235</v>
      </c>
    </row>
    <row r="446" spans="1:8" x14ac:dyDescent="0.3">
      <c r="A446" s="10">
        <f t="shared" si="43"/>
        <v>1938</v>
      </c>
      <c r="B446" s="10" t="s">
        <v>84</v>
      </c>
      <c r="C446" s="10" t="str">
        <f t="shared" si="38"/>
        <v>1938-Jan</v>
      </c>
      <c r="D446" s="10">
        <v>0.3</v>
      </c>
      <c r="E446" s="10">
        <f t="shared" si="39"/>
        <v>257.64999999999998</v>
      </c>
      <c r="F446" s="10">
        <f t="shared" si="40"/>
        <v>244.23749999999995</v>
      </c>
      <c r="G446" s="10">
        <f t="shared" si="41"/>
        <v>0.12283126055581148</v>
      </c>
      <c r="H446" s="10">
        <f t="shared" si="42"/>
        <v>4.9026945630710452</v>
      </c>
    </row>
    <row r="447" spans="1:8" x14ac:dyDescent="0.3">
      <c r="A447" s="10">
        <f t="shared" si="43"/>
        <v>1938</v>
      </c>
      <c r="B447" s="10" t="s">
        <v>85</v>
      </c>
      <c r="C447" s="10" t="str">
        <f t="shared" si="38"/>
        <v>1938-Feb</v>
      </c>
      <c r="D447" s="10">
        <v>79</v>
      </c>
      <c r="E447" s="10">
        <f t="shared" si="39"/>
        <v>230.82499999999996</v>
      </c>
      <c r="F447" s="10">
        <f t="shared" si="40"/>
        <v>231.10416666666663</v>
      </c>
      <c r="G447" s="10">
        <f t="shared" si="41"/>
        <v>34.183719462724248</v>
      </c>
      <c r="H447" s="10">
        <f t="shared" si="42"/>
        <v>6.3261633717838892</v>
      </c>
    </row>
    <row r="448" spans="1:8" x14ac:dyDescent="0.3">
      <c r="A448" s="10">
        <f t="shared" si="43"/>
        <v>1938</v>
      </c>
      <c r="B448" s="10" t="s">
        <v>86</v>
      </c>
      <c r="C448" s="10" t="str">
        <f t="shared" si="38"/>
        <v>1938-Mar</v>
      </c>
      <c r="D448" s="10">
        <v>53.3</v>
      </c>
      <c r="E448" s="10">
        <f t="shared" si="39"/>
        <v>231.38333333333333</v>
      </c>
      <c r="F448" s="10">
        <f t="shared" si="40"/>
        <v>234.85833333333335</v>
      </c>
      <c r="G448" s="10">
        <f t="shared" si="41"/>
        <v>22.694532164780185</v>
      </c>
      <c r="H448" s="10">
        <f t="shared" si="42"/>
        <v>15.37954663485211</v>
      </c>
    </row>
    <row r="449" spans="1:8" x14ac:dyDescent="0.3">
      <c r="A449" s="10">
        <f t="shared" si="43"/>
        <v>1938</v>
      </c>
      <c r="B449" s="10" t="s">
        <v>87</v>
      </c>
      <c r="C449" s="10" t="str">
        <f t="shared" si="38"/>
        <v>1938-Apr</v>
      </c>
      <c r="D449" s="10">
        <v>164.5</v>
      </c>
      <c r="E449" s="10">
        <f t="shared" si="39"/>
        <v>238.33333333333334</v>
      </c>
      <c r="F449" s="10">
        <f t="shared" si="40"/>
        <v>230.90833333333333</v>
      </c>
      <c r="G449" s="10">
        <f t="shared" si="41"/>
        <v>71.240391208632573</v>
      </c>
      <c r="H449" s="10">
        <f t="shared" si="42"/>
        <v>45.500102945399853</v>
      </c>
    </row>
    <row r="450" spans="1:8" x14ac:dyDescent="0.3">
      <c r="A450" s="10">
        <f t="shared" si="43"/>
        <v>1938</v>
      </c>
      <c r="B450" s="10" t="s">
        <v>88</v>
      </c>
      <c r="C450" s="10" t="str">
        <f t="shared" si="38"/>
        <v>1938-May</v>
      </c>
      <c r="D450" s="10">
        <v>179.6</v>
      </c>
      <c r="E450" s="10">
        <f t="shared" si="39"/>
        <v>223.48333333333332</v>
      </c>
      <c r="F450" s="10">
        <f t="shared" si="40"/>
        <v>221.33749999999998</v>
      </c>
      <c r="G450" s="10">
        <f t="shared" si="41"/>
        <v>81.143050770881587</v>
      </c>
      <c r="H450" s="10">
        <f t="shared" si="42"/>
        <v>94.194633866921578</v>
      </c>
    </row>
    <row r="451" spans="1:8" x14ac:dyDescent="0.3">
      <c r="A451" s="10">
        <f t="shared" si="43"/>
        <v>1938</v>
      </c>
      <c r="B451" s="10" t="s">
        <v>89</v>
      </c>
      <c r="C451" s="10" t="str">
        <f t="shared" ref="C451:C514" si="44">_xlfn.CONCAT(A451,"-",LEFT(B451,3))</f>
        <v>1938-Jun</v>
      </c>
      <c r="D451" s="10">
        <v>681.6</v>
      </c>
      <c r="E451" s="10">
        <f t="shared" si="39"/>
        <v>219.19166666666663</v>
      </c>
      <c r="F451" s="10">
        <f t="shared" si="40"/>
        <v>219.34999999999997</v>
      </c>
      <c r="G451" s="10">
        <f t="shared" si="41"/>
        <v>310.73626624116713</v>
      </c>
      <c r="H451" s="10">
        <f t="shared" si="42"/>
        <v>269.42935814401113</v>
      </c>
    </row>
    <row r="452" spans="1:8" x14ac:dyDescent="0.3">
      <c r="A452" s="10">
        <f t="shared" si="43"/>
        <v>1938</v>
      </c>
      <c r="B452" s="10" t="s">
        <v>90</v>
      </c>
      <c r="C452" s="10" t="str">
        <f t="shared" si="44"/>
        <v>1938-Jul</v>
      </c>
      <c r="D452" s="10">
        <v>648.6</v>
      </c>
      <c r="E452" s="10">
        <f t="shared" si="39"/>
        <v>219.50833333333333</v>
      </c>
      <c r="F452" s="10">
        <f t="shared" si="40"/>
        <v>220.0625</v>
      </c>
      <c r="G452" s="10">
        <f t="shared" si="41"/>
        <v>294.73445044021582</v>
      </c>
      <c r="H452" s="10">
        <f t="shared" si="42"/>
        <v>285.19083662626548</v>
      </c>
    </row>
    <row r="453" spans="1:8" x14ac:dyDescent="0.3">
      <c r="A453" s="10">
        <f t="shared" si="43"/>
        <v>1938</v>
      </c>
      <c r="B453" s="10" t="s">
        <v>91</v>
      </c>
      <c r="C453" s="10" t="str">
        <f t="shared" si="44"/>
        <v>1938-Aug</v>
      </c>
      <c r="D453" s="10">
        <v>287.89999999999998</v>
      </c>
      <c r="E453" s="10">
        <f t="shared" si="39"/>
        <v>220.61666666666665</v>
      </c>
      <c r="F453" s="10">
        <f t="shared" si="40"/>
        <v>217.47499999999997</v>
      </c>
      <c r="G453" s="10">
        <f t="shared" si="41"/>
        <v>132.383032532475</v>
      </c>
      <c r="H453" s="10">
        <f t="shared" si="42"/>
        <v>173.75703732870761</v>
      </c>
    </row>
    <row r="454" spans="1:8" x14ac:dyDescent="0.3">
      <c r="A454" s="10">
        <f t="shared" si="43"/>
        <v>1938</v>
      </c>
      <c r="B454" s="10" t="s">
        <v>92</v>
      </c>
      <c r="C454" s="10" t="str">
        <f t="shared" si="44"/>
        <v>1938-Sep</v>
      </c>
      <c r="D454" s="10">
        <v>223.2</v>
      </c>
      <c r="E454" s="10">
        <f t="shared" si="39"/>
        <v>214.33333333333329</v>
      </c>
      <c r="F454" s="10">
        <f t="shared" si="40"/>
        <v>213.14999999999998</v>
      </c>
      <c r="G454" s="10">
        <f t="shared" si="41"/>
        <v>104.7149894440535</v>
      </c>
      <c r="H454" s="10">
        <f t="shared" si="42"/>
        <v>99.531501760555074</v>
      </c>
    </row>
    <row r="455" spans="1:8" x14ac:dyDescent="0.3">
      <c r="A455" s="10">
        <f t="shared" si="43"/>
        <v>1938</v>
      </c>
      <c r="B455" s="10" t="s">
        <v>93</v>
      </c>
      <c r="C455" s="10" t="str">
        <f t="shared" si="44"/>
        <v>1938-Oct</v>
      </c>
      <c r="D455" s="10">
        <v>223.7</v>
      </c>
      <c r="E455" s="10">
        <f t="shared" si="39"/>
        <v>211.96666666666667</v>
      </c>
      <c r="F455" s="10">
        <f t="shared" si="40"/>
        <v>212.31250000000003</v>
      </c>
      <c r="G455" s="10">
        <f t="shared" si="41"/>
        <v>105.36355607889313</v>
      </c>
      <c r="H455" s="10">
        <f t="shared" si="42"/>
        <v>121.62025926293542</v>
      </c>
    </row>
    <row r="456" spans="1:8" x14ac:dyDescent="0.3">
      <c r="A456" s="10">
        <f t="shared" si="43"/>
        <v>1938</v>
      </c>
      <c r="B456" s="10" t="s">
        <v>94</v>
      </c>
      <c r="C456" s="10" t="str">
        <f t="shared" si="44"/>
        <v>1938-Nov</v>
      </c>
      <c r="D456" s="10">
        <v>69.5</v>
      </c>
      <c r="E456" s="10">
        <f t="shared" si="39"/>
        <v>212.65833333333339</v>
      </c>
      <c r="F456" s="10">
        <f t="shared" si="40"/>
        <v>209.5541666666667</v>
      </c>
      <c r="G456" s="10">
        <f t="shared" si="41"/>
        <v>33.165649295130528</v>
      </c>
      <c r="H456" s="10">
        <f t="shared" si="42"/>
        <v>67.576439773848591</v>
      </c>
    </row>
    <row r="457" spans="1:8" x14ac:dyDescent="0.3">
      <c r="A457" s="10">
        <f t="shared" si="43"/>
        <v>1938</v>
      </c>
      <c r="B457" s="10" t="s">
        <v>95</v>
      </c>
      <c r="C457" s="10" t="str">
        <f t="shared" si="44"/>
        <v>1938-Dec</v>
      </c>
      <c r="D457" s="10">
        <v>22.9</v>
      </c>
      <c r="E457" s="10">
        <f t="shared" ref="E457:E520" si="45">AVERAGE(D451:D462)</f>
        <v>206.45000000000002</v>
      </c>
      <c r="F457" s="10">
        <f t="shared" ref="F457:F520" si="46">AVERAGE(E457:E458)</f>
        <v>204.125</v>
      </c>
      <c r="G457" s="10">
        <f t="shared" ref="G457:G520" si="47">D457*100/F457</f>
        <v>11.218616044090631</v>
      </c>
      <c r="H457" s="10">
        <f t="shared" ref="H457:H520" si="48">_xlfn.SWITCH(TRUE,B457="January",$K$125,B457="February",$K$126,B457="March",$K$127,B457="April",$K$128,B457="May",$K$129,B457="June",$K$130,B457="July",$K$131,B457="August",$K$132,B457="September",$K$133,B457="October",$K$134,B457="November",$K$135,B457="December",$K$136)</f>
        <v>16.591425721648235</v>
      </c>
    </row>
    <row r="458" spans="1:8" x14ac:dyDescent="0.3">
      <c r="A458" s="10">
        <f t="shared" si="43"/>
        <v>1939</v>
      </c>
      <c r="B458" s="10" t="s">
        <v>84</v>
      </c>
      <c r="C458" s="10" t="str">
        <f t="shared" si="44"/>
        <v>1939-Jan</v>
      </c>
      <c r="D458" s="10">
        <v>13.6</v>
      </c>
      <c r="E458" s="10">
        <f t="shared" si="45"/>
        <v>201.79999999999998</v>
      </c>
      <c r="F458" s="10">
        <f t="shared" si="46"/>
        <v>206.00833333333333</v>
      </c>
      <c r="G458" s="10">
        <f t="shared" si="47"/>
        <v>6.601674689535213</v>
      </c>
      <c r="H458" s="10">
        <f t="shared" si="48"/>
        <v>4.9026945630710452</v>
      </c>
    </row>
    <row r="459" spans="1:8" x14ac:dyDescent="0.3">
      <c r="A459" s="10">
        <f t="shared" si="43"/>
        <v>1939</v>
      </c>
      <c r="B459" s="10" t="s">
        <v>85</v>
      </c>
      <c r="C459" s="10" t="str">
        <f t="shared" si="44"/>
        <v>1939-Feb</v>
      </c>
      <c r="D459" s="10">
        <v>3.6</v>
      </c>
      <c r="E459" s="10">
        <f t="shared" si="45"/>
        <v>210.21666666666667</v>
      </c>
      <c r="F459" s="10">
        <f t="shared" si="46"/>
        <v>217.38333333333333</v>
      </c>
      <c r="G459" s="10">
        <f t="shared" si="47"/>
        <v>1.6560607222264816</v>
      </c>
      <c r="H459" s="10">
        <f t="shared" si="48"/>
        <v>6.3261633717838892</v>
      </c>
    </row>
    <row r="460" spans="1:8" x14ac:dyDescent="0.3">
      <c r="A460" s="10">
        <f t="shared" si="43"/>
        <v>1939</v>
      </c>
      <c r="B460" s="10" t="s">
        <v>86</v>
      </c>
      <c r="C460" s="10" t="str">
        <f t="shared" si="44"/>
        <v>1939-Mar</v>
      </c>
      <c r="D460" s="10">
        <v>24.9</v>
      </c>
      <c r="E460" s="10">
        <f t="shared" si="45"/>
        <v>224.54999999999998</v>
      </c>
      <c r="F460" s="10">
        <f t="shared" si="46"/>
        <v>220.83749999999998</v>
      </c>
      <c r="G460" s="10">
        <f t="shared" si="47"/>
        <v>11.275258957378163</v>
      </c>
      <c r="H460" s="10">
        <f t="shared" si="48"/>
        <v>15.37954663485211</v>
      </c>
    </row>
    <row r="461" spans="1:8" x14ac:dyDescent="0.3">
      <c r="A461" s="10">
        <f t="shared" si="43"/>
        <v>1939</v>
      </c>
      <c r="B461" s="10" t="s">
        <v>87</v>
      </c>
      <c r="C461" s="10" t="str">
        <f t="shared" si="44"/>
        <v>1939-Apr</v>
      </c>
      <c r="D461" s="10">
        <v>172.8</v>
      </c>
      <c r="E461" s="10">
        <f t="shared" si="45"/>
        <v>217.125</v>
      </c>
      <c r="F461" s="10">
        <f t="shared" si="46"/>
        <v>221.96249999999998</v>
      </c>
      <c r="G461" s="10">
        <f t="shared" si="47"/>
        <v>77.850988342625456</v>
      </c>
      <c r="H461" s="10">
        <f t="shared" si="48"/>
        <v>45.500102945399853</v>
      </c>
    </row>
    <row r="462" spans="1:8" x14ac:dyDescent="0.3">
      <c r="A462" s="10">
        <f t="shared" ref="A462:A525" si="49">A450+1</f>
        <v>1939</v>
      </c>
      <c r="B462" s="10" t="s">
        <v>88</v>
      </c>
      <c r="C462" s="10" t="str">
        <f t="shared" si="44"/>
        <v>1939-May</v>
      </c>
      <c r="D462" s="10">
        <v>105.1</v>
      </c>
      <c r="E462" s="10">
        <f t="shared" si="45"/>
        <v>226.79999999999998</v>
      </c>
      <c r="F462" s="10">
        <f t="shared" si="46"/>
        <v>236.32499999999999</v>
      </c>
      <c r="G462" s="10">
        <f t="shared" si="47"/>
        <v>44.472654183856982</v>
      </c>
      <c r="H462" s="10">
        <f t="shared" si="48"/>
        <v>94.194633866921578</v>
      </c>
    </row>
    <row r="463" spans="1:8" x14ac:dyDescent="0.3">
      <c r="A463" s="10">
        <f t="shared" si="49"/>
        <v>1939</v>
      </c>
      <c r="B463" s="10" t="s">
        <v>89</v>
      </c>
      <c r="C463" s="10" t="str">
        <f t="shared" si="44"/>
        <v>1939-Jun</v>
      </c>
      <c r="D463" s="10">
        <v>625.79999999999995</v>
      </c>
      <c r="E463" s="10">
        <f t="shared" si="45"/>
        <v>245.85</v>
      </c>
      <c r="F463" s="10">
        <f t="shared" si="46"/>
        <v>245.32083333333333</v>
      </c>
      <c r="G463" s="10">
        <f t="shared" si="47"/>
        <v>255.09451908215431</v>
      </c>
      <c r="H463" s="10">
        <f t="shared" si="48"/>
        <v>269.42935814401113</v>
      </c>
    </row>
    <row r="464" spans="1:8" x14ac:dyDescent="0.3">
      <c r="A464" s="10">
        <f t="shared" si="49"/>
        <v>1939</v>
      </c>
      <c r="B464" s="10" t="s">
        <v>90</v>
      </c>
      <c r="C464" s="10" t="str">
        <f t="shared" si="44"/>
        <v>1939-Jul</v>
      </c>
      <c r="D464" s="10">
        <v>749.6</v>
      </c>
      <c r="E464" s="10">
        <f t="shared" si="45"/>
        <v>244.79166666666666</v>
      </c>
      <c r="F464" s="10">
        <f t="shared" si="46"/>
        <v>244.24999999999997</v>
      </c>
      <c r="G464" s="10">
        <f t="shared" si="47"/>
        <v>306.89866939611056</v>
      </c>
      <c r="H464" s="10">
        <f t="shared" si="48"/>
        <v>285.19083662626548</v>
      </c>
    </row>
    <row r="465" spans="1:8" x14ac:dyDescent="0.3">
      <c r="A465" s="10">
        <f t="shared" si="49"/>
        <v>1939</v>
      </c>
      <c r="B465" s="10" t="s">
        <v>91</v>
      </c>
      <c r="C465" s="10" t="str">
        <f t="shared" si="44"/>
        <v>1939-Aug</v>
      </c>
      <c r="D465" s="10">
        <v>459.9</v>
      </c>
      <c r="E465" s="10">
        <f t="shared" si="45"/>
        <v>243.70833333333329</v>
      </c>
      <c r="F465" s="10">
        <f t="shared" si="46"/>
        <v>243.62083333333328</v>
      </c>
      <c r="G465" s="10">
        <f t="shared" si="47"/>
        <v>188.77695873026735</v>
      </c>
      <c r="H465" s="10">
        <f t="shared" si="48"/>
        <v>173.75703732870761</v>
      </c>
    </row>
    <row r="466" spans="1:8" x14ac:dyDescent="0.3">
      <c r="A466" s="10">
        <f t="shared" si="49"/>
        <v>1939</v>
      </c>
      <c r="B466" s="10" t="s">
        <v>92</v>
      </c>
      <c r="C466" s="10" t="str">
        <f t="shared" si="44"/>
        <v>1939-Sep</v>
      </c>
      <c r="D466" s="10">
        <v>134.1</v>
      </c>
      <c r="E466" s="10">
        <f t="shared" si="45"/>
        <v>243.5333333333333</v>
      </c>
      <c r="F466" s="10">
        <f t="shared" si="46"/>
        <v>242.65416666666664</v>
      </c>
      <c r="G466" s="10">
        <f t="shared" si="47"/>
        <v>55.263835705822764</v>
      </c>
      <c r="H466" s="10">
        <f t="shared" si="48"/>
        <v>99.531501760555074</v>
      </c>
    </row>
    <row r="467" spans="1:8" x14ac:dyDescent="0.3">
      <c r="A467" s="10">
        <f t="shared" si="49"/>
        <v>1939</v>
      </c>
      <c r="B467" s="10" t="s">
        <v>93</v>
      </c>
      <c r="C467" s="10" t="str">
        <f t="shared" si="44"/>
        <v>1939-Oct</v>
      </c>
      <c r="D467" s="10">
        <v>339.8</v>
      </c>
      <c r="E467" s="10">
        <f t="shared" si="45"/>
        <v>241.77499999999998</v>
      </c>
      <c r="F467" s="10">
        <f t="shared" si="46"/>
        <v>239.8458333333333</v>
      </c>
      <c r="G467" s="10">
        <f t="shared" si="47"/>
        <v>141.67433941941874</v>
      </c>
      <c r="H467" s="10">
        <f t="shared" si="48"/>
        <v>121.62025926293542</v>
      </c>
    </row>
    <row r="468" spans="1:8" x14ac:dyDescent="0.3">
      <c r="A468" s="10">
        <f t="shared" si="49"/>
        <v>1939</v>
      </c>
      <c r="B468" s="10" t="s">
        <v>94</v>
      </c>
      <c r="C468" s="10" t="str">
        <f t="shared" si="44"/>
        <v>1939-Nov</v>
      </c>
      <c r="D468" s="10">
        <v>298.10000000000002</v>
      </c>
      <c r="E468" s="10">
        <f t="shared" si="45"/>
        <v>237.91666666666666</v>
      </c>
      <c r="F468" s="10">
        <f t="shared" si="46"/>
        <v>242.59583333333333</v>
      </c>
      <c r="G468" s="10">
        <f t="shared" si="47"/>
        <v>122.87927451350842</v>
      </c>
      <c r="H468" s="10">
        <f t="shared" si="48"/>
        <v>67.576439773848591</v>
      </c>
    </row>
    <row r="469" spans="1:8" x14ac:dyDescent="0.3">
      <c r="A469" s="10">
        <f t="shared" si="49"/>
        <v>1939</v>
      </c>
      <c r="B469" s="10" t="s">
        <v>95</v>
      </c>
      <c r="C469" s="10" t="str">
        <f t="shared" si="44"/>
        <v>1939-Dec</v>
      </c>
      <c r="D469" s="10">
        <v>10.199999999999999</v>
      </c>
      <c r="E469" s="10">
        <f t="shared" si="45"/>
        <v>247.27500000000001</v>
      </c>
      <c r="F469" s="10">
        <f t="shared" si="46"/>
        <v>246.46666666666667</v>
      </c>
      <c r="G469" s="10">
        <f t="shared" si="47"/>
        <v>4.1384906681092772</v>
      </c>
      <c r="H469" s="10">
        <f t="shared" si="48"/>
        <v>16.591425721648235</v>
      </c>
    </row>
    <row r="470" spans="1:8" x14ac:dyDescent="0.3">
      <c r="A470" s="10">
        <f t="shared" si="49"/>
        <v>1940</v>
      </c>
      <c r="B470" s="10" t="s">
        <v>84</v>
      </c>
      <c r="C470" s="10" t="str">
        <f t="shared" si="44"/>
        <v>1940-Jan</v>
      </c>
      <c r="D470" s="10">
        <v>0.6</v>
      </c>
      <c r="E470" s="10">
        <f t="shared" si="45"/>
        <v>245.65833333333333</v>
      </c>
      <c r="F470" s="10">
        <f t="shared" si="46"/>
        <v>250.97916666666669</v>
      </c>
      <c r="G470" s="10">
        <f t="shared" si="47"/>
        <v>0.239063667303063</v>
      </c>
      <c r="H470" s="10">
        <f t="shared" si="48"/>
        <v>4.9026945630710452</v>
      </c>
    </row>
    <row r="471" spans="1:8" x14ac:dyDescent="0.3">
      <c r="A471" s="10">
        <f t="shared" si="49"/>
        <v>1940</v>
      </c>
      <c r="B471" s="10" t="s">
        <v>85</v>
      </c>
      <c r="C471" s="10" t="str">
        <f t="shared" si="44"/>
        <v>1940-Feb</v>
      </c>
      <c r="D471" s="10">
        <v>1.5</v>
      </c>
      <c r="E471" s="10">
        <f t="shared" si="45"/>
        <v>256.3</v>
      </c>
      <c r="F471" s="10">
        <f t="shared" si="46"/>
        <v>262.58749999999998</v>
      </c>
      <c r="G471" s="10">
        <f t="shared" si="47"/>
        <v>0.57123815870900185</v>
      </c>
      <c r="H471" s="10">
        <f t="shared" si="48"/>
        <v>6.3261633717838892</v>
      </c>
    </row>
    <row r="472" spans="1:8" x14ac:dyDescent="0.3">
      <c r="A472" s="10">
        <f t="shared" si="49"/>
        <v>1940</v>
      </c>
      <c r="B472" s="10" t="s">
        <v>86</v>
      </c>
      <c r="C472" s="10" t="str">
        <f t="shared" si="44"/>
        <v>1940-Mar</v>
      </c>
      <c r="D472" s="10">
        <v>3.8</v>
      </c>
      <c r="E472" s="10">
        <f t="shared" si="45"/>
        <v>268.875</v>
      </c>
      <c r="F472" s="10">
        <f t="shared" si="46"/>
        <v>266.12916666666672</v>
      </c>
      <c r="G472" s="10">
        <f t="shared" si="47"/>
        <v>1.4278780667282489</v>
      </c>
      <c r="H472" s="10">
        <f t="shared" si="48"/>
        <v>15.37954663485211</v>
      </c>
    </row>
    <row r="473" spans="1:8" x14ac:dyDescent="0.3">
      <c r="A473" s="10">
        <f t="shared" si="49"/>
        <v>1940</v>
      </c>
      <c r="B473" s="10" t="s">
        <v>87</v>
      </c>
      <c r="C473" s="10" t="str">
        <f t="shared" si="44"/>
        <v>1940-Apr</v>
      </c>
      <c r="D473" s="10">
        <v>126.5</v>
      </c>
      <c r="E473" s="10">
        <f t="shared" si="45"/>
        <v>263.38333333333338</v>
      </c>
      <c r="F473" s="10">
        <f t="shared" si="46"/>
        <v>259.96250000000003</v>
      </c>
      <c r="G473" s="10">
        <f t="shared" si="47"/>
        <v>48.660864547771304</v>
      </c>
      <c r="H473" s="10">
        <f t="shared" si="48"/>
        <v>45.500102945399853</v>
      </c>
    </row>
    <row r="474" spans="1:8" x14ac:dyDescent="0.3">
      <c r="A474" s="10">
        <f t="shared" si="49"/>
        <v>1940</v>
      </c>
      <c r="B474" s="10" t="s">
        <v>88</v>
      </c>
      <c r="C474" s="10" t="str">
        <f t="shared" si="44"/>
        <v>1940-May</v>
      </c>
      <c r="D474" s="10">
        <v>217.4</v>
      </c>
      <c r="E474" s="10">
        <f t="shared" si="45"/>
        <v>256.54166666666669</v>
      </c>
      <c r="F474" s="10">
        <f t="shared" si="46"/>
        <v>256.10000000000002</v>
      </c>
      <c r="G474" s="10">
        <f t="shared" si="47"/>
        <v>84.88871534556813</v>
      </c>
      <c r="H474" s="10">
        <f t="shared" si="48"/>
        <v>94.194633866921578</v>
      </c>
    </row>
    <row r="475" spans="1:8" x14ac:dyDescent="0.3">
      <c r="A475" s="10">
        <f t="shared" si="49"/>
        <v>1940</v>
      </c>
      <c r="B475" s="10" t="s">
        <v>89</v>
      </c>
      <c r="C475" s="10" t="str">
        <f t="shared" si="44"/>
        <v>1940-Jun</v>
      </c>
      <c r="D475" s="10">
        <v>606.4</v>
      </c>
      <c r="E475" s="10">
        <f t="shared" si="45"/>
        <v>255.6583333333333</v>
      </c>
      <c r="F475" s="10">
        <f t="shared" si="46"/>
        <v>257.73749999999995</v>
      </c>
      <c r="G475" s="10">
        <f t="shared" si="47"/>
        <v>235.27814151995736</v>
      </c>
      <c r="H475" s="10">
        <f t="shared" si="48"/>
        <v>269.42935814401113</v>
      </c>
    </row>
    <row r="476" spans="1:8" x14ac:dyDescent="0.3">
      <c r="A476" s="10">
        <f t="shared" si="49"/>
        <v>1940</v>
      </c>
      <c r="B476" s="10" t="s">
        <v>90</v>
      </c>
      <c r="C476" s="10" t="str">
        <f t="shared" si="44"/>
        <v>1940-Jul</v>
      </c>
      <c r="D476" s="10">
        <v>877.3</v>
      </c>
      <c r="E476" s="10">
        <f t="shared" si="45"/>
        <v>259.81666666666666</v>
      </c>
      <c r="F476" s="10">
        <f t="shared" si="46"/>
        <v>260.45416666666665</v>
      </c>
      <c r="G476" s="10">
        <f t="shared" si="47"/>
        <v>336.83469580380427</v>
      </c>
      <c r="H476" s="10">
        <f t="shared" si="48"/>
        <v>285.19083662626548</v>
      </c>
    </row>
    <row r="477" spans="1:8" x14ac:dyDescent="0.3">
      <c r="A477" s="10">
        <f t="shared" si="49"/>
        <v>1940</v>
      </c>
      <c r="B477" s="10" t="s">
        <v>91</v>
      </c>
      <c r="C477" s="10" t="str">
        <f t="shared" si="44"/>
        <v>1940-Aug</v>
      </c>
      <c r="D477" s="10">
        <v>610.79999999999995</v>
      </c>
      <c r="E477" s="10">
        <f t="shared" si="45"/>
        <v>261.09166666666664</v>
      </c>
      <c r="F477" s="10">
        <f t="shared" si="46"/>
        <v>261.2208333333333</v>
      </c>
      <c r="G477" s="10">
        <f t="shared" si="47"/>
        <v>233.82514794315153</v>
      </c>
      <c r="H477" s="10">
        <f t="shared" si="48"/>
        <v>173.75703732870761</v>
      </c>
    </row>
    <row r="478" spans="1:8" x14ac:dyDescent="0.3">
      <c r="A478" s="10">
        <f t="shared" si="49"/>
        <v>1940</v>
      </c>
      <c r="B478" s="10" t="s">
        <v>92</v>
      </c>
      <c r="C478" s="10" t="str">
        <f t="shared" si="44"/>
        <v>1940-Sep</v>
      </c>
      <c r="D478" s="10">
        <v>68.2</v>
      </c>
      <c r="E478" s="10">
        <f t="shared" si="45"/>
        <v>261.34999999999997</v>
      </c>
      <c r="F478" s="10">
        <f t="shared" si="46"/>
        <v>261.7208333333333</v>
      </c>
      <c r="G478" s="10">
        <f t="shared" si="47"/>
        <v>26.058300033432573</v>
      </c>
      <c r="H478" s="10">
        <f t="shared" si="48"/>
        <v>99.531501760555074</v>
      </c>
    </row>
    <row r="479" spans="1:8" x14ac:dyDescent="0.3">
      <c r="A479" s="10">
        <f t="shared" si="49"/>
        <v>1940</v>
      </c>
      <c r="B479" s="10" t="s">
        <v>93</v>
      </c>
      <c r="C479" s="10" t="str">
        <f t="shared" si="44"/>
        <v>1940-Oct</v>
      </c>
      <c r="D479" s="10">
        <v>257.7</v>
      </c>
      <c r="E479" s="10">
        <f t="shared" si="45"/>
        <v>262.09166666666658</v>
      </c>
      <c r="F479" s="10">
        <f t="shared" si="46"/>
        <v>261.06666666666661</v>
      </c>
      <c r="G479" s="10">
        <f t="shared" si="47"/>
        <v>98.710418794688479</v>
      </c>
      <c r="H479" s="10">
        <f t="shared" si="48"/>
        <v>121.62025926293542</v>
      </c>
    </row>
    <row r="480" spans="1:8" x14ac:dyDescent="0.3">
      <c r="A480" s="10">
        <f t="shared" si="49"/>
        <v>1940</v>
      </c>
      <c r="B480" s="10" t="s">
        <v>94</v>
      </c>
      <c r="C480" s="10" t="str">
        <f t="shared" si="44"/>
        <v>1940-Nov</v>
      </c>
      <c r="D480" s="10">
        <v>287.5</v>
      </c>
      <c r="E480" s="10">
        <f t="shared" si="45"/>
        <v>260.04166666666657</v>
      </c>
      <c r="F480" s="10">
        <f t="shared" si="46"/>
        <v>268.37916666666661</v>
      </c>
      <c r="G480" s="10">
        <f t="shared" si="47"/>
        <v>107.12455946965582</v>
      </c>
      <c r="H480" s="10">
        <f t="shared" si="48"/>
        <v>67.576439773848591</v>
      </c>
    </row>
    <row r="481" spans="1:8" x14ac:dyDescent="0.3">
      <c r="A481" s="10">
        <f t="shared" si="49"/>
        <v>1940</v>
      </c>
      <c r="B481" s="10" t="s">
        <v>95</v>
      </c>
      <c r="C481" s="10" t="str">
        <f t="shared" si="44"/>
        <v>1940-Dec</v>
      </c>
      <c r="D481" s="10">
        <v>60.1</v>
      </c>
      <c r="E481" s="10">
        <f t="shared" si="45"/>
        <v>276.71666666666664</v>
      </c>
      <c r="F481" s="10">
        <f t="shared" si="46"/>
        <v>284.68333333333328</v>
      </c>
      <c r="G481" s="10">
        <f t="shared" si="47"/>
        <v>21.111176160646338</v>
      </c>
      <c r="H481" s="10">
        <f t="shared" si="48"/>
        <v>16.591425721648235</v>
      </c>
    </row>
    <row r="482" spans="1:8" x14ac:dyDescent="0.3">
      <c r="A482" s="10">
        <f t="shared" si="49"/>
        <v>1941</v>
      </c>
      <c r="B482" s="10" t="s">
        <v>84</v>
      </c>
      <c r="C482" s="10" t="str">
        <f t="shared" si="44"/>
        <v>1941-Jan</v>
      </c>
      <c r="D482" s="10">
        <v>15.9</v>
      </c>
      <c r="E482" s="10">
        <f t="shared" si="45"/>
        <v>292.64999999999998</v>
      </c>
      <c r="F482" s="10">
        <f t="shared" si="46"/>
        <v>277.67499999999995</v>
      </c>
      <c r="G482" s="10">
        <f t="shared" si="47"/>
        <v>5.7261186639056456</v>
      </c>
      <c r="H482" s="10">
        <f t="shared" si="48"/>
        <v>4.9026945630710452</v>
      </c>
    </row>
    <row r="483" spans="1:8" x14ac:dyDescent="0.3">
      <c r="A483" s="10">
        <f t="shared" si="49"/>
        <v>1941</v>
      </c>
      <c r="B483" s="10" t="s">
        <v>85</v>
      </c>
      <c r="C483" s="10" t="str">
        <f t="shared" si="44"/>
        <v>1941-Feb</v>
      </c>
      <c r="D483" s="10">
        <v>4.5999999999999996</v>
      </c>
      <c r="E483" s="10">
        <f t="shared" si="45"/>
        <v>262.7</v>
      </c>
      <c r="F483" s="10">
        <f t="shared" si="46"/>
        <v>256.35416666666663</v>
      </c>
      <c r="G483" s="10">
        <f t="shared" si="47"/>
        <v>1.794392523364486</v>
      </c>
      <c r="H483" s="10">
        <f t="shared" si="48"/>
        <v>6.3261633717838892</v>
      </c>
    </row>
    <row r="484" spans="1:8" x14ac:dyDescent="0.3">
      <c r="A484" s="10">
        <f t="shared" si="49"/>
        <v>1941</v>
      </c>
      <c r="B484" s="10" t="s">
        <v>86</v>
      </c>
      <c r="C484" s="10" t="str">
        <f t="shared" si="44"/>
        <v>1941-Mar</v>
      </c>
      <c r="D484" s="10">
        <v>12.7</v>
      </c>
      <c r="E484" s="10">
        <f t="shared" si="45"/>
        <v>250.00833333333333</v>
      </c>
      <c r="F484" s="10">
        <f t="shared" si="46"/>
        <v>257.91250000000002</v>
      </c>
      <c r="G484" s="10">
        <f t="shared" si="47"/>
        <v>4.924150632481946</v>
      </c>
      <c r="H484" s="10">
        <f t="shared" si="48"/>
        <v>15.37954663485211</v>
      </c>
    </row>
    <row r="485" spans="1:8" x14ac:dyDescent="0.3">
      <c r="A485" s="10">
        <f t="shared" si="49"/>
        <v>1941</v>
      </c>
      <c r="B485" s="10" t="s">
        <v>87</v>
      </c>
      <c r="C485" s="10" t="str">
        <f t="shared" si="44"/>
        <v>1941-Apr</v>
      </c>
      <c r="D485" s="10">
        <v>101.9</v>
      </c>
      <c r="E485" s="10">
        <f t="shared" si="45"/>
        <v>265.81666666666666</v>
      </c>
      <c r="F485" s="10">
        <f t="shared" si="46"/>
        <v>264.3125</v>
      </c>
      <c r="G485" s="10">
        <f t="shared" si="47"/>
        <v>38.552849373374322</v>
      </c>
      <c r="H485" s="10">
        <f t="shared" si="48"/>
        <v>45.500102945399853</v>
      </c>
    </row>
    <row r="486" spans="1:8" x14ac:dyDescent="0.3">
      <c r="A486" s="10">
        <f t="shared" si="49"/>
        <v>1941</v>
      </c>
      <c r="B486" s="10" t="s">
        <v>88</v>
      </c>
      <c r="C486" s="10" t="str">
        <f t="shared" si="44"/>
        <v>1941-May</v>
      </c>
      <c r="D486" s="10">
        <v>417.5</v>
      </c>
      <c r="E486" s="10">
        <f t="shared" si="45"/>
        <v>262.80833333333334</v>
      </c>
      <c r="F486" s="10">
        <f t="shared" si="46"/>
        <v>260.01666666666665</v>
      </c>
      <c r="G486" s="10">
        <f t="shared" si="47"/>
        <v>160.5666303442087</v>
      </c>
      <c r="H486" s="10">
        <f t="shared" si="48"/>
        <v>94.194633866921578</v>
      </c>
    </row>
    <row r="487" spans="1:8" x14ac:dyDescent="0.3">
      <c r="A487" s="10">
        <f t="shared" si="49"/>
        <v>1941</v>
      </c>
      <c r="B487" s="10" t="s">
        <v>89</v>
      </c>
      <c r="C487" s="10" t="str">
        <f t="shared" si="44"/>
        <v>1941-Jun</v>
      </c>
      <c r="D487" s="10">
        <v>797.6</v>
      </c>
      <c r="E487" s="10">
        <f t="shared" si="45"/>
        <v>257.22500000000002</v>
      </c>
      <c r="F487" s="10">
        <f t="shared" si="46"/>
        <v>258.24583333333334</v>
      </c>
      <c r="G487" s="10">
        <f t="shared" si="47"/>
        <v>308.85299859629873</v>
      </c>
      <c r="H487" s="10">
        <f t="shared" si="48"/>
        <v>269.42935814401113</v>
      </c>
    </row>
    <row r="488" spans="1:8" x14ac:dyDescent="0.3">
      <c r="A488" s="10">
        <f t="shared" si="49"/>
        <v>1941</v>
      </c>
      <c r="B488" s="10" t="s">
        <v>90</v>
      </c>
      <c r="C488" s="10" t="str">
        <f t="shared" si="44"/>
        <v>1941-Jul</v>
      </c>
      <c r="D488" s="10">
        <v>517.9</v>
      </c>
      <c r="E488" s="10">
        <f t="shared" si="45"/>
        <v>259.26666666666665</v>
      </c>
      <c r="F488" s="10">
        <f t="shared" si="46"/>
        <v>258.70416666666665</v>
      </c>
      <c r="G488" s="10">
        <f t="shared" si="47"/>
        <v>200.19004976726958</v>
      </c>
      <c r="H488" s="10">
        <f t="shared" si="48"/>
        <v>285.19083662626548</v>
      </c>
    </row>
    <row r="489" spans="1:8" x14ac:dyDescent="0.3">
      <c r="A489" s="10">
        <f t="shared" si="49"/>
        <v>1941</v>
      </c>
      <c r="B489" s="10" t="s">
        <v>91</v>
      </c>
      <c r="C489" s="10" t="str">
        <f t="shared" si="44"/>
        <v>1941-Aug</v>
      </c>
      <c r="D489" s="10">
        <v>458.5</v>
      </c>
      <c r="E489" s="10">
        <f t="shared" si="45"/>
        <v>258.14166666666671</v>
      </c>
      <c r="F489" s="10">
        <f t="shared" si="46"/>
        <v>258.14583333333337</v>
      </c>
      <c r="G489" s="10">
        <f t="shared" si="47"/>
        <v>177.61278347187474</v>
      </c>
      <c r="H489" s="10">
        <f t="shared" si="48"/>
        <v>173.75703732870761</v>
      </c>
    </row>
    <row r="490" spans="1:8" x14ac:dyDescent="0.3">
      <c r="A490" s="10">
        <f t="shared" si="49"/>
        <v>1941</v>
      </c>
      <c r="B490" s="10" t="s">
        <v>92</v>
      </c>
      <c r="C490" s="10" t="str">
        <f t="shared" si="44"/>
        <v>1941-Sep</v>
      </c>
      <c r="D490" s="10">
        <v>257.89999999999998</v>
      </c>
      <c r="E490" s="10">
        <f t="shared" si="45"/>
        <v>258.14999999999998</v>
      </c>
      <c r="F490" s="10">
        <f t="shared" si="46"/>
        <v>258.58749999999998</v>
      </c>
      <c r="G490" s="10">
        <f t="shared" si="47"/>
        <v>99.734132547010191</v>
      </c>
      <c r="H490" s="10">
        <f t="shared" si="48"/>
        <v>99.531501760555074</v>
      </c>
    </row>
    <row r="491" spans="1:8" x14ac:dyDescent="0.3">
      <c r="A491" s="10">
        <f t="shared" si="49"/>
        <v>1941</v>
      </c>
      <c r="B491" s="10" t="s">
        <v>93</v>
      </c>
      <c r="C491" s="10" t="str">
        <f t="shared" si="44"/>
        <v>1941-Oct</v>
      </c>
      <c r="D491" s="10">
        <v>221.6</v>
      </c>
      <c r="E491" s="10">
        <f t="shared" si="45"/>
        <v>259.02499999999998</v>
      </c>
      <c r="F491" s="10">
        <f t="shared" si="46"/>
        <v>262.29166666666663</v>
      </c>
      <c r="G491" s="10">
        <f t="shared" si="47"/>
        <v>84.486100079428127</v>
      </c>
      <c r="H491" s="10">
        <f t="shared" si="48"/>
        <v>121.62025926293542</v>
      </c>
    </row>
    <row r="492" spans="1:8" x14ac:dyDescent="0.3">
      <c r="A492" s="10">
        <f t="shared" si="49"/>
        <v>1941</v>
      </c>
      <c r="B492" s="10" t="s">
        <v>94</v>
      </c>
      <c r="C492" s="10" t="str">
        <f t="shared" si="44"/>
        <v>1941-Nov</v>
      </c>
      <c r="D492" s="10">
        <v>220.5</v>
      </c>
      <c r="E492" s="10">
        <f t="shared" si="45"/>
        <v>265.55833333333334</v>
      </c>
      <c r="F492" s="10">
        <f t="shared" si="46"/>
        <v>256.1583333333333</v>
      </c>
      <c r="G492" s="10">
        <f t="shared" si="47"/>
        <v>86.079573180650002</v>
      </c>
      <c r="H492" s="10">
        <f t="shared" si="48"/>
        <v>67.576439773848591</v>
      </c>
    </row>
    <row r="493" spans="1:8" x14ac:dyDescent="0.3">
      <c r="A493" s="10">
        <f t="shared" si="49"/>
        <v>1941</v>
      </c>
      <c r="B493" s="10" t="s">
        <v>95</v>
      </c>
      <c r="C493" s="10" t="str">
        <f t="shared" si="44"/>
        <v>1941-Dec</v>
      </c>
      <c r="D493" s="10">
        <v>84.6</v>
      </c>
      <c r="E493" s="10">
        <f t="shared" si="45"/>
        <v>246.75833333333333</v>
      </c>
      <c r="F493" s="10">
        <f t="shared" si="46"/>
        <v>247.42500000000001</v>
      </c>
      <c r="G493" s="10">
        <f t="shared" si="47"/>
        <v>34.192179448317674</v>
      </c>
      <c r="H493" s="10">
        <f t="shared" si="48"/>
        <v>16.591425721648235</v>
      </c>
    </row>
    <row r="494" spans="1:8" x14ac:dyDescent="0.3">
      <c r="A494" s="10">
        <f t="shared" si="49"/>
        <v>1942</v>
      </c>
      <c r="B494" s="10" t="s">
        <v>84</v>
      </c>
      <c r="C494" s="10" t="str">
        <f t="shared" si="44"/>
        <v>1942-Jan</v>
      </c>
      <c r="D494" s="10">
        <v>2.4</v>
      </c>
      <c r="E494" s="10">
        <f t="shared" si="45"/>
        <v>248.09166666666667</v>
      </c>
      <c r="F494" s="10">
        <f t="shared" si="46"/>
        <v>261.04583333333335</v>
      </c>
      <c r="G494" s="10">
        <f t="shared" si="47"/>
        <v>0.91937878086542912</v>
      </c>
      <c r="H494" s="10">
        <f t="shared" si="48"/>
        <v>4.9026945630710452</v>
      </c>
    </row>
    <row r="495" spans="1:8" x14ac:dyDescent="0.3">
      <c r="A495" s="10">
        <f t="shared" si="49"/>
        <v>1942</v>
      </c>
      <c r="B495" s="10" t="s">
        <v>85</v>
      </c>
      <c r="C495" s="10" t="str">
        <f t="shared" si="44"/>
        <v>1942-Feb</v>
      </c>
      <c r="D495" s="10">
        <v>4.7</v>
      </c>
      <c r="E495" s="10">
        <f t="shared" si="45"/>
        <v>274</v>
      </c>
      <c r="F495" s="10">
        <f t="shared" si="46"/>
        <v>268.61666666666667</v>
      </c>
      <c r="G495" s="10">
        <f t="shared" si="47"/>
        <v>1.7497052801389836</v>
      </c>
      <c r="H495" s="10">
        <f t="shared" si="48"/>
        <v>6.3261633717838892</v>
      </c>
    </row>
    <row r="496" spans="1:8" x14ac:dyDescent="0.3">
      <c r="A496" s="10">
        <f t="shared" si="49"/>
        <v>1942</v>
      </c>
      <c r="B496" s="10" t="s">
        <v>86</v>
      </c>
      <c r="C496" s="10" t="str">
        <f t="shared" si="44"/>
        <v>1942-Mar</v>
      </c>
      <c r="D496" s="10">
        <v>23.2</v>
      </c>
      <c r="E496" s="10">
        <f t="shared" si="45"/>
        <v>263.23333333333335</v>
      </c>
      <c r="F496" s="10">
        <f t="shared" si="46"/>
        <v>256.64583333333337</v>
      </c>
      <c r="G496" s="10">
        <f t="shared" si="47"/>
        <v>9.0396947804204881</v>
      </c>
      <c r="H496" s="10">
        <f t="shared" si="48"/>
        <v>15.37954663485211</v>
      </c>
    </row>
    <row r="497" spans="1:8" x14ac:dyDescent="0.3">
      <c r="A497" s="10">
        <f t="shared" si="49"/>
        <v>1942</v>
      </c>
      <c r="B497" s="10" t="s">
        <v>87</v>
      </c>
      <c r="C497" s="10" t="str">
        <f t="shared" si="44"/>
        <v>1942-Apr</v>
      </c>
      <c r="D497" s="10">
        <v>180.3</v>
      </c>
      <c r="E497" s="10">
        <f t="shared" si="45"/>
        <v>250.05833333333339</v>
      </c>
      <c r="F497" s="10">
        <f t="shared" si="46"/>
        <v>256.42500000000007</v>
      </c>
      <c r="G497" s="10">
        <f t="shared" si="47"/>
        <v>70.312957004972191</v>
      </c>
      <c r="H497" s="10">
        <f t="shared" si="48"/>
        <v>45.500102945399853</v>
      </c>
    </row>
    <row r="498" spans="1:8" x14ac:dyDescent="0.3">
      <c r="A498" s="10">
        <f t="shared" si="49"/>
        <v>1942</v>
      </c>
      <c r="B498" s="10" t="s">
        <v>88</v>
      </c>
      <c r="C498" s="10" t="str">
        <f t="shared" si="44"/>
        <v>1942-May</v>
      </c>
      <c r="D498" s="10">
        <v>191.9</v>
      </c>
      <c r="E498" s="10">
        <f t="shared" si="45"/>
        <v>262.79166666666669</v>
      </c>
      <c r="F498" s="10">
        <f t="shared" si="46"/>
        <v>257.13333333333333</v>
      </c>
      <c r="G498" s="10">
        <f t="shared" si="47"/>
        <v>74.630541871921181</v>
      </c>
      <c r="H498" s="10">
        <f t="shared" si="48"/>
        <v>94.194633866921578</v>
      </c>
    </row>
    <row r="499" spans="1:8" x14ac:dyDescent="0.3">
      <c r="A499" s="10">
        <f t="shared" si="49"/>
        <v>1942</v>
      </c>
      <c r="B499" s="10" t="s">
        <v>89</v>
      </c>
      <c r="C499" s="10" t="str">
        <f t="shared" si="44"/>
        <v>1942-Jun</v>
      </c>
      <c r="D499" s="10">
        <v>813.6</v>
      </c>
      <c r="E499" s="10">
        <f t="shared" si="45"/>
        <v>251.47500000000002</v>
      </c>
      <c r="F499" s="10">
        <f t="shared" si="46"/>
        <v>252.86250000000001</v>
      </c>
      <c r="G499" s="10">
        <f t="shared" si="47"/>
        <v>321.75589500222452</v>
      </c>
      <c r="H499" s="10">
        <f t="shared" si="48"/>
        <v>269.42935814401113</v>
      </c>
    </row>
    <row r="500" spans="1:8" x14ac:dyDescent="0.3">
      <c r="A500" s="10">
        <f t="shared" si="49"/>
        <v>1942</v>
      </c>
      <c r="B500" s="10" t="s">
        <v>90</v>
      </c>
      <c r="C500" s="10" t="str">
        <f t="shared" si="44"/>
        <v>1942-Jul</v>
      </c>
      <c r="D500" s="10">
        <v>828.8</v>
      </c>
      <c r="E500" s="10">
        <f t="shared" si="45"/>
        <v>254.25</v>
      </c>
      <c r="F500" s="10">
        <f t="shared" si="46"/>
        <v>257.62916666666672</v>
      </c>
      <c r="G500" s="10">
        <f t="shared" si="47"/>
        <v>321.70270576248151</v>
      </c>
      <c r="H500" s="10">
        <f t="shared" si="48"/>
        <v>285.19083662626548</v>
      </c>
    </row>
    <row r="501" spans="1:8" x14ac:dyDescent="0.3">
      <c r="A501" s="10">
        <f t="shared" si="49"/>
        <v>1942</v>
      </c>
      <c r="B501" s="10" t="s">
        <v>91</v>
      </c>
      <c r="C501" s="10" t="str">
        <f t="shared" si="44"/>
        <v>1942-Aug</v>
      </c>
      <c r="D501" s="10">
        <v>329.3</v>
      </c>
      <c r="E501" s="10">
        <f t="shared" si="45"/>
        <v>261.00833333333338</v>
      </c>
      <c r="F501" s="10">
        <f t="shared" si="46"/>
        <v>261.42083333333335</v>
      </c>
      <c r="G501" s="10">
        <f t="shared" si="47"/>
        <v>125.96547712022441</v>
      </c>
      <c r="H501" s="10">
        <f t="shared" si="48"/>
        <v>173.75703732870761</v>
      </c>
    </row>
    <row r="502" spans="1:8" x14ac:dyDescent="0.3">
      <c r="A502" s="10">
        <f t="shared" si="49"/>
        <v>1942</v>
      </c>
      <c r="B502" s="10" t="s">
        <v>92</v>
      </c>
      <c r="C502" s="10" t="str">
        <f t="shared" si="44"/>
        <v>1942-Sep</v>
      </c>
      <c r="D502" s="10">
        <v>99.8</v>
      </c>
      <c r="E502" s="10">
        <f t="shared" si="45"/>
        <v>261.83333333333331</v>
      </c>
      <c r="F502" s="10">
        <f t="shared" si="46"/>
        <v>262.4666666666667</v>
      </c>
      <c r="G502" s="10">
        <f t="shared" si="47"/>
        <v>38.02387604775209</v>
      </c>
      <c r="H502" s="10">
        <f t="shared" si="48"/>
        <v>99.531501760555074</v>
      </c>
    </row>
    <row r="503" spans="1:8" x14ac:dyDescent="0.3">
      <c r="A503" s="10">
        <f t="shared" si="49"/>
        <v>1942</v>
      </c>
      <c r="B503" s="10" t="s">
        <v>93</v>
      </c>
      <c r="C503" s="10" t="str">
        <f t="shared" si="44"/>
        <v>1942-Oct</v>
      </c>
      <c r="D503" s="10">
        <v>374.4</v>
      </c>
      <c r="E503" s="10">
        <f t="shared" si="45"/>
        <v>263.10000000000002</v>
      </c>
      <c r="F503" s="10">
        <f t="shared" si="46"/>
        <v>260.06666666666672</v>
      </c>
      <c r="G503" s="10">
        <f t="shared" si="47"/>
        <v>143.96308638810558</v>
      </c>
      <c r="H503" s="10">
        <f t="shared" si="48"/>
        <v>121.62025926293542</v>
      </c>
    </row>
    <row r="504" spans="1:8" x14ac:dyDescent="0.3">
      <c r="A504" s="10">
        <f t="shared" si="49"/>
        <v>1942</v>
      </c>
      <c r="B504" s="10" t="s">
        <v>94</v>
      </c>
      <c r="C504" s="10" t="str">
        <f t="shared" si="44"/>
        <v>1942-Nov</v>
      </c>
      <c r="D504" s="10">
        <v>84.7</v>
      </c>
      <c r="E504" s="10">
        <f t="shared" si="45"/>
        <v>257.03333333333336</v>
      </c>
      <c r="F504" s="10">
        <f t="shared" si="46"/>
        <v>268.97083333333336</v>
      </c>
      <c r="G504" s="10">
        <f t="shared" si="47"/>
        <v>31.490403234551451</v>
      </c>
      <c r="H504" s="10">
        <f t="shared" si="48"/>
        <v>67.576439773848591</v>
      </c>
    </row>
    <row r="505" spans="1:8" x14ac:dyDescent="0.3">
      <c r="A505" s="10">
        <f t="shared" si="49"/>
        <v>1942</v>
      </c>
      <c r="B505" s="10" t="s">
        <v>95</v>
      </c>
      <c r="C505" s="10" t="str">
        <f t="shared" si="44"/>
        <v>1942-Dec</v>
      </c>
      <c r="D505" s="10">
        <v>117.9</v>
      </c>
      <c r="E505" s="10">
        <f t="shared" si="45"/>
        <v>280.90833333333336</v>
      </c>
      <c r="F505" s="10">
        <f t="shared" si="46"/>
        <v>280.11250000000001</v>
      </c>
      <c r="G505" s="10">
        <f t="shared" si="47"/>
        <v>42.090231603373645</v>
      </c>
      <c r="H505" s="10">
        <f t="shared" si="48"/>
        <v>16.591425721648235</v>
      </c>
    </row>
    <row r="506" spans="1:8" x14ac:dyDescent="0.3">
      <c r="A506" s="10">
        <f t="shared" si="49"/>
        <v>1943</v>
      </c>
      <c r="B506" s="10" t="s">
        <v>84</v>
      </c>
      <c r="C506" s="10" t="str">
        <f t="shared" si="44"/>
        <v>1943-Jan</v>
      </c>
      <c r="D506" s="10">
        <v>83.5</v>
      </c>
      <c r="E506" s="10">
        <f t="shared" si="45"/>
        <v>279.31666666666666</v>
      </c>
      <c r="F506" s="10">
        <f t="shared" si="46"/>
        <v>279.43333333333334</v>
      </c>
      <c r="G506" s="10">
        <f t="shared" si="47"/>
        <v>29.881903853035904</v>
      </c>
      <c r="H506" s="10">
        <f t="shared" si="48"/>
        <v>4.9026945630710452</v>
      </c>
    </row>
    <row r="507" spans="1:8" x14ac:dyDescent="0.3">
      <c r="A507" s="10">
        <f t="shared" si="49"/>
        <v>1943</v>
      </c>
      <c r="B507" s="10" t="s">
        <v>85</v>
      </c>
      <c r="C507" s="10" t="str">
        <f t="shared" si="44"/>
        <v>1943-Feb</v>
      </c>
      <c r="D507" s="10">
        <v>14.6</v>
      </c>
      <c r="E507" s="10">
        <f t="shared" si="45"/>
        <v>279.55</v>
      </c>
      <c r="F507" s="10">
        <f t="shared" si="46"/>
        <v>273.4666666666667</v>
      </c>
      <c r="G507" s="10">
        <f t="shared" si="47"/>
        <v>5.3388590931253042</v>
      </c>
      <c r="H507" s="10">
        <f t="shared" si="48"/>
        <v>6.3261633717838892</v>
      </c>
    </row>
    <row r="508" spans="1:8" x14ac:dyDescent="0.3">
      <c r="A508" s="10">
        <f t="shared" si="49"/>
        <v>1943</v>
      </c>
      <c r="B508" s="10" t="s">
        <v>86</v>
      </c>
      <c r="C508" s="10" t="str">
        <f t="shared" si="44"/>
        <v>1943-Mar</v>
      </c>
      <c r="D508" s="10">
        <v>38.4</v>
      </c>
      <c r="E508" s="10">
        <f t="shared" si="45"/>
        <v>267.38333333333333</v>
      </c>
      <c r="F508" s="10">
        <f t="shared" si="46"/>
        <v>273.95833333333337</v>
      </c>
      <c r="G508" s="10">
        <f t="shared" si="47"/>
        <v>14.016730038022812</v>
      </c>
      <c r="H508" s="10">
        <f t="shared" si="48"/>
        <v>15.37954663485211</v>
      </c>
    </row>
    <row r="509" spans="1:8" x14ac:dyDescent="0.3">
      <c r="A509" s="10">
        <f t="shared" si="49"/>
        <v>1943</v>
      </c>
      <c r="B509" s="10" t="s">
        <v>87</v>
      </c>
      <c r="C509" s="10" t="str">
        <f t="shared" si="44"/>
        <v>1943-Apr</v>
      </c>
      <c r="D509" s="10">
        <v>107.5</v>
      </c>
      <c r="E509" s="10">
        <f t="shared" si="45"/>
        <v>280.53333333333336</v>
      </c>
      <c r="F509" s="10">
        <f t="shared" si="46"/>
        <v>282.73333333333335</v>
      </c>
      <c r="G509" s="10">
        <f t="shared" si="47"/>
        <v>38.021692996934682</v>
      </c>
      <c r="H509" s="10">
        <f t="shared" si="48"/>
        <v>45.500102945399853</v>
      </c>
    </row>
    <row r="510" spans="1:8" x14ac:dyDescent="0.3">
      <c r="A510" s="10">
        <f t="shared" si="49"/>
        <v>1943</v>
      </c>
      <c r="B510" s="10" t="s">
        <v>88</v>
      </c>
      <c r="C510" s="10" t="str">
        <f t="shared" si="44"/>
        <v>1943-May</v>
      </c>
      <c r="D510" s="10">
        <v>478.4</v>
      </c>
      <c r="E510" s="10">
        <f t="shared" si="45"/>
        <v>284.93333333333334</v>
      </c>
      <c r="F510" s="10">
        <f t="shared" si="46"/>
        <v>290.71249999999998</v>
      </c>
      <c r="G510" s="10">
        <f t="shared" si="47"/>
        <v>164.56120737842372</v>
      </c>
      <c r="H510" s="10">
        <f t="shared" si="48"/>
        <v>94.194633866921578</v>
      </c>
    </row>
    <row r="511" spans="1:8" x14ac:dyDescent="0.3">
      <c r="A511" s="10">
        <f t="shared" si="49"/>
        <v>1943</v>
      </c>
      <c r="B511" s="10" t="s">
        <v>89</v>
      </c>
      <c r="C511" s="10" t="str">
        <f t="shared" si="44"/>
        <v>1943-Jun</v>
      </c>
      <c r="D511" s="10">
        <v>794.5</v>
      </c>
      <c r="E511" s="10">
        <f t="shared" si="45"/>
        <v>296.49166666666667</v>
      </c>
      <c r="F511" s="10">
        <f t="shared" si="46"/>
        <v>292.5916666666667</v>
      </c>
      <c r="G511" s="10">
        <f t="shared" si="47"/>
        <v>271.53883398365184</v>
      </c>
      <c r="H511" s="10">
        <f t="shared" si="48"/>
        <v>269.42935814401113</v>
      </c>
    </row>
    <row r="512" spans="1:8" x14ac:dyDescent="0.3">
      <c r="A512" s="10">
        <f t="shared" si="49"/>
        <v>1943</v>
      </c>
      <c r="B512" s="10" t="s">
        <v>90</v>
      </c>
      <c r="C512" s="10" t="str">
        <f t="shared" si="44"/>
        <v>1943-Jul</v>
      </c>
      <c r="D512" s="10">
        <v>831.6</v>
      </c>
      <c r="E512" s="10">
        <f t="shared" si="45"/>
        <v>288.69166666666666</v>
      </c>
      <c r="F512" s="10">
        <f t="shared" si="46"/>
        <v>285.47916666666669</v>
      </c>
      <c r="G512" s="10">
        <f t="shared" si="47"/>
        <v>291.29971539079031</v>
      </c>
      <c r="H512" s="10">
        <f t="shared" si="48"/>
        <v>285.19083662626548</v>
      </c>
    </row>
    <row r="513" spans="1:8" x14ac:dyDescent="0.3">
      <c r="A513" s="10">
        <f t="shared" si="49"/>
        <v>1943</v>
      </c>
      <c r="B513" s="10" t="s">
        <v>91</v>
      </c>
      <c r="C513" s="10" t="str">
        <f t="shared" si="44"/>
        <v>1943-Aug</v>
      </c>
      <c r="D513" s="10">
        <v>183.3</v>
      </c>
      <c r="E513" s="10">
        <f t="shared" si="45"/>
        <v>282.26666666666671</v>
      </c>
      <c r="F513" s="10">
        <f t="shared" si="46"/>
        <v>282.76666666666671</v>
      </c>
      <c r="G513" s="10">
        <f t="shared" si="47"/>
        <v>64.823765177413648</v>
      </c>
      <c r="H513" s="10">
        <f t="shared" si="48"/>
        <v>173.75703732870761</v>
      </c>
    </row>
    <row r="514" spans="1:8" x14ac:dyDescent="0.3">
      <c r="A514" s="10">
        <f t="shared" si="49"/>
        <v>1943</v>
      </c>
      <c r="B514" s="10" t="s">
        <v>92</v>
      </c>
      <c r="C514" s="10" t="str">
        <f t="shared" si="44"/>
        <v>1943-Sep</v>
      </c>
      <c r="D514" s="10">
        <v>257.60000000000002</v>
      </c>
      <c r="E514" s="10">
        <f t="shared" si="45"/>
        <v>283.26666666666671</v>
      </c>
      <c r="F514" s="10">
        <f t="shared" si="46"/>
        <v>284.23333333333335</v>
      </c>
      <c r="G514" s="10">
        <f t="shared" si="47"/>
        <v>90.629764278175216</v>
      </c>
      <c r="H514" s="10">
        <f t="shared" si="48"/>
        <v>99.531501760555074</v>
      </c>
    </row>
    <row r="515" spans="1:8" x14ac:dyDescent="0.3">
      <c r="A515" s="10">
        <f t="shared" si="49"/>
        <v>1943</v>
      </c>
      <c r="B515" s="10" t="s">
        <v>93</v>
      </c>
      <c r="C515" s="10" t="str">
        <f t="shared" ref="C515:C578" si="50">_xlfn.CONCAT(A515,"-",LEFT(B515,3))</f>
        <v>1943-Oct</v>
      </c>
      <c r="D515" s="10">
        <v>427.2</v>
      </c>
      <c r="E515" s="10">
        <f t="shared" si="45"/>
        <v>285.2</v>
      </c>
      <c r="F515" s="10">
        <f t="shared" si="46"/>
        <v>283.28750000000002</v>
      </c>
      <c r="G515" s="10">
        <f t="shared" si="47"/>
        <v>150.80086484578388</v>
      </c>
      <c r="H515" s="10">
        <f t="shared" si="48"/>
        <v>121.62025926293542</v>
      </c>
    </row>
    <row r="516" spans="1:8" x14ac:dyDescent="0.3">
      <c r="A516" s="10">
        <f t="shared" si="49"/>
        <v>1943</v>
      </c>
      <c r="B516" s="10" t="s">
        <v>94</v>
      </c>
      <c r="C516" s="10" t="str">
        <f t="shared" si="50"/>
        <v>1943-Nov</v>
      </c>
      <c r="D516" s="10">
        <v>223.4</v>
      </c>
      <c r="E516" s="10">
        <f t="shared" si="45"/>
        <v>281.375</v>
      </c>
      <c r="F516" s="10">
        <f t="shared" si="46"/>
        <v>270.30416666666667</v>
      </c>
      <c r="G516" s="10">
        <f t="shared" si="47"/>
        <v>82.647634609159439</v>
      </c>
      <c r="H516" s="10">
        <f t="shared" si="48"/>
        <v>67.576439773848591</v>
      </c>
    </row>
    <row r="517" spans="1:8" x14ac:dyDescent="0.3">
      <c r="A517" s="10">
        <f t="shared" si="49"/>
        <v>1943</v>
      </c>
      <c r="B517" s="10" t="s">
        <v>95</v>
      </c>
      <c r="C517" s="10" t="str">
        <f t="shared" si="50"/>
        <v>1943-Dec</v>
      </c>
      <c r="D517" s="10">
        <v>24.3</v>
      </c>
      <c r="E517" s="10">
        <f t="shared" si="45"/>
        <v>259.23333333333329</v>
      </c>
      <c r="F517" s="10">
        <f t="shared" si="46"/>
        <v>246.91666666666663</v>
      </c>
      <c r="G517" s="10">
        <f t="shared" si="47"/>
        <v>9.8413769827877164</v>
      </c>
      <c r="H517" s="10">
        <f t="shared" si="48"/>
        <v>16.591425721648235</v>
      </c>
    </row>
    <row r="518" spans="1:8" x14ac:dyDescent="0.3">
      <c r="A518" s="10">
        <f t="shared" si="49"/>
        <v>1944</v>
      </c>
      <c r="B518" s="10" t="s">
        <v>84</v>
      </c>
      <c r="C518" s="10" t="str">
        <f t="shared" si="50"/>
        <v>1944-Jan</v>
      </c>
      <c r="D518" s="10">
        <v>6.4</v>
      </c>
      <c r="E518" s="10">
        <f t="shared" si="45"/>
        <v>234.6</v>
      </c>
      <c r="F518" s="10">
        <f t="shared" si="46"/>
        <v>225.53749999999999</v>
      </c>
      <c r="G518" s="10">
        <f t="shared" si="47"/>
        <v>2.837665576677936</v>
      </c>
      <c r="H518" s="10">
        <f t="shared" si="48"/>
        <v>4.9026945630710452</v>
      </c>
    </row>
    <row r="519" spans="1:8" x14ac:dyDescent="0.3">
      <c r="A519" s="10">
        <f t="shared" si="49"/>
        <v>1944</v>
      </c>
      <c r="B519" s="10" t="s">
        <v>85</v>
      </c>
      <c r="C519" s="10" t="str">
        <f t="shared" si="50"/>
        <v>1944-Feb</v>
      </c>
      <c r="D519" s="10">
        <v>26.6</v>
      </c>
      <c r="E519" s="10">
        <f t="shared" si="45"/>
        <v>216.47499999999999</v>
      </c>
      <c r="F519" s="10">
        <f t="shared" si="46"/>
        <v>218.45</v>
      </c>
      <c r="G519" s="10">
        <f t="shared" si="47"/>
        <v>12.176699473563746</v>
      </c>
      <c r="H519" s="10">
        <f t="shared" si="48"/>
        <v>6.3261633717838892</v>
      </c>
    </row>
    <row r="520" spans="1:8" x14ac:dyDescent="0.3">
      <c r="A520" s="10">
        <f t="shared" si="49"/>
        <v>1944</v>
      </c>
      <c r="B520" s="10" t="s">
        <v>86</v>
      </c>
      <c r="C520" s="10" t="str">
        <f t="shared" si="50"/>
        <v>1944-Mar</v>
      </c>
      <c r="D520" s="10">
        <v>61.6</v>
      </c>
      <c r="E520" s="10">
        <f t="shared" si="45"/>
        <v>220.42499999999995</v>
      </c>
      <c r="F520" s="10">
        <f t="shared" si="46"/>
        <v>216.14999999999998</v>
      </c>
      <c r="G520" s="10">
        <f t="shared" si="47"/>
        <v>28.498727735368959</v>
      </c>
      <c r="H520" s="10">
        <f t="shared" si="48"/>
        <v>15.37954663485211</v>
      </c>
    </row>
    <row r="521" spans="1:8" x14ac:dyDescent="0.3">
      <c r="A521" s="10">
        <f t="shared" si="49"/>
        <v>1944</v>
      </c>
      <c r="B521" s="10" t="s">
        <v>87</v>
      </c>
      <c r="C521" s="10" t="str">
        <f t="shared" si="50"/>
        <v>1944-Apr</v>
      </c>
      <c r="D521" s="10">
        <v>61.6</v>
      </c>
      <c r="E521" s="10">
        <f t="shared" ref="E521:E584" si="51">AVERAGE(D515:D526)</f>
        <v>211.87499999999997</v>
      </c>
      <c r="F521" s="10">
        <f t="shared" ref="F521:F584" si="52">AVERAGE(E521:E522)</f>
        <v>206.11666666666667</v>
      </c>
      <c r="G521" s="10">
        <f t="shared" ref="G521:G584" si="53">D521*100/F521</f>
        <v>29.885986900622623</v>
      </c>
      <c r="H521" s="10">
        <f t="shared" ref="H521:H584" si="54">_xlfn.SWITCH(TRUE,B521="January",$K$125,B521="February",$K$126,B521="March",$K$127,B521="April",$K$128,B521="May",$K$129,B521="June",$K$130,B521="July",$K$131,B521="August",$K$132,B521="September",$K$133,B521="October",$K$134,B521="November",$K$135,B521="December",$K$136)</f>
        <v>45.500102945399853</v>
      </c>
    </row>
    <row r="522" spans="1:8" x14ac:dyDescent="0.3">
      <c r="A522" s="10">
        <f t="shared" si="49"/>
        <v>1944</v>
      </c>
      <c r="B522" s="10" t="s">
        <v>88</v>
      </c>
      <c r="C522" s="10" t="str">
        <f t="shared" si="50"/>
        <v>1944-May</v>
      </c>
      <c r="D522" s="10">
        <v>212.7</v>
      </c>
      <c r="E522" s="10">
        <f t="shared" si="51"/>
        <v>200.35833333333335</v>
      </c>
      <c r="F522" s="10">
        <f t="shared" si="52"/>
        <v>201.2208333333333</v>
      </c>
      <c r="G522" s="10">
        <f t="shared" si="53"/>
        <v>105.7047605242996</v>
      </c>
      <c r="H522" s="10">
        <f t="shared" si="54"/>
        <v>94.194633866921578</v>
      </c>
    </row>
    <row r="523" spans="1:8" x14ac:dyDescent="0.3">
      <c r="A523" s="10">
        <f t="shared" si="49"/>
        <v>1944</v>
      </c>
      <c r="B523" s="10" t="s">
        <v>89</v>
      </c>
      <c r="C523" s="10" t="str">
        <f t="shared" si="50"/>
        <v>1944-Jun</v>
      </c>
      <c r="D523" s="10">
        <v>498.9</v>
      </c>
      <c r="E523" s="10">
        <f t="shared" si="51"/>
        <v>202.08333333333329</v>
      </c>
      <c r="F523" s="10">
        <f t="shared" si="52"/>
        <v>204.78749999999997</v>
      </c>
      <c r="G523" s="10">
        <f t="shared" si="53"/>
        <v>243.61838491118846</v>
      </c>
      <c r="H523" s="10">
        <f t="shared" si="54"/>
        <v>269.42935814401113</v>
      </c>
    </row>
    <row r="524" spans="1:8" x14ac:dyDescent="0.3">
      <c r="A524" s="10">
        <f t="shared" si="49"/>
        <v>1944</v>
      </c>
      <c r="B524" s="10" t="s">
        <v>90</v>
      </c>
      <c r="C524" s="10" t="str">
        <f t="shared" si="50"/>
        <v>1944-Jul</v>
      </c>
      <c r="D524" s="10">
        <v>614.1</v>
      </c>
      <c r="E524" s="10">
        <f t="shared" si="51"/>
        <v>207.49166666666667</v>
      </c>
      <c r="F524" s="10">
        <f t="shared" si="52"/>
        <v>207.4083333333333</v>
      </c>
      <c r="G524" s="10">
        <f t="shared" si="53"/>
        <v>296.08260677407696</v>
      </c>
      <c r="H524" s="10">
        <f t="shared" si="54"/>
        <v>285.19083662626548</v>
      </c>
    </row>
    <row r="525" spans="1:8" x14ac:dyDescent="0.3">
      <c r="A525" s="10">
        <f t="shared" si="49"/>
        <v>1944</v>
      </c>
      <c r="B525" s="10" t="s">
        <v>91</v>
      </c>
      <c r="C525" s="10" t="str">
        <f t="shared" si="50"/>
        <v>1944-Aug</v>
      </c>
      <c r="D525" s="10">
        <v>230.7</v>
      </c>
      <c r="E525" s="10">
        <f t="shared" si="51"/>
        <v>207.32499999999996</v>
      </c>
      <c r="F525" s="10">
        <f t="shared" si="52"/>
        <v>206.62916666666666</v>
      </c>
      <c r="G525" s="10">
        <f t="shared" si="53"/>
        <v>111.64929120203263</v>
      </c>
      <c r="H525" s="10">
        <f t="shared" si="54"/>
        <v>173.75703732870761</v>
      </c>
    </row>
    <row r="526" spans="1:8" x14ac:dyDescent="0.3">
      <c r="A526" s="10">
        <f t="shared" ref="A526:A589" si="55">A514+1</f>
        <v>1944</v>
      </c>
      <c r="B526" s="10" t="s">
        <v>92</v>
      </c>
      <c r="C526" s="10" t="str">
        <f t="shared" si="50"/>
        <v>1944-Sep</v>
      </c>
      <c r="D526" s="10">
        <v>155</v>
      </c>
      <c r="E526" s="10">
        <f t="shared" si="51"/>
        <v>205.93333333333337</v>
      </c>
      <c r="F526" s="10">
        <f t="shared" si="52"/>
        <v>203.89583333333334</v>
      </c>
      <c r="G526" s="10">
        <f t="shared" si="53"/>
        <v>76.019209155001533</v>
      </c>
      <c r="H526" s="10">
        <f t="shared" si="54"/>
        <v>99.531501760555074</v>
      </c>
    </row>
    <row r="527" spans="1:8" x14ac:dyDescent="0.3">
      <c r="A527" s="10">
        <f t="shared" si="55"/>
        <v>1944</v>
      </c>
      <c r="B527" s="10" t="s">
        <v>93</v>
      </c>
      <c r="C527" s="10" t="str">
        <f t="shared" si="50"/>
        <v>1944-Oct</v>
      </c>
      <c r="D527" s="10">
        <v>289</v>
      </c>
      <c r="E527" s="10">
        <f t="shared" si="51"/>
        <v>201.85833333333332</v>
      </c>
      <c r="F527" s="10">
        <f t="shared" si="52"/>
        <v>203.62916666666666</v>
      </c>
      <c r="G527" s="10">
        <f t="shared" si="53"/>
        <v>141.92465879560476</v>
      </c>
      <c r="H527" s="10">
        <f t="shared" si="54"/>
        <v>121.62025926293542</v>
      </c>
    </row>
    <row r="528" spans="1:8" x14ac:dyDescent="0.3">
      <c r="A528" s="10">
        <f t="shared" si="55"/>
        <v>1944</v>
      </c>
      <c r="B528" s="10" t="s">
        <v>94</v>
      </c>
      <c r="C528" s="10" t="str">
        <f t="shared" si="50"/>
        <v>1944-Nov</v>
      </c>
      <c r="D528" s="10">
        <v>244.1</v>
      </c>
      <c r="E528" s="10">
        <f t="shared" si="51"/>
        <v>205.39999999999998</v>
      </c>
      <c r="F528" s="10">
        <f t="shared" si="52"/>
        <v>198.76249999999999</v>
      </c>
      <c r="G528" s="10">
        <f t="shared" si="53"/>
        <v>122.8098861706811</v>
      </c>
      <c r="H528" s="10">
        <f t="shared" si="54"/>
        <v>67.576439773848591</v>
      </c>
    </row>
    <row r="529" spans="1:8" x14ac:dyDescent="0.3">
      <c r="A529" s="10">
        <f t="shared" si="55"/>
        <v>1944</v>
      </c>
      <c r="B529" s="10" t="s">
        <v>95</v>
      </c>
      <c r="C529" s="10" t="str">
        <f t="shared" si="50"/>
        <v>1944-Dec</v>
      </c>
      <c r="D529" s="10">
        <v>89.2</v>
      </c>
      <c r="E529" s="10">
        <f t="shared" si="51"/>
        <v>192.125</v>
      </c>
      <c r="F529" s="10">
        <f t="shared" si="52"/>
        <v>194.24583333333334</v>
      </c>
      <c r="G529" s="10">
        <f t="shared" si="53"/>
        <v>45.921190930736394</v>
      </c>
      <c r="H529" s="10">
        <f t="shared" si="54"/>
        <v>16.591425721648235</v>
      </c>
    </row>
    <row r="530" spans="1:8" x14ac:dyDescent="0.3">
      <c r="A530" s="10">
        <f t="shared" si="55"/>
        <v>1945</v>
      </c>
      <c r="B530" s="10" t="s">
        <v>84</v>
      </c>
      <c r="C530" s="10" t="str">
        <f t="shared" si="50"/>
        <v>1945-Jan</v>
      </c>
      <c r="D530" s="10">
        <v>4.4000000000000004</v>
      </c>
      <c r="E530" s="10">
        <f t="shared" si="51"/>
        <v>196.36666666666667</v>
      </c>
      <c r="F530" s="10">
        <f t="shared" si="52"/>
        <v>200.11250000000001</v>
      </c>
      <c r="G530" s="10">
        <f t="shared" si="53"/>
        <v>2.1987631957024174</v>
      </c>
      <c r="H530" s="10">
        <f t="shared" si="54"/>
        <v>4.9026945630710452</v>
      </c>
    </row>
    <row r="531" spans="1:8" x14ac:dyDescent="0.3">
      <c r="A531" s="10">
        <f t="shared" si="55"/>
        <v>1945</v>
      </c>
      <c r="B531" s="10" t="s">
        <v>85</v>
      </c>
      <c r="C531" s="10" t="str">
        <f t="shared" si="50"/>
        <v>1945-Feb</v>
      </c>
      <c r="D531" s="10">
        <v>9.9</v>
      </c>
      <c r="E531" s="10">
        <f t="shared" si="51"/>
        <v>203.85833333333335</v>
      </c>
      <c r="F531" s="10">
        <f t="shared" si="52"/>
        <v>208.9041666666667</v>
      </c>
      <c r="G531" s="10">
        <f t="shared" si="53"/>
        <v>4.7390150986297535</v>
      </c>
      <c r="H531" s="10">
        <f t="shared" si="54"/>
        <v>6.3261633717838892</v>
      </c>
    </row>
    <row r="532" spans="1:8" x14ac:dyDescent="0.3">
      <c r="A532" s="10">
        <f t="shared" si="55"/>
        <v>1945</v>
      </c>
      <c r="B532" s="10" t="s">
        <v>86</v>
      </c>
      <c r="C532" s="10" t="str">
        <f t="shared" si="50"/>
        <v>1945-Mar</v>
      </c>
      <c r="D532" s="10">
        <v>12.7</v>
      </c>
      <c r="E532" s="10">
        <f t="shared" si="51"/>
        <v>213.95000000000002</v>
      </c>
      <c r="F532" s="10">
        <f t="shared" si="52"/>
        <v>212.11250000000001</v>
      </c>
      <c r="G532" s="10">
        <f t="shared" si="53"/>
        <v>5.9873887677529609</v>
      </c>
      <c r="H532" s="10">
        <f t="shared" si="54"/>
        <v>15.37954663485211</v>
      </c>
    </row>
    <row r="533" spans="1:8" x14ac:dyDescent="0.3">
      <c r="A533" s="10">
        <f t="shared" si="55"/>
        <v>1945</v>
      </c>
      <c r="B533" s="10" t="s">
        <v>87</v>
      </c>
      <c r="C533" s="10" t="str">
        <f t="shared" si="50"/>
        <v>1945-Apr</v>
      </c>
      <c r="D533" s="10">
        <v>104.1</v>
      </c>
      <c r="E533" s="10">
        <f t="shared" si="51"/>
        <v>210.27500000000001</v>
      </c>
      <c r="F533" s="10">
        <f t="shared" si="52"/>
        <v>208.80833333333334</v>
      </c>
      <c r="G533" s="10">
        <f t="shared" si="53"/>
        <v>49.854332122760106</v>
      </c>
      <c r="H533" s="10">
        <f t="shared" si="54"/>
        <v>45.500102945399853</v>
      </c>
    </row>
    <row r="534" spans="1:8" x14ac:dyDescent="0.3">
      <c r="A534" s="10">
        <f t="shared" si="55"/>
        <v>1945</v>
      </c>
      <c r="B534" s="10" t="s">
        <v>88</v>
      </c>
      <c r="C534" s="10" t="str">
        <f t="shared" si="50"/>
        <v>1945-May</v>
      </c>
      <c r="D534" s="10">
        <v>53.4</v>
      </c>
      <c r="E534" s="10">
        <f t="shared" si="51"/>
        <v>207.3416666666667</v>
      </c>
      <c r="F534" s="10">
        <f t="shared" si="52"/>
        <v>207.98333333333335</v>
      </c>
      <c r="G534" s="10">
        <f t="shared" si="53"/>
        <v>25.675134225498837</v>
      </c>
      <c r="H534" s="10">
        <f t="shared" si="54"/>
        <v>94.194633866921578</v>
      </c>
    </row>
    <row r="535" spans="1:8" x14ac:dyDescent="0.3">
      <c r="A535" s="10">
        <f t="shared" si="55"/>
        <v>1945</v>
      </c>
      <c r="B535" s="10" t="s">
        <v>89</v>
      </c>
      <c r="C535" s="10" t="str">
        <f t="shared" si="50"/>
        <v>1945-Jun</v>
      </c>
      <c r="D535" s="10">
        <v>549.79999999999995</v>
      </c>
      <c r="E535" s="10">
        <f t="shared" si="51"/>
        <v>208.625</v>
      </c>
      <c r="F535" s="10">
        <f t="shared" si="52"/>
        <v>205.65833333333336</v>
      </c>
      <c r="G535" s="10">
        <f t="shared" si="53"/>
        <v>267.33660196928554</v>
      </c>
      <c r="H535" s="10">
        <f t="shared" si="54"/>
        <v>269.42935814401113</v>
      </c>
    </row>
    <row r="536" spans="1:8" x14ac:dyDescent="0.3">
      <c r="A536" s="10">
        <f t="shared" si="55"/>
        <v>1945</v>
      </c>
      <c r="B536" s="10" t="s">
        <v>90</v>
      </c>
      <c r="C536" s="10" t="str">
        <f t="shared" si="50"/>
        <v>1945-Jul</v>
      </c>
      <c r="D536" s="10">
        <v>704</v>
      </c>
      <c r="E536" s="10">
        <f t="shared" si="51"/>
        <v>202.69166666666669</v>
      </c>
      <c r="F536" s="10">
        <f t="shared" si="52"/>
        <v>202.58333333333337</v>
      </c>
      <c r="G536" s="10">
        <f t="shared" si="53"/>
        <v>347.51131221719453</v>
      </c>
      <c r="H536" s="10">
        <f t="shared" si="54"/>
        <v>285.19083662626548</v>
      </c>
    </row>
    <row r="537" spans="1:8" x14ac:dyDescent="0.3">
      <c r="A537" s="10">
        <f t="shared" si="55"/>
        <v>1945</v>
      </c>
      <c r="B537" s="10" t="s">
        <v>91</v>
      </c>
      <c r="C537" s="10" t="str">
        <f t="shared" si="50"/>
        <v>1945-Aug</v>
      </c>
      <c r="D537" s="10">
        <v>351.8</v>
      </c>
      <c r="E537" s="10">
        <f t="shared" si="51"/>
        <v>202.47500000000002</v>
      </c>
      <c r="F537" s="10">
        <f t="shared" si="52"/>
        <v>202.28750000000002</v>
      </c>
      <c r="G537" s="10">
        <f t="shared" si="53"/>
        <v>173.91089414818018</v>
      </c>
      <c r="H537" s="10">
        <f t="shared" si="54"/>
        <v>173.75703732870761</v>
      </c>
    </row>
    <row r="538" spans="1:8" x14ac:dyDescent="0.3">
      <c r="A538" s="10">
        <f t="shared" si="55"/>
        <v>1945</v>
      </c>
      <c r="B538" s="10" t="s">
        <v>92</v>
      </c>
      <c r="C538" s="10" t="str">
        <f t="shared" si="50"/>
        <v>1945-Sep</v>
      </c>
      <c r="D538" s="10">
        <v>110.9</v>
      </c>
      <c r="E538" s="10">
        <f t="shared" si="51"/>
        <v>202.10000000000002</v>
      </c>
      <c r="F538" s="10">
        <f t="shared" si="52"/>
        <v>206.08750000000003</v>
      </c>
      <c r="G538" s="10">
        <f t="shared" si="53"/>
        <v>53.812094377388235</v>
      </c>
      <c r="H538" s="10">
        <f t="shared" si="54"/>
        <v>99.531501760555074</v>
      </c>
    </row>
    <row r="539" spans="1:8" x14ac:dyDescent="0.3">
      <c r="A539" s="10">
        <f t="shared" si="55"/>
        <v>1945</v>
      </c>
      <c r="B539" s="10" t="s">
        <v>93</v>
      </c>
      <c r="C539" s="10" t="str">
        <f t="shared" si="50"/>
        <v>1945-Oct</v>
      </c>
      <c r="D539" s="10">
        <v>253.8</v>
      </c>
      <c r="E539" s="10">
        <f t="shared" si="51"/>
        <v>210.07500000000005</v>
      </c>
      <c r="F539" s="10">
        <f t="shared" si="52"/>
        <v>211.56250000000006</v>
      </c>
      <c r="G539" s="10">
        <f t="shared" si="53"/>
        <v>119.96454948301326</v>
      </c>
      <c r="H539" s="10">
        <f t="shared" si="54"/>
        <v>121.62025926293542</v>
      </c>
    </row>
    <row r="540" spans="1:8" x14ac:dyDescent="0.3">
      <c r="A540" s="10">
        <f t="shared" si="55"/>
        <v>1945</v>
      </c>
      <c r="B540" s="10" t="s">
        <v>94</v>
      </c>
      <c r="C540" s="10" t="str">
        <f t="shared" si="50"/>
        <v>1945-Nov</v>
      </c>
      <c r="D540" s="10">
        <v>259.5</v>
      </c>
      <c r="E540" s="10">
        <f t="shared" si="51"/>
        <v>213.05000000000004</v>
      </c>
      <c r="F540" s="10">
        <f t="shared" si="52"/>
        <v>214.28333333333339</v>
      </c>
      <c r="G540" s="10">
        <f t="shared" si="53"/>
        <v>121.10134557050631</v>
      </c>
      <c r="H540" s="10">
        <f t="shared" si="54"/>
        <v>67.576439773848591</v>
      </c>
    </row>
    <row r="541" spans="1:8" x14ac:dyDescent="0.3">
      <c r="A541" s="10">
        <f t="shared" si="55"/>
        <v>1945</v>
      </c>
      <c r="B541" s="10" t="s">
        <v>95</v>
      </c>
      <c r="C541" s="10" t="str">
        <f t="shared" si="50"/>
        <v>1945-Dec</v>
      </c>
      <c r="D541" s="10">
        <v>18</v>
      </c>
      <c r="E541" s="10">
        <f t="shared" si="51"/>
        <v>215.51666666666674</v>
      </c>
      <c r="F541" s="10">
        <f t="shared" si="52"/>
        <v>230.90000000000003</v>
      </c>
      <c r="G541" s="10">
        <f t="shared" si="53"/>
        <v>7.7955825032481583</v>
      </c>
      <c r="H541" s="10">
        <f t="shared" si="54"/>
        <v>16.591425721648235</v>
      </c>
    </row>
    <row r="542" spans="1:8" x14ac:dyDescent="0.3">
      <c r="A542" s="10">
        <f t="shared" si="55"/>
        <v>1946</v>
      </c>
      <c r="B542" s="10" t="s">
        <v>84</v>
      </c>
      <c r="C542" s="10" t="str">
        <f t="shared" si="50"/>
        <v>1946-Jan</v>
      </c>
      <c r="D542" s="10">
        <v>1.8</v>
      </c>
      <c r="E542" s="10">
        <f t="shared" si="51"/>
        <v>246.28333333333333</v>
      </c>
      <c r="F542" s="10">
        <f t="shared" si="52"/>
        <v>244.93749999999997</v>
      </c>
      <c r="G542" s="10">
        <f t="shared" si="53"/>
        <v>0.73488134728247012</v>
      </c>
      <c r="H542" s="10">
        <f t="shared" si="54"/>
        <v>4.9026945630710452</v>
      </c>
    </row>
    <row r="543" spans="1:8" x14ac:dyDescent="0.3">
      <c r="A543" s="10">
        <f t="shared" si="55"/>
        <v>1946</v>
      </c>
      <c r="B543" s="10" t="s">
        <v>85</v>
      </c>
      <c r="C543" s="10" t="str">
        <f t="shared" si="50"/>
        <v>1946-Feb</v>
      </c>
      <c r="D543" s="10">
        <v>5.4</v>
      </c>
      <c r="E543" s="10">
        <f t="shared" si="51"/>
        <v>243.59166666666661</v>
      </c>
      <c r="F543" s="10">
        <f t="shared" si="52"/>
        <v>257.91666666666663</v>
      </c>
      <c r="G543" s="10">
        <f t="shared" si="53"/>
        <v>2.0936995153473346</v>
      </c>
      <c r="H543" s="10">
        <f t="shared" si="54"/>
        <v>6.3261633717838892</v>
      </c>
    </row>
    <row r="544" spans="1:8" x14ac:dyDescent="0.3">
      <c r="A544" s="10">
        <f t="shared" si="55"/>
        <v>1946</v>
      </c>
      <c r="B544" s="10" t="s">
        <v>86</v>
      </c>
      <c r="C544" s="10" t="str">
        <f t="shared" si="50"/>
        <v>1946-Mar</v>
      </c>
      <c r="D544" s="10">
        <v>108.4</v>
      </c>
      <c r="E544" s="10">
        <f t="shared" si="51"/>
        <v>272.24166666666667</v>
      </c>
      <c r="F544" s="10">
        <f t="shared" si="52"/>
        <v>275.92916666666667</v>
      </c>
      <c r="G544" s="10">
        <f t="shared" si="53"/>
        <v>39.285444634039528</v>
      </c>
      <c r="H544" s="10">
        <f t="shared" si="54"/>
        <v>15.37954663485211</v>
      </c>
    </row>
    <row r="545" spans="1:8" x14ac:dyDescent="0.3">
      <c r="A545" s="10">
        <f t="shared" si="55"/>
        <v>1946</v>
      </c>
      <c r="B545" s="10" t="s">
        <v>87</v>
      </c>
      <c r="C545" s="10" t="str">
        <f t="shared" si="50"/>
        <v>1946-Apr</v>
      </c>
      <c r="D545" s="10">
        <v>139.80000000000001</v>
      </c>
      <c r="E545" s="10">
        <f t="shared" si="51"/>
        <v>279.61666666666662</v>
      </c>
      <c r="F545" s="10">
        <f t="shared" si="52"/>
        <v>280.12916666666666</v>
      </c>
      <c r="G545" s="10">
        <f t="shared" si="53"/>
        <v>49.905549523285394</v>
      </c>
      <c r="H545" s="10">
        <f t="shared" si="54"/>
        <v>45.500102945399853</v>
      </c>
    </row>
    <row r="546" spans="1:8" x14ac:dyDescent="0.3">
      <c r="A546" s="10">
        <f t="shared" si="55"/>
        <v>1946</v>
      </c>
      <c r="B546" s="10" t="s">
        <v>88</v>
      </c>
      <c r="C546" s="10" t="str">
        <f t="shared" si="50"/>
        <v>1946-May</v>
      </c>
      <c r="D546" s="10">
        <v>83</v>
      </c>
      <c r="E546" s="10">
        <f t="shared" si="51"/>
        <v>280.64166666666671</v>
      </c>
      <c r="F546" s="10">
        <f t="shared" si="52"/>
        <v>281.20416666666671</v>
      </c>
      <c r="G546" s="10">
        <f t="shared" si="53"/>
        <v>29.515921113070274</v>
      </c>
      <c r="H546" s="10">
        <f t="shared" si="54"/>
        <v>94.194633866921578</v>
      </c>
    </row>
    <row r="547" spans="1:8" x14ac:dyDescent="0.3">
      <c r="A547" s="10">
        <f t="shared" si="55"/>
        <v>1946</v>
      </c>
      <c r="B547" s="10" t="s">
        <v>89</v>
      </c>
      <c r="C547" s="10" t="str">
        <f t="shared" si="50"/>
        <v>1946-Jun</v>
      </c>
      <c r="D547" s="10">
        <v>919</v>
      </c>
      <c r="E547" s="10">
        <f t="shared" si="51"/>
        <v>281.76666666666671</v>
      </c>
      <c r="F547" s="10">
        <f t="shared" si="52"/>
        <v>289.44583333333338</v>
      </c>
      <c r="G547" s="10">
        <f t="shared" si="53"/>
        <v>317.50327493630061</v>
      </c>
      <c r="H547" s="10">
        <f t="shared" si="54"/>
        <v>269.42935814401113</v>
      </c>
    </row>
    <row r="548" spans="1:8" x14ac:dyDescent="0.3">
      <c r="A548" s="10">
        <f t="shared" si="55"/>
        <v>1946</v>
      </c>
      <c r="B548" s="10" t="s">
        <v>90</v>
      </c>
      <c r="C548" s="10" t="str">
        <f t="shared" si="50"/>
        <v>1946-Jul</v>
      </c>
      <c r="D548" s="10">
        <v>671.7</v>
      </c>
      <c r="E548" s="10">
        <f t="shared" si="51"/>
        <v>297.12500000000006</v>
      </c>
      <c r="F548" s="10">
        <f t="shared" si="52"/>
        <v>297.97500000000002</v>
      </c>
      <c r="G548" s="10">
        <f t="shared" si="53"/>
        <v>225.42159577145733</v>
      </c>
      <c r="H548" s="10">
        <f t="shared" si="54"/>
        <v>285.19083662626548</v>
      </c>
    </row>
    <row r="549" spans="1:8" x14ac:dyDescent="0.3">
      <c r="A549" s="10">
        <f t="shared" si="55"/>
        <v>1946</v>
      </c>
      <c r="B549" s="10" t="s">
        <v>91</v>
      </c>
      <c r="C549" s="10" t="str">
        <f t="shared" si="50"/>
        <v>1946-Aug</v>
      </c>
      <c r="D549" s="10">
        <v>695.6</v>
      </c>
      <c r="E549" s="10">
        <f t="shared" si="51"/>
        <v>298.82499999999999</v>
      </c>
      <c r="F549" s="10">
        <f t="shared" si="52"/>
        <v>299.73750000000001</v>
      </c>
      <c r="G549" s="10">
        <f t="shared" si="53"/>
        <v>232.06972767838525</v>
      </c>
      <c r="H549" s="10">
        <f t="shared" si="54"/>
        <v>173.75703732870761</v>
      </c>
    </row>
    <row r="550" spans="1:8" x14ac:dyDescent="0.3">
      <c r="A550" s="10">
        <f t="shared" si="55"/>
        <v>1946</v>
      </c>
      <c r="B550" s="10" t="s">
        <v>92</v>
      </c>
      <c r="C550" s="10" t="str">
        <f t="shared" si="50"/>
        <v>1946-Sep</v>
      </c>
      <c r="D550" s="10">
        <v>199.4</v>
      </c>
      <c r="E550" s="10">
        <f t="shared" si="51"/>
        <v>300.65000000000003</v>
      </c>
      <c r="F550" s="10">
        <f t="shared" si="52"/>
        <v>300.2166666666667</v>
      </c>
      <c r="G550" s="10">
        <f t="shared" si="53"/>
        <v>66.418697607283619</v>
      </c>
      <c r="H550" s="10">
        <f t="shared" si="54"/>
        <v>99.531501760555074</v>
      </c>
    </row>
    <row r="551" spans="1:8" x14ac:dyDescent="0.3">
      <c r="A551" s="10">
        <f t="shared" si="55"/>
        <v>1946</v>
      </c>
      <c r="B551" s="10" t="s">
        <v>93</v>
      </c>
      <c r="C551" s="10" t="str">
        <f t="shared" si="50"/>
        <v>1946-Oct</v>
      </c>
      <c r="D551" s="10">
        <v>266.10000000000002</v>
      </c>
      <c r="E551" s="10">
        <f t="shared" si="51"/>
        <v>299.78333333333336</v>
      </c>
      <c r="F551" s="10">
        <f t="shared" si="52"/>
        <v>299.88333333333333</v>
      </c>
      <c r="G551" s="10">
        <f t="shared" si="53"/>
        <v>88.734507864169416</v>
      </c>
      <c r="H551" s="10">
        <f t="shared" si="54"/>
        <v>121.62025926293542</v>
      </c>
    </row>
    <row r="552" spans="1:8" x14ac:dyDescent="0.3">
      <c r="A552" s="10">
        <f t="shared" si="55"/>
        <v>1946</v>
      </c>
      <c r="B552" s="10" t="s">
        <v>94</v>
      </c>
      <c r="C552" s="10" t="str">
        <f t="shared" si="50"/>
        <v>1946-Nov</v>
      </c>
      <c r="D552" s="10">
        <v>273</v>
      </c>
      <c r="E552" s="10">
        <f t="shared" si="51"/>
        <v>299.98333333333335</v>
      </c>
      <c r="F552" s="10">
        <f t="shared" si="52"/>
        <v>300.0958333333333</v>
      </c>
      <c r="G552" s="10">
        <f t="shared" si="53"/>
        <v>90.970939838662659</v>
      </c>
      <c r="H552" s="10">
        <f t="shared" si="54"/>
        <v>67.576439773848591</v>
      </c>
    </row>
    <row r="553" spans="1:8" x14ac:dyDescent="0.3">
      <c r="A553" s="10">
        <f t="shared" si="55"/>
        <v>1946</v>
      </c>
      <c r="B553" s="10" t="s">
        <v>95</v>
      </c>
      <c r="C553" s="10" t="str">
        <f t="shared" si="50"/>
        <v>1946-Dec</v>
      </c>
      <c r="D553" s="10">
        <v>202.3</v>
      </c>
      <c r="E553" s="10">
        <f t="shared" si="51"/>
        <v>300.20833333333331</v>
      </c>
      <c r="F553" s="10">
        <f t="shared" si="52"/>
        <v>285.08749999999998</v>
      </c>
      <c r="G553" s="10">
        <f t="shared" si="53"/>
        <v>70.960669969746135</v>
      </c>
      <c r="H553" s="10">
        <f t="shared" si="54"/>
        <v>16.591425721648235</v>
      </c>
    </row>
    <row r="554" spans="1:8" x14ac:dyDescent="0.3">
      <c r="A554" s="10">
        <f t="shared" si="55"/>
        <v>1947</v>
      </c>
      <c r="B554" s="10" t="s">
        <v>84</v>
      </c>
      <c r="C554" s="10" t="str">
        <f t="shared" si="50"/>
        <v>1947-Jan</v>
      </c>
      <c r="D554" s="10">
        <v>22.2</v>
      </c>
      <c r="E554" s="10">
        <f t="shared" si="51"/>
        <v>269.96666666666664</v>
      </c>
      <c r="F554" s="10">
        <f t="shared" si="52"/>
        <v>269.86666666666667</v>
      </c>
      <c r="G554" s="10">
        <f t="shared" si="53"/>
        <v>8.2262845849802364</v>
      </c>
      <c r="H554" s="10">
        <f t="shared" si="54"/>
        <v>4.9026945630710452</v>
      </c>
    </row>
    <row r="555" spans="1:8" x14ac:dyDescent="0.3">
      <c r="A555" s="10">
        <f t="shared" si="55"/>
        <v>1947</v>
      </c>
      <c r="B555" s="10" t="s">
        <v>85</v>
      </c>
      <c r="C555" s="10" t="str">
        <f t="shared" si="50"/>
        <v>1947-Feb</v>
      </c>
      <c r="D555" s="10">
        <v>27.3</v>
      </c>
      <c r="E555" s="10">
        <f t="shared" si="51"/>
        <v>269.76666666666665</v>
      </c>
      <c r="F555" s="10">
        <f t="shared" si="52"/>
        <v>271.60000000000002</v>
      </c>
      <c r="G555" s="10">
        <f t="shared" si="53"/>
        <v>10.051546391752577</v>
      </c>
      <c r="H555" s="10">
        <f t="shared" si="54"/>
        <v>6.3261633717838892</v>
      </c>
    </row>
    <row r="556" spans="1:8" x14ac:dyDescent="0.3">
      <c r="A556" s="10">
        <f t="shared" si="55"/>
        <v>1947</v>
      </c>
      <c r="B556" s="10" t="s">
        <v>86</v>
      </c>
      <c r="C556" s="10" t="str">
        <f t="shared" si="50"/>
        <v>1947-Mar</v>
      </c>
      <c r="D556" s="10">
        <v>98</v>
      </c>
      <c r="E556" s="10">
        <f t="shared" si="51"/>
        <v>273.43333333333334</v>
      </c>
      <c r="F556" s="10">
        <f t="shared" si="52"/>
        <v>281.5625</v>
      </c>
      <c r="G556" s="10">
        <f t="shared" si="53"/>
        <v>34.80577136514983</v>
      </c>
      <c r="H556" s="10">
        <f t="shared" si="54"/>
        <v>15.37954663485211</v>
      </c>
    </row>
    <row r="557" spans="1:8" x14ac:dyDescent="0.3">
      <c r="A557" s="10">
        <f t="shared" si="55"/>
        <v>1947</v>
      </c>
      <c r="B557" s="10" t="s">
        <v>87</v>
      </c>
      <c r="C557" s="10" t="str">
        <f t="shared" si="50"/>
        <v>1947-Apr</v>
      </c>
      <c r="D557" s="10">
        <v>142.19999999999999</v>
      </c>
      <c r="E557" s="10">
        <f t="shared" si="51"/>
        <v>289.69166666666666</v>
      </c>
      <c r="F557" s="10">
        <f t="shared" si="52"/>
        <v>286.25833333333333</v>
      </c>
      <c r="G557" s="10">
        <f t="shared" si="53"/>
        <v>49.675409740618903</v>
      </c>
      <c r="H557" s="10">
        <f t="shared" si="54"/>
        <v>45.500102945399853</v>
      </c>
    </row>
    <row r="558" spans="1:8" x14ac:dyDescent="0.3">
      <c r="A558" s="10">
        <f t="shared" si="55"/>
        <v>1947</v>
      </c>
      <c r="B558" s="10" t="s">
        <v>88</v>
      </c>
      <c r="C558" s="10" t="str">
        <f t="shared" si="50"/>
        <v>1947-May</v>
      </c>
      <c r="D558" s="10">
        <v>85.7</v>
      </c>
      <c r="E558" s="10">
        <f t="shared" si="51"/>
        <v>282.82499999999999</v>
      </c>
      <c r="F558" s="10">
        <f t="shared" si="52"/>
        <v>272.8</v>
      </c>
      <c r="G558" s="10">
        <f t="shared" si="53"/>
        <v>31.414956011730204</v>
      </c>
      <c r="H558" s="10">
        <f t="shared" si="54"/>
        <v>94.194633866921578</v>
      </c>
    </row>
    <row r="559" spans="1:8" x14ac:dyDescent="0.3">
      <c r="A559" s="10">
        <f t="shared" si="55"/>
        <v>1947</v>
      </c>
      <c r="B559" s="10" t="s">
        <v>89</v>
      </c>
      <c r="C559" s="10" t="str">
        <f t="shared" si="50"/>
        <v>1947-Jun</v>
      </c>
      <c r="D559" s="10">
        <v>556.1</v>
      </c>
      <c r="E559" s="10">
        <f t="shared" si="51"/>
        <v>262.77500000000003</v>
      </c>
      <c r="F559" s="10">
        <f t="shared" si="52"/>
        <v>256.30416666666667</v>
      </c>
      <c r="G559" s="10">
        <f t="shared" si="53"/>
        <v>216.96877082893047</v>
      </c>
      <c r="H559" s="10">
        <f t="shared" si="54"/>
        <v>269.42935814401113</v>
      </c>
    </row>
    <row r="560" spans="1:8" x14ac:dyDescent="0.3">
      <c r="A560" s="10">
        <f t="shared" si="55"/>
        <v>1947</v>
      </c>
      <c r="B560" s="10" t="s">
        <v>90</v>
      </c>
      <c r="C560" s="10" t="str">
        <f t="shared" si="50"/>
        <v>1947-Jul</v>
      </c>
      <c r="D560" s="10">
        <v>669.3</v>
      </c>
      <c r="E560" s="10">
        <f t="shared" si="51"/>
        <v>249.83333333333334</v>
      </c>
      <c r="F560" s="10">
        <f t="shared" si="52"/>
        <v>250.7</v>
      </c>
      <c r="G560" s="10">
        <f t="shared" si="53"/>
        <v>266.97247706422019</v>
      </c>
      <c r="H560" s="10">
        <f t="shared" si="54"/>
        <v>285.19083662626548</v>
      </c>
    </row>
    <row r="561" spans="1:8" x14ac:dyDescent="0.3">
      <c r="A561" s="10">
        <f t="shared" si="55"/>
        <v>1947</v>
      </c>
      <c r="B561" s="10" t="s">
        <v>91</v>
      </c>
      <c r="C561" s="10" t="str">
        <f t="shared" si="50"/>
        <v>1947-Aug</v>
      </c>
      <c r="D561" s="10">
        <v>739.6</v>
      </c>
      <c r="E561" s="10">
        <f t="shared" si="51"/>
        <v>251.56666666666663</v>
      </c>
      <c r="F561" s="10">
        <f t="shared" si="52"/>
        <v>250.77499999999998</v>
      </c>
      <c r="G561" s="10">
        <f t="shared" si="53"/>
        <v>294.92573023626761</v>
      </c>
      <c r="H561" s="10">
        <f t="shared" si="54"/>
        <v>173.75703732870761</v>
      </c>
    </row>
    <row r="562" spans="1:8" x14ac:dyDescent="0.3">
      <c r="A562" s="10">
        <f t="shared" si="55"/>
        <v>1947</v>
      </c>
      <c r="B562" s="10" t="s">
        <v>92</v>
      </c>
      <c r="C562" s="10" t="str">
        <f t="shared" si="50"/>
        <v>1947-Sep</v>
      </c>
      <c r="D562" s="10">
        <v>394.5</v>
      </c>
      <c r="E562" s="10">
        <f t="shared" si="51"/>
        <v>249.98333333333335</v>
      </c>
      <c r="F562" s="10">
        <f t="shared" si="52"/>
        <v>247.90833333333336</v>
      </c>
      <c r="G562" s="10">
        <f t="shared" si="53"/>
        <v>159.13139937476888</v>
      </c>
      <c r="H562" s="10">
        <f t="shared" si="54"/>
        <v>99.531501760555074</v>
      </c>
    </row>
    <row r="563" spans="1:8" x14ac:dyDescent="0.3">
      <c r="A563" s="10">
        <f t="shared" si="55"/>
        <v>1947</v>
      </c>
      <c r="B563" s="10" t="s">
        <v>93</v>
      </c>
      <c r="C563" s="10" t="str">
        <f t="shared" si="50"/>
        <v>1947-Oct</v>
      </c>
      <c r="D563" s="10">
        <v>183.7</v>
      </c>
      <c r="E563" s="10">
        <f t="shared" si="51"/>
        <v>245.83333333333334</v>
      </c>
      <c r="F563" s="10">
        <f t="shared" si="52"/>
        <v>245.11666666666667</v>
      </c>
      <c r="G563" s="10">
        <f t="shared" si="53"/>
        <v>74.943904263275982</v>
      </c>
      <c r="H563" s="10">
        <f t="shared" si="54"/>
        <v>121.62025926293542</v>
      </c>
    </row>
    <row r="564" spans="1:8" x14ac:dyDescent="0.3">
      <c r="A564" s="10">
        <f t="shared" si="55"/>
        <v>1947</v>
      </c>
      <c r="B564" s="10" t="s">
        <v>94</v>
      </c>
      <c r="C564" s="10" t="str">
        <f t="shared" si="50"/>
        <v>1947-Nov</v>
      </c>
      <c r="D564" s="10">
        <v>32.4</v>
      </c>
      <c r="E564" s="10">
        <f t="shared" si="51"/>
        <v>244.39999999999998</v>
      </c>
      <c r="F564" s="10">
        <f t="shared" si="52"/>
        <v>249.67500000000001</v>
      </c>
      <c r="G564" s="10">
        <f t="shared" si="53"/>
        <v>12.976869930910183</v>
      </c>
      <c r="H564" s="10">
        <f t="shared" si="54"/>
        <v>67.576439773848591</v>
      </c>
    </row>
    <row r="565" spans="1:8" x14ac:dyDescent="0.3">
      <c r="A565" s="10">
        <f t="shared" si="55"/>
        <v>1947</v>
      </c>
      <c r="B565" s="10" t="s">
        <v>95</v>
      </c>
      <c r="C565" s="10" t="str">
        <f t="shared" si="50"/>
        <v>1947-Dec</v>
      </c>
      <c r="D565" s="10">
        <v>47</v>
      </c>
      <c r="E565" s="10">
        <f t="shared" si="51"/>
        <v>254.95000000000002</v>
      </c>
      <c r="F565" s="10">
        <f t="shared" si="52"/>
        <v>269.70416666666665</v>
      </c>
      <c r="G565" s="10">
        <f t="shared" si="53"/>
        <v>17.426501259095616</v>
      </c>
      <c r="H565" s="10">
        <f t="shared" si="54"/>
        <v>16.591425721648235</v>
      </c>
    </row>
    <row r="566" spans="1:8" x14ac:dyDescent="0.3">
      <c r="A566" s="10">
        <f t="shared" si="55"/>
        <v>1948</v>
      </c>
      <c r="B566" s="10" t="s">
        <v>84</v>
      </c>
      <c r="C566" s="10" t="str">
        <f t="shared" si="50"/>
        <v>1948-Jan</v>
      </c>
      <c r="D566" s="10">
        <v>43</v>
      </c>
      <c r="E566" s="10">
        <f t="shared" si="51"/>
        <v>284.45833333333331</v>
      </c>
      <c r="F566" s="10">
        <f t="shared" si="52"/>
        <v>282.36249999999995</v>
      </c>
      <c r="G566" s="10">
        <f t="shared" si="53"/>
        <v>15.228651113373768</v>
      </c>
      <c r="H566" s="10">
        <f t="shared" si="54"/>
        <v>4.9026945630710452</v>
      </c>
    </row>
    <row r="567" spans="1:8" x14ac:dyDescent="0.3">
      <c r="A567" s="10">
        <f t="shared" si="55"/>
        <v>1948</v>
      </c>
      <c r="B567" s="10" t="s">
        <v>85</v>
      </c>
      <c r="C567" s="10" t="str">
        <f t="shared" si="50"/>
        <v>1948-Feb</v>
      </c>
      <c r="D567" s="10">
        <v>8.3000000000000007</v>
      </c>
      <c r="E567" s="10">
        <f t="shared" si="51"/>
        <v>280.26666666666665</v>
      </c>
      <c r="F567" s="10">
        <f t="shared" si="52"/>
        <v>269.7791666666667</v>
      </c>
      <c r="G567" s="10">
        <f t="shared" si="53"/>
        <v>3.0765904211778152</v>
      </c>
      <c r="H567" s="10">
        <f t="shared" si="54"/>
        <v>6.3261633717838892</v>
      </c>
    </row>
    <row r="568" spans="1:8" x14ac:dyDescent="0.3">
      <c r="A568" s="10">
        <f t="shared" si="55"/>
        <v>1948</v>
      </c>
      <c r="B568" s="10" t="s">
        <v>86</v>
      </c>
      <c r="C568" s="10" t="str">
        <f t="shared" si="50"/>
        <v>1948-Mar</v>
      </c>
      <c r="D568" s="10">
        <v>48.2</v>
      </c>
      <c r="E568" s="10">
        <f t="shared" si="51"/>
        <v>259.29166666666669</v>
      </c>
      <c r="F568" s="10">
        <f t="shared" si="52"/>
        <v>249.79583333333335</v>
      </c>
      <c r="G568" s="10">
        <f t="shared" si="53"/>
        <v>19.295758202532067</v>
      </c>
      <c r="H568" s="10">
        <f t="shared" si="54"/>
        <v>15.37954663485211</v>
      </c>
    </row>
    <row r="569" spans="1:8" x14ac:dyDescent="0.3">
      <c r="A569" s="10">
        <f t="shared" si="55"/>
        <v>1948</v>
      </c>
      <c r="B569" s="10" t="s">
        <v>87</v>
      </c>
      <c r="C569" s="10" t="str">
        <f t="shared" si="50"/>
        <v>1948-Apr</v>
      </c>
      <c r="D569" s="10">
        <v>125</v>
      </c>
      <c r="E569" s="10">
        <f t="shared" si="51"/>
        <v>240.30000000000004</v>
      </c>
      <c r="F569" s="10">
        <f t="shared" si="52"/>
        <v>240.30833333333337</v>
      </c>
      <c r="G569" s="10">
        <f t="shared" si="53"/>
        <v>52.01650657141866</v>
      </c>
      <c r="H569" s="10">
        <f t="shared" si="54"/>
        <v>45.500102945399853</v>
      </c>
    </row>
    <row r="570" spans="1:8" x14ac:dyDescent="0.3">
      <c r="A570" s="10">
        <f t="shared" si="55"/>
        <v>1948</v>
      </c>
      <c r="B570" s="10" t="s">
        <v>88</v>
      </c>
      <c r="C570" s="10" t="str">
        <f t="shared" si="50"/>
        <v>1948-May</v>
      </c>
      <c r="D570" s="10">
        <v>212.3</v>
      </c>
      <c r="E570" s="10">
        <f t="shared" si="51"/>
        <v>240.31666666666669</v>
      </c>
      <c r="F570" s="10">
        <f t="shared" si="52"/>
        <v>247.95000000000002</v>
      </c>
      <c r="G570" s="10">
        <f t="shared" si="53"/>
        <v>85.622101230086699</v>
      </c>
      <c r="H570" s="10">
        <f t="shared" si="54"/>
        <v>94.194633866921578</v>
      </c>
    </row>
    <row r="571" spans="1:8" x14ac:dyDescent="0.3">
      <c r="A571" s="10">
        <f t="shared" si="55"/>
        <v>1948</v>
      </c>
      <c r="B571" s="10" t="s">
        <v>89</v>
      </c>
      <c r="C571" s="10" t="str">
        <f t="shared" si="50"/>
        <v>1948-Jun</v>
      </c>
      <c r="D571" s="10">
        <v>910.2</v>
      </c>
      <c r="E571" s="10">
        <f t="shared" si="51"/>
        <v>255.58333333333334</v>
      </c>
      <c r="F571" s="10">
        <f t="shared" si="52"/>
        <v>254.42500000000001</v>
      </c>
      <c r="G571" s="10">
        <f t="shared" si="53"/>
        <v>357.74786282794537</v>
      </c>
      <c r="H571" s="10">
        <f t="shared" si="54"/>
        <v>269.42935814401113</v>
      </c>
    </row>
    <row r="572" spans="1:8" x14ac:dyDescent="0.3">
      <c r="A572" s="10">
        <f t="shared" si="55"/>
        <v>1948</v>
      </c>
      <c r="B572" s="10" t="s">
        <v>90</v>
      </c>
      <c r="C572" s="10" t="str">
        <f t="shared" si="50"/>
        <v>1948-Jul</v>
      </c>
      <c r="D572" s="10">
        <v>619</v>
      </c>
      <c r="E572" s="10">
        <f t="shared" si="51"/>
        <v>253.26666666666665</v>
      </c>
      <c r="F572" s="10">
        <f t="shared" si="52"/>
        <v>251.5</v>
      </c>
      <c r="G572" s="10">
        <f t="shared" si="53"/>
        <v>246.12326043737573</v>
      </c>
      <c r="H572" s="10">
        <f t="shared" si="54"/>
        <v>285.19083662626548</v>
      </c>
    </row>
    <row r="573" spans="1:8" x14ac:dyDescent="0.3">
      <c r="A573" s="10">
        <f t="shared" si="55"/>
        <v>1948</v>
      </c>
      <c r="B573" s="10" t="s">
        <v>91</v>
      </c>
      <c r="C573" s="10" t="str">
        <f t="shared" si="50"/>
        <v>1948-Aug</v>
      </c>
      <c r="D573" s="10">
        <v>487.9</v>
      </c>
      <c r="E573" s="10">
        <f t="shared" si="51"/>
        <v>249.73333333333332</v>
      </c>
      <c r="F573" s="10">
        <f t="shared" si="52"/>
        <v>249.46249999999998</v>
      </c>
      <c r="G573" s="10">
        <f t="shared" si="53"/>
        <v>195.58049807085234</v>
      </c>
      <c r="H573" s="10">
        <f t="shared" si="54"/>
        <v>173.75703732870761</v>
      </c>
    </row>
    <row r="574" spans="1:8" x14ac:dyDescent="0.3">
      <c r="A574" s="10">
        <f t="shared" si="55"/>
        <v>1948</v>
      </c>
      <c r="B574" s="10" t="s">
        <v>92</v>
      </c>
      <c r="C574" s="10" t="str">
        <f t="shared" si="50"/>
        <v>1948-Sep</v>
      </c>
      <c r="D574" s="10">
        <v>166.6</v>
      </c>
      <c r="E574" s="10">
        <f t="shared" si="51"/>
        <v>249.19166666666663</v>
      </c>
      <c r="F574" s="10">
        <f t="shared" si="52"/>
        <v>247.37083333333331</v>
      </c>
      <c r="G574" s="10">
        <f t="shared" si="53"/>
        <v>67.348279405076724</v>
      </c>
      <c r="H574" s="10">
        <f t="shared" si="54"/>
        <v>99.531501760555074</v>
      </c>
    </row>
    <row r="575" spans="1:8" x14ac:dyDescent="0.3">
      <c r="A575" s="10">
        <f t="shared" si="55"/>
        <v>1948</v>
      </c>
      <c r="B575" s="10" t="s">
        <v>93</v>
      </c>
      <c r="C575" s="10" t="str">
        <f t="shared" si="50"/>
        <v>1948-Oct</v>
      </c>
      <c r="D575" s="10">
        <v>183.9</v>
      </c>
      <c r="E575" s="10">
        <f t="shared" si="51"/>
        <v>245.54999999999998</v>
      </c>
      <c r="F575" s="10">
        <f t="shared" si="52"/>
        <v>244.42916666666665</v>
      </c>
      <c r="G575" s="10">
        <f t="shared" si="53"/>
        <v>75.236520464347208</v>
      </c>
      <c r="H575" s="10">
        <f t="shared" si="54"/>
        <v>121.62025926293542</v>
      </c>
    </row>
    <row r="576" spans="1:8" x14ac:dyDescent="0.3">
      <c r="A576" s="10">
        <f t="shared" si="55"/>
        <v>1948</v>
      </c>
      <c r="B576" s="10" t="s">
        <v>94</v>
      </c>
      <c r="C576" s="10" t="str">
        <f t="shared" si="50"/>
        <v>1948-Nov</v>
      </c>
      <c r="D576" s="10">
        <v>215.6</v>
      </c>
      <c r="E576" s="10">
        <f t="shared" si="51"/>
        <v>243.30833333333331</v>
      </c>
      <c r="F576" s="10">
        <f t="shared" si="52"/>
        <v>252.79583333333329</v>
      </c>
      <c r="G576" s="10">
        <f t="shared" si="53"/>
        <v>85.28621581974916</v>
      </c>
      <c r="H576" s="10">
        <f t="shared" si="54"/>
        <v>67.576439773848591</v>
      </c>
    </row>
    <row r="577" spans="1:8" x14ac:dyDescent="0.3">
      <c r="A577" s="10">
        <f t="shared" si="55"/>
        <v>1948</v>
      </c>
      <c r="B577" s="10" t="s">
        <v>95</v>
      </c>
      <c r="C577" s="10" t="str">
        <f t="shared" si="50"/>
        <v>1948-Dec</v>
      </c>
      <c r="D577" s="10">
        <v>19.2</v>
      </c>
      <c r="E577" s="10">
        <f t="shared" si="51"/>
        <v>262.2833333333333</v>
      </c>
      <c r="F577" s="10">
        <f t="shared" si="52"/>
        <v>246.70416666666665</v>
      </c>
      <c r="G577" s="10">
        <f t="shared" si="53"/>
        <v>7.7826006181492682</v>
      </c>
      <c r="H577" s="10">
        <f t="shared" si="54"/>
        <v>16.591425721648235</v>
      </c>
    </row>
    <row r="578" spans="1:8" x14ac:dyDescent="0.3">
      <c r="A578" s="10">
        <f t="shared" si="55"/>
        <v>1949</v>
      </c>
      <c r="B578" s="10" t="s">
        <v>84</v>
      </c>
      <c r="C578" s="10" t="str">
        <f t="shared" si="50"/>
        <v>1949-Jan</v>
      </c>
      <c r="D578" s="10">
        <v>0.6</v>
      </c>
      <c r="E578" s="10">
        <f t="shared" si="51"/>
        <v>231.125</v>
      </c>
      <c r="F578" s="10">
        <f t="shared" si="52"/>
        <v>236.94583333333333</v>
      </c>
      <c r="G578" s="10">
        <f t="shared" si="53"/>
        <v>0.2532224312870382</v>
      </c>
      <c r="H578" s="10">
        <f t="shared" si="54"/>
        <v>4.9026945630710452</v>
      </c>
    </row>
    <row r="579" spans="1:8" x14ac:dyDescent="0.3">
      <c r="A579" s="10">
        <f t="shared" si="55"/>
        <v>1949</v>
      </c>
      <c r="B579" s="10" t="s">
        <v>85</v>
      </c>
      <c r="C579" s="10" t="str">
        <f t="shared" ref="C579:C642" si="56">_xlfn.CONCAT(A579,"-",LEFT(B579,3))</f>
        <v>1949-Feb</v>
      </c>
      <c r="D579" s="10">
        <v>1.8</v>
      </c>
      <c r="E579" s="10">
        <f t="shared" si="51"/>
        <v>242.76666666666665</v>
      </c>
      <c r="F579" s="10">
        <f t="shared" si="52"/>
        <v>240.98750000000001</v>
      </c>
      <c r="G579" s="10">
        <f t="shared" si="53"/>
        <v>0.74692670781679549</v>
      </c>
      <c r="H579" s="10">
        <f t="shared" si="54"/>
        <v>6.3261633717838892</v>
      </c>
    </row>
    <row r="580" spans="1:8" x14ac:dyDescent="0.3">
      <c r="A580" s="10">
        <f t="shared" si="55"/>
        <v>1949</v>
      </c>
      <c r="B580" s="10" t="s">
        <v>86</v>
      </c>
      <c r="C580" s="10" t="str">
        <f t="shared" si="56"/>
        <v>1949-Mar</v>
      </c>
      <c r="D580" s="10">
        <v>4.5</v>
      </c>
      <c r="E580" s="10">
        <f t="shared" si="51"/>
        <v>239.20833333333334</v>
      </c>
      <c r="F580" s="10">
        <f t="shared" si="52"/>
        <v>247.03749999999999</v>
      </c>
      <c r="G580" s="10">
        <f t="shared" si="53"/>
        <v>1.8215857916308253</v>
      </c>
      <c r="H580" s="10">
        <f t="shared" si="54"/>
        <v>15.37954663485211</v>
      </c>
    </row>
    <row r="581" spans="1:8" x14ac:dyDescent="0.3">
      <c r="A581" s="10">
        <f t="shared" si="55"/>
        <v>1949</v>
      </c>
      <c r="B581" s="10" t="s">
        <v>87</v>
      </c>
      <c r="C581" s="10" t="str">
        <f t="shared" si="56"/>
        <v>1949-Apr</v>
      </c>
      <c r="D581" s="10">
        <v>98.1</v>
      </c>
      <c r="E581" s="10">
        <f t="shared" si="51"/>
        <v>254.86666666666665</v>
      </c>
      <c r="F581" s="10">
        <f t="shared" si="52"/>
        <v>256.75</v>
      </c>
      <c r="G581" s="10">
        <f t="shared" si="53"/>
        <v>38.208373904576433</v>
      </c>
      <c r="H581" s="10">
        <f t="shared" si="54"/>
        <v>45.500102945399853</v>
      </c>
    </row>
    <row r="582" spans="1:8" x14ac:dyDescent="0.3">
      <c r="A582" s="10">
        <f t="shared" si="55"/>
        <v>1949</v>
      </c>
      <c r="B582" s="10" t="s">
        <v>88</v>
      </c>
      <c r="C582" s="10" t="str">
        <f t="shared" si="56"/>
        <v>1949-May</v>
      </c>
      <c r="D582" s="10">
        <v>440</v>
      </c>
      <c r="E582" s="10">
        <f t="shared" si="51"/>
        <v>258.63333333333333</v>
      </c>
      <c r="F582" s="10">
        <f t="shared" si="52"/>
        <v>252.64583333333331</v>
      </c>
      <c r="G582" s="10">
        <f t="shared" si="53"/>
        <v>174.15684010884803</v>
      </c>
      <c r="H582" s="10">
        <f t="shared" si="54"/>
        <v>94.194633866921578</v>
      </c>
    </row>
    <row r="583" spans="1:8" x14ac:dyDescent="0.3">
      <c r="A583" s="10">
        <f t="shared" si="55"/>
        <v>1949</v>
      </c>
      <c r="B583" s="10" t="s">
        <v>89</v>
      </c>
      <c r="C583" s="10" t="str">
        <f t="shared" si="56"/>
        <v>1949-Jun</v>
      </c>
      <c r="D583" s="10">
        <v>536.29999999999995</v>
      </c>
      <c r="E583" s="10">
        <f t="shared" si="51"/>
        <v>246.65833333333333</v>
      </c>
      <c r="F583" s="10">
        <f t="shared" si="52"/>
        <v>245.93333333333334</v>
      </c>
      <c r="G583" s="10">
        <f t="shared" si="53"/>
        <v>218.06722689075627</v>
      </c>
      <c r="H583" s="10">
        <f t="shared" si="54"/>
        <v>269.42935814401113</v>
      </c>
    </row>
    <row r="584" spans="1:8" x14ac:dyDescent="0.3">
      <c r="A584" s="10">
        <f t="shared" si="55"/>
        <v>1949</v>
      </c>
      <c r="B584" s="10" t="s">
        <v>90</v>
      </c>
      <c r="C584" s="10" t="str">
        <f t="shared" si="56"/>
        <v>1949-Jul</v>
      </c>
      <c r="D584" s="10">
        <v>758.7</v>
      </c>
      <c r="E584" s="10">
        <f t="shared" si="51"/>
        <v>245.20833333333334</v>
      </c>
      <c r="F584" s="10">
        <f t="shared" si="52"/>
        <v>245.1875</v>
      </c>
      <c r="G584" s="10">
        <f t="shared" si="53"/>
        <v>309.43665562069845</v>
      </c>
      <c r="H584" s="10">
        <f t="shared" si="54"/>
        <v>285.19083662626548</v>
      </c>
    </row>
    <row r="585" spans="1:8" x14ac:dyDescent="0.3">
      <c r="A585" s="10">
        <f t="shared" si="55"/>
        <v>1949</v>
      </c>
      <c r="B585" s="10" t="s">
        <v>91</v>
      </c>
      <c r="C585" s="10" t="str">
        <f t="shared" si="56"/>
        <v>1949-Aug</v>
      </c>
      <c r="D585" s="10">
        <v>445.2</v>
      </c>
      <c r="E585" s="10">
        <f t="shared" ref="E585:E648" si="57">AVERAGE(D579:D590)</f>
        <v>245.16666666666666</v>
      </c>
      <c r="F585" s="10">
        <f t="shared" ref="F585:F648" si="58">AVERAGE(E585:E586)</f>
        <v>247.32916666666665</v>
      </c>
      <c r="G585" s="10">
        <f t="shared" ref="G585:G648" si="59">D585*100/F585</f>
        <v>180.00303239609832</v>
      </c>
      <c r="H585" s="10">
        <f t="shared" ref="H585:H648" si="60">_xlfn.SWITCH(TRUE,B585="January",$K$125,B585="February",$K$126,B585="March",$K$127,B585="April",$K$128,B585="May",$K$129,B585="June",$K$130,B585="July",$K$131,B585="August",$K$132,B585="September",$K$133,B585="October",$K$134,B585="November",$K$135,B585="December",$K$136)</f>
        <v>173.75703732870761</v>
      </c>
    </row>
    <row r="586" spans="1:8" x14ac:dyDescent="0.3">
      <c r="A586" s="10">
        <f t="shared" si="55"/>
        <v>1949</v>
      </c>
      <c r="B586" s="10" t="s">
        <v>92</v>
      </c>
      <c r="C586" s="10" t="str">
        <f t="shared" si="56"/>
        <v>1949-Sep</v>
      </c>
      <c r="D586" s="10">
        <v>354.5</v>
      </c>
      <c r="E586" s="10">
        <f t="shared" si="57"/>
        <v>249.49166666666667</v>
      </c>
      <c r="F586" s="10">
        <f t="shared" si="58"/>
        <v>250.60000000000002</v>
      </c>
      <c r="G586" s="10">
        <f t="shared" si="59"/>
        <v>141.46049481245009</v>
      </c>
      <c r="H586" s="10">
        <f t="shared" si="60"/>
        <v>99.531501760555074</v>
      </c>
    </row>
    <row r="587" spans="1:8" x14ac:dyDescent="0.3">
      <c r="A587" s="10">
        <f t="shared" si="55"/>
        <v>1949</v>
      </c>
      <c r="B587" s="10" t="s">
        <v>93</v>
      </c>
      <c r="C587" s="10" t="str">
        <f t="shared" si="56"/>
        <v>1949-Oct</v>
      </c>
      <c r="D587" s="10">
        <v>229.1</v>
      </c>
      <c r="E587" s="10">
        <f t="shared" si="57"/>
        <v>251.70833333333334</v>
      </c>
      <c r="F587" s="10">
        <f t="shared" si="58"/>
        <v>250.47499999999999</v>
      </c>
      <c r="G587" s="10">
        <f t="shared" si="59"/>
        <v>91.466214193033238</v>
      </c>
      <c r="H587" s="10">
        <f t="shared" si="60"/>
        <v>121.62025926293542</v>
      </c>
    </row>
    <row r="588" spans="1:8" x14ac:dyDescent="0.3">
      <c r="A588" s="10">
        <f t="shared" si="55"/>
        <v>1949</v>
      </c>
      <c r="B588" s="10" t="s">
        <v>94</v>
      </c>
      <c r="C588" s="10" t="str">
        <f t="shared" si="56"/>
        <v>1949-Nov</v>
      </c>
      <c r="D588" s="10">
        <v>71.900000000000006</v>
      </c>
      <c r="E588" s="10">
        <f t="shared" si="57"/>
        <v>249.24166666666665</v>
      </c>
      <c r="F588" s="10">
        <f t="shared" si="58"/>
        <v>240.99166666666665</v>
      </c>
      <c r="G588" s="10">
        <f t="shared" si="59"/>
        <v>29.83505653722467</v>
      </c>
      <c r="H588" s="10">
        <f t="shared" si="60"/>
        <v>67.576439773848591</v>
      </c>
    </row>
    <row r="589" spans="1:8" x14ac:dyDescent="0.3">
      <c r="A589" s="10">
        <f t="shared" si="55"/>
        <v>1949</v>
      </c>
      <c r="B589" s="10" t="s">
        <v>95</v>
      </c>
      <c r="C589" s="10" t="str">
        <f t="shared" si="56"/>
        <v>1949-Dec</v>
      </c>
      <c r="D589" s="10">
        <v>1.8</v>
      </c>
      <c r="E589" s="10">
        <f t="shared" si="57"/>
        <v>232.74166666666665</v>
      </c>
      <c r="F589" s="10">
        <f t="shared" si="58"/>
        <v>236.99166666666665</v>
      </c>
      <c r="G589" s="10">
        <f t="shared" si="59"/>
        <v>0.75952037694715013</v>
      </c>
      <c r="H589" s="10">
        <f t="shared" si="60"/>
        <v>16.591425721648235</v>
      </c>
    </row>
    <row r="590" spans="1:8" x14ac:dyDescent="0.3">
      <c r="A590" s="10">
        <f t="shared" ref="A590:A653" si="61">A578+1</f>
        <v>1950</v>
      </c>
      <c r="B590" s="10" t="s">
        <v>84</v>
      </c>
      <c r="C590" s="10" t="str">
        <f t="shared" si="56"/>
        <v>1950-Jan</v>
      </c>
      <c r="D590" s="10">
        <v>0.1</v>
      </c>
      <c r="E590" s="10">
        <f t="shared" si="57"/>
        <v>241.24166666666665</v>
      </c>
      <c r="F590" s="10">
        <f t="shared" si="58"/>
        <v>247.36666666666665</v>
      </c>
      <c r="G590" s="10">
        <f t="shared" si="59"/>
        <v>4.0425818622827119E-2</v>
      </c>
      <c r="H590" s="10">
        <f t="shared" si="60"/>
        <v>4.9026945630710452</v>
      </c>
    </row>
    <row r="591" spans="1:8" x14ac:dyDescent="0.3">
      <c r="A591" s="10">
        <f t="shared" si="61"/>
        <v>1950</v>
      </c>
      <c r="B591" s="10" t="s">
        <v>85</v>
      </c>
      <c r="C591" s="10" t="str">
        <f t="shared" si="56"/>
        <v>1950-Feb</v>
      </c>
      <c r="D591" s="10">
        <v>53.7</v>
      </c>
      <c r="E591" s="10">
        <f t="shared" si="57"/>
        <v>253.49166666666665</v>
      </c>
      <c r="F591" s="10">
        <f t="shared" si="58"/>
        <v>251.07916666666665</v>
      </c>
      <c r="G591" s="10">
        <f t="shared" si="59"/>
        <v>21.387676529647024</v>
      </c>
      <c r="H591" s="10">
        <f t="shared" si="60"/>
        <v>6.3261633717838892</v>
      </c>
    </row>
    <row r="592" spans="1:8" x14ac:dyDescent="0.3">
      <c r="A592" s="10">
        <f t="shared" si="61"/>
        <v>1950</v>
      </c>
      <c r="B592" s="10" t="s">
        <v>86</v>
      </c>
      <c r="C592" s="10" t="str">
        <f t="shared" si="56"/>
        <v>1950-Mar</v>
      </c>
      <c r="D592" s="10">
        <v>31.1</v>
      </c>
      <c r="E592" s="10">
        <f t="shared" si="57"/>
        <v>248.66666666666666</v>
      </c>
      <c r="F592" s="10">
        <f t="shared" si="58"/>
        <v>251.04583333333332</v>
      </c>
      <c r="G592" s="10">
        <f t="shared" si="59"/>
        <v>12.388176129856767</v>
      </c>
      <c r="H592" s="10">
        <f t="shared" si="60"/>
        <v>15.37954663485211</v>
      </c>
    </row>
    <row r="593" spans="1:8" x14ac:dyDescent="0.3">
      <c r="A593" s="10">
        <f t="shared" si="61"/>
        <v>1950</v>
      </c>
      <c r="B593" s="10" t="s">
        <v>87</v>
      </c>
      <c r="C593" s="10" t="str">
        <f t="shared" si="56"/>
        <v>1950-Apr</v>
      </c>
      <c r="D593" s="10">
        <v>68.5</v>
      </c>
      <c r="E593" s="10">
        <f t="shared" si="57"/>
        <v>253.42499999999998</v>
      </c>
      <c r="F593" s="10">
        <f t="shared" si="58"/>
        <v>254.3125</v>
      </c>
      <c r="G593" s="10">
        <f t="shared" si="59"/>
        <v>26.935364954534283</v>
      </c>
      <c r="H593" s="10">
        <f t="shared" si="60"/>
        <v>45.500102945399853</v>
      </c>
    </row>
    <row r="594" spans="1:8" x14ac:dyDescent="0.3">
      <c r="A594" s="10">
        <f t="shared" si="61"/>
        <v>1950</v>
      </c>
      <c r="B594" s="10" t="s">
        <v>88</v>
      </c>
      <c r="C594" s="10" t="str">
        <f t="shared" si="56"/>
        <v>1950-May</v>
      </c>
      <c r="D594" s="10">
        <v>242</v>
      </c>
      <c r="E594" s="10">
        <f t="shared" si="57"/>
        <v>255.20000000000002</v>
      </c>
      <c r="F594" s="10">
        <f t="shared" si="58"/>
        <v>258.42083333333335</v>
      </c>
      <c r="G594" s="10">
        <f t="shared" si="59"/>
        <v>93.645700649779911</v>
      </c>
      <c r="H594" s="10">
        <f t="shared" si="60"/>
        <v>94.194633866921578</v>
      </c>
    </row>
    <row r="595" spans="1:8" x14ac:dyDescent="0.3">
      <c r="A595" s="10">
        <f t="shared" si="61"/>
        <v>1950</v>
      </c>
      <c r="B595" s="10" t="s">
        <v>89</v>
      </c>
      <c r="C595" s="10" t="str">
        <f t="shared" si="56"/>
        <v>1950-Jun</v>
      </c>
      <c r="D595" s="10">
        <v>638.29999999999995</v>
      </c>
      <c r="E595" s="10">
        <f t="shared" si="57"/>
        <v>261.64166666666665</v>
      </c>
      <c r="F595" s="10">
        <f t="shared" si="58"/>
        <v>261.93333333333328</v>
      </c>
      <c r="G595" s="10">
        <f t="shared" si="59"/>
        <v>243.68796131331129</v>
      </c>
      <c r="H595" s="10">
        <f t="shared" si="60"/>
        <v>269.42935814401113</v>
      </c>
    </row>
    <row r="596" spans="1:8" x14ac:dyDescent="0.3">
      <c r="A596" s="10">
        <f t="shared" si="61"/>
        <v>1950</v>
      </c>
      <c r="B596" s="10" t="s">
        <v>90</v>
      </c>
      <c r="C596" s="10" t="str">
        <f t="shared" si="56"/>
        <v>1950-Jul</v>
      </c>
      <c r="D596" s="10">
        <v>905.7</v>
      </c>
      <c r="E596" s="10">
        <f t="shared" si="57"/>
        <v>262.22499999999997</v>
      </c>
      <c r="F596" s="10">
        <f t="shared" si="58"/>
        <v>262.49583333333328</v>
      </c>
      <c r="G596" s="10">
        <f t="shared" si="59"/>
        <v>345.03404815949466</v>
      </c>
      <c r="H596" s="10">
        <f t="shared" si="60"/>
        <v>285.19083662626548</v>
      </c>
    </row>
    <row r="597" spans="1:8" x14ac:dyDescent="0.3">
      <c r="A597" s="10">
        <f t="shared" si="61"/>
        <v>1950</v>
      </c>
      <c r="B597" s="10" t="s">
        <v>91</v>
      </c>
      <c r="C597" s="10" t="str">
        <f t="shared" si="56"/>
        <v>1950-Aug</v>
      </c>
      <c r="D597" s="10">
        <v>387.3</v>
      </c>
      <c r="E597" s="10">
        <f t="shared" si="57"/>
        <v>262.76666666666665</v>
      </c>
      <c r="F597" s="10">
        <f t="shared" si="58"/>
        <v>260.79999999999995</v>
      </c>
      <c r="G597" s="10">
        <f t="shared" si="59"/>
        <v>148.50460122699388</v>
      </c>
      <c r="H597" s="10">
        <f t="shared" si="60"/>
        <v>173.75703732870761</v>
      </c>
    </row>
    <row r="598" spans="1:8" x14ac:dyDescent="0.3">
      <c r="A598" s="10">
        <f t="shared" si="61"/>
        <v>1950</v>
      </c>
      <c r="B598" s="10" t="s">
        <v>92</v>
      </c>
      <c r="C598" s="10" t="str">
        <f t="shared" si="56"/>
        <v>1950-Sep</v>
      </c>
      <c r="D598" s="10">
        <v>411.6</v>
      </c>
      <c r="E598" s="10">
        <f t="shared" si="57"/>
        <v>258.83333333333331</v>
      </c>
      <c r="F598" s="10">
        <f t="shared" si="58"/>
        <v>259.27083333333331</v>
      </c>
      <c r="G598" s="10">
        <f t="shared" si="59"/>
        <v>158.75291281639213</v>
      </c>
      <c r="H598" s="10">
        <f t="shared" si="60"/>
        <v>99.531501760555074</v>
      </c>
    </row>
    <row r="599" spans="1:8" x14ac:dyDescent="0.3">
      <c r="A599" s="10">
        <f t="shared" si="61"/>
        <v>1950</v>
      </c>
      <c r="B599" s="10" t="s">
        <v>93</v>
      </c>
      <c r="C599" s="10" t="str">
        <f t="shared" si="56"/>
        <v>1950-Oct</v>
      </c>
      <c r="D599" s="10">
        <v>250.4</v>
      </c>
      <c r="E599" s="10">
        <f t="shared" si="57"/>
        <v>259.70833333333331</v>
      </c>
      <c r="F599" s="10">
        <f t="shared" si="58"/>
        <v>264.18333333333334</v>
      </c>
      <c r="G599" s="10">
        <f t="shared" si="59"/>
        <v>94.782663554349881</v>
      </c>
      <c r="H599" s="10">
        <f t="shared" si="60"/>
        <v>121.62025926293542</v>
      </c>
    </row>
    <row r="600" spans="1:8" x14ac:dyDescent="0.3">
      <c r="A600" s="10">
        <f t="shared" si="61"/>
        <v>1950</v>
      </c>
      <c r="B600" s="10" t="s">
        <v>94</v>
      </c>
      <c r="C600" s="10" t="str">
        <f t="shared" si="56"/>
        <v>1950-Nov</v>
      </c>
      <c r="D600" s="10">
        <v>149.19999999999999</v>
      </c>
      <c r="E600" s="10">
        <f t="shared" si="57"/>
        <v>268.65833333333336</v>
      </c>
      <c r="F600" s="10">
        <f t="shared" si="58"/>
        <v>264.76250000000005</v>
      </c>
      <c r="G600" s="10">
        <f t="shared" si="59"/>
        <v>56.352391294084306</v>
      </c>
      <c r="H600" s="10">
        <f t="shared" si="60"/>
        <v>67.576439773848591</v>
      </c>
    </row>
    <row r="601" spans="1:8" x14ac:dyDescent="0.3">
      <c r="A601" s="10">
        <f t="shared" si="61"/>
        <v>1950</v>
      </c>
      <c r="B601" s="10" t="s">
        <v>95</v>
      </c>
      <c r="C601" s="10" t="str">
        <f t="shared" si="56"/>
        <v>1950-Dec</v>
      </c>
      <c r="D601" s="10">
        <v>8.8000000000000007</v>
      </c>
      <c r="E601" s="10">
        <f t="shared" si="57"/>
        <v>260.86666666666667</v>
      </c>
      <c r="F601" s="10">
        <f t="shared" si="58"/>
        <v>266.52499999999998</v>
      </c>
      <c r="G601" s="10">
        <f t="shared" si="59"/>
        <v>3.3017540568426984</v>
      </c>
      <c r="H601" s="10">
        <f t="shared" si="60"/>
        <v>16.591425721648235</v>
      </c>
    </row>
    <row r="602" spans="1:8" x14ac:dyDescent="0.3">
      <c r="A602" s="10">
        <f t="shared" si="61"/>
        <v>1951</v>
      </c>
      <c r="B602" s="10" t="s">
        <v>84</v>
      </c>
      <c r="C602" s="10" t="str">
        <f t="shared" si="56"/>
        <v>1951-Jan</v>
      </c>
      <c r="D602" s="10">
        <v>6.6</v>
      </c>
      <c r="E602" s="10">
        <f t="shared" si="57"/>
        <v>272.18333333333334</v>
      </c>
      <c r="F602" s="10">
        <f t="shared" si="58"/>
        <v>257.13749999999999</v>
      </c>
      <c r="G602" s="10">
        <f t="shared" si="59"/>
        <v>2.5667201400029169</v>
      </c>
      <c r="H602" s="10">
        <f t="shared" si="60"/>
        <v>4.9026945630710452</v>
      </c>
    </row>
    <row r="603" spans="1:8" x14ac:dyDescent="0.3">
      <c r="A603" s="10">
        <f t="shared" si="61"/>
        <v>1951</v>
      </c>
      <c r="B603" s="10" t="s">
        <v>85</v>
      </c>
      <c r="C603" s="10" t="str">
        <f t="shared" si="56"/>
        <v>1951-Feb</v>
      </c>
      <c r="D603" s="10">
        <v>6.5</v>
      </c>
      <c r="E603" s="10">
        <f t="shared" si="57"/>
        <v>242.09166666666667</v>
      </c>
      <c r="F603" s="10">
        <f t="shared" si="58"/>
        <v>233.89583333333334</v>
      </c>
      <c r="G603" s="10">
        <f t="shared" si="59"/>
        <v>2.7790148748552594</v>
      </c>
      <c r="H603" s="10">
        <f t="shared" si="60"/>
        <v>6.3261633717838892</v>
      </c>
    </row>
    <row r="604" spans="1:8" x14ac:dyDescent="0.3">
      <c r="A604" s="10">
        <f t="shared" si="61"/>
        <v>1951</v>
      </c>
      <c r="B604" s="10" t="s">
        <v>86</v>
      </c>
      <c r="C604" s="10" t="str">
        <f t="shared" si="56"/>
        <v>1951-Mar</v>
      </c>
      <c r="D604" s="10">
        <v>41.6</v>
      </c>
      <c r="E604" s="10">
        <f t="shared" si="57"/>
        <v>225.70000000000002</v>
      </c>
      <c r="F604" s="10">
        <f t="shared" si="58"/>
        <v>221.62500000000003</v>
      </c>
      <c r="G604" s="10">
        <f t="shared" si="59"/>
        <v>18.770445572476028</v>
      </c>
      <c r="H604" s="10">
        <f t="shared" si="60"/>
        <v>15.37954663485211</v>
      </c>
    </row>
    <row r="605" spans="1:8" x14ac:dyDescent="0.3">
      <c r="A605" s="10">
        <f t="shared" si="61"/>
        <v>1951</v>
      </c>
      <c r="B605" s="10" t="s">
        <v>87</v>
      </c>
      <c r="C605" s="10" t="str">
        <f t="shared" si="56"/>
        <v>1951-Apr</v>
      </c>
      <c r="D605" s="10">
        <v>175.9</v>
      </c>
      <c r="E605" s="10">
        <f t="shared" si="57"/>
        <v>217.55000000000004</v>
      </c>
      <c r="F605" s="10">
        <f t="shared" si="58"/>
        <v>217.55833333333337</v>
      </c>
      <c r="G605" s="10">
        <f t="shared" si="59"/>
        <v>80.851878806450372</v>
      </c>
      <c r="H605" s="10">
        <f t="shared" si="60"/>
        <v>45.500102945399853</v>
      </c>
    </row>
    <row r="606" spans="1:8" x14ac:dyDescent="0.3">
      <c r="A606" s="10">
        <f t="shared" si="61"/>
        <v>1951</v>
      </c>
      <c r="B606" s="10" t="s">
        <v>88</v>
      </c>
      <c r="C606" s="10" t="str">
        <f t="shared" si="56"/>
        <v>1951-May</v>
      </c>
      <c r="D606" s="10">
        <v>148.5</v>
      </c>
      <c r="E606" s="10">
        <f t="shared" si="57"/>
        <v>217.56666666666669</v>
      </c>
      <c r="F606" s="10">
        <f t="shared" si="58"/>
        <v>220.91666666666669</v>
      </c>
      <c r="G606" s="10">
        <f t="shared" si="59"/>
        <v>67.219917012448121</v>
      </c>
      <c r="H606" s="10">
        <f t="shared" si="60"/>
        <v>94.194633866921578</v>
      </c>
    </row>
    <row r="607" spans="1:8" x14ac:dyDescent="0.3">
      <c r="A607" s="10">
        <f t="shared" si="61"/>
        <v>1951</v>
      </c>
      <c r="B607" s="10" t="s">
        <v>89</v>
      </c>
      <c r="C607" s="10" t="str">
        <f t="shared" si="56"/>
        <v>1951-Jun</v>
      </c>
      <c r="D607" s="10">
        <v>774.1</v>
      </c>
      <c r="E607" s="10">
        <f t="shared" si="57"/>
        <v>224.26666666666665</v>
      </c>
      <c r="F607" s="10">
        <f t="shared" si="58"/>
        <v>224.86666666666667</v>
      </c>
      <c r="G607" s="10">
        <f t="shared" si="59"/>
        <v>344.24844352208714</v>
      </c>
      <c r="H607" s="10">
        <f t="shared" si="60"/>
        <v>269.42935814401113</v>
      </c>
    </row>
    <row r="608" spans="1:8" x14ac:dyDescent="0.3">
      <c r="A608" s="10">
        <f t="shared" si="61"/>
        <v>1951</v>
      </c>
      <c r="B608" s="10" t="s">
        <v>90</v>
      </c>
      <c r="C608" s="10" t="str">
        <f t="shared" si="56"/>
        <v>1951-Jul</v>
      </c>
      <c r="D608" s="10">
        <v>544.6</v>
      </c>
      <c r="E608" s="10">
        <f t="shared" si="57"/>
        <v>225.46666666666667</v>
      </c>
      <c r="F608" s="10">
        <f t="shared" si="58"/>
        <v>225.4083333333333</v>
      </c>
      <c r="G608" s="10">
        <f t="shared" si="59"/>
        <v>241.6059743428593</v>
      </c>
      <c r="H608" s="10">
        <f t="shared" si="60"/>
        <v>285.19083662626548</v>
      </c>
    </row>
    <row r="609" spans="1:8" x14ac:dyDescent="0.3">
      <c r="A609" s="10">
        <f t="shared" si="61"/>
        <v>1951</v>
      </c>
      <c r="B609" s="10" t="s">
        <v>91</v>
      </c>
      <c r="C609" s="10" t="str">
        <f t="shared" si="56"/>
        <v>1951-Aug</v>
      </c>
      <c r="D609" s="10">
        <v>190.6</v>
      </c>
      <c r="E609" s="10">
        <f t="shared" si="57"/>
        <v>225.34999999999994</v>
      </c>
      <c r="F609" s="10">
        <f t="shared" si="58"/>
        <v>227.08749999999992</v>
      </c>
      <c r="G609" s="10">
        <f t="shared" si="59"/>
        <v>83.932404910001679</v>
      </c>
      <c r="H609" s="10">
        <f t="shared" si="60"/>
        <v>173.75703732870761</v>
      </c>
    </row>
    <row r="610" spans="1:8" x14ac:dyDescent="0.3">
      <c r="A610" s="10">
        <f t="shared" si="61"/>
        <v>1951</v>
      </c>
      <c r="B610" s="10" t="s">
        <v>92</v>
      </c>
      <c r="C610" s="10" t="str">
        <f t="shared" si="56"/>
        <v>1951-Sep</v>
      </c>
      <c r="D610" s="10">
        <v>313.8</v>
      </c>
      <c r="E610" s="10">
        <f t="shared" si="57"/>
        <v>228.82499999999993</v>
      </c>
      <c r="F610" s="10">
        <f t="shared" si="58"/>
        <v>227.95833333333326</v>
      </c>
      <c r="G610" s="10">
        <f t="shared" si="59"/>
        <v>137.65673551453122</v>
      </c>
      <c r="H610" s="10">
        <f t="shared" si="60"/>
        <v>99.531501760555074</v>
      </c>
    </row>
    <row r="611" spans="1:8" x14ac:dyDescent="0.3">
      <c r="A611" s="10">
        <f t="shared" si="61"/>
        <v>1951</v>
      </c>
      <c r="B611" s="10" t="s">
        <v>93</v>
      </c>
      <c r="C611" s="10" t="str">
        <f t="shared" si="56"/>
        <v>1951-Oct</v>
      </c>
      <c r="D611" s="10">
        <v>250.6</v>
      </c>
      <c r="E611" s="10">
        <f t="shared" si="57"/>
        <v>227.09166666666661</v>
      </c>
      <c r="F611" s="10">
        <f t="shared" si="58"/>
        <v>224.43749999999994</v>
      </c>
      <c r="G611" s="10">
        <f t="shared" si="59"/>
        <v>111.65692007797274</v>
      </c>
      <c r="H611" s="10">
        <f t="shared" si="60"/>
        <v>121.62025926293542</v>
      </c>
    </row>
    <row r="612" spans="1:8" x14ac:dyDescent="0.3">
      <c r="A612" s="10">
        <f t="shared" si="61"/>
        <v>1951</v>
      </c>
      <c r="B612" s="10" t="s">
        <v>94</v>
      </c>
      <c r="C612" s="10" t="str">
        <f t="shared" si="56"/>
        <v>1951-Nov</v>
      </c>
      <c r="D612" s="10">
        <v>229.6</v>
      </c>
      <c r="E612" s="10">
        <f t="shared" si="57"/>
        <v>221.78333333333327</v>
      </c>
      <c r="F612" s="10">
        <f t="shared" si="58"/>
        <v>224.53749999999994</v>
      </c>
      <c r="G612" s="10">
        <f t="shared" si="59"/>
        <v>102.25463452652677</v>
      </c>
      <c r="H612" s="10">
        <f t="shared" si="60"/>
        <v>67.576439773848591</v>
      </c>
    </row>
    <row r="613" spans="1:8" x14ac:dyDescent="0.3">
      <c r="A613" s="10">
        <f t="shared" si="61"/>
        <v>1951</v>
      </c>
      <c r="B613" s="10" t="s">
        <v>95</v>
      </c>
      <c r="C613" s="10" t="str">
        <f t="shared" si="56"/>
        <v>1951-Dec</v>
      </c>
      <c r="D613" s="10">
        <v>23.2</v>
      </c>
      <c r="E613" s="10">
        <f t="shared" si="57"/>
        <v>227.2916666666666</v>
      </c>
      <c r="F613" s="10">
        <f t="shared" si="58"/>
        <v>219.06666666666663</v>
      </c>
      <c r="G613" s="10">
        <f t="shared" si="59"/>
        <v>10.590383444917835</v>
      </c>
      <c r="H613" s="10">
        <f t="shared" si="60"/>
        <v>16.591425721648235</v>
      </c>
    </row>
    <row r="614" spans="1:8" x14ac:dyDescent="0.3">
      <c r="A614" s="10">
        <f t="shared" si="61"/>
        <v>1952</v>
      </c>
      <c r="B614" s="10" t="s">
        <v>84</v>
      </c>
      <c r="C614" s="10" t="str">
        <f t="shared" si="56"/>
        <v>1952-Jan</v>
      </c>
      <c r="D614" s="10">
        <v>5.2</v>
      </c>
      <c r="E614" s="10">
        <f t="shared" si="57"/>
        <v>210.84166666666667</v>
      </c>
      <c r="F614" s="10">
        <f t="shared" si="58"/>
        <v>206.06666666666666</v>
      </c>
      <c r="G614" s="10">
        <f t="shared" si="59"/>
        <v>2.5234551924943385</v>
      </c>
      <c r="H614" s="10">
        <f t="shared" si="60"/>
        <v>4.9026945630710452</v>
      </c>
    </row>
    <row r="615" spans="1:8" x14ac:dyDescent="0.3">
      <c r="A615" s="10">
        <f t="shared" si="61"/>
        <v>1952</v>
      </c>
      <c r="B615" s="10" t="s">
        <v>85</v>
      </c>
      <c r="C615" s="10" t="str">
        <f t="shared" si="56"/>
        <v>1952-Feb</v>
      </c>
      <c r="D615" s="10">
        <v>48.2</v>
      </c>
      <c r="E615" s="10">
        <f t="shared" si="57"/>
        <v>201.29166666666666</v>
      </c>
      <c r="F615" s="10">
        <f t="shared" si="58"/>
        <v>210.58333333333331</v>
      </c>
      <c r="G615" s="10">
        <f t="shared" si="59"/>
        <v>22.88880094974278</v>
      </c>
      <c r="H615" s="10">
        <f t="shared" si="60"/>
        <v>6.3261633717838892</v>
      </c>
    </row>
    <row r="616" spans="1:8" x14ac:dyDescent="0.3">
      <c r="A616" s="10">
        <f t="shared" si="61"/>
        <v>1952</v>
      </c>
      <c r="B616" s="10" t="s">
        <v>86</v>
      </c>
      <c r="C616" s="10" t="str">
        <f t="shared" si="56"/>
        <v>1952-Mar</v>
      </c>
      <c r="D616" s="10">
        <v>20.8</v>
      </c>
      <c r="E616" s="10">
        <f t="shared" si="57"/>
        <v>219.875</v>
      </c>
      <c r="F616" s="10">
        <f t="shared" si="58"/>
        <v>209.19166666666666</v>
      </c>
      <c r="G616" s="10">
        <f t="shared" si="59"/>
        <v>9.9430346970481622</v>
      </c>
      <c r="H616" s="10">
        <f t="shared" si="60"/>
        <v>15.37954663485211</v>
      </c>
    </row>
    <row r="617" spans="1:8" x14ac:dyDescent="0.3">
      <c r="A617" s="10">
        <f t="shared" si="61"/>
        <v>1952</v>
      </c>
      <c r="B617" s="10" t="s">
        <v>87</v>
      </c>
      <c r="C617" s="10" t="str">
        <f t="shared" si="56"/>
        <v>1952-Apr</v>
      </c>
      <c r="D617" s="10">
        <v>112.2</v>
      </c>
      <c r="E617" s="10">
        <f t="shared" si="57"/>
        <v>198.50833333333333</v>
      </c>
      <c r="F617" s="10">
        <f t="shared" si="58"/>
        <v>202.21666666666664</v>
      </c>
      <c r="G617" s="10">
        <f t="shared" si="59"/>
        <v>55.485040797824126</v>
      </c>
      <c r="H617" s="10">
        <f t="shared" si="60"/>
        <v>45.500102945399853</v>
      </c>
    </row>
    <row r="618" spans="1:8" x14ac:dyDescent="0.3">
      <c r="A618" s="10">
        <f t="shared" si="61"/>
        <v>1952</v>
      </c>
      <c r="B618" s="10" t="s">
        <v>88</v>
      </c>
      <c r="C618" s="10" t="str">
        <f t="shared" si="56"/>
        <v>1952-May</v>
      </c>
      <c r="D618" s="10">
        <v>214.6</v>
      </c>
      <c r="E618" s="10">
        <f t="shared" si="57"/>
        <v>205.92499999999998</v>
      </c>
      <c r="F618" s="10">
        <f t="shared" si="58"/>
        <v>198.42499999999998</v>
      </c>
      <c r="G618" s="10">
        <f t="shared" si="59"/>
        <v>108.15169459493512</v>
      </c>
      <c r="H618" s="10">
        <f t="shared" si="60"/>
        <v>94.194633866921578</v>
      </c>
    </row>
    <row r="619" spans="1:8" x14ac:dyDescent="0.3">
      <c r="A619" s="10">
        <f t="shared" si="61"/>
        <v>1952</v>
      </c>
      <c r="B619" s="10" t="s">
        <v>89</v>
      </c>
      <c r="C619" s="10" t="str">
        <f t="shared" si="56"/>
        <v>1952-Jun</v>
      </c>
      <c r="D619" s="10">
        <v>576.70000000000005</v>
      </c>
      <c r="E619" s="10">
        <f t="shared" si="57"/>
        <v>190.92499999999998</v>
      </c>
      <c r="F619" s="10">
        <f t="shared" si="58"/>
        <v>192.74583333333334</v>
      </c>
      <c r="G619" s="10">
        <f t="shared" si="59"/>
        <v>299.20231738688693</v>
      </c>
      <c r="H619" s="10">
        <f t="shared" si="60"/>
        <v>269.42935814401113</v>
      </c>
    </row>
    <row r="620" spans="1:8" x14ac:dyDescent="0.3">
      <c r="A620" s="10">
        <f t="shared" si="61"/>
        <v>1952</v>
      </c>
      <c r="B620" s="10" t="s">
        <v>90</v>
      </c>
      <c r="C620" s="10" t="str">
        <f t="shared" si="56"/>
        <v>1952-Jul</v>
      </c>
      <c r="D620" s="10">
        <v>430</v>
      </c>
      <c r="E620" s="10">
        <f t="shared" si="57"/>
        <v>194.56666666666669</v>
      </c>
      <c r="F620" s="10">
        <f t="shared" si="58"/>
        <v>194.89583333333334</v>
      </c>
      <c r="G620" s="10">
        <f t="shared" si="59"/>
        <v>220.63067878140032</v>
      </c>
      <c r="H620" s="10">
        <f t="shared" si="60"/>
        <v>285.19083662626548</v>
      </c>
    </row>
    <row r="621" spans="1:8" x14ac:dyDescent="0.3">
      <c r="A621" s="10">
        <f t="shared" si="61"/>
        <v>1952</v>
      </c>
      <c r="B621" s="10" t="s">
        <v>91</v>
      </c>
      <c r="C621" s="10" t="str">
        <f t="shared" si="56"/>
        <v>1952-Aug</v>
      </c>
      <c r="D621" s="10">
        <v>413.6</v>
      </c>
      <c r="E621" s="10">
        <f t="shared" si="57"/>
        <v>195.22499999999999</v>
      </c>
      <c r="F621" s="10">
        <f t="shared" si="58"/>
        <v>194.15833333333333</v>
      </c>
      <c r="G621" s="10">
        <f t="shared" si="59"/>
        <v>213.02201811236534</v>
      </c>
      <c r="H621" s="10">
        <f t="shared" si="60"/>
        <v>173.75703732870761</v>
      </c>
    </row>
    <row r="622" spans="1:8" x14ac:dyDescent="0.3">
      <c r="A622" s="10">
        <f t="shared" si="61"/>
        <v>1952</v>
      </c>
      <c r="B622" s="10" t="s">
        <v>92</v>
      </c>
      <c r="C622" s="10" t="str">
        <f t="shared" si="56"/>
        <v>1952-Sep</v>
      </c>
      <c r="D622" s="10">
        <v>57.4</v>
      </c>
      <c r="E622" s="10">
        <f t="shared" si="57"/>
        <v>193.09166666666667</v>
      </c>
      <c r="F622" s="10">
        <f t="shared" si="58"/>
        <v>192.99583333333334</v>
      </c>
      <c r="G622" s="10">
        <f t="shared" si="59"/>
        <v>29.741574731751548</v>
      </c>
      <c r="H622" s="10">
        <f t="shared" si="60"/>
        <v>99.531501760555074</v>
      </c>
    </row>
    <row r="623" spans="1:8" x14ac:dyDescent="0.3">
      <c r="A623" s="10">
        <f t="shared" si="61"/>
        <v>1952</v>
      </c>
      <c r="B623" s="10" t="s">
        <v>93</v>
      </c>
      <c r="C623" s="10" t="str">
        <f t="shared" si="56"/>
        <v>1952-Oct</v>
      </c>
      <c r="D623" s="10">
        <v>339.6</v>
      </c>
      <c r="E623" s="10">
        <f t="shared" si="57"/>
        <v>192.89999999999998</v>
      </c>
      <c r="F623" s="10">
        <f t="shared" si="58"/>
        <v>193.74166666666667</v>
      </c>
      <c r="G623" s="10">
        <f t="shared" si="59"/>
        <v>175.2849584928384</v>
      </c>
      <c r="H623" s="10">
        <f t="shared" si="60"/>
        <v>121.62025926293542</v>
      </c>
    </row>
    <row r="624" spans="1:8" x14ac:dyDescent="0.3">
      <c r="A624" s="10">
        <f t="shared" si="61"/>
        <v>1952</v>
      </c>
      <c r="B624" s="10" t="s">
        <v>94</v>
      </c>
      <c r="C624" s="10" t="str">
        <f t="shared" si="56"/>
        <v>1952-Nov</v>
      </c>
      <c r="D624" s="10">
        <v>49.6</v>
      </c>
      <c r="E624" s="10">
        <f t="shared" si="57"/>
        <v>194.58333333333334</v>
      </c>
      <c r="F624" s="10">
        <f t="shared" si="58"/>
        <v>187.95000000000002</v>
      </c>
      <c r="G624" s="10">
        <f t="shared" si="59"/>
        <v>26.389997339718008</v>
      </c>
      <c r="H624" s="10">
        <f t="shared" si="60"/>
        <v>67.576439773848591</v>
      </c>
    </row>
    <row r="625" spans="1:8" x14ac:dyDescent="0.3">
      <c r="A625" s="10">
        <f t="shared" si="61"/>
        <v>1952</v>
      </c>
      <c r="B625" s="10" t="s">
        <v>95</v>
      </c>
      <c r="C625" s="10" t="str">
        <f t="shared" si="56"/>
        <v>1952-Dec</v>
      </c>
      <c r="D625" s="10">
        <v>66.900000000000006</v>
      </c>
      <c r="E625" s="10">
        <f t="shared" si="57"/>
        <v>181.31666666666669</v>
      </c>
      <c r="F625" s="10">
        <f t="shared" si="58"/>
        <v>171.47500000000002</v>
      </c>
      <c r="G625" s="10">
        <f t="shared" si="59"/>
        <v>39.014433590902463</v>
      </c>
      <c r="H625" s="10">
        <f t="shared" si="60"/>
        <v>16.591425721648235</v>
      </c>
    </row>
    <row r="626" spans="1:8" x14ac:dyDescent="0.3">
      <c r="A626" s="10">
        <f t="shared" si="61"/>
        <v>1953</v>
      </c>
      <c r="B626" s="10" t="s">
        <v>84</v>
      </c>
      <c r="C626" s="10" t="str">
        <f t="shared" si="56"/>
        <v>1953-Jan</v>
      </c>
      <c r="D626" s="10">
        <v>13.1</v>
      </c>
      <c r="E626" s="10">
        <f t="shared" si="57"/>
        <v>161.63333333333333</v>
      </c>
      <c r="F626" s="10">
        <f t="shared" si="58"/>
        <v>186.5333333333333</v>
      </c>
      <c r="G626" s="10">
        <f t="shared" si="59"/>
        <v>7.0228734810578999</v>
      </c>
      <c r="H626" s="10">
        <f t="shared" si="60"/>
        <v>4.9026945630710452</v>
      </c>
    </row>
    <row r="627" spans="1:8" x14ac:dyDescent="0.3">
      <c r="A627" s="10">
        <f t="shared" si="61"/>
        <v>1953</v>
      </c>
      <c r="B627" s="10" t="s">
        <v>85</v>
      </c>
      <c r="C627" s="10" t="str">
        <f t="shared" si="56"/>
        <v>1953-Feb</v>
      </c>
      <c r="D627" s="10">
        <v>22.6</v>
      </c>
      <c r="E627" s="10">
        <f t="shared" si="57"/>
        <v>211.43333333333331</v>
      </c>
      <c r="F627" s="10">
        <f t="shared" si="58"/>
        <v>209.04999999999998</v>
      </c>
      <c r="G627" s="10">
        <f t="shared" si="59"/>
        <v>10.810810810810812</v>
      </c>
      <c r="H627" s="10">
        <f t="shared" si="60"/>
        <v>6.3261633717838892</v>
      </c>
    </row>
    <row r="628" spans="1:8" x14ac:dyDescent="0.3">
      <c r="A628" s="10">
        <f t="shared" si="61"/>
        <v>1953</v>
      </c>
      <c r="B628" s="10" t="s">
        <v>86</v>
      </c>
      <c r="C628" s="10" t="str">
        <f t="shared" si="56"/>
        <v>1953-Mar</v>
      </c>
      <c r="D628" s="10">
        <v>18.5</v>
      </c>
      <c r="E628" s="10">
        <f t="shared" si="57"/>
        <v>206.66666666666666</v>
      </c>
      <c r="F628" s="10">
        <f t="shared" si="58"/>
        <v>208.46249999999998</v>
      </c>
      <c r="G628" s="10">
        <f t="shared" si="59"/>
        <v>8.8744978113569601</v>
      </c>
      <c r="H628" s="10">
        <f t="shared" si="60"/>
        <v>15.37954663485211</v>
      </c>
    </row>
    <row r="629" spans="1:8" x14ac:dyDescent="0.3">
      <c r="A629" s="10">
        <f t="shared" si="61"/>
        <v>1953</v>
      </c>
      <c r="B629" s="10" t="s">
        <v>87</v>
      </c>
      <c r="C629" s="10" t="str">
        <f t="shared" si="56"/>
        <v>1953-Apr</v>
      </c>
      <c r="D629" s="10">
        <v>132.4</v>
      </c>
      <c r="E629" s="10">
        <f t="shared" si="57"/>
        <v>210.25833333333333</v>
      </c>
      <c r="F629" s="10">
        <f t="shared" si="58"/>
        <v>213.21249999999998</v>
      </c>
      <c r="G629" s="10">
        <f t="shared" si="59"/>
        <v>62.097672509820022</v>
      </c>
      <c r="H629" s="10">
        <f t="shared" si="60"/>
        <v>45.500102945399853</v>
      </c>
    </row>
    <row r="630" spans="1:8" x14ac:dyDescent="0.3">
      <c r="A630" s="10">
        <f t="shared" si="61"/>
        <v>1953</v>
      </c>
      <c r="B630" s="10" t="s">
        <v>88</v>
      </c>
      <c r="C630" s="10" t="str">
        <f t="shared" si="56"/>
        <v>1953-May</v>
      </c>
      <c r="D630" s="10">
        <v>55.4</v>
      </c>
      <c r="E630" s="10">
        <f t="shared" si="57"/>
        <v>216.16666666666666</v>
      </c>
      <c r="F630" s="10">
        <f t="shared" si="58"/>
        <v>216.69166666666666</v>
      </c>
      <c r="G630" s="10">
        <f t="shared" si="59"/>
        <v>25.566280813752261</v>
      </c>
      <c r="H630" s="10">
        <f t="shared" si="60"/>
        <v>94.194633866921578</v>
      </c>
    </row>
    <row r="631" spans="1:8" x14ac:dyDescent="0.3">
      <c r="A631" s="10">
        <f t="shared" si="61"/>
        <v>1953</v>
      </c>
      <c r="B631" s="10" t="s">
        <v>89</v>
      </c>
      <c r="C631" s="10" t="str">
        <f t="shared" si="56"/>
        <v>1953-Jun</v>
      </c>
      <c r="D631" s="10">
        <v>340.5</v>
      </c>
      <c r="E631" s="10">
        <f t="shared" si="57"/>
        <v>217.21666666666667</v>
      </c>
      <c r="F631" s="10">
        <f t="shared" si="58"/>
        <v>214.64166666666665</v>
      </c>
      <c r="G631" s="10">
        <f t="shared" si="59"/>
        <v>158.63648716853672</v>
      </c>
      <c r="H631" s="10">
        <f t="shared" si="60"/>
        <v>269.42935814401113</v>
      </c>
    </row>
    <row r="632" spans="1:8" x14ac:dyDescent="0.3">
      <c r="A632" s="10">
        <f t="shared" si="61"/>
        <v>1953</v>
      </c>
      <c r="B632" s="10" t="s">
        <v>90</v>
      </c>
      <c r="C632" s="10" t="str">
        <f t="shared" si="56"/>
        <v>1953-Jul</v>
      </c>
      <c r="D632" s="10">
        <v>1027.5999999999999</v>
      </c>
      <c r="E632" s="10">
        <f t="shared" si="57"/>
        <v>212.06666666666663</v>
      </c>
      <c r="F632" s="10">
        <f t="shared" si="58"/>
        <v>212.49999999999997</v>
      </c>
      <c r="G632" s="10">
        <f t="shared" si="59"/>
        <v>483.57647058823528</v>
      </c>
      <c r="H632" s="10">
        <f t="shared" si="60"/>
        <v>285.19083662626548</v>
      </c>
    </row>
    <row r="633" spans="1:8" x14ac:dyDescent="0.3">
      <c r="A633" s="10">
        <f t="shared" si="61"/>
        <v>1953</v>
      </c>
      <c r="B633" s="10" t="s">
        <v>91</v>
      </c>
      <c r="C633" s="10" t="str">
        <f t="shared" si="56"/>
        <v>1953-Aug</v>
      </c>
      <c r="D633" s="10">
        <v>356.4</v>
      </c>
      <c r="E633" s="10">
        <f t="shared" si="57"/>
        <v>212.93333333333331</v>
      </c>
      <c r="F633" s="10">
        <f t="shared" si="58"/>
        <v>212.10833333333329</v>
      </c>
      <c r="G633" s="10">
        <f t="shared" si="59"/>
        <v>168.02734451734574</v>
      </c>
      <c r="H633" s="10">
        <f t="shared" si="60"/>
        <v>173.75703732870761</v>
      </c>
    </row>
    <row r="634" spans="1:8" x14ac:dyDescent="0.3">
      <c r="A634" s="10">
        <f t="shared" si="61"/>
        <v>1953</v>
      </c>
      <c r="B634" s="10" t="s">
        <v>92</v>
      </c>
      <c r="C634" s="10" t="str">
        <f t="shared" si="56"/>
        <v>1953-Sep</v>
      </c>
      <c r="D634" s="10">
        <v>100.5</v>
      </c>
      <c r="E634" s="10">
        <f t="shared" si="57"/>
        <v>211.2833333333333</v>
      </c>
      <c r="F634" s="10">
        <f t="shared" si="58"/>
        <v>214.28749999999997</v>
      </c>
      <c r="G634" s="10">
        <f t="shared" si="59"/>
        <v>46.899609169923593</v>
      </c>
      <c r="H634" s="10">
        <f t="shared" si="60"/>
        <v>99.531501760555074</v>
      </c>
    </row>
    <row r="635" spans="1:8" x14ac:dyDescent="0.3">
      <c r="A635" s="10">
        <f t="shared" si="61"/>
        <v>1953</v>
      </c>
      <c r="B635" s="10" t="s">
        <v>93</v>
      </c>
      <c r="C635" s="10" t="str">
        <f t="shared" si="56"/>
        <v>1953-Oct</v>
      </c>
      <c r="D635" s="10">
        <v>410.5</v>
      </c>
      <c r="E635" s="10">
        <f t="shared" si="57"/>
        <v>217.29166666666663</v>
      </c>
      <c r="F635" s="10">
        <f t="shared" si="58"/>
        <v>217.47916666666663</v>
      </c>
      <c r="G635" s="10">
        <f t="shared" si="59"/>
        <v>188.7537120413833</v>
      </c>
      <c r="H635" s="10">
        <f t="shared" si="60"/>
        <v>121.62025926293542</v>
      </c>
    </row>
    <row r="636" spans="1:8" x14ac:dyDescent="0.3">
      <c r="A636" s="10">
        <f t="shared" si="61"/>
        <v>1953</v>
      </c>
      <c r="B636" s="10" t="s">
        <v>94</v>
      </c>
      <c r="C636" s="10" t="str">
        <f t="shared" si="56"/>
        <v>1953-Nov</v>
      </c>
      <c r="D636" s="10">
        <v>62.2</v>
      </c>
      <c r="E636" s="10">
        <f t="shared" si="57"/>
        <v>217.66666666666666</v>
      </c>
      <c r="F636" s="10">
        <f t="shared" si="58"/>
        <v>222.83749999999998</v>
      </c>
      <c r="G636" s="10">
        <f t="shared" si="59"/>
        <v>27.912716665731757</v>
      </c>
      <c r="H636" s="10">
        <f t="shared" si="60"/>
        <v>67.576439773848591</v>
      </c>
    </row>
    <row r="637" spans="1:8" x14ac:dyDescent="0.3">
      <c r="A637" s="10">
        <f t="shared" si="61"/>
        <v>1953</v>
      </c>
      <c r="B637" s="10" t="s">
        <v>95</v>
      </c>
      <c r="C637" s="10" t="str">
        <f t="shared" si="56"/>
        <v>1953-Dec</v>
      </c>
      <c r="D637" s="10">
        <v>5.0999999999999996</v>
      </c>
      <c r="E637" s="10">
        <f t="shared" si="57"/>
        <v>228.00833333333333</v>
      </c>
      <c r="F637" s="10">
        <f t="shared" si="58"/>
        <v>247.08333333333331</v>
      </c>
      <c r="G637" s="10">
        <f t="shared" si="59"/>
        <v>2.0640809443507586</v>
      </c>
      <c r="H637" s="10">
        <f t="shared" si="60"/>
        <v>16.591425721648235</v>
      </c>
    </row>
    <row r="638" spans="1:8" x14ac:dyDescent="0.3">
      <c r="A638" s="10">
        <f t="shared" si="61"/>
        <v>1954</v>
      </c>
      <c r="B638" s="10" t="s">
        <v>84</v>
      </c>
      <c r="C638" s="10" t="str">
        <f t="shared" si="56"/>
        <v>1954-Jan</v>
      </c>
      <c r="D638" s="10">
        <v>23.5</v>
      </c>
      <c r="E638" s="10">
        <f t="shared" si="57"/>
        <v>266.1583333333333</v>
      </c>
      <c r="F638" s="10">
        <f t="shared" si="58"/>
        <v>250.02916666666664</v>
      </c>
      <c r="G638" s="10">
        <f t="shared" si="59"/>
        <v>9.3989034612628544</v>
      </c>
      <c r="H638" s="10">
        <f t="shared" si="60"/>
        <v>4.9026945630710452</v>
      </c>
    </row>
    <row r="639" spans="1:8" x14ac:dyDescent="0.3">
      <c r="A639" s="10">
        <f t="shared" si="61"/>
        <v>1954</v>
      </c>
      <c r="B639" s="10" t="s">
        <v>85</v>
      </c>
      <c r="C639" s="10" t="str">
        <f t="shared" si="56"/>
        <v>1954-Feb</v>
      </c>
      <c r="D639" s="10">
        <v>2.8</v>
      </c>
      <c r="E639" s="10">
        <f t="shared" si="57"/>
        <v>233.9</v>
      </c>
      <c r="F639" s="10">
        <f t="shared" si="58"/>
        <v>238.50833333333333</v>
      </c>
      <c r="G639" s="10">
        <f t="shared" si="59"/>
        <v>1.1739631738932952</v>
      </c>
      <c r="H639" s="10">
        <f t="shared" si="60"/>
        <v>6.3261633717838892</v>
      </c>
    </row>
    <row r="640" spans="1:8" x14ac:dyDescent="0.3">
      <c r="A640" s="10">
        <f t="shared" si="61"/>
        <v>1954</v>
      </c>
      <c r="B640" s="10" t="s">
        <v>86</v>
      </c>
      <c r="C640" s="10" t="str">
        <f t="shared" si="56"/>
        <v>1954-Mar</v>
      </c>
      <c r="D640" s="10">
        <v>90.6</v>
      </c>
      <c r="E640" s="10">
        <f t="shared" si="57"/>
        <v>243.11666666666667</v>
      </c>
      <c r="F640" s="10">
        <f t="shared" si="58"/>
        <v>247.32916666666665</v>
      </c>
      <c r="G640" s="10">
        <f t="shared" si="59"/>
        <v>36.631344867669604</v>
      </c>
      <c r="H640" s="10">
        <f t="shared" si="60"/>
        <v>15.37954663485211</v>
      </c>
    </row>
    <row r="641" spans="1:8" x14ac:dyDescent="0.3">
      <c r="A641" s="10">
        <f t="shared" si="61"/>
        <v>1954</v>
      </c>
      <c r="B641" s="10" t="s">
        <v>87</v>
      </c>
      <c r="C641" s="10" t="str">
        <f t="shared" si="56"/>
        <v>1954-Apr</v>
      </c>
      <c r="D641" s="10">
        <v>136.9</v>
      </c>
      <c r="E641" s="10">
        <f t="shared" si="57"/>
        <v>251.54166666666666</v>
      </c>
      <c r="F641" s="10">
        <f t="shared" si="58"/>
        <v>247.06666666666666</v>
      </c>
      <c r="G641" s="10">
        <f t="shared" si="59"/>
        <v>55.410145709660014</v>
      </c>
      <c r="H641" s="10">
        <f t="shared" si="60"/>
        <v>45.500102945399853</v>
      </c>
    </row>
    <row r="642" spans="1:8" x14ac:dyDescent="0.3">
      <c r="A642" s="10">
        <f t="shared" si="61"/>
        <v>1954</v>
      </c>
      <c r="B642" s="10" t="s">
        <v>88</v>
      </c>
      <c r="C642" s="10" t="str">
        <f t="shared" si="56"/>
        <v>1954-May</v>
      </c>
      <c r="D642" s="10">
        <v>179.5</v>
      </c>
      <c r="E642" s="10">
        <f t="shared" si="57"/>
        <v>242.59166666666667</v>
      </c>
      <c r="F642" s="10">
        <f t="shared" si="58"/>
        <v>241.31666666666666</v>
      </c>
      <c r="G642" s="10">
        <f t="shared" si="59"/>
        <v>74.383590026935565</v>
      </c>
      <c r="H642" s="10">
        <f t="shared" si="60"/>
        <v>94.194633866921578</v>
      </c>
    </row>
    <row r="643" spans="1:8" x14ac:dyDescent="0.3">
      <c r="A643" s="10">
        <f t="shared" si="61"/>
        <v>1954</v>
      </c>
      <c r="B643" s="10" t="s">
        <v>89</v>
      </c>
      <c r="C643" s="10" t="str">
        <f t="shared" ref="C643:C706" si="62">_xlfn.CONCAT(A643,"-",LEFT(B643,3))</f>
        <v>1954-Jun</v>
      </c>
      <c r="D643" s="10">
        <v>798.3</v>
      </c>
      <c r="E643" s="10">
        <f t="shared" si="57"/>
        <v>240.04166666666663</v>
      </c>
      <c r="F643" s="10">
        <f t="shared" si="58"/>
        <v>242.43333333333328</v>
      </c>
      <c r="G643" s="10">
        <f t="shared" si="59"/>
        <v>329.28640175993405</v>
      </c>
      <c r="H643" s="10">
        <f t="shared" si="60"/>
        <v>269.42935814401113</v>
      </c>
    </row>
    <row r="644" spans="1:8" x14ac:dyDescent="0.3">
      <c r="A644" s="10">
        <f t="shared" si="61"/>
        <v>1954</v>
      </c>
      <c r="B644" s="10" t="s">
        <v>90</v>
      </c>
      <c r="C644" s="10" t="str">
        <f t="shared" si="62"/>
        <v>1954-Jul</v>
      </c>
      <c r="D644" s="10">
        <v>640.5</v>
      </c>
      <c r="E644" s="10">
        <f t="shared" si="57"/>
        <v>244.82499999999996</v>
      </c>
      <c r="F644" s="10">
        <f t="shared" si="58"/>
        <v>244.02083333333329</v>
      </c>
      <c r="G644" s="10">
        <f t="shared" si="59"/>
        <v>262.4775890036712</v>
      </c>
      <c r="H644" s="10">
        <f t="shared" si="60"/>
        <v>285.19083662626548</v>
      </c>
    </row>
    <row r="645" spans="1:8" x14ac:dyDescent="0.3">
      <c r="A645" s="10">
        <f t="shared" si="61"/>
        <v>1954</v>
      </c>
      <c r="B645" s="10" t="s">
        <v>91</v>
      </c>
      <c r="C645" s="10" t="str">
        <f t="shared" si="62"/>
        <v>1954-Aug</v>
      </c>
      <c r="D645" s="10">
        <v>467</v>
      </c>
      <c r="E645" s="10">
        <f t="shared" si="57"/>
        <v>243.21666666666661</v>
      </c>
      <c r="F645" s="10">
        <f t="shared" si="58"/>
        <v>243.36249999999995</v>
      </c>
      <c r="G645" s="10">
        <f t="shared" si="59"/>
        <v>191.8948071292825</v>
      </c>
      <c r="H645" s="10">
        <f t="shared" si="60"/>
        <v>173.75703732870761</v>
      </c>
    </row>
    <row r="646" spans="1:8" x14ac:dyDescent="0.3">
      <c r="A646" s="10">
        <f t="shared" si="61"/>
        <v>1954</v>
      </c>
      <c r="B646" s="10" t="s">
        <v>92</v>
      </c>
      <c r="C646" s="10" t="str">
        <f t="shared" si="62"/>
        <v>1954-Sep</v>
      </c>
      <c r="D646" s="10">
        <v>201.6</v>
      </c>
      <c r="E646" s="10">
        <f t="shared" si="57"/>
        <v>243.50833333333333</v>
      </c>
      <c r="F646" s="10">
        <f t="shared" si="58"/>
        <v>240.9083333333333</v>
      </c>
      <c r="G646" s="10">
        <f t="shared" si="59"/>
        <v>83.683282022899448</v>
      </c>
      <c r="H646" s="10">
        <f t="shared" si="60"/>
        <v>99.531501760555074</v>
      </c>
    </row>
    <row r="647" spans="1:8" x14ac:dyDescent="0.3">
      <c r="A647" s="10">
        <f t="shared" si="61"/>
        <v>1954</v>
      </c>
      <c r="B647" s="10" t="s">
        <v>93</v>
      </c>
      <c r="C647" s="10" t="str">
        <f t="shared" si="62"/>
        <v>1954-Oct</v>
      </c>
      <c r="D647" s="10">
        <v>303.10000000000002</v>
      </c>
      <c r="E647" s="10">
        <f t="shared" si="57"/>
        <v>238.30833333333328</v>
      </c>
      <c r="F647" s="10">
        <f t="shared" si="58"/>
        <v>237.84999999999997</v>
      </c>
      <c r="G647" s="10">
        <f t="shared" si="59"/>
        <v>127.43325625394159</v>
      </c>
      <c r="H647" s="10">
        <f t="shared" si="60"/>
        <v>121.62025926293542</v>
      </c>
    </row>
    <row r="648" spans="1:8" x14ac:dyDescent="0.3">
      <c r="A648" s="10">
        <f t="shared" si="61"/>
        <v>1954</v>
      </c>
      <c r="B648" s="10" t="s">
        <v>94</v>
      </c>
      <c r="C648" s="10" t="str">
        <f t="shared" si="62"/>
        <v>1954-Nov</v>
      </c>
      <c r="D648" s="10">
        <v>31.6</v>
      </c>
      <c r="E648" s="10">
        <f t="shared" si="57"/>
        <v>237.39166666666665</v>
      </c>
      <c r="F648" s="10">
        <f t="shared" si="58"/>
        <v>252.58749999999998</v>
      </c>
      <c r="G648" s="10">
        <f t="shared" si="59"/>
        <v>12.510516157767112</v>
      </c>
      <c r="H648" s="10">
        <f t="shared" si="60"/>
        <v>67.576439773848591</v>
      </c>
    </row>
    <row r="649" spans="1:8" x14ac:dyDescent="0.3">
      <c r="A649" s="10">
        <f t="shared" si="61"/>
        <v>1954</v>
      </c>
      <c r="B649" s="10" t="s">
        <v>95</v>
      </c>
      <c r="C649" s="10" t="str">
        <f t="shared" si="62"/>
        <v>1954-Dec</v>
      </c>
      <c r="D649" s="10">
        <v>62.5</v>
      </c>
      <c r="E649" s="10">
        <f t="shared" ref="E649:E712" si="63">AVERAGE(D643:D654)</f>
        <v>267.7833333333333</v>
      </c>
      <c r="F649" s="10">
        <f t="shared" ref="F649:F712" si="64">AVERAGE(E649:E650)</f>
        <v>267.12083333333328</v>
      </c>
      <c r="G649" s="10">
        <f t="shared" ref="G649:G712" si="65">D649*100/F649</f>
        <v>23.397650875852069</v>
      </c>
      <c r="H649" s="10">
        <f t="shared" ref="H649:H712" si="66">_xlfn.SWITCH(TRUE,B649="January",$K$125,B649="February",$K$126,B649="March",$K$127,B649="April",$K$128,B649="May",$K$129,B649="June",$K$130,B649="July",$K$131,B649="August",$K$132,B649="September",$K$133,B649="October",$K$134,B649="November",$K$135,B649="December",$K$136)</f>
        <v>16.591425721648235</v>
      </c>
    </row>
    <row r="650" spans="1:8" x14ac:dyDescent="0.3">
      <c r="A650" s="10">
        <f t="shared" si="61"/>
        <v>1955</v>
      </c>
      <c r="B650" s="10" t="s">
        <v>84</v>
      </c>
      <c r="C650" s="10" t="str">
        <f t="shared" si="62"/>
        <v>1955-Jan</v>
      </c>
      <c r="D650" s="10">
        <v>4.2</v>
      </c>
      <c r="E650" s="10">
        <f t="shared" si="63"/>
        <v>266.45833333333331</v>
      </c>
      <c r="F650" s="10">
        <f t="shared" si="64"/>
        <v>256.13750000000005</v>
      </c>
      <c r="G650" s="10">
        <f t="shared" si="65"/>
        <v>1.6397442779756963</v>
      </c>
      <c r="H650" s="10">
        <f t="shared" si="66"/>
        <v>4.9026945630710452</v>
      </c>
    </row>
    <row r="651" spans="1:8" x14ac:dyDescent="0.3">
      <c r="A651" s="10">
        <f t="shared" si="61"/>
        <v>1955</v>
      </c>
      <c r="B651" s="10" t="s">
        <v>85</v>
      </c>
      <c r="C651" s="10" t="str">
        <f t="shared" si="62"/>
        <v>1955-Feb</v>
      </c>
      <c r="D651" s="10">
        <v>6.3</v>
      </c>
      <c r="E651" s="10">
        <f t="shared" si="63"/>
        <v>245.81666666666672</v>
      </c>
      <c r="F651" s="10">
        <f t="shared" si="64"/>
        <v>236.19166666666672</v>
      </c>
      <c r="G651" s="10">
        <f t="shared" si="65"/>
        <v>2.6673252654976531</v>
      </c>
      <c r="H651" s="10">
        <f t="shared" si="66"/>
        <v>6.3261633717838892</v>
      </c>
    </row>
    <row r="652" spans="1:8" x14ac:dyDescent="0.3">
      <c r="A652" s="10">
        <f t="shared" si="61"/>
        <v>1955</v>
      </c>
      <c r="B652" s="10" t="s">
        <v>86</v>
      </c>
      <c r="C652" s="10" t="str">
        <f t="shared" si="62"/>
        <v>1955-Mar</v>
      </c>
      <c r="D652" s="10">
        <v>28.2</v>
      </c>
      <c r="E652" s="10">
        <f t="shared" si="63"/>
        <v>226.56666666666669</v>
      </c>
      <c r="F652" s="10">
        <f t="shared" si="64"/>
        <v>236.43750000000003</v>
      </c>
      <c r="G652" s="10">
        <f t="shared" si="65"/>
        <v>11.927042030134812</v>
      </c>
      <c r="H652" s="10">
        <f t="shared" si="66"/>
        <v>15.37954663485211</v>
      </c>
    </row>
    <row r="653" spans="1:8" x14ac:dyDescent="0.3">
      <c r="A653" s="10">
        <f t="shared" si="61"/>
        <v>1955</v>
      </c>
      <c r="B653" s="10" t="s">
        <v>87</v>
      </c>
      <c r="C653" s="10" t="str">
        <f t="shared" si="62"/>
        <v>1955-Apr</v>
      </c>
      <c r="D653" s="10">
        <v>125.9</v>
      </c>
      <c r="E653" s="10">
        <f t="shared" si="63"/>
        <v>246.30833333333337</v>
      </c>
      <c r="F653" s="10">
        <f t="shared" si="64"/>
        <v>249.43750000000003</v>
      </c>
      <c r="G653" s="10">
        <f t="shared" si="65"/>
        <v>50.473565522425453</v>
      </c>
      <c r="H653" s="10">
        <f t="shared" si="66"/>
        <v>45.500102945399853</v>
      </c>
    </row>
    <row r="654" spans="1:8" x14ac:dyDescent="0.3">
      <c r="A654" s="10">
        <f t="shared" ref="A654:A717" si="67">A642+1</f>
        <v>1955</v>
      </c>
      <c r="B654" s="10" t="s">
        <v>88</v>
      </c>
      <c r="C654" s="10" t="str">
        <f t="shared" si="62"/>
        <v>1955-May</v>
      </c>
      <c r="D654" s="10">
        <v>544.20000000000005</v>
      </c>
      <c r="E654" s="10">
        <f t="shared" si="63"/>
        <v>252.56666666666669</v>
      </c>
      <c r="F654" s="10">
        <f t="shared" si="64"/>
        <v>258.67083333333335</v>
      </c>
      <c r="G654" s="10">
        <f t="shared" si="65"/>
        <v>210.38320903335966</v>
      </c>
      <c r="H654" s="10">
        <f t="shared" si="66"/>
        <v>94.194633866921578</v>
      </c>
    </row>
    <row r="655" spans="1:8" x14ac:dyDescent="0.3">
      <c r="A655" s="10">
        <f t="shared" si="67"/>
        <v>1955</v>
      </c>
      <c r="B655" s="10" t="s">
        <v>89</v>
      </c>
      <c r="C655" s="10" t="str">
        <f t="shared" si="62"/>
        <v>1955-Jun</v>
      </c>
      <c r="D655" s="10">
        <v>782.4</v>
      </c>
      <c r="E655" s="10">
        <f t="shared" si="63"/>
        <v>264.77499999999998</v>
      </c>
      <c r="F655" s="10">
        <f t="shared" si="64"/>
        <v>262.99583333333328</v>
      </c>
      <c r="G655" s="10">
        <f t="shared" si="65"/>
        <v>297.49520746526406</v>
      </c>
      <c r="H655" s="10">
        <f t="shared" si="66"/>
        <v>269.42935814401113</v>
      </c>
    </row>
    <row r="656" spans="1:8" x14ac:dyDescent="0.3">
      <c r="A656" s="10">
        <f t="shared" si="67"/>
        <v>1955</v>
      </c>
      <c r="B656" s="10" t="s">
        <v>90</v>
      </c>
      <c r="C656" s="10" t="str">
        <f t="shared" si="62"/>
        <v>1955-Jul</v>
      </c>
      <c r="D656" s="10">
        <v>392.8</v>
      </c>
      <c r="E656" s="10">
        <f t="shared" si="63"/>
        <v>261.21666666666664</v>
      </c>
      <c r="F656" s="10">
        <f t="shared" si="64"/>
        <v>261.37083333333334</v>
      </c>
      <c r="G656" s="10">
        <f t="shared" si="65"/>
        <v>150.28455738175325</v>
      </c>
      <c r="H656" s="10">
        <f t="shared" si="66"/>
        <v>285.19083662626548</v>
      </c>
    </row>
    <row r="657" spans="1:8" x14ac:dyDescent="0.3">
      <c r="A657" s="10">
        <f t="shared" si="67"/>
        <v>1955</v>
      </c>
      <c r="B657" s="10" t="s">
        <v>91</v>
      </c>
      <c r="C657" s="10" t="str">
        <f t="shared" si="62"/>
        <v>1955-Aug</v>
      </c>
      <c r="D657" s="10">
        <v>236</v>
      </c>
      <c r="E657" s="10">
        <f t="shared" si="63"/>
        <v>261.52500000000003</v>
      </c>
      <c r="F657" s="10">
        <f t="shared" si="64"/>
        <v>261.75</v>
      </c>
      <c r="G657" s="10">
        <f t="shared" si="65"/>
        <v>90.162368672397321</v>
      </c>
      <c r="H657" s="10">
        <f t="shared" si="66"/>
        <v>173.75703732870761</v>
      </c>
    </row>
    <row r="658" spans="1:8" x14ac:dyDescent="0.3">
      <c r="A658" s="10">
        <f t="shared" si="67"/>
        <v>1955</v>
      </c>
      <c r="B658" s="10" t="s">
        <v>92</v>
      </c>
      <c r="C658" s="10" t="str">
        <f t="shared" si="62"/>
        <v>1955-Sep</v>
      </c>
      <c r="D658" s="10">
        <v>438.5</v>
      </c>
      <c r="E658" s="10">
        <f t="shared" si="63"/>
        <v>261.97499999999997</v>
      </c>
      <c r="F658" s="10">
        <f t="shared" si="64"/>
        <v>261.42916666666667</v>
      </c>
      <c r="G658" s="10">
        <f t="shared" si="65"/>
        <v>167.73185853401972</v>
      </c>
      <c r="H658" s="10">
        <f t="shared" si="66"/>
        <v>99.531501760555074</v>
      </c>
    </row>
    <row r="659" spans="1:8" x14ac:dyDescent="0.3">
      <c r="A659" s="10">
        <f t="shared" si="67"/>
        <v>1955</v>
      </c>
      <c r="B659" s="10" t="s">
        <v>93</v>
      </c>
      <c r="C659" s="10" t="str">
        <f t="shared" si="62"/>
        <v>1955-Oct</v>
      </c>
      <c r="D659" s="10">
        <v>378.2</v>
      </c>
      <c r="E659" s="10">
        <f t="shared" si="63"/>
        <v>260.88333333333333</v>
      </c>
      <c r="F659" s="10">
        <f t="shared" si="64"/>
        <v>261.95416666666665</v>
      </c>
      <c r="G659" s="10">
        <f t="shared" si="65"/>
        <v>144.37640172422022</v>
      </c>
      <c r="H659" s="10">
        <f t="shared" si="66"/>
        <v>121.62025926293542</v>
      </c>
    </row>
    <row r="660" spans="1:8" x14ac:dyDescent="0.3">
      <c r="A660" s="10">
        <f t="shared" si="67"/>
        <v>1955</v>
      </c>
      <c r="B660" s="10" t="s">
        <v>94</v>
      </c>
      <c r="C660" s="10" t="str">
        <f t="shared" si="62"/>
        <v>1955-Nov</v>
      </c>
      <c r="D660" s="10">
        <v>178.1</v>
      </c>
      <c r="E660" s="10">
        <f t="shared" si="63"/>
        <v>263.02499999999992</v>
      </c>
      <c r="F660" s="10">
        <f t="shared" si="64"/>
        <v>254.98749999999995</v>
      </c>
      <c r="G660" s="10">
        <f t="shared" si="65"/>
        <v>69.846561105936573</v>
      </c>
      <c r="H660" s="10">
        <f t="shared" si="66"/>
        <v>67.576439773848591</v>
      </c>
    </row>
    <row r="661" spans="1:8" x14ac:dyDescent="0.3">
      <c r="A661" s="10">
        <f t="shared" si="67"/>
        <v>1955</v>
      </c>
      <c r="B661" s="10" t="s">
        <v>95</v>
      </c>
      <c r="C661" s="10" t="str">
        <f t="shared" si="62"/>
        <v>1955-Dec</v>
      </c>
      <c r="D661" s="10">
        <v>19.8</v>
      </c>
      <c r="E661" s="10">
        <f t="shared" si="63"/>
        <v>246.95000000000002</v>
      </c>
      <c r="F661" s="10">
        <f t="shared" si="64"/>
        <v>245.82500000000002</v>
      </c>
      <c r="G661" s="10">
        <f t="shared" si="65"/>
        <v>8.054510322383809</v>
      </c>
      <c r="H661" s="10">
        <f t="shared" si="66"/>
        <v>16.591425721648235</v>
      </c>
    </row>
    <row r="662" spans="1:8" x14ac:dyDescent="0.3">
      <c r="A662" s="10">
        <f t="shared" si="67"/>
        <v>1956</v>
      </c>
      <c r="B662" s="10" t="s">
        <v>84</v>
      </c>
      <c r="C662" s="10" t="str">
        <f t="shared" si="62"/>
        <v>1956-Jan</v>
      </c>
      <c r="D662" s="10">
        <v>7.9</v>
      </c>
      <c r="E662" s="10">
        <f t="shared" si="63"/>
        <v>244.70000000000002</v>
      </c>
      <c r="F662" s="10">
        <f t="shared" si="64"/>
        <v>247.78333333333336</v>
      </c>
      <c r="G662" s="10">
        <f t="shared" si="65"/>
        <v>3.1882693213156652</v>
      </c>
      <c r="H662" s="10">
        <f t="shared" si="66"/>
        <v>4.9026945630710452</v>
      </c>
    </row>
    <row r="663" spans="1:8" x14ac:dyDescent="0.3">
      <c r="A663" s="10">
        <f t="shared" si="67"/>
        <v>1956</v>
      </c>
      <c r="B663" s="10" t="s">
        <v>85</v>
      </c>
      <c r="C663" s="10" t="str">
        <f t="shared" si="62"/>
        <v>1956-Feb</v>
      </c>
      <c r="D663" s="10">
        <v>11.7</v>
      </c>
      <c r="E663" s="10">
        <f t="shared" si="63"/>
        <v>250.86666666666667</v>
      </c>
      <c r="F663" s="10">
        <f t="shared" si="64"/>
        <v>254.34583333333333</v>
      </c>
      <c r="G663" s="10">
        <f t="shared" si="65"/>
        <v>4.6000360401684057</v>
      </c>
      <c r="H663" s="10">
        <f t="shared" si="66"/>
        <v>6.3261633717838892</v>
      </c>
    </row>
    <row r="664" spans="1:8" x14ac:dyDescent="0.3">
      <c r="A664" s="10">
        <f t="shared" si="67"/>
        <v>1956</v>
      </c>
      <c r="B664" s="10" t="s">
        <v>86</v>
      </c>
      <c r="C664" s="10" t="str">
        <f t="shared" si="62"/>
        <v>1956-Mar</v>
      </c>
      <c r="D664" s="10">
        <v>15.1</v>
      </c>
      <c r="E664" s="10">
        <f t="shared" si="63"/>
        <v>257.82499999999999</v>
      </c>
      <c r="F664" s="10">
        <f t="shared" si="64"/>
        <v>246.98750000000001</v>
      </c>
      <c r="G664" s="10">
        <f t="shared" si="65"/>
        <v>6.113669720127537</v>
      </c>
      <c r="H664" s="10">
        <f t="shared" si="66"/>
        <v>15.37954663485211</v>
      </c>
    </row>
    <row r="665" spans="1:8" x14ac:dyDescent="0.3">
      <c r="A665" s="10">
        <f t="shared" si="67"/>
        <v>1956</v>
      </c>
      <c r="B665" s="10" t="s">
        <v>87</v>
      </c>
      <c r="C665" s="10" t="str">
        <f t="shared" si="62"/>
        <v>1956-Apr</v>
      </c>
      <c r="D665" s="10">
        <v>151.6</v>
      </c>
      <c r="E665" s="10">
        <f t="shared" si="63"/>
        <v>236.15</v>
      </c>
      <c r="F665" s="10">
        <f t="shared" si="64"/>
        <v>235.11250000000001</v>
      </c>
      <c r="G665" s="10">
        <f t="shared" si="65"/>
        <v>64.47977032271784</v>
      </c>
      <c r="H665" s="10">
        <f t="shared" si="66"/>
        <v>45.500102945399853</v>
      </c>
    </row>
    <row r="666" spans="1:8" x14ac:dyDescent="0.3">
      <c r="A666" s="10">
        <f t="shared" si="67"/>
        <v>1956</v>
      </c>
      <c r="B666" s="10" t="s">
        <v>88</v>
      </c>
      <c r="C666" s="10" t="str">
        <f t="shared" si="62"/>
        <v>1956-May</v>
      </c>
      <c r="D666" s="10">
        <v>351.3</v>
      </c>
      <c r="E666" s="10">
        <f t="shared" si="63"/>
        <v>234.07500000000002</v>
      </c>
      <c r="F666" s="10">
        <f t="shared" si="64"/>
        <v>234.07916666666668</v>
      </c>
      <c r="G666" s="10">
        <f t="shared" si="65"/>
        <v>150.07743106854875</v>
      </c>
      <c r="H666" s="10">
        <f t="shared" si="66"/>
        <v>94.194633866921578</v>
      </c>
    </row>
    <row r="667" spans="1:8" x14ac:dyDescent="0.3">
      <c r="A667" s="10">
        <f t="shared" si="67"/>
        <v>1956</v>
      </c>
      <c r="B667" s="10" t="s">
        <v>89</v>
      </c>
      <c r="C667" s="10" t="str">
        <f t="shared" si="62"/>
        <v>1956-Jun</v>
      </c>
      <c r="D667" s="10">
        <v>755.4</v>
      </c>
      <c r="E667" s="10">
        <f t="shared" si="63"/>
        <v>234.08333333333334</v>
      </c>
      <c r="F667" s="10">
        <f t="shared" si="64"/>
        <v>233.63750000000002</v>
      </c>
      <c r="G667" s="10">
        <f t="shared" si="65"/>
        <v>323.32138462361564</v>
      </c>
      <c r="H667" s="10">
        <f t="shared" si="66"/>
        <v>269.42935814401113</v>
      </c>
    </row>
    <row r="668" spans="1:8" x14ac:dyDescent="0.3">
      <c r="A668" s="10">
        <f t="shared" si="67"/>
        <v>1956</v>
      </c>
      <c r="B668" s="10" t="s">
        <v>90</v>
      </c>
      <c r="C668" s="10" t="str">
        <f t="shared" si="62"/>
        <v>1956-Jul</v>
      </c>
      <c r="D668" s="10">
        <v>466.8</v>
      </c>
      <c r="E668" s="10">
        <f t="shared" si="63"/>
        <v>233.19166666666669</v>
      </c>
      <c r="F668" s="10">
        <f t="shared" si="64"/>
        <v>232.91249999999999</v>
      </c>
      <c r="G668" s="10">
        <f t="shared" si="65"/>
        <v>200.41861213975207</v>
      </c>
      <c r="H668" s="10">
        <f t="shared" si="66"/>
        <v>285.19083662626548</v>
      </c>
    </row>
    <row r="669" spans="1:8" x14ac:dyDescent="0.3">
      <c r="A669" s="10">
        <f t="shared" si="67"/>
        <v>1956</v>
      </c>
      <c r="B669" s="10" t="s">
        <v>91</v>
      </c>
      <c r="C669" s="10" t="str">
        <f t="shared" si="62"/>
        <v>1956-Aug</v>
      </c>
      <c r="D669" s="10">
        <v>319.5</v>
      </c>
      <c r="E669" s="10">
        <f t="shared" si="63"/>
        <v>232.6333333333333</v>
      </c>
      <c r="F669" s="10">
        <f t="shared" si="64"/>
        <v>232.81249999999997</v>
      </c>
      <c r="G669" s="10">
        <f t="shared" si="65"/>
        <v>137.23489932885909</v>
      </c>
      <c r="H669" s="10">
        <f t="shared" si="66"/>
        <v>173.75703732870761</v>
      </c>
    </row>
    <row r="670" spans="1:8" x14ac:dyDescent="0.3">
      <c r="A670" s="10">
        <f t="shared" si="67"/>
        <v>1956</v>
      </c>
      <c r="B670" s="10" t="s">
        <v>92</v>
      </c>
      <c r="C670" s="10" t="str">
        <f t="shared" si="62"/>
        <v>1956-Sep</v>
      </c>
      <c r="D670" s="10">
        <v>178.4</v>
      </c>
      <c r="E670" s="10">
        <f t="shared" si="63"/>
        <v>232.99166666666665</v>
      </c>
      <c r="F670" s="10">
        <f t="shared" si="64"/>
        <v>233.43333333333331</v>
      </c>
      <c r="G670" s="10">
        <f t="shared" si="65"/>
        <v>76.424389547336858</v>
      </c>
      <c r="H670" s="10">
        <f t="shared" si="66"/>
        <v>99.531501760555074</v>
      </c>
    </row>
    <row r="671" spans="1:8" x14ac:dyDescent="0.3">
      <c r="A671" s="10">
        <f t="shared" si="67"/>
        <v>1956</v>
      </c>
      <c r="B671" s="10" t="s">
        <v>93</v>
      </c>
      <c r="C671" s="10" t="str">
        <f t="shared" si="62"/>
        <v>1956-Oct</v>
      </c>
      <c r="D671" s="10">
        <v>353.3</v>
      </c>
      <c r="E671" s="10">
        <f t="shared" si="63"/>
        <v>233.87499999999997</v>
      </c>
      <c r="F671" s="10">
        <f t="shared" si="64"/>
        <v>230.48333333333329</v>
      </c>
      <c r="G671" s="10">
        <f t="shared" si="65"/>
        <v>153.28657169715817</v>
      </c>
      <c r="H671" s="10">
        <f t="shared" si="66"/>
        <v>121.62025926293542</v>
      </c>
    </row>
    <row r="672" spans="1:8" x14ac:dyDescent="0.3">
      <c r="A672" s="10">
        <f t="shared" si="67"/>
        <v>1956</v>
      </c>
      <c r="B672" s="10" t="s">
        <v>94</v>
      </c>
      <c r="C672" s="10" t="str">
        <f t="shared" si="62"/>
        <v>1956-Nov</v>
      </c>
      <c r="D672" s="10">
        <v>178.2</v>
      </c>
      <c r="E672" s="10">
        <f t="shared" si="63"/>
        <v>227.09166666666661</v>
      </c>
      <c r="F672" s="10">
        <f t="shared" si="64"/>
        <v>228.33749999999992</v>
      </c>
      <c r="G672" s="10">
        <f t="shared" si="65"/>
        <v>78.04237148957138</v>
      </c>
      <c r="H672" s="10">
        <f t="shared" si="66"/>
        <v>67.576439773848591</v>
      </c>
    </row>
    <row r="673" spans="1:8" x14ac:dyDescent="0.3">
      <c r="A673" s="10">
        <f t="shared" si="67"/>
        <v>1956</v>
      </c>
      <c r="B673" s="10" t="s">
        <v>95</v>
      </c>
      <c r="C673" s="10" t="str">
        <f t="shared" si="62"/>
        <v>1956-Dec</v>
      </c>
      <c r="D673" s="10">
        <v>9.1</v>
      </c>
      <c r="E673" s="10">
        <f t="shared" si="63"/>
        <v>229.58333333333326</v>
      </c>
      <c r="F673" s="10">
        <f t="shared" si="64"/>
        <v>234.44166666666666</v>
      </c>
      <c r="G673" s="10">
        <f t="shared" si="65"/>
        <v>3.8815625777556608</v>
      </c>
      <c r="H673" s="10">
        <f t="shared" si="66"/>
        <v>16.591425721648235</v>
      </c>
    </row>
    <row r="674" spans="1:8" x14ac:dyDescent="0.3">
      <c r="A674" s="10">
        <f t="shared" si="67"/>
        <v>1957</v>
      </c>
      <c r="B674" s="10" t="s">
        <v>84</v>
      </c>
      <c r="C674" s="10" t="str">
        <f t="shared" si="62"/>
        <v>1957-Jan</v>
      </c>
      <c r="D674" s="10">
        <v>1.2</v>
      </c>
      <c r="E674" s="10">
        <f t="shared" si="63"/>
        <v>239.30000000000004</v>
      </c>
      <c r="F674" s="10">
        <f t="shared" si="64"/>
        <v>254.6541666666667</v>
      </c>
      <c r="G674" s="10">
        <f t="shared" si="65"/>
        <v>0.47122731809480173</v>
      </c>
      <c r="H674" s="10">
        <f t="shared" si="66"/>
        <v>4.9026945630710452</v>
      </c>
    </row>
    <row r="675" spans="1:8" x14ac:dyDescent="0.3">
      <c r="A675" s="10">
        <f t="shared" si="67"/>
        <v>1957</v>
      </c>
      <c r="B675" s="10" t="s">
        <v>85</v>
      </c>
      <c r="C675" s="10" t="str">
        <f t="shared" si="62"/>
        <v>1957-Feb</v>
      </c>
      <c r="D675" s="10">
        <v>16</v>
      </c>
      <c r="E675" s="10">
        <f t="shared" si="63"/>
        <v>270.00833333333338</v>
      </c>
      <c r="F675" s="10">
        <f t="shared" si="64"/>
        <v>271.64583333333337</v>
      </c>
      <c r="G675" s="10">
        <f t="shared" si="65"/>
        <v>5.8900222409693983</v>
      </c>
      <c r="H675" s="10">
        <f t="shared" si="66"/>
        <v>6.3261633717838892</v>
      </c>
    </row>
    <row r="676" spans="1:8" x14ac:dyDescent="0.3">
      <c r="A676" s="10">
        <f t="shared" si="67"/>
        <v>1957</v>
      </c>
      <c r="B676" s="10" t="s">
        <v>86</v>
      </c>
      <c r="C676" s="10" t="str">
        <f t="shared" si="62"/>
        <v>1957-Mar</v>
      </c>
      <c r="D676" s="10">
        <v>25.7</v>
      </c>
      <c r="E676" s="10">
        <f t="shared" si="63"/>
        <v>273.28333333333336</v>
      </c>
      <c r="F676" s="10">
        <f t="shared" si="64"/>
        <v>267.57083333333333</v>
      </c>
      <c r="G676" s="10">
        <f t="shared" si="65"/>
        <v>9.6049332731208246</v>
      </c>
      <c r="H676" s="10">
        <f t="shared" si="66"/>
        <v>15.37954663485211</v>
      </c>
    </row>
    <row r="677" spans="1:8" x14ac:dyDescent="0.3">
      <c r="A677" s="10">
        <f t="shared" si="67"/>
        <v>1957</v>
      </c>
      <c r="B677" s="10" t="s">
        <v>87</v>
      </c>
      <c r="C677" s="10" t="str">
        <f t="shared" si="62"/>
        <v>1957-Apr</v>
      </c>
      <c r="D677" s="10">
        <v>70.2</v>
      </c>
      <c r="E677" s="10">
        <f t="shared" si="63"/>
        <v>261.85833333333335</v>
      </c>
      <c r="F677" s="10">
        <f t="shared" si="64"/>
        <v>258.80833333333334</v>
      </c>
      <c r="G677" s="10">
        <f t="shared" si="65"/>
        <v>27.124319799079114</v>
      </c>
      <c r="H677" s="10">
        <f t="shared" si="66"/>
        <v>45.500102945399853</v>
      </c>
    </row>
    <row r="678" spans="1:8" x14ac:dyDescent="0.3">
      <c r="A678" s="10">
        <f t="shared" si="67"/>
        <v>1957</v>
      </c>
      <c r="B678" s="10" t="s">
        <v>88</v>
      </c>
      <c r="C678" s="10" t="str">
        <f t="shared" si="62"/>
        <v>1957-May</v>
      </c>
      <c r="D678" s="10">
        <v>381.2</v>
      </c>
      <c r="E678" s="10">
        <f t="shared" si="63"/>
        <v>255.75833333333333</v>
      </c>
      <c r="F678" s="10">
        <f t="shared" si="64"/>
        <v>256.35416666666663</v>
      </c>
      <c r="G678" s="10">
        <f t="shared" si="65"/>
        <v>148.70052824055264</v>
      </c>
      <c r="H678" s="10">
        <f t="shared" si="66"/>
        <v>94.194633866921578</v>
      </c>
    </row>
    <row r="679" spans="1:8" x14ac:dyDescent="0.3">
      <c r="A679" s="10">
        <f t="shared" si="67"/>
        <v>1957</v>
      </c>
      <c r="B679" s="10" t="s">
        <v>89</v>
      </c>
      <c r="C679" s="10" t="str">
        <f t="shared" si="62"/>
        <v>1957-Jun</v>
      </c>
      <c r="D679" s="10">
        <v>872</v>
      </c>
      <c r="E679" s="10">
        <f t="shared" si="63"/>
        <v>256.95</v>
      </c>
      <c r="F679" s="10">
        <f t="shared" si="64"/>
        <v>257.77499999999998</v>
      </c>
      <c r="G679" s="10">
        <f t="shared" si="65"/>
        <v>338.2795073222772</v>
      </c>
      <c r="H679" s="10">
        <f t="shared" si="66"/>
        <v>269.42935814401113</v>
      </c>
    </row>
    <row r="680" spans="1:8" x14ac:dyDescent="0.3">
      <c r="A680" s="10">
        <f t="shared" si="67"/>
        <v>1957</v>
      </c>
      <c r="B680" s="10" t="s">
        <v>90</v>
      </c>
      <c r="C680" s="10" t="str">
        <f t="shared" si="62"/>
        <v>1957-Jul</v>
      </c>
      <c r="D680" s="10">
        <v>835.3</v>
      </c>
      <c r="E680" s="10">
        <f t="shared" si="63"/>
        <v>258.60000000000002</v>
      </c>
      <c r="F680" s="10">
        <f t="shared" si="64"/>
        <v>258.73333333333335</v>
      </c>
      <c r="G680" s="10">
        <f t="shared" si="65"/>
        <v>322.84205101777889</v>
      </c>
      <c r="H680" s="10">
        <f t="shared" si="66"/>
        <v>285.19083662626548</v>
      </c>
    </row>
    <row r="681" spans="1:8" x14ac:dyDescent="0.3">
      <c r="A681" s="10">
        <f t="shared" si="67"/>
        <v>1957</v>
      </c>
      <c r="B681" s="10" t="s">
        <v>91</v>
      </c>
      <c r="C681" s="10" t="str">
        <f t="shared" si="62"/>
        <v>1957-Aug</v>
      </c>
      <c r="D681" s="10">
        <v>358.8</v>
      </c>
      <c r="E681" s="10">
        <f t="shared" si="63"/>
        <v>258.86666666666667</v>
      </c>
      <c r="F681" s="10">
        <f t="shared" si="64"/>
        <v>259.00416666666672</v>
      </c>
      <c r="G681" s="10">
        <f t="shared" si="65"/>
        <v>138.53058991972455</v>
      </c>
      <c r="H681" s="10">
        <f t="shared" si="66"/>
        <v>173.75703732870761</v>
      </c>
    </row>
    <row r="682" spans="1:8" x14ac:dyDescent="0.3">
      <c r="A682" s="10">
        <f t="shared" si="67"/>
        <v>1957</v>
      </c>
      <c r="B682" s="10" t="s">
        <v>92</v>
      </c>
      <c r="C682" s="10" t="str">
        <f t="shared" si="62"/>
        <v>1957-Sep</v>
      </c>
      <c r="D682" s="10">
        <v>41.3</v>
      </c>
      <c r="E682" s="10">
        <f t="shared" si="63"/>
        <v>259.14166666666671</v>
      </c>
      <c r="F682" s="10">
        <f t="shared" si="64"/>
        <v>260.45833333333337</v>
      </c>
      <c r="G682" s="10">
        <f t="shared" si="65"/>
        <v>15.856662933930568</v>
      </c>
      <c r="H682" s="10">
        <f t="shared" si="66"/>
        <v>99.531501760555074</v>
      </c>
    </row>
    <row r="683" spans="1:8" x14ac:dyDescent="0.3">
      <c r="A683" s="10">
        <f t="shared" si="67"/>
        <v>1957</v>
      </c>
      <c r="B683" s="10" t="s">
        <v>93</v>
      </c>
      <c r="C683" s="10" t="str">
        <f t="shared" si="62"/>
        <v>1957-Oct</v>
      </c>
      <c r="D683" s="10">
        <v>280.10000000000002</v>
      </c>
      <c r="E683" s="10">
        <f t="shared" si="63"/>
        <v>261.77500000000003</v>
      </c>
      <c r="F683" s="10">
        <f t="shared" si="64"/>
        <v>264.47916666666674</v>
      </c>
      <c r="G683" s="10">
        <f t="shared" si="65"/>
        <v>105.90626230799526</v>
      </c>
      <c r="H683" s="10">
        <f t="shared" si="66"/>
        <v>121.62025926293542</v>
      </c>
    </row>
    <row r="684" spans="1:8" x14ac:dyDescent="0.3">
      <c r="A684" s="10">
        <f t="shared" si="67"/>
        <v>1957</v>
      </c>
      <c r="B684" s="10" t="s">
        <v>94</v>
      </c>
      <c r="C684" s="10" t="str">
        <f t="shared" si="62"/>
        <v>1957-Nov</v>
      </c>
      <c r="D684" s="10">
        <v>192.5</v>
      </c>
      <c r="E684" s="10">
        <f t="shared" si="63"/>
        <v>267.18333333333339</v>
      </c>
      <c r="F684" s="10">
        <f t="shared" si="64"/>
        <v>266.0291666666667</v>
      </c>
      <c r="G684" s="10">
        <f t="shared" si="65"/>
        <v>72.360486788729304</v>
      </c>
      <c r="H684" s="10">
        <f t="shared" si="66"/>
        <v>67.576439773848591</v>
      </c>
    </row>
    <row r="685" spans="1:8" x14ac:dyDescent="0.3">
      <c r="A685" s="10">
        <f t="shared" si="67"/>
        <v>1957</v>
      </c>
      <c r="B685" s="10" t="s">
        <v>95</v>
      </c>
      <c r="C685" s="10" t="str">
        <f t="shared" si="62"/>
        <v>1957-Dec</v>
      </c>
      <c r="D685" s="10">
        <v>28.9</v>
      </c>
      <c r="E685" s="10">
        <f t="shared" si="63"/>
        <v>264.87500000000006</v>
      </c>
      <c r="F685" s="10">
        <f t="shared" si="64"/>
        <v>258.26250000000005</v>
      </c>
      <c r="G685" s="10">
        <f t="shared" si="65"/>
        <v>11.190165045254341</v>
      </c>
      <c r="H685" s="10">
        <f t="shared" si="66"/>
        <v>16.591425721648235</v>
      </c>
    </row>
    <row r="686" spans="1:8" x14ac:dyDescent="0.3">
      <c r="A686" s="10">
        <f t="shared" si="67"/>
        <v>1958</v>
      </c>
      <c r="B686" s="10" t="s">
        <v>84</v>
      </c>
      <c r="C686" s="10" t="str">
        <f t="shared" si="62"/>
        <v>1958-Jan</v>
      </c>
      <c r="D686" s="10">
        <v>4.4000000000000004</v>
      </c>
      <c r="E686" s="10">
        <f t="shared" si="63"/>
        <v>251.65</v>
      </c>
      <c r="F686" s="10">
        <f t="shared" si="64"/>
        <v>242.79166666666666</v>
      </c>
      <c r="G686" s="10">
        <f t="shared" si="65"/>
        <v>1.8122533035867516</v>
      </c>
      <c r="H686" s="10">
        <f t="shared" si="66"/>
        <v>4.9026945630710452</v>
      </c>
    </row>
    <row r="687" spans="1:8" x14ac:dyDescent="0.3">
      <c r="A687" s="10">
        <f t="shared" si="67"/>
        <v>1958</v>
      </c>
      <c r="B687" s="10" t="s">
        <v>85</v>
      </c>
      <c r="C687" s="10" t="str">
        <f t="shared" si="62"/>
        <v>1958-Feb</v>
      </c>
      <c r="D687" s="10">
        <v>19.3</v>
      </c>
      <c r="E687" s="10">
        <f t="shared" si="63"/>
        <v>233.93333333333331</v>
      </c>
      <c r="F687" s="10">
        <f t="shared" si="64"/>
        <v>240.92499999999998</v>
      </c>
      <c r="G687" s="10">
        <f t="shared" si="65"/>
        <v>8.0107917401681021</v>
      </c>
      <c r="H687" s="10">
        <f t="shared" si="66"/>
        <v>6.3261633717838892</v>
      </c>
    </row>
    <row r="688" spans="1:8" x14ac:dyDescent="0.3">
      <c r="A688" s="10">
        <f t="shared" si="67"/>
        <v>1958</v>
      </c>
      <c r="B688" s="10" t="s">
        <v>86</v>
      </c>
      <c r="C688" s="10" t="str">
        <f t="shared" si="62"/>
        <v>1958-Mar</v>
      </c>
      <c r="D688" s="10">
        <v>57.3</v>
      </c>
      <c r="E688" s="10">
        <f t="shared" si="63"/>
        <v>247.91666666666666</v>
      </c>
      <c r="F688" s="10">
        <f t="shared" si="64"/>
        <v>249.7833333333333</v>
      </c>
      <c r="G688" s="10">
        <f t="shared" si="65"/>
        <v>22.939881230399681</v>
      </c>
      <c r="H688" s="10">
        <f t="shared" si="66"/>
        <v>15.37954663485211</v>
      </c>
    </row>
    <row r="689" spans="1:8" x14ac:dyDescent="0.3">
      <c r="A689" s="10">
        <f t="shared" si="67"/>
        <v>1958</v>
      </c>
      <c r="B689" s="10" t="s">
        <v>87</v>
      </c>
      <c r="C689" s="10" t="str">
        <f t="shared" si="62"/>
        <v>1958-Apr</v>
      </c>
      <c r="D689" s="10">
        <v>135.1</v>
      </c>
      <c r="E689" s="10">
        <f t="shared" si="63"/>
        <v>251.64999999999998</v>
      </c>
      <c r="F689" s="10">
        <f t="shared" si="64"/>
        <v>247.9375</v>
      </c>
      <c r="G689" s="10">
        <f t="shared" si="65"/>
        <v>54.489538694227377</v>
      </c>
      <c r="H689" s="10">
        <f t="shared" si="66"/>
        <v>45.500102945399853</v>
      </c>
    </row>
    <row r="690" spans="1:8" x14ac:dyDescent="0.3">
      <c r="A690" s="10">
        <f t="shared" si="67"/>
        <v>1958</v>
      </c>
      <c r="B690" s="10" t="s">
        <v>88</v>
      </c>
      <c r="C690" s="10" t="str">
        <f t="shared" si="62"/>
        <v>1958-May</v>
      </c>
      <c r="D690" s="10">
        <v>353.5</v>
      </c>
      <c r="E690" s="10">
        <f t="shared" si="63"/>
        <v>244.22499999999999</v>
      </c>
      <c r="F690" s="10">
        <f t="shared" si="64"/>
        <v>244.79166666666666</v>
      </c>
      <c r="G690" s="10">
        <f t="shared" si="65"/>
        <v>144.40851063829788</v>
      </c>
      <c r="H690" s="10">
        <f t="shared" si="66"/>
        <v>94.194633866921578</v>
      </c>
    </row>
    <row r="691" spans="1:8" x14ac:dyDescent="0.3">
      <c r="A691" s="10">
        <f t="shared" si="67"/>
        <v>1958</v>
      </c>
      <c r="B691" s="10" t="s">
        <v>89</v>
      </c>
      <c r="C691" s="10" t="str">
        <f t="shared" si="62"/>
        <v>1958-Jun</v>
      </c>
      <c r="D691" s="10">
        <v>713.3</v>
      </c>
      <c r="E691" s="10">
        <f t="shared" si="63"/>
        <v>245.35833333333332</v>
      </c>
      <c r="F691" s="10">
        <f t="shared" si="64"/>
        <v>244.47499999999999</v>
      </c>
      <c r="G691" s="10">
        <f t="shared" si="65"/>
        <v>291.76807444523979</v>
      </c>
      <c r="H691" s="10">
        <f t="shared" si="66"/>
        <v>269.42935814401113</v>
      </c>
    </row>
    <row r="692" spans="1:8" x14ac:dyDescent="0.3">
      <c r="A692" s="10">
        <f t="shared" si="67"/>
        <v>1958</v>
      </c>
      <c r="B692" s="10" t="s">
        <v>90</v>
      </c>
      <c r="C692" s="10" t="str">
        <f t="shared" si="62"/>
        <v>1958-Jul</v>
      </c>
      <c r="D692" s="10">
        <v>622.70000000000005</v>
      </c>
      <c r="E692" s="10">
        <f t="shared" si="63"/>
        <v>243.59166666666667</v>
      </c>
      <c r="F692" s="10">
        <f t="shared" si="64"/>
        <v>243.53333333333333</v>
      </c>
      <c r="G692" s="10">
        <f t="shared" si="65"/>
        <v>255.69395017793599</v>
      </c>
      <c r="H692" s="10">
        <f t="shared" si="66"/>
        <v>285.19083662626548</v>
      </c>
    </row>
    <row r="693" spans="1:8" x14ac:dyDescent="0.3">
      <c r="A693" s="10">
        <f t="shared" si="67"/>
        <v>1958</v>
      </c>
      <c r="B693" s="10" t="s">
        <v>91</v>
      </c>
      <c r="C693" s="10" t="str">
        <f t="shared" si="62"/>
        <v>1958-Aug</v>
      </c>
      <c r="D693" s="10">
        <v>526.6</v>
      </c>
      <c r="E693" s="10">
        <f t="shared" si="63"/>
        <v>243.47499999999999</v>
      </c>
      <c r="F693" s="10">
        <f t="shared" si="64"/>
        <v>243.5625</v>
      </c>
      <c r="G693" s="10">
        <f t="shared" si="65"/>
        <v>216.20733897870156</v>
      </c>
      <c r="H693" s="10">
        <f t="shared" si="66"/>
        <v>173.75703732870761</v>
      </c>
    </row>
    <row r="694" spans="1:8" x14ac:dyDescent="0.3">
      <c r="A694" s="10">
        <f t="shared" si="67"/>
        <v>1958</v>
      </c>
      <c r="B694" s="10" t="s">
        <v>92</v>
      </c>
      <c r="C694" s="10" t="str">
        <f t="shared" si="62"/>
        <v>1958-Sep</v>
      </c>
      <c r="D694" s="10">
        <v>86.1</v>
      </c>
      <c r="E694" s="10">
        <f t="shared" si="63"/>
        <v>243.64999999999998</v>
      </c>
      <c r="F694" s="10">
        <f t="shared" si="64"/>
        <v>241.52499999999998</v>
      </c>
      <c r="G694" s="10">
        <f t="shared" si="65"/>
        <v>35.648483593830868</v>
      </c>
      <c r="H694" s="10">
        <f t="shared" si="66"/>
        <v>99.531501760555074</v>
      </c>
    </row>
    <row r="695" spans="1:8" x14ac:dyDescent="0.3">
      <c r="A695" s="10">
        <f t="shared" si="67"/>
        <v>1958</v>
      </c>
      <c r="B695" s="10" t="s">
        <v>93</v>
      </c>
      <c r="C695" s="10" t="str">
        <f t="shared" si="62"/>
        <v>1958-Oct</v>
      </c>
      <c r="D695" s="10">
        <v>191</v>
      </c>
      <c r="E695" s="10">
        <f t="shared" si="63"/>
        <v>239.4</v>
      </c>
      <c r="F695" s="10">
        <f t="shared" si="64"/>
        <v>240.04999999999998</v>
      </c>
      <c r="G695" s="10">
        <f t="shared" si="65"/>
        <v>79.56675692564049</v>
      </c>
      <c r="H695" s="10">
        <f t="shared" si="66"/>
        <v>121.62025926293542</v>
      </c>
    </row>
    <row r="696" spans="1:8" x14ac:dyDescent="0.3">
      <c r="A696" s="10">
        <f t="shared" si="67"/>
        <v>1958</v>
      </c>
      <c r="B696" s="10" t="s">
        <v>94</v>
      </c>
      <c r="C696" s="10" t="str">
        <f t="shared" si="62"/>
        <v>1958-Nov</v>
      </c>
      <c r="D696" s="10">
        <v>206.1</v>
      </c>
      <c r="E696" s="10">
        <f t="shared" si="63"/>
        <v>240.69999999999996</v>
      </c>
      <c r="F696" s="10">
        <f t="shared" si="64"/>
        <v>240.43749999999994</v>
      </c>
      <c r="G696" s="10">
        <f t="shared" si="65"/>
        <v>85.718741876787121</v>
      </c>
      <c r="H696" s="10">
        <f t="shared" si="66"/>
        <v>67.576439773848591</v>
      </c>
    </row>
    <row r="697" spans="1:8" x14ac:dyDescent="0.3">
      <c r="A697" s="10">
        <f t="shared" si="67"/>
        <v>1958</v>
      </c>
      <c r="B697" s="10" t="s">
        <v>95</v>
      </c>
      <c r="C697" s="10" t="str">
        <f t="shared" si="62"/>
        <v>1958-Dec</v>
      </c>
      <c r="D697" s="10">
        <v>7.7</v>
      </c>
      <c r="E697" s="10">
        <f t="shared" si="63"/>
        <v>240.17499999999995</v>
      </c>
      <c r="F697" s="10">
        <f t="shared" si="64"/>
        <v>246.82083333333333</v>
      </c>
      <c r="G697" s="10">
        <f t="shared" si="65"/>
        <v>3.1196718267299155</v>
      </c>
      <c r="H697" s="10">
        <f t="shared" si="66"/>
        <v>16.591425721648235</v>
      </c>
    </row>
    <row r="698" spans="1:8" x14ac:dyDescent="0.3">
      <c r="A698" s="10">
        <f t="shared" si="67"/>
        <v>1959</v>
      </c>
      <c r="B698" s="10" t="s">
        <v>84</v>
      </c>
      <c r="C698" s="10" t="str">
        <f t="shared" si="62"/>
        <v>1959-Jan</v>
      </c>
      <c r="D698" s="10">
        <v>3</v>
      </c>
      <c r="E698" s="10">
        <f t="shared" si="63"/>
        <v>253.4666666666667</v>
      </c>
      <c r="F698" s="10">
        <f t="shared" si="64"/>
        <v>275.67500000000007</v>
      </c>
      <c r="G698" s="10">
        <f t="shared" si="65"/>
        <v>1.0882379613675521</v>
      </c>
      <c r="H698" s="10">
        <f t="shared" si="66"/>
        <v>4.9026945630710452</v>
      </c>
    </row>
    <row r="699" spans="1:8" x14ac:dyDescent="0.3">
      <c r="A699" s="10">
        <f t="shared" si="67"/>
        <v>1959</v>
      </c>
      <c r="B699" s="10" t="s">
        <v>85</v>
      </c>
      <c r="C699" s="10" t="str">
        <f t="shared" si="62"/>
        <v>1959-Feb</v>
      </c>
      <c r="D699" s="10">
        <v>21.4</v>
      </c>
      <c r="E699" s="10">
        <f t="shared" si="63"/>
        <v>297.88333333333338</v>
      </c>
      <c r="F699" s="10">
        <f t="shared" si="64"/>
        <v>292.49583333333339</v>
      </c>
      <c r="G699" s="10">
        <f t="shared" si="65"/>
        <v>7.3163435376572297</v>
      </c>
      <c r="H699" s="10">
        <f t="shared" si="66"/>
        <v>6.3261633717838892</v>
      </c>
    </row>
    <row r="700" spans="1:8" x14ac:dyDescent="0.3">
      <c r="A700" s="10">
        <f t="shared" si="67"/>
        <v>1959</v>
      </c>
      <c r="B700" s="10" t="s">
        <v>86</v>
      </c>
      <c r="C700" s="10" t="str">
        <f t="shared" si="62"/>
        <v>1959-Mar</v>
      </c>
      <c r="D700" s="10">
        <v>6.3</v>
      </c>
      <c r="E700" s="10">
        <f t="shared" si="63"/>
        <v>287.10833333333335</v>
      </c>
      <c r="F700" s="10">
        <f t="shared" si="64"/>
        <v>300.41666666666669</v>
      </c>
      <c r="G700" s="10">
        <f t="shared" si="65"/>
        <v>2.0970873786407767</v>
      </c>
      <c r="H700" s="10">
        <f t="shared" si="66"/>
        <v>15.37954663485211</v>
      </c>
    </row>
    <row r="701" spans="1:8" x14ac:dyDescent="0.3">
      <c r="A701" s="10">
        <f t="shared" si="67"/>
        <v>1959</v>
      </c>
      <c r="B701" s="10" t="s">
        <v>87</v>
      </c>
      <c r="C701" s="10" t="str">
        <f t="shared" si="62"/>
        <v>1959-Apr</v>
      </c>
      <c r="D701" s="10">
        <v>150.69999999999999</v>
      </c>
      <c r="E701" s="10">
        <f t="shared" si="63"/>
        <v>313.72500000000002</v>
      </c>
      <c r="F701" s="10">
        <f t="shared" si="64"/>
        <v>314.11666666666667</v>
      </c>
      <c r="G701" s="10">
        <f t="shared" si="65"/>
        <v>47.975805167931227</v>
      </c>
      <c r="H701" s="10">
        <f t="shared" si="66"/>
        <v>45.500102945399853</v>
      </c>
    </row>
    <row r="702" spans="1:8" x14ac:dyDescent="0.3">
      <c r="A702" s="10">
        <f t="shared" si="67"/>
        <v>1959</v>
      </c>
      <c r="B702" s="10" t="s">
        <v>88</v>
      </c>
      <c r="C702" s="10" t="str">
        <f t="shared" si="62"/>
        <v>1959-May</v>
      </c>
      <c r="D702" s="10">
        <v>347.2</v>
      </c>
      <c r="E702" s="10">
        <f t="shared" si="63"/>
        <v>314.50833333333333</v>
      </c>
      <c r="F702" s="10">
        <f t="shared" si="64"/>
        <v>312.25</v>
      </c>
      <c r="G702" s="10">
        <f t="shared" si="65"/>
        <v>111.1929543634908</v>
      </c>
      <c r="H702" s="10">
        <f t="shared" si="66"/>
        <v>94.194633866921578</v>
      </c>
    </row>
    <row r="703" spans="1:8" x14ac:dyDescent="0.3">
      <c r="A703" s="10">
        <f t="shared" si="67"/>
        <v>1959</v>
      </c>
      <c r="B703" s="10" t="s">
        <v>89</v>
      </c>
      <c r="C703" s="10" t="str">
        <f t="shared" si="62"/>
        <v>1959-Jun</v>
      </c>
      <c r="D703" s="10">
        <v>872.8</v>
      </c>
      <c r="E703" s="10">
        <f t="shared" si="63"/>
        <v>309.99166666666673</v>
      </c>
      <c r="F703" s="10">
        <f t="shared" si="64"/>
        <v>311.08750000000003</v>
      </c>
      <c r="G703" s="10">
        <f t="shared" si="65"/>
        <v>280.56414995780926</v>
      </c>
      <c r="H703" s="10">
        <f t="shared" si="66"/>
        <v>269.42935814401113</v>
      </c>
    </row>
    <row r="704" spans="1:8" x14ac:dyDescent="0.3">
      <c r="A704" s="10">
        <f t="shared" si="67"/>
        <v>1959</v>
      </c>
      <c r="B704" s="10" t="s">
        <v>90</v>
      </c>
      <c r="C704" s="10" t="str">
        <f t="shared" si="62"/>
        <v>1959-Jul</v>
      </c>
      <c r="D704" s="10">
        <v>1155.7</v>
      </c>
      <c r="E704" s="10">
        <f t="shared" si="63"/>
        <v>312.18333333333334</v>
      </c>
      <c r="F704" s="10">
        <f t="shared" si="64"/>
        <v>312.45000000000005</v>
      </c>
      <c r="G704" s="10">
        <f t="shared" si="65"/>
        <v>369.88318130900939</v>
      </c>
      <c r="H704" s="10">
        <f t="shared" si="66"/>
        <v>285.19083662626548</v>
      </c>
    </row>
    <row r="705" spans="1:8" x14ac:dyDescent="0.3">
      <c r="A705" s="10">
        <f t="shared" si="67"/>
        <v>1959</v>
      </c>
      <c r="B705" s="10" t="s">
        <v>91</v>
      </c>
      <c r="C705" s="10" t="str">
        <f t="shared" si="62"/>
        <v>1959-Aug</v>
      </c>
      <c r="D705" s="10">
        <v>397.3</v>
      </c>
      <c r="E705" s="10">
        <f t="shared" si="63"/>
        <v>312.7166666666667</v>
      </c>
      <c r="F705" s="10">
        <f t="shared" si="64"/>
        <v>312.17500000000007</v>
      </c>
      <c r="G705" s="10">
        <f t="shared" si="65"/>
        <v>127.26835909345716</v>
      </c>
      <c r="H705" s="10">
        <f t="shared" si="66"/>
        <v>173.75703732870761</v>
      </c>
    </row>
    <row r="706" spans="1:8" x14ac:dyDescent="0.3">
      <c r="A706" s="10">
        <f t="shared" si="67"/>
        <v>1959</v>
      </c>
      <c r="B706" s="10" t="s">
        <v>92</v>
      </c>
      <c r="C706" s="10" t="str">
        <f t="shared" si="62"/>
        <v>1959-Sep</v>
      </c>
      <c r="D706" s="10">
        <v>405.5</v>
      </c>
      <c r="E706" s="10">
        <f t="shared" si="63"/>
        <v>311.63333333333338</v>
      </c>
      <c r="F706" s="10">
        <f t="shared" si="64"/>
        <v>313.22083333333336</v>
      </c>
      <c r="G706" s="10">
        <f t="shared" si="65"/>
        <v>129.46137575991378</v>
      </c>
      <c r="H706" s="10">
        <f t="shared" si="66"/>
        <v>99.531501760555074</v>
      </c>
    </row>
    <row r="707" spans="1:8" x14ac:dyDescent="0.3">
      <c r="A707" s="10">
        <f t="shared" si="67"/>
        <v>1959</v>
      </c>
      <c r="B707" s="10" t="s">
        <v>93</v>
      </c>
      <c r="C707" s="10" t="str">
        <f t="shared" ref="C707:C770" si="68">_xlfn.CONCAT(A707,"-",LEFT(B707,3))</f>
        <v>1959-Oct</v>
      </c>
      <c r="D707" s="10">
        <v>200.4</v>
      </c>
      <c r="E707" s="10">
        <f t="shared" si="63"/>
        <v>314.80833333333334</v>
      </c>
      <c r="F707" s="10">
        <f t="shared" si="64"/>
        <v>317.13750000000005</v>
      </c>
      <c r="G707" s="10">
        <f t="shared" si="65"/>
        <v>63.190256592172155</v>
      </c>
      <c r="H707" s="10">
        <f t="shared" si="66"/>
        <v>121.62025926293542</v>
      </c>
    </row>
    <row r="708" spans="1:8" x14ac:dyDescent="0.3">
      <c r="A708" s="10">
        <f t="shared" si="67"/>
        <v>1959</v>
      </c>
      <c r="B708" s="10" t="s">
        <v>94</v>
      </c>
      <c r="C708" s="10" t="str">
        <f t="shared" si="68"/>
        <v>1959-Nov</v>
      </c>
      <c r="D708" s="10">
        <v>151.9</v>
      </c>
      <c r="E708" s="10">
        <f t="shared" si="63"/>
        <v>319.4666666666667</v>
      </c>
      <c r="F708" s="10">
        <f t="shared" si="64"/>
        <v>327.5</v>
      </c>
      <c r="G708" s="10">
        <f t="shared" si="65"/>
        <v>46.381679389312978</v>
      </c>
      <c r="H708" s="10">
        <f t="shared" si="66"/>
        <v>67.576439773848591</v>
      </c>
    </row>
    <row r="709" spans="1:8" x14ac:dyDescent="0.3">
      <c r="A709" s="10">
        <f t="shared" si="67"/>
        <v>1959</v>
      </c>
      <c r="B709" s="10" t="s">
        <v>95</v>
      </c>
      <c r="C709" s="10" t="str">
        <f t="shared" si="68"/>
        <v>1959-Dec</v>
      </c>
      <c r="D709" s="10">
        <v>34</v>
      </c>
      <c r="E709" s="10">
        <f t="shared" si="63"/>
        <v>335.53333333333336</v>
      </c>
      <c r="F709" s="10">
        <f t="shared" si="64"/>
        <v>319.17916666666667</v>
      </c>
      <c r="G709" s="10">
        <f t="shared" si="65"/>
        <v>10.652324321501769</v>
      </c>
      <c r="H709" s="10">
        <f t="shared" si="66"/>
        <v>16.591425721648235</v>
      </c>
    </row>
    <row r="710" spans="1:8" x14ac:dyDescent="0.3">
      <c r="A710" s="10">
        <f t="shared" si="67"/>
        <v>1960</v>
      </c>
      <c r="B710" s="10" t="s">
        <v>84</v>
      </c>
      <c r="C710" s="10" t="str">
        <f t="shared" si="68"/>
        <v>1960-Jan</v>
      </c>
      <c r="D710" s="10">
        <v>9.4</v>
      </c>
      <c r="E710" s="10">
        <f t="shared" si="63"/>
        <v>302.82500000000005</v>
      </c>
      <c r="F710" s="10">
        <f t="shared" si="64"/>
        <v>285.95833333333337</v>
      </c>
      <c r="G710" s="10">
        <f t="shared" si="65"/>
        <v>3.287192190004371</v>
      </c>
      <c r="H710" s="10">
        <f t="shared" si="66"/>
        <v>4.9026945630710452</v>
      </c>
    </row>
    <row r="711" spans="1:8" x14ac:dyDescent="0.3">
      <c r="A711" s="10">
        <f t="shared" si="67"/>
        <v>1960</v>
      </c>
      <c r="B711" s="10" t="s">
        <v>85</v>
      </c>
      <c r="C711" s="10" t="str">
        <f t="shared" si="68"/>
        <v>1960-Feb</v>
      </c>
      <c r="D711" s="10">
        <v>8.4</v>
      </c>
      <c r="E711" s="10">
        <f t="shared" si="63"/>
        <v>269.0916666666667</v>
      </c>
      <c r="F711" s="10">
        <f t="shared" si="64"/>
        <v>266.57083333333333</v>
      </c>
      <c r="G711" s="10">
        <f t="shared" si="65"/>
        <v>3.1511324382199852</v>
      </c>
      <c r="H711" s="10">
        <f t="shared" si="66"/>
        <v>6.3261633717838892</v>
      </c>
    </row>
    <row r="712" spans="1:8" x14ac:dyDescent="0.3">
      <c r="A712" s="10">
        <f t="shared" si="67"/>
        <v>1960</v>
      </c>
      <c r="B712" s="10" t="s">
        <v>86</v>
      </c>
      <c r="C712" s="10" t="str">
        <f t="shared" si="68"/>
        <v>1960-Mar</v>
      </c>
      <c r="D712" s="10">
        <v>44.4</v>
      </c>
      <c r="E712" s="10">
        <f t="shared" si="63"/>
        <v>264.05</v>
      </c>
      <c r="F712" s="10">
        <f t="shared" si="64"/>
        <v>262.62083333333334</v>
      </c>
      <c r="G712" s="10">
        <f t="shared" si="65"/>
        <v>16.906503355598215</v>
      </c>
      <c r="H712" s="10">
        <f t="shared" si="66"/>
        <v>15.37954663485211</v>
      </c>
    </row>
    <row r="713" spans="1:8" x14ac:dyDescent="0.3">
      <c r="A713" s="10">
        <f t="shared" si="67"/>
        <v>1960</v>
      </c>
      <c r="B713" s="10" t="s">
        <v>87</v>
      </c>
      <c r="C713" s="10" t="str">
        <f t="shared" si="68"/>
        <v>1960-Apr</v>
      </c>
      <c r="D713" s="10">
        <v>206.6</v>
      </c>
      <c r="E713" s="10">
        <f t="shared" ref="E713:E776" si="69">AVERAGE(D707:D718)</f>
        <v>261.19166666666666</v>
      </c>
      <c r="F713" s="10">
        <f t="shared" ref="F713:F776" si="70">AVERAGE(E713:E714)</f>
        <v>263.50416666666666</v>
      </c>
      <c r="G713" s="10">
        <f t="shared" ref="G713:G776" si="71">D713*100/F713</f>
        <v>78.404832308154525</v>
      </c>
      <c r="H713" s="10">
        <f t="shared" ref="H713:H776" si="72">_xlfn.SWITCH(TRUE,B713="January",$K$125,B713="February",$K$126,B713="March",$K$127,B713="April",$K$128,B713="May",$K$129,B713="June",$K$130,B713="July",$K$131,B713="August",$K$132,B713="September",$K$133,B713="October",$K$134,B713="November",$K$135,B713="December",$K$136)</f>
        <v>45.500102945399853</v>
      </c>
    </row>
    <row r="714" spans="1:8" x14ac:dyDescent="0.3">
      <c r="A714" s="10">
        <f t="shared" si="67"/>
        <v>1960</v>
      </c>
      <c r="B714" s="10" t="s">
        <v>88</v>
      </c>
      <c r="C714" s="10" t="str">
        <f t="shared" si="68"/>
        <v>1960-May</v>
      </c>
      <c r="D714" s="10">
        <v>540</v>
      </c>
      <c r="E714" s="10">
        <f t="shared" si="69"/>
        <v>265.81666666666666</v>
      </c>
      <c r="F714" s="10">
        <f t="shared" si="70"/>
        <v>274.4041666666667</v>
      </c>
      <c r="G714" s="10">
        <f t="shared" si="71"/>
        <v>196.79001472888226</v>
      </c>
      <c r="H714" s="10">
        <f t="shared" si="72"/>
        <v>94.194633866921578</v>
      </c>
    </row>
    <row r="715" spans="1:8" x14ac:dyDescent="0.3">
      <c r="A715" s="10">
        <f t="shared" si="67"/>
        <v>1960</v>
      </c>
      <c r="B715" s="10" t="s">
        <v>89</v>
      </c>
      <c r="C715" s="10" t="str">
        <f t="shared" si="68"/>
        <v>1960-Jun</v>
      </c>
      <c r="D715" s="10">
        <v>480.3</v>
      </c>
      <c r="E715" s="10">
        <f t="shared" si="69"/>
        <v>282.99166666666667</v>
      </c>
      <c r="F715" s="10">
        <f t="shared" si="70"/>
        <v>282.5625</v>
      </c>
      <c r="G715" s="10">
        <f t="shared" si="71"/>
        <v>169.98009289980092</v>
      </c>
      <c r="H715" s="10">
        <f t="shared" si="72"/>
        <v>269.42935814401113</v>
      </c>
    </row>
    <row r="716" spans="1:8" x14ac:dyDescent="0.3">
      <c r="A716" s="10">
        <f t="shared" si="67"/>
        <v>1960</v>
      </c>
      <c r="B716" s="10" t="s">
        <v>90</v>
      </c>
      <c r="C716" s="10" t="str">
        <f t="shared" si="68"/>
        <v>1960-Jul</v>
      </c>
      <c r="D716" s="10">
        <v>750.9</v>
      </c>
      <c r="E716" s="10">
        <f t="shared" si="69"/>
        <v>282.13333333333333</v>
      </c>
      <c r="F716" s="10">
        <f t="shared" si="70"/>
        <v>282.3125</v>
      </c>
      <c r="G716" s="10">
        <f t="shared" si="71"/>
        <v>265.98184635820235</v>
      </c>
      <c r="H716" s="10">
        <f t="shared" si="72"/>
        <v>285.19083662626548</v>
      </c>
    </row>
    <row r="717" spans="1:8" x14ac:dyDescent="0.3">
      <c r="A717" s="10">
        <f t="shared" si="67"/>
        <v>1960</v>
      </c>
      <c r="B717" s="10" t="s">
        <v>91</v>
      </c>
      <c r="C717" s="10" t="str">
        <f t="shared" si="68"/>
        <v>1960-Aug</v>
      </c>
      <c r="D717" s="10">
        <v>336.8</v>
      </c>
      <c r="E717" s="10">
        <f t="shared" si="69"/>
        <v>282.49166666666662</v>
      </c>
      <c r="F717" s="10">
        <f t="shared" si="70"/>
        <v>283.44583333333333</v>
      </c>
      <c r="G717" s="10">
        <f t="shared" si="71"/>
        <v>118.82340835256589</v>
      </c>
      <c r="H717" s="10">
        <f t="shared" si="72"/>
        <v>173.75703732870761</v>
      </c>
    </row>
    <row r="718" spans="1:8" x14ac:dyDescent="0.3">
      <c r="A718" s="10">
        <f t="shared" ref="A718:A781" si="73">A706+1</f>
        <v>1960</v>
      </c>
      <c r="B718" s="10" t="s">
        <v>92</v>
      </c>
      <c r="C718" s="10" t="str">
        <f t="shared" si="68"/>
        <v>1960-Sep</v>
      </c>
      <c r="D718" s="10">
        <v>371.2</v>
      </c>
      <c r="E718" s="10">
        <f t="shared" si="69"/>
        <v>284.39999999999998</v>
      </c>
      <c r="F718" s="10">
        <f t="shared" si="70"/>
        <v>283.02499999999998</v>
      </c>
      <c r="G718" s="10">
        <f t="shared" si="71"/>
        <v>131.15449165268086</v>
      </c>
      <c r="H718" s="10">
        <f t="shared" si="72"/>
        <v>99.531501760555074</v>
      </c>
    </row>
    <row r="719" spans="1:8" x14ac:dyDescent="0.3">
      <c r="A719" s="10">
        <f t="shared" si="73"/>
        <v>1960</v>
      </c>
      <c r="B719" s="10" t="s">
        <v>93</v>
      </c>
      <c r="C719" s="10" t="str">
        <f t="shared" si="68"/>
        <v>1960-Oct</v>
      </c>
      <c r="D719" s="10">
        <v>255.9</v>
      </c>
      <c r="E719" s="10">
        <f t="shared" si="69"/>
        <v>281.65000000000003</v>
      </c>
      <c r="F719" s="10">
        <f t="shared" si="70"/>
        <v>276.96249999999998</v>
      </c>
      <c r="G719" s="10">
        <f t="shared" si="71"/>
        <v>92.395179852868182</v>
      </c>
      <c r="H719" s="10">
        <f t="shared" si="72"/>
        <v>121.62025926293542</v>
      </c>
    </row>
    <row r="720" spans="1:8" x14ac:dyDescent="0.3">
      <c r="A720" s="10">
        <f t="shared" si="73"/>
        <v>1960</v>
      </c>
      <c r="B720" s="10" t="s">
        <v>94</v>
      </c>
      <c r="C720" s="10" t="str">
        <f t="shared" si="68"/>
        <v>1960-Nov</v>
      </c>
      <c r="D720" s="10">
        <v>358</v>
      </c>
      <c r="E720" s="10">
        <f t="shared" si="69"/>
        <v>272.27499999999998</v>
      </c>
      <c r="F720" s="10">
        <f t="shared" si="70"/>
        <v>270.62916666666661</v>
      </c>
      <c r="G720" s="10">
        <f t="shared" si="71"/>
        <v>132.28433742359627</v>
      </c>
      <c r="H720" s="10">
        <f t="shared" si="72"/>
        <v>67.576439773848591</v>
      </c>
    </row>
    <row r="721" spans="1:8" x14ac:dyDescent="0.3">
      <c r="A721" s="10">
        <f t="shared" si="73"/>
        <v>1960</v>
      </c>
      <c r="B721" s="10" t="s">
        <v>95</v>
      </c>
      <c r="C721" s="10" t="str">
        <f t="shared" si="68"/>
        <v>1960-Dec</v>
      </c>
      <c r="D721" s="10">
        <v>23.7</v>
      </c>
      <c r="E721" s="10">
        <f t="shared" si="69"/>
        <v>268.98333333333329</v>
      </c>
      <c r="F721" s="10">
        <f t="shared" si="70"/>
        <v>290.85416666666663</v>
      </c>
      <c r="G721" s="10">
        <f t="shared" si="71"/>
        <v>8.1484134374328505</v>
      </c>
      <c r="H721" s="10">
        <f t="shared" si="72"/>
        <v>16.591425721648235</v>
      </c>
    </row>
    <row r="722" spans="1:8" x14ac:dyDescent="0.3">
      <c r="A722" s="10">
        <f t="shared" si="73"/>
        <v>1961</v>
      </c>
      <c r="B722" s="10" t="s">
        <v>84</v>
      </c>
      <c r="C722" s="10" t="str">
        <f t="shared" si="68"/>
        <v>1961-Jan</v>
      </c>
      <c r="D722" s="10">
        <v>13.7</v>
      </c>
      <c r="E722" s="10">
        <f t="shared" si="69"/>
        <v>312.72499999999997</v>
      </c>
      <c r="F722" s="10">
        <f t="shared" si="70"/>
        <v>329.20833333333331</v>
      </c>
      <c r="G722" s="10">
        <f t="shared" si="71"/>
        <v>4.1614985444880395</v>
      </c>
      <c r="H722" s="10">
        <f t="shared" si="72"/>
        <v>4.9026945630710452</v>
      </c>
    </row>
    <row r="723" spans="1:8" x14ac:dyDescent="0.3">
      <c r="A723" s="10">
        <f t="shared" si="73"/>
        <v>1961</v>
      </c>
      <c r="B723" s="10" t="s">
        <v>85</v>
      </c>
      <c r="C723" s="10" t="str">
        <f t="shared" si="68"/>
        <v>1961-Feb</v>
      </c>
      <c r="D723" s="10">
        <v>31.3</v>
      </c>
      <c r="E723" s="10">
        <f t="shared" si="69"/>
        <v>345.69166666666666</v>
      </c>
      <c r="F723" s="10">
        <f t="shared" si="70"/>
        <v>359.92083333333335</v>
      </c>
      <c r="G723" s="10">
        <f t="shared" si="71"/>
        <v>8.6963568377305194</v>
      </c>
      <c r="H723" s="10">
        <f t="shared" si="72"/>
        <v>6.3261633717838892</v>
      </c>
    </row>
    <row r="724" spans="1:8" x14ac:dyDescent="0.3">
      <c r="A724" s="10">
        <f t="shared" si="73"/>
        <v>1961</v>
      </c>
      <c r="B724" s="10" t="s">
        <v>86</v>
      </c>
      <c r="C724" s="10" t="str">
        <f t="shared" si="68"/>
        <v>1961-Mar</v>
      </c>
      <c r="D724" s="10">
        <v>11.4</v>
      </c>
      <c r="E724" s="10">
        <f t="shared" si="69"/>
        <v>374.15000000000003</v>
      </c>
      <c r="F724" s="10">
        <f t="shared" si="70"/>
        <v>375.32083333333338</v>
      </c>
      <c r="G724" s="10">
        <f t="shared" si="71"/>
        <v>3.0374013344138899</v>
      </c>
      <c r="H724" s="10">
        <f t="shared" si="72"/>
        <v>15.37954663485211</v>
      </c>
    </row>
    <row r="725" spans="1:8" x14ac:dyDescent="0.3">
      <c r="A725" s="10">
        <f t="shared" si="73"/>
        <v>1961</v>
      </c>
      <c r="B725" s="10" t="s">
        <v>87</v>
      </c>
      <c r="C725" s="10" t="str">
        <f t="shared" si="68"/>
        <v>1961-Apr</v>
      </c>
      <c r="D725" s="10">
        <v>94.1</v>
      </c>
      <c r="E725" s="10">
        <f t="shared" si="69"/>
        <v>376.49166666666673</v>
      </c>
      <c r="F725" s="10">
        <f t="shared" si="70"/>
        <v>377.25416666666672</v>
      </c>
      <c r="G725" s="10">
        <f t="shared" si="71"/>
        <v>24.943395809633202</v>
      </c>
      <c r="H725" s="10">
        <f t="shared" si="72"/>
        <v>45.500102945399853</v>
      </c>
    </row>
    <row r="726" spans="1:8" x14ac:dyDescent="0.3">
      <c r="A726" s="10">
        <f t="shared" si="73"/>
        <v>1961</v>
      </c>
      <c r="B726" s="10" t="s">
        <v>88</v>
      </c>
      <c r="C726" s="10" t="str">
        <f t="shared" si="68"/>
        <v>1961-May</v>
      </c>
      <c r="D726" s="10">
        <v>500.5</v>
      </c>
      <c r="E726" s="10">
        <f t="shared" si="69"/>
        <v>378.01666666666665</v>
      </c>
      <c r="F726" s="10">
        <f t="shared" si="70"/>
        <v>366.67916666666667</v>
      </c>
      <c r="G726" s="10">
        <f t="shared" si="71"/>
        <v>136.49534674954262</v>
      </c>
      <c r="H726" s="10">
        <f t="shared" si="72"/>
        <v>94.194633866921578</v>
      </c>
    </row>
    <row r="727" spans="1:8" x14ac:dyDescent="0.3">
      <c r="A727" s="10">
        <f t="shared" si="73"/>
        <v>1961</v>
      </c>
      <c r="B727" s="10" t="s">
        <v>89</v>
      </c>
      <c r="C727" s="10" t="str">
        <f t="shared" si="68"/>
        <v>1961-Jun</v>
      </c>
      <c r="D727" s="10">
        <v>1005.2</v>
      </c>
      <c r="E727" s="10">
        <f t="shared" si="69"/>
        <v>355.34166666666664</v>
      </c>
      <c r="F727" s="10">
        <f t="shared" si="70"/>
        <v>355.08333333333331</v>
      </c>
      <c r="G727" s="10">
        <f t="shared" si="71"/>
        <v>283.08847688336073</v>
      </c>
      <c r="H727" s="10">
        <f t="shared" si="72"/>
        <v>269.42935814401113</v>
      </c>
    </row>
    <row r="728" spans="1:8" x14ac:dyDescent="0.3">
      <c r="A728" s="10">
        <f t="shared" si="73"/>
        <v>1961</v>
      </c>
      <c r="B728" s="10" t="s">
        <v>90</v>
      </c>
      <c r="C728" s="10" t="str">
        <f t="shared" si="68"/>
        <v>1961-Jul</v>
      </c>
      <c r="D728" s="10">
        <v>1146.5</v>
      </c>
      <c r="E728" s="10">
        <f t="shared" si="69"/>
        <v>354.82499999999999</v>
      </c>
      <c r="F728" s="10">
        <f t="shared" si="70"/>
        <v>355.4375</v>
      </c>
      <c r="G728" s="10">
        <f t="shared" si="71"/>
        <v>322.56022507473182</v>
      </c>
      <c r="H728" s="10">
        <f t="shared" si="72"/>
        <v>285.19083662626548</v>
      </c>
    </row>
    <row r="729" spans="1:8" x14ac:dyDescent="0.3">
      <c r="A729" s="10">
        <f t="shared" si="73"/>
        <v>1961</v>
      </c>
      <c r="B729" s="10" t="s">
        <v>91</v>
      </c>
      <c r="C729" s="10" t="str">
        <f t="shared" si="68"/>
        <v>1961-Aug</v>
      </c>
      <c r="D729" s="10">
        <v>678.3</v>
      </c>
      <c r="E729" s="10">
        <f t="shared" si="69"/>
        <v>356.04999999999995</v>
      </c>
      <c r="F729" s="10">
        <f t="shared" si="70"/>
        <v>357.02499999999998</v>
      </c>
      <c r="G729" s="10">
        <f t="shared" si="71"/>
        <v>189.98669560955116</v>
      </c>
      <c r="H729" s="10">
        <f t="shared" si="72"/>
        <v>173.75703732870761</v>
      </c>
    </row>
    <row r="730" spans="1:8" x14ac:dyDescent="0.3">
      <c r="A730" s="10">
        <f t="shared" si="73"/>
        <v>1961</v>
      </c>
      <c r="B730" s="10" t="s">
        <v>92</v>
      </c>
      <c r="C730" s="10" t="str">
        <f t="shared" si="68"/>
        <v>1961-Sep</v>
      </c>
      <c r="D730" s="10">
        <v>399.3</v>
      </c>
      <c r="E730" s="10">
        <f t="shared" si="69"/>
        <v>357.99999999999994</v>
      </c>
      <c r="F730" s="10">
        <f t="shared" si="70"/>
        <v>359.17499999999995</v>
      </c>
      <c r="G730" s="10">
        <f t="shared" si="71"/>
        <v>111.17143453748174</v>
      </c>
      <c r="H730" s="10">
        <f t="shared" si="72"/>
        <v>99.531501760555074</v>
      </c>
    </row>
    <row r="731" spans="1:8" x14ac:dyDescent="0.3">
      <c r="A731" s="10">
        <f t="shared" si="73"/>
        <v>1961</v>
      </c>
      <c r="B731" s="10" t="s">
        <v>93</v>
      </c>
      <c r="C731" s="10" t="str">
        <f t="shared" si="68"/>
        <v>1961-Oct</v>
      </c>
      <c r="D731" s="10">
        <v>274.2</v>
      </c>
      <c r="E731" s="10">
        <f t="shared" si="69"/>
        <v>360.34999999999997</v>
      </c>
      <c r="F731" s="10">
        <f t="shared" si="70"/>
        <v>360.39166666666665</v>
      </c>
      <c r="G731" s="10">
        <f t="shared" si="71"/>
        <v>76.083890212037829</v>
      </c>
      <c r="H731" s="10">
        <f t="shared" si="72"/>
        <v>121.62025926293542</v>
      </c>
    </row>
    <row r="732" spans="1:8" x14ac:dyDescent="0.3">
      <c r="A732" s="10">
        <f t="shared" si="73"/>
        <v>1961</v>
      </c>
      <c r="B732" s="10" t="s">
        <v>94</v>
      </c>
      <c r="C732" s="10" t="str">
        <f t="shared" si="68"/>
        <v>1961-Nov</v>
      </c>
      <c r="D732" s="10">
        <v>85.9</v>
      </c>
      <c r="E732" s="10">
        <f t="shared" si="69"/>
        <v>360.43333333333334</v>
      </c>
      <c r="F732" s="10">
        <f t="shared" si="70"/>
        <v>359.26249999999999</v>
      </c>
      <c r="G732" s="10">
        <f t="shared" si="71"/>
        <v>23.910093594516546</v>
      </c>
      <c r="H732" s="10">
        <f t="shared" si="72"/>
        <v>67.576439773848591</v>
      </c>
    </row>
    <row r="733" spans="1:8" x14ac:dyDescent="0.3">
      <c r="A733" s="10">
        <f t="shared" si="73"/>
        <v>1961</v>
      </c>
      <c r="B733" s="10" t="s">
        <v>95</v>
      </c>
      <c r="C733" s="10" t="str">
        <f t="shared" si="68"/>
        <v>1961-Dec</v>
      </c>
      <c r="D733" s="10">
        <v>17.5</v>
      </c>
      <c r="E733" s="10">
        <f t="shared" si="69"/>
        <v>358.09166666666664</v>
      </c>
      <c r="F733" s="10">
        <f t="shared" si="70"/>
        <v>326.41249999999997</v>
      </c>
      <c r="G733" s="10">
        <f t="shared" si="71"/>
        <v>5.3613142879025775</v>
      </c>
      <c r="H733" s="10">
        <f t="shared" si="72"/>
        <v>16.591425721648235</v>
      </c>
    </row>
    <row r="734" spans="1:8" x14ac:dyDescent="0.3">
      <c r="A734" s="10">
        <f t="shared" si="73"/>
        <v>1962</v>
      </c>
      <c r="B734" s="10" t="s">
        <v>84</v>
      </c>
      <c r="C734" s="10" t="str">
        <f t="shared" si="68"/>
        <v>1962-Jan</v>
      </c>
      <c r="D734" s="10">
        <v>28.4</v>
      </c>
      <c r="E734" s="10">
        <f t="shared" si="69"/>
        <v>294.73333333333329</v>
      </c>
      <c r="F734" s="10">
        <f t="shared" si="70"/>
        <v>286.59166666666664</v>
      </c>
      <c r="G734" s="10">
        <f t="shared" si="71"/>
        <v>9.9095693640778126</v>
      </c>
      <c r="H734" s="10">
        <f t="shared" si="72"/>
        <v>4.9026945630710452</v>
      </c>
    </row>
    <row r="735" spans="1:8" x14ac:dyDescent="0.3">
      <c r="A735" s="10">
        <f t="shared" si="73"/>
        <v>1962</v>
      </c>
      <c r="B735" s="10" t="s">
        <v>85</v>
      </c>
      <c r="C735" s="10" t="str">
        <f t="shared" si="68"/>
        <v>1962-Feb</v>
      </c>
      <c r="D735" s="10">
        <v>54.7</v>
      </c>
      <c r="E735" s="10">
        <f t="shared" si="69"/>
        <v>278.45</v>
      </c>
      <c r="F735" s="10">
        <f t="shared" si="70"/>
        <v>271.46666666666664</v>
      </c>
      <c r="G735" s="10">
        <f t="shared" si="71"/>
        <v>20.149803536345779</v>
      </c>
      <c r="H735" s="10">
        <f t="shared" si="72"/>
        <v>6.3261633717838892</v>
      </c>
    </row>
    <row r="736" spans="1:8" x14ac:dyDescent="0.3">
      <c r="A736" s="10">
        <f t="shared" si="73"/>
        <v>1962</v>
      </c>
      <c r="B736" s="10" t="s">
        <v>86</v>
      </c>
      <c r="C736" s="10" t="str">
        <f t="shared" si="68"/>
        <v>1962-Mar</v>
      </c>
      <c r="D736" s="10">
        <v>39.6</v>
      </c>
      <c r="E736" s="10">
        <f t="shared" si="69"/>
        <v>264.48333333333329</v>
      </c>
      <c r="F736" s="10">
        <f t="shared" si="70"/>
        <v>264.29999999999995</v>
      </c>
      <c r="G736" s="10">
        <f t="shared" si="71"/>
        <v>14.982973893303067</v>
      </c>
      <c r="H736" s="10">
        <f t="shared" si="72"/>
        <v>15.37954663485211</v>
      </c>
    </row>
    <row r="737" spans="1:8" x14ac:dyDescent="0.3">
      <c r="A737" s="10">
        <f t="shared" si="73"/>
        <v>1962</v>
      </c>
      <c r="B737" s="10" t="s">
        <v>87</v>
      </c>
      <c r="C737" s="10" t="str">
        <f t="shared" si="68"/>
        <v>1962-Apr</v>
      </c>
      <c r="D737" s="10">
        <v>95.1</v>
      </c>
      <c r="E737" s="10">
        <f t="shared" si="69"/>
        <v>264.11666666666667</v>
      </c>
      <c r="F737" s="10">
        <f t="shared" si="70"/>
        <v>272.50833333333333</v>
      </c>
      <c r="G737" s="10">
        <f t="shared" si="71"/>
        <v>34.8980153512125</v>
      </c>
      <c r="H737" s="10">
        <f t="shared" si="72"/>
        <v>45.500102945399853</v>
      </c>
    </row>
    <row r="738" spans="1:8" x14ac:dyDescent="0.3">
      <c r="A738" s="10">
        <f t="shared" si="73"/>
        <v>1962</v>
      </c>
      <c r="B738" s="10" t="s">
        <v>88</v>
      </c>
      <c r="C738" s="10" t="str">
        <f t="shared" si="68"/>
        <v>1962-May</v>
      </c>
      <c r="D738" s="10">
        <v>472.4</v>
      </c>
      <c r="E738" s="10">
        <f t="shared" si="69"/>
        <v>280.89999999999998</v>
      </c>
      <c r="F738" s="10">
        <f t="shared" si="70"/>
        <v>278.63333333333333</v>
      </c>
      <c r="G738" s="10">
        <f t="shared" si="71"/>
        <v>169.54181122143797</v>
      </c>
      <c r="H738" s="10">
        <f t="shared" si="72"/>
        <v>94.194633866921578</v>
      </c>
    </row>
    <row r="739" spans="1:8" x14ac:dyDescent="0.3">
      <c r="A739" s="10">
        <f t="shared" si="73"/>
        <v>1962</v>
      </c>
      <c r="B739" s="10" t="s">
        <v>89</v>
      </c>
      <c r="C739" s="10" t="str">
        <f t="shared" si="68"/>
        <v>1962-Jun</v>
      </c>
      <c r="D739" s="10">
        <v>244.9</v>
      </c>
      <c r="E739" s="10">
        <f t="shared" si="69"/>
        <v>276.36666666666662</v>
      </c>
      <c r="F739" s="10">
        <f t="shared" si="70"/>
        <v>278.84166666666664</v>
      </c>
      <c r="G739" s="10">
        <f t="shared" si="71"/>
        <v>87.827620214578175</v>
      </c>
      <c r="H739" s="10">
        <f t="shared" si="72"/>
        <v>269.42935814401113</v>
      </c>
    </row>
    <row r="740" spans="1:8" x14ac:dyDescent="0.3">
      <c r="A740" s="10">
        <f t="shared" si="73"/>
        <v>1962</v>
      </c>
      <c r="B740" s="10" t="s">
        <v>90</v>
      </c>
      <c r="C740" s="10" t="str">
        <f t="shared" si="68"/>
        <v>1962-Jul</v>
      </c>
      <c r="D740" s="10">
        <v>951.1</v>
      </c>
      <c r="E740" s="10">
        <f t="shared" si="69"/>
        <v>281.31666666666666</v>
      </c>
      <c r="F740" s="10">
        <f t="shared" si="70"/>
        <v>281.39166666666665</v>
      </c>
      <c r="G740" s="10">
        <f t="shared" si="71"/>
        <v>337.9986377232209</v>
      </c>
      <c r="H740" s="10">
        <f t="shared" si="72"/>
        <v>285.19083662626548</v>
      </c>
    </row>
    <row r="741" spans="1:8" x14ac:dyDescent="0.3">
      <c r="A741" s="10">
        <f t="shared" si="73"/>
        <v>1962</v>
      </c>
      <c r="B741" s="10" t="s">
        <v>91</v>
      </c>
      <c r="C741" s="10" t="str">
        <f t="shared" si="68"/>
        <v>1962-Aug</v>
      </c>
      <c r="D741" s="10">
        <v>510.7</v>
      </c>
      <c r="E741" s="10">
        <f t="shared" si="69"/>
        <v>281.46666666666664</v>
      </c>
      <c r="F741" s="10">
        <f t="shared" si="70"/>
        <v>280.2208333333333</v>
      </c>
      <c r="G741" s="10">
        <f t="shared" si="71"/>
        <v>182.24911899840902</v>
      </c>
      <c r="H741" s="10">
        <f t="shared" si="72"/>
        <v>173.75703732870761</v>
      </c>
    </row>
    <row r="742" spans="1:8" x14ac:dyDescent="0.3">
      <c r="A742" s="10">
        <f t="shared" si="73"/>
        <v>1962</v>
      </c>
      <c r="B742" s="10" t="s">
        <v>92</v>
      </c>
      <c r="C742" s="10" t="str">
        <f t="shared" si="68"/>
        <v>1962-Sep</v>
      </c>
      <c r="D742" s="10">
        <v>394.9</v>
      </c>
      <c r="E742" s="10">
        <f t="shared" si="69"/>
        <v>278.97499999999997</v>
      </c>
      <c r="F742" s="10">
        <f t="shared" si="70"/>
        <v>280.23333333333335</v>
      </c>
      <c r="G742" s="10">
        <f t="shared" si="71"/>
        <v>140.91828238372784</v>
      </c>
      <c r="H742" s="10">
        <f t="shared" si="72"/>
        <v>99.531501760555074</v>
      </c>
    </row>
    <row r="743" spans="1:8" x14ac:dyDescent="0.3">
      <c r="A743" s="10">
        <f t="shared" si="73"/>
        <v>1962</v>
      </c>
      <c r="B743" s="10" t="s">
        <v>93</v>
      </c>
      <c r="C743" s="10" t="str">
        <f t="shared" si="68"/>
        <v>1962-Oct</v>
      </c>
      <c r="D743" s="10">
        <v>475.6</v>
      </c>
      <c r="E743" s="10">
        <f t="shared" si="69"/>
        <v>281.49166666666667</v>
      </c>
      <c r="F743" s="10">
        <f t="shared" si="70"/>
        <v>281.54166666666669</v>
      </c>
      <c r="G743" s="10">
        <f t="shared" si="71"/>
        <v>168.92703862660943</v>
      </c>
      <c r="H743" s="10">
        <f t="shared" si="72"/>
        <v>121.62025926293542</v>
      </c>
    </row>
    <row r="744" spans="1:8" x14ac:dyDescent="0.3">
      <c r="A744" s="10">
        <f t="shared" si="73"/>
        <v>1962</v>
      </c>
      <c r="B744" s="10" t="s">
        <v>94</v>
      </c>
      <c r="C744" s="10" t="str">
        <f t="shared" si="68"/>
        <v>1962-Nov</v>
      </c>
      <c r="D744" s="10">
        <v>31.5</v>
      </c>
      <c r="E744" s="10">
        <f t="shared" si="69"/>
        <v>281.5916666666667</v>
      </c>
      <c r="F744" s="10">
        <f t="shared" si="70"/>
        <v>268.45416666666671</v>
      </c>
      <c r="G744" s="10">
        <f t="shared" si="71"/>
        <v>11.73384655977898</v>
      </c>
      <c r="H744" s="10">
        <f t="shared" si="72"/>
        <v>67.576439773848591</v>
      </c>
    </row>
    <row r="745" spans="1:8" x14ac:dyDescent="0.3">
      <c r="A745" s="10">
        <f t="shared" si="73"/>
        <v>1962</v>
      </c>
      <c r="B745" s="10" t="s">
        <v>95</v>
      </c>
      <c r="C745" s="10" t="str">
        <f t="shared" si="68"/>
        <v>1962-Dec</v>
      </c>
      <c r="D745" s="10">
        <v>76.900000000000006</v>
      </c>
      <c r="E745" s="10">
        <f t="shared" si="69"/>
        <v>255.31666666666669</v>
      </c>
      <c r="F745" s="10">
        <f t="shared" si="70"/>
        <v>261.5</v>
      </c>
      <c r="G745" s="10">
        <f t="shared" si="71"/>
        <v>29.407265774378587</v>
      </c>
      <c r="H745" s="10">
        <f t="shared" si="72"/>
        <v>16.591425721648235</v>
      </c>
    </row>
    <row r="746" spans="1:8" x14ac:dyDescent="0.3">
      <c r="A746" s="10">
        <f t="shared" si="73"/>
        <v>1963</v>
      </c>
      <c r="B746" s="10" t="s">
        <v>84</v>
      </c>
      <c r="C746" s="10" t="str">
        <f t="shared" si="68"/>
        <v>1963-Jan</v>
      </c>
      <c r="D746" s="10">
        <v>30.2</v>
      </c>
      <c r="E746" s="10">
        <f t="shared" si="69"/>
        <v>267.68333333333334</v>
      </c>
      <c r="F746" s="10">
        <f t="shared" si="70"/>
        <v>258.0625</v>
      </c>
      <c r="G746" s="10">
        <f t="shared" si="71"/>
        <v>11.70259142649552</v>
      </c>
      <c r="H746" s="10">
        <f t="shared" si="72"/>
        <v>4.9026945630710452</v>
      </c>
    </row>
    <row r="747" spans="1:8" x14ac:dyDescent="0.3">
      <c r="A747" s="10">
        <f t="shared" si="73"/>
        <v>1963</v>
      </c>
      <c r="B747" s="10" t="s">
        <v>85</v>
      </c>
      <c r="C747" s="10" t="str">
        <f t="shared" si="68"/>
        <v>1963-Feb</v>
      </c>
      <c r="D747" s="10">
        <v>24.8</v>
      </c>
      <c r="E747" s="10">
        <f t="shared" si="69"/>
        <v>248.44166666666669</v>
      </c>
      <c r="F747" s="10">
        <f t="shared" si="70"/>
        <v>248.45416666666668</v>
      </c>
      <c r="G747" s="10">
        <f t="shared" si="71"/>
        <v>9.9817203038789852</v>
      </c>
      <c r="H747" s="10">
        <f t="shared" si="72"/>
        <v>6.3261633717838892</v>
      </c>
    </row>
    <row r="748" spans="1:8" x14ac:dyDescent="0.3">
      <c r="A748" s="10">
        <f t="shared" si="73"/>
        <v>1963</v>
      </c>
      <c r="B748" s="10" t="s">
        <v>86</v>
      </c>
      <c r="C748" s="10" t="str">
        <f t="shared" si="68"/>
        <v>1963-Mar</v>
      </c>
      <c r="D748" s="10">
        <v>69.8</v>
      </c>
      <c r="E748" s="10">
        <f t="shared" si="69"/>
        <v>248.46666666666667</v>
      </c>
      <c r="F748" s="10">
        <f t="shared" si="70"/>
        <v>241.34166666666667</v>
      </c>
      <c r="G748" s="10">
        <f t="shared" si="71"/>
        <v>28.921653257829494</v>
      </c>
      <c r="H748" s="10">
        <f t="shared" si="72"/>
        <v>15.37954663485211</v>
      </c>
    </row>
    <row r="749" spans="1:8" x14ac:dyDescent="0.3">
      <c r="A749" s="10">
        <f t="shared" si="73"/>
        <v>1963</v>
      </c>
      <c r="B749" s="10" t="s">
        <v>87</v>
      </c>
      <c r="C749" s="10" t="str">
        <f t="shared" si="68"/>
        <v>1963-Apr</v>
      </c>
      <c r="D749" s="10">
        <v>96.3</v>
      </c>
      <c r="E749" s="10">
        <f t="shared" si="69"/>
        <v>234.21666666666667</v>
      </c>
      <c r="F749" s="10">
        <f t="shared" si="70"/>
        <v>226.17500000000001</v>
      </c>
      <c r="G749" s="10">
        <f t="shared" si="71"/>
        <v>42.577650049740242</v>
      </c>
      <c r="H749" s="10">
        <f t="shared" si="72"/>
        <v>45.500102945399853</v>
      </c>
    </row>
    <row r="750" spans="1:8" x14ac:dyDescent="0.3">
      <c r="A750" s="10">
        <f t="shared" si="73"/>
        <v>1963</v>
      </c>
      <c r="B750" s="10" t="s">
        <v>88</v>
      </c>
      <c r="C750" s="10" t="str">
        <f t="shared" si="68"/>
        <v>1963-May</v>
      </c>
      <c r="D750" s="10">
        <v>157.1</v>
      </c>
      <c r="E750" s="10">
        <f t="shared" si="69"/>
        <v>218.13333333333335</v>
      </c>
      <c r="F750" s="10">
        <f t="shared" si="70"/>
        <v>220.71250000000003</v>
      </c>
      <c r="G750" s="10">
        <f t="shared" si="71"/>
        <v>71.178569405901328</v>
      </c>
      <c r="H750" s="10">
        <f t="shared" si="72"/>
        <v>94.194633866921578</v>
      </c>
    </row>
    <row r="751" spans="1:8" x14ac:dyDescent="0.3">
      <c r="A751" s="10">
        <f t="shared" si="73"/>
        <v>1963</v>
      </c>
      <c r="B751" s="10" t="s">
        <v>89</v>
      </c>
      <c r="C751" s="10" t="str">
        <f t="shared" si="68"/>
        <v>1963-Jun</v>
      </c>
      <c r="D751" s="10">
        <v>393.3</v>
      </c>
      <c r="E751" s="10">
        <f t="shared" si="69"/>
        <v>223.29166666666671</v>
      </c>
      <c r="F751" s="10">
        <f t="shared" si="70"/>
        <v>222.10416666666669</v>
      </c>
      <c r="G751" s="10">
        <f t="shared" si="71"/>
        <v>177.07907325766811</v>
      </c>
      <c r="H751" s="10">
        <f t="shared" si="72"/>
        <v>269.42935814401113</v>
      </c>
    </row>
    <row r="752" spans="1:8" x14ac:dyDescent="0.3">
      <c r="A752" s="10">
        <f t="shared" si="73"/>
        <v>1963</v>
      </c>
      <c r="B752" s="10" t="s">
        <v>90</v>
      </c>
      <c r="C752" s="10" t="str">
        <f t="shared" si="68"/>
        <v>1963-Jul</v>
      </c>
      <c r="D752" s="10">
        <v>720.2</v>
      </c>
      <c r="E752" s="10">
        <f t="shared" si="69"/>
        <v>220.91666666666666</v>
      </c>
      <c r="F752" s="10">
        <f t="shared" si="70"/>
        <v>219.70416666666665</v>
      </c>
      <c r="G752" s="10">
        <f t="shared" si="71"/>
        <v>327.80443399267955</v>
      </c>
      <c r="H752" s="10">
        <f t="shared" si="72"/>
        <v>285.19083662626548</v>
      </c>
    </row>
    <row r="753" spans="1:8" x14ac:dyDescent="0.3">
      <c r="A753" s="10">
        <f t="shared" si="73"/>
        <v>1963</v>
      </c>
      <c r="B753" s="10" t="s">
        <v>91</v>
      </c>
      <c r="C753" s="10" t="str">
        <f t="shared" si="68"/>
        <v>1963-Aug</v>
      </c>
      <c r="D753" s="10">
        <v>511</v>
      </c>
      <c r="E753" s="10">
        <f t="shared" si="69"/>
        <v>218.49166666666667</v>
      </c>
      <c r="F753" s="10">
        <f t="shared" si="70"/>
        <v>217.78333333333336</v>
      </c>
      <c r="G753" s="10">
        <f t="shared" si="71"/>
        <v>234.63687150837987</v>
      </c>
      <c r="H753" s="10">
        <f t="shared" si="72"/>
        <v>173.75703732870761</v>
      </c>
    </row>
    <row r="754" spans="1:8" x14ac:dyDescent="0.3">
      <c r="A754" s="10">
        <f t="shared" si="73"/>
        <v>1963</v>
      </c>
      <c r="B754" s="10" t="s">
        <v>92</v>
      </c>
      <c r="C754" s="10" t="str">
        <f t="shared" si="68"/>
        <v>1963-Sep</v>
      </c>
      <c r="D754" s="10">
        <v>223.9</v>
      </c>
      <c r="E754" s="10">
        <f t="shared" si="69"/>
        <v>217.07500000000002</v>
      </c>
      <c r="F754" s="10">
        <f t="shared" si="70"/>
        <v>216.9666666666667</v>
      </c>
      <c r="G754" s="10">
        <f t="shared" si="71"/>
        <v>103.19557535719771</v>
      </c>
      <c r="H754" s="10">
        <f t="shared" si="72"/>
        <v>99.531501760555074</v>
      </c>
    </row>
    <row r="755" spans="1:8" x14ac:dyDescent="0.3">
      <c r="A755" s="10">
        <f t="shared" si="73"/>
        <v>1963</v>
      </c>
      <c r="B755" s="10" t="s">
        <v>93</v>
      </c>
      <c r="C755" s="10" t="str">
        <f t="shared" si="68"/>
        <v>1963-Oct</v>
      </c>
      <c r="D755" s="10">
        <v>282.60000000000002</v>
      </c>
      <c r="E755" s="10">
        <f t="shared" si="69"/>
        <v>216.85833333333335</v>
      </c>
      <c r="F755" s="10">
        <f t="shared" si="70"/>
        <v>216.31666666666666</v>
      </c>
      <c r="G755" s="10">
        <f t="shared" si="71"/>
        <v>130.64180599429849</v>
      </c>
      <c r="H755" s="10">
        <f t="shared" si="72"/>
        <v>121.62025926293542</v>
      </c>
    </row>
    <row r="756" spans="1:8" x14ac:dyDescent="0.3">
      <c r="A756" s="10">
        <f t="shared" si="73"/>
        <v>1963</v>
      </c>
      <c r="B756" s="10" t="s">
        <v>94</v>
      </c>
      <c r="C756" s="10" t="str">
        <f t="shared" si="68"/>
        <v>1963-Nov</v>
      </c>
      <c r="D756" s="10">
        <v>93.4</v>
      </c>
      <c r="E756" s="10">
        <f t="shared" si="69"/>
        <v>215.77500000000001</v>
      </c>
      <c r="F756" s="10">
        <f t="shared" si="70"/>
        <v>213.17916666666667</v>
      </c>
      <c r="G756" s="10">
        <f t="shared" si="71"/>
        <v>43.812911674452238</v>
      </c>
      <c r="H756" s="10">
        <f t="shared" si="72"/>
        <v>67.576439773848591</v>
      </c>
    </row>
    <row r="757" spans="1:8" x14ac:dyDescent="0.3">
      <c r="A757" s="10">
        <f t="shared" si="73"/>
        <v>1963</v>
      </c>
      <c r="B757" s="10" t="s">
        <v>95</v>
      </c>
      <c r="C757" s="10" t="str">
        <f t="shared" si="68"/>
        <v>1963-Dec</v>
      </c>
      <c r="D757" s="10">
        <v>48.4</v>
      </c>
      <c r="E757" s="10">
        <f t="shared" si="69"/>
        <v>210.58333333333337</v>
      </c>
      <c r="F757" s="10">
        <f t="shared" si="70"/>
        <v>210.00416666666672</v>
      </c>
      <c r="G757" s="10">
        <f t="shared" si="71"/>
        <v>23.047161762663432</v>
      </c>
      <c r="H757" s="10">
        <f t="shared" si="72"/>
        <v>16.591425721648235</v>
      </c>
    </row>
    <row r="758" spans="1:8" x14ac:dyDescent="0.3">
      <c r="A758" s="10">
        <f t="shared" si="73"/>
        <v>1964</v>
      </c>
      <c r="B758" s="10" t="s">
        <v>84</v>
      </c>
      <c r="C758" s="10" t="str">
        <f t="shared" si="68"/>
        <v>1964-Jan</v>
      </c>
      <c r="D758" s="10">
        <v>1.1000000000000001</v>
      </c>
      <c r="E758" s="10">
        <f t="shared" si="69"/>
        <v>209.42500000000004</v>
      </c>
      <c r="F758" s="10">
        <f t="shared" si="70"/>
        <v>210.8416666666667</v>
      </c>
      <c r="G758" s="10">
        <f t="shared" si="71"/>
        <v>0.52171850914983597</v>
      </c>
      <c r="H758" s="10">
        <f t="shared" si="72"/>
        <v>4.9026945630710452</v>
      </c>
    </row>
    <row r="759" spans="1:8" x14ac:dyDescent="0.3">
      <c r="A759" s="10">
        <f t="shared" si="73"/>
        <v>1964</v>
      </c>
      <c r="B759" s="10" t="s">
        <v>85</v>
      </c>
      <c r="C759" s="10" t="str">
        <f t="shared" si="68"/>
        <v>1964-Feb</v>
      </c>
      <c r="D759" s="10">
        <v>7.8</v>
      </c>
      <c r="E759" s="10">
        <f t="shared" si="69"/>
        <v>212.25833333333335</v>
      </c>
      <c r="F759" s="10">
        <f t="shared" si="70"/>
        <v>213.8</v>
      </c>
      <c r="G759" s="10">
        <f t="shared" si="71"/>
        <v>3.648269410664172</v>
      </c>
      <c r="H759" s="10">
        <f t="shared" si="72"/>
        <v>6.3261633717838892</v>
      </c>
    </row>
    <row r="760" spans="1:8" x14ac:dyDescent="0.3">
      <c r="A760" s="10">
        <f t="shared" si="73"/>
        <v>1964</v>
      </c>
      <c r="B760" s="10" t="s">
        <v>86</v>
      </c>
      <c r="C760" s="10" t="str">
        <f t="shared" si="68"/>
        <v>1964-Mar</v>
      </c>
      <c r="D760" s="10">
        <v>67.2</v>
      </c>
      <c r="E760" s="10">
        <f t="shared" si="69"/>
        <v>215.34166666666667</v>
      </c>
      <c r="F760" s="10">
        <f t="shared" si="70"/>
        <v>222.60416666666666</v>
      </c>
      <c r="G760" s="10">
        <f t="shared" si="71"/>
        <v>30.188114178755267</v>
      </c>
      <c r="H760" s="10">
        <f t="shared" si="72"/>
        <v>15.37954663485211</v>
      </c>
    </row>
    <row r="761" spans="1:8" x14ac:dyDescent="0.3">
      <c r="A761" s="10">
        <f t="shared" si="73"/>
        <v>1964</v>
      </c>
      <c r="B761" s="10" t="s">
        <v>87</v>
      </c>
      <c r="C761" s="10" t="str">
        <f t="shared" si="68"/>
        <v>1964-Apr</v>
      </c>
      <c r="D761" s="10">
        <v>83.3</v>
      </c>
      <c r="E761" s="10">
        <f t="shared" si="69"/>
        <v>229.86666666666665</v>
      </c>
      <c r="F761" s="10">
        <f t="shared" si="70"/>
        <v>231.66249999999999</v>
      </c>
      <c r="G761" s="10">
        <f t="shared" si="71"/>
        <v>35.957481249662763</v>
      </c>
      <c r="H761" s="10">
        <f t="shared" si="72"/>
        <v>45.500102945399853</v>
      </c>
    </row>
    <row r="762" spans="1:8" x14ac:dyDescent="0.3">
      <c r="A762" s="10">
        <f t="shared" si="73"/>
        <v>1964</v>
      </c>
      <c r="B762" s="10" t="s">
        <v>88</v>
      </c>
      <c r="C762" s="10" t="str">
        <f t="shared" si="68"/>
        <v>1964-May</v>
      </c>
      <c r="D762" s="10">
        <v>94.8</v>
      </c>
      <c r="E762" s="10">
        <f t="shared" si="69"/>
        <v>233.45833333333334</v>
      </c>
      <c r="F762" s="10">
        <f t="shared" si="70"/>
        <v>237.55416666666667</v>
      </c>
      <c r="G762" s="10">
        <f t="shared" si="71"/>
        <v>39.906687948362652</v>
      </c>
      <c r="H762" s="10">
        <f t="shared" si="72"/>
        <v>94.194633866921578</v>
      </c>
    </row>
    <row r="763" spans="1:8" x14ac:dyDescent="0.3">
      <c r="A763" s="10">
        <f t="shared" si="73"/>
        <v>1964</v>
      </c>
      <c r="B763" s="10" t="s">
        <v>89</v>
      </c>
      <c r="C763" s="10" t="str">
        <f t="shared" si="68"/>
        <v>1964-Jun</v>
      </c>
      <c r="D763" s="10">
        <v>379.4</v>
      </c>
      <c r="E763" s="10">
        <f t="shared" si="69"/>
        <v>241.64999999999998</v>
      </c>
      <c r="F763" s="10">
        <f t="shared" si="70"/>
        <v>240.375</v>
      </c>
      <c r="G763" s="10">
        <f t="shared" si="71"/>
        <v>157.83671346853873</v>
      </c>
      <c r="H763" s="10">
        <f t="shared" si="72"/>
        <v>269.42935814401113</v>
      </c>
    </row>
    <row r="764" spans="1:8" x14ac:dyDescent="0.3">
      <c r="A764" s="10">
        <f t="shared" si="73"/>
        <v>1964</v>
      </c>
      <c r="B764" s="10" t="s">
        <v>90</v>
      </c>
      <c r="C764" s="10" t="str">
        <f t="shared" si="68"/>
        <v>1964-Jul</v>
      </c>
      <c r="D764" s="10">
        <v>754.2</v>
      </c>
      <c r="E764" s="10">
        <f t="shared" si="69"/>
        <v>239.1</v>
      </c>
      <c r="F764" s="10">
        <f t="shared" si="70"/>
        <v>239.43333333333334</v>
      </c>
      <c r="G764" s="10">
        <f t="shared" si="71"/>
        <v>314.99373520813032</v>
      </c>
      <c r="H764" s="10">
        <f t="shared" si="72"/>
        <v>285.19083662626548</v>
      </c>
    </row>
    <row r="765" spans="1:8" x14ac:dyDescent="0.3">
      <c r="A765" s="10">
        <f t="shared" si="73"/>
        <v>1964</v>
      </c>
      <c r="B765" s="10" t="s">
        <v>91</v>
      </c>
      <c r="C765" s="10" t="str">
        <f t="shared" si="68"/>
        <v>1964-Aug</v>
      </c>
      <c r="D765" s="10">
        <v>548</v>
      </c>
      <c r="E765" s="10">
        <f t="shared" si="69"/>
        <v>239.76666666666665</v>
      </c>
      <c r="F765" s="10">
        <f t="shared" si="70"/>
        <v>239.47916666666663</v>
      </c>
      <c r="G765" s="10">
        <f t="shared" si="71"/>
        <v>228.82992605480646</v>
      </c>
      <c r="H765" s="10">
        <f t="shared" si="72"/>
        <v>173.75703732870761</v>
      </c>
    </row>
    <row r="766" spans="1:8" x14ac:dyDescent="0.3">
      <c r="A766" s="10">
        <f t="shared" si="73"/>
        <v>1964</v>
      </c>
      <c r="B766" s="10" t="s">
        <v>92</v>
      </c>
      <c r="C766" s="10" t="str">
        <f t="shared" si="68"/>
        <v>1964-Sep</v>
      </c>
      <c r="D766" s="10">
        <v>398.2</v>
      </c>
      <c r="E766" s="10">
        <f t="shared" si="69"/>
        <v>239.19166666666663</v>
      </c>
      <c r="F766" s="10">
        <f t="shared" si="70"/>
        <v>237.57083333333333</v>
      </c>
      <c r="G766" s="10">
        <f t="shared" si="71"/>
        <v>167.61316800252555</v>
      </c>
      <c r="H766" s="10">
        <f t="shared" si="72"/>
        <v>99.531501760555074</v>
      </c>
    </row>
    <row r="767" spans="1:8" x14ac:dyDescent="0.3">
      <c r="A767" s="10">
        <f t="shared" si="73"/>
        <v>1964</v>
      </c>
      <c r="B767" s="10" t="s">
        <v>93</v>
      </c>
      <c r="C767" s="10" t="str">
        <f t="shared" si="68"/>
        <v>1964-Oct</v>
      </c>
      <c r="D767" s="10">
        <v>325.7</v>
      </c>
      <c r="E767" s="10">
        <f t="shared" si="69"/>
        <v>235.95000000000002</v>
      </c>
      <c r="F767" s="10">
        <f t="shared" si="70"/>
        <v>237.05416666666667</v>
      </c>
      <c r="G767" s="10">
        <f t="shared" si="71"/>
        <v>137.39475858189934</v>
      </c>
      <c r="H767" s="10">
        <f t="shared" si="72"/>
        <v>121.62025926293542</v>
      </c>
    </row>
    <row r="768" spans="1:8" x14ac:dyDescent="0.3">
      <c r="A768" s="10">
        <f t="shared" si="73"/>
        <v>1964</v>
      </c>
      <c r="B768" s="10" t="s">
        <v>94</v>
      </c>
      <c r="C768" s="10" t="str">
        <f t="shared" si="68"/>
        <v>1964-Nov</v>
      </c>
      <c r="D768" s="10">
        <v>191.7</v>
      </c>
      <c r="E768" s="10">
        <f t="shared" si="69"/>
        <v>238.15833333333333</v>
      </c>
      <c r="F768" s="10">
        <f t="shared" si="70"/>
        <v>243.14583333333331</v>
      </c>
      <c r="G768" s="10">
        <f t="shared" si="71"/>
        <v>78.841573129980304</v>
      </c>
      <c r="H768" s="10">
        <f t="shared" si="72"/>
        <v>67.576439773848591</v>
      </c>
    </row>
    <row r="769" spans="1:8" x14ac:dyDescent="0.3">
      <c r="A769" s="10">
        <f t="shared" si="73"/>
        <v>1964</v>
      </c>
      <c r="B769" s="10" t="s">
        <v>95</v>
      </c>
      <c r="C769" s="10" t="str">
        <f t="shared" si="68"/>
        <v>1964-Dec</v>
      </c>
      <c r="D769" s="10">
        <v>17.8</v>
      </c>
      <c r="E769" s="10">
        <f t="shared" si="69"/>
        <v>248.13333333333333</v>
      </c>
      <c r="F769" s="10">
        <f t="shared" si="70"/>
        <v>257.22916666666669</v>
      </c>
      <c r="G769" s="10">
        <f t="shared" si="71"/>
        <v>6.9198995707459297</v>
      </c>
      <c r="H769" s="10">
        <f t="shared" si="72"/>
        <v>16.591425721648235</v>
      </c>
    </row>
    <row r="770" spans="1:8" x14ac:dyDescent="0.3">
      <c r="A770" s="10">
        <f t="shared" si="73"/>
        <v>1965</v>
      </c>
      <c r="B770" s="10" t="s">
        <v>84</v>
      </c>
      <c r="C770" s="10" t="str">
        <f t="shared" si="68"/>
        <v>1965-Jan</v>
      </c>
      <c r="D770" s="10">
        <v>9.1</v>
      </c>
      <c r="E770" s="10">
        <f t="shared" si="69"/>
        <v>266.32500000000005</v>
      </c>
      <c r="F770" s="10">
        <f t="shared" si="70"/>
        <v>254.2791666666667</v>
      </c>
      <c r="G770" s="10">
        <f t="shared" si="71"/>
        <v>3.5787438346961178</v>
      </c>
      <c r="H770" s="10">
        <f t="shared" si="72"/>
        <v>4.9026945630710452</v>
      </c>
    </row>
    <row r="771" spans="1:8" x14ac:dyDescent="0.3">
      <c r="A771" s="10">
        <f t="shared" si="73"/>
        <v>1965</v>
      </c>
      <c r="B771" s="10" t="s">
        <v>85</v>
      </c>
      <c r="C771" s="10" t="str">
        <f t="shared" ref="C771:C834" si="74">_xlfn.CONCAT(A771,"-",LEFT(B771,3))</f>
        <v>1965-Feb</v>
      </c>
      <c r="D771" s="10">
        <v>0.9</v>
      </c>
      <c r="E771" s="10">
        <f t="shared" si="69"/>
        <v>242.23333333333332</v>
      </c>
      <c r="F771" s="10">
        <f t="shared" si="70"/>
        <v>231.73749999999998</v>
      </c>
      <c r="G771" s="10">
        <f t="shared" si="71"/>
        <v>0.38837046226873079</v>
      </c>
      <c r="H771" s="10">
        <f t="shared" si="72"/>
        <v>6.3261633717838892</v>
      </c>
    </row>
    <row r="772" spans="1:8" x14ac:dyDescent="0.3">
      <c r="A772" s="10">
        <f t="shared" si="73"/>
        <v>1965</v>
      </c>
      <c r="B772" s="10" t="s">
        <v>86</v>
      </c>
      <c r="C772" s="10" t="str">
        <f t="shared" si="74"/>
        <v>1965-Mar</v>
      </c>
      <c r="D772" s="10">
        <v>28.3</v>
      </c>
      <c r="E772" s="10">
        <f t="shared" si="69"/>
        <v>221.24166666666665</v>
      </c>
      <c r="F772" s="10">
        <f t="shared" si="70"/>
        <v>210.90416666666664</v>
      </c>
      <c r="G772" s="10">
        <f t="shared" si="71"/>
        <v>13.418416737459749</v>
      </c>
      <c r="H772" s="10">
        <f t="shared" si="72"/>
        <v>15.37954663485211</v>
      </c>
    </row>
    <row r="773" spans="1:8" x14ac:dyDescent="0.3">
      <c r="A773" s="10">
        <f t="shared" si="73"/>
        <v>1965</v>
      </c>
      <c r="B773" s="10" t="s">
        <v>87</v>
      </c>
      <c r="C773" s="10" t="str">
        <f t="shared" si="74"/>
        <v>1965-Apr</v>
      </c>
      <c r="D773" s="10">
        <v>109.8</v>
      </c>
      <c r="E773" s="10">
        <f t="shared" si="69"/>
        <v>200.56666666666663</v>
      </c>
      <c r="F773" s="10">
        <f t="shared" si="70"/>
        <v>194.64999999999998</v>
      </c>
      <c r="G773" s="10">
        <f t="shared" si="71"/>
        <v>56.408939121500133</v>
      </c>
      <c r="H773" s="10">
        <f t="shared" si="72"/>
        <v>45.500102945399853</v>
      </c>
    </row>
    <row r="774" spans="1:8" x14ac:dyDescent="0.3">
      <c r="A774" s="10">
        <f t="shared" si="73"/>
        <v>1965</v>
      </c>
      <c r="B774" s="10" t="s">
        <v>88</v>
      </c>
      <c r="C774" s="10" t="str">
        <f t="shared" si="74"/>
        <v>1965-May</v>
      </c>
      <c r="D774" s="10">
        <v>214.5</v>
      </c>
      <c r="E774" s="10">
        <f t="shared" si="69"/>
        <v>188.73333333333332</v>
      </c>
      <c r="F774" s="10">
        <f t="shared" si="70"/>
        <v>186.23333333333332</v>
      </c>
      <c r="G774" s="10">
        <f t="shared" si="71"/>
        <v>115.17809199928406</v>
      </c>
      <c r="H774" s="10">
        <f t="shared" si="72"/>
        <v>94.194633866921578</v>
      </c>
    </row>
    <row r="775" spans="1:8" x14ac:dyDescent="0.3">
      <c r="A775" s="10">
        <f t="shared" si="73"/>
        <v>1965</v>
      </c>
      <c r="B775" s="10" t="s">
        <v>89</v>
      </c>
      <c r="C775" s="10" t="str">
        <f t="shared" si="74"/>
        <v>1965-Jun</v>
      </c>
      <c r="D775" s="10">
        <v>597.70000000000005</v>
      </c>
      <c r="E775" s="10">
        <f t="shared" si="69"/>
        <v>183.73333333333332</v>
      </c>
      <c r="F775" s="10">
        <f t="shared" si="70"/>
        <v>189.4708333333333</v>
      </c>
      <c r="G775" s="10">
        <f t="shared" si="71"/>
        <v>315.45752424515655</v>
      </c>
      <c r="H775" s="10">
        <f t="shared" si="72"/>
        <v>269.42935814401113</v>
      </c>
    </row>
    <row r="776" spans="1:8" x14ac:dyDescent="0.3">
      <c r="A776" s="10">
        <f t="shared" si="73"/>
        <v>1965</v>
      </c>
      <c r="B776" s="10" t="s">
        <v>90</v>
      </c>
      <c r="C776" s="10" t="str">
        <f t="shared" si="74"/>
        <v>1965-Jul</v>
      </c>
      <c r="D776" s="10">
        <v>465.1</v>
      </c>
      <c r="E776" s="10">
        <f t="shared" si="69"/>
        <v>195.20833333333329</v>
      </c>
      <c r="F776" s="10">
        <f t="shared" si="70"/>
        <v>194.95416666666665</v>
      </c>
      <c r="G776" s="10">
        <f t="shared" si="71"/>
        <v>238.56889439825602</v>
      </c>
      <c r="H776" s="10">
        <f t="shared" si="72"/>
        <v>285.19083662626548</v>
      </c>
    </row>
    <row r="777" spans="1:8" x14ac:dyDescent="0.3">
      <c r="A777" s="10">
        <f t="shared" si="73"/>
        <v>1965</v>
      </c>
      <c r="B777" s="10" t="s">
        <v>91</v>
      </c>
      <c r="C777" s="10" t="str">
        <f t="shared" si="74"/>
        <v>1965-Aug</v>
      </c>
      <c r="D777" s="10">
        <v>296.10000000000002</v>
      </c>
      <c r="E777" s="10">
        <f t="shared" ref="E777:E840" si="75">AVERAGE(D771:D782)</f>
        <v>194.70000000000002</v>
      </c>
      <c r="F777" s="10">
        <f t="shared" ref="F777:F840" si="76">AVERAGE(E777:E778)</f>
        <v>194.95000000000002</v>
      </c>
      <c r="G777" s="10">
        <f t="shared" ref="G777:G840" si="77">D777*100/F777</f>
        <v>151.88509874326752</v>
      </c>
      <c r="H777" s="10">
        <f t="shared" ref="H777:H840" si="78">_xlfn.SWITCH(TRUE,B777="January",$K$125,B777="February",$K$126,B777="March",$K$127,B777="April",$K$128,B777="May",$K$129,B777="June",$K$130,B777="July",$K$131,B777="August",$K$132,B777="September",$K$133,B777="October",$K$134,B777="November",$K$135,B777="December",$K$136)</f>
        <v>173.75703732870761</v>
      </c>
    </row>
    <row r="778" spans="1:8" x14ac:dyDescent="0.3">
      <c r="A778" s="10">
        <f t="shared" si="73"/>
        <v>1965</v>
      </c>
      <c r="B778" s="10" t="s">
        <v>92</v>
      </c>
      <c r="C778" s="10" t="str">
        <f t="shared" si="74"/>
        <v>1965-Sep</v>
      </c>
      <c r="D778" s="10">
        <v>150.1</v>
      </c>
      <c r="E778" s="10">
        <f t="shared" si="75"/>
        <v>195.20000000000002</v>
      </c>
      <c r="F778" s="10">
        <f t="shared" si="76"/>
        <v>196.84166666666667</v>
      </c>
      <c r="G778" s="10">
        <f t="shared" si="77"/>
        <v>76.254180602006684</v>
      </c>
      <c r="H778" s="10">
        <f t="shared" si="78"/>
        <v>99.531501760555074</v>
      </c>
    </row>
    <row r="779" spans="1:8" x14ac:dyDescent="0.3">
      <c r="A779" s="10">
        <f t="shared" si="73"/>
        <v>1965</v>
      </c>
      <c r="B779" s="10" t="s">
        <v>93</v>
      </c>
      <c r="C779" s="10" t="str">
        <f t="shared" si="74"/>
        <v>1965-Oct</v>
      </c>
      <c r="D779" s="10">
        <v>183.7</v>
      </c>
      <c r="E779" s="10">
        <f t="shared" si="75"/>
        <v>198.48333333333332</v>
      </c>
      <c r="F779" s="10">
        <f t="shared" si="76"/>
        <v>200.88333333333333</v>
      </c>
      <c r="G779" s="10">
        <f t="shared" si="77"/>
        <v>91.446113000912646</v>
      </c>
      <c r="H779" s="10">
        <f t="shared" si="78"/>
        <v>121.62025926293542</v>
      </c>
    </row>
    <row r="780" spans="1:8" x14ac:dyDescent="0.3">
      <c r="A780" s="10">
        <f t="shared" si="73"/>
        <v>1965</v>
      </c>
      <c r="B780" s="10" t="s">
        <v>94</v>
      </c>
      <c r="C780" s="10" t="str">
        <f t="shared" si="74"/>
        <v>1965-Nov</v>
      </c>
      <c r="D780" s="10">
        <v>131.69999999999999</v>
      </c>
      <c r="E780" s="10">
        <f t="shared" si="75"/>
        <v>203.28333333333333</v>
      </c>
      <c r="F780" s="10">
        <f t="shared" si="76"/>
        <v>198.3125</v>
      </c>
      <c r="G780" s="10">
        <f t="shared" si="77"/>
        <v>66.410337220296242</v>
      </c>
      <c r="H780" s="10">
        <f t="shared" si="78"/>
        <v>67.576439773848591</v>
      </c>
    </row>
    <row r="781" spans="1:8" x14ac:dyDescent="0.3">
      <c r="A781" s="10">
        <f t="shared" si="73"/>
        <v>1965</v>
      </c>
      <c r="B781" s="10" t="s">
        <v>95</v>
      </c>
      <c r="C781" s="10" t="str">
        <f t="shared" si="74"/>
        <v>1965-Dec</v>
      </c>
      <c r="D781" s="10">
        <v>155.5</v>
      </c>
      <c r="E781" s="10">
        <f t="shared" si="75"/>
        <v>193.34166666666667</v>
      </c>
      <c r="F781" s="10">
        <f t="shared" si="76"/>
        <v>189.11250000000001</v>
      </c>
      <c r="G781" s="10">
        <f t="shared" si="77"/>
        <v>82.226188115539685</v>
      </c>
      <c r="H781" s="10">
        <f t="shared" si="78"/>
        <v>16.591425721648235</v>
      </c>
    </row>
    <row r="782" spans="1:8" x14ac:dyDescent="0.3">
      <c r="A782" s="10">
        <f t="shared" ref="A782:A845" si="79">A770+1</f>
        <v>1966</v>
      </c>
      <c r="B782" s="10" t="s">
        <v>84</v>
      </c>
      <c r="C782" s="10" t="str">
        <f t="shared" si="74"/>
        <v>1966-Jan</v>
      </c>
      <c r="D782" s="10">
        <v>3</v>
      </c>
      <c r="E782" s="10">
        <f t="shared" si="75"/>
        <v>184.88333333333335</v>
      </c>
      <c r="F782" s="10">
        <f t="shared" si="76"/>
        <v>190.58333333333334</v>
      </c>
      <c r="G782" s="10">
        <f t="shared" si="77"/>
        <v>1.5741145605596851</v>
      </c>
      <c r="H782" s="10">
        <f t="shared" si="78"/>
        <v>4.9026945630710452</v>
      </c>
    </row>
    <row r="783" spans="1:8" x14ac:dyDescent="0.3">
      <c r="A783" s="10">
        <f t="shared" si="79"/>
        <v>1966</v>
      </c>
      <c r="B783" s="10" t="s">
        <v>85</v>
      </c>
      <c r="C783" s="10" t="str">
        <f t="shared" si="74"/>
        <v>1966-Feb</v>
      </c>
      <c r="D783" s="10">
        <v>6.9</v>
      </c>
      <c r="E783" s="10">
        <f t="shared" si="75"/>
        <v>196.28333333333333</v>
      </c>
      <c r="F783" s="10">
        <f t="shared" si="76"/>
        <v>192.36666666666667</v>
      </c>
      <c r="G783" s="10">
        <f t="shared" si="77"/>
        <v>3.5869000173280194</v>
      </c>
      <c r="H783" s="10">
        <f t="shared" si="78"/>
        <v>6.3261633717838892</v>
      </c>
    </row>
    <row r="784" spans="1:8" x14ac:dyDescent="0.3">
      <c r="A784" s="10">
        <f t="shared" si="79"/>
        <v>1966</v>
      </c>
      <c r="B784" s="10" t="s">
        <v>86</v>
      </c>
      <c r="C784" s="10" t="str">
        <f t="shared" si="74"/>
        <v>1966-Mar</v>
      </c>
      <c r="D784" s="10">
        <v>67.7</v>
      </c>
      <c r="E784" s="10">
        <f t="shared" si="75"/>
        <v>188.45000000000002</v>
      </c>
      <c r="F784" s="10">
        <f t="shared" si="76"/>
        <v>194.41249999999999</v>
      </c>
      <c r="G784" s="10">
        <f t="shared" si="77"/>
        <v>34.822863756188518</v>
      </c>
      <c r="H784" s="10">
        <f t="shared" si="78"/>
        <v>15.37954663485211</v>
      </c>
    </row>
    <row r="785" spans="1:8" x14ac:dyDescent="0.3">
      <c r="A785" s="10">
        <f t="shared" si="79"/>
        <v>1966</v>
      </c>
      <c r="B785" s="10" t="s">
        <v>87</v>
      </c>
      <c r="C785" s="10" t="str">
        <f t="shared" si="74"/>
        <v>1966-Apr</v>
      </c>
      <c r="D785" s="10">
        <v>167.4</v>
      </c>
      <c r="E785" s="10">
        <f t="shared" si="75"/>
        <v>200.37499999999997</v>
      </c>
      <c r="F785" s="10">
        <f t="shared" si="76"/>
        <v>209.06666666666666</v>
      </c>
      <c r="G785" s="10">
        <f t="shared" si="77"/>
        <v>80.070153061224488</v>
      </c>
      <c r="H785" s="10">
        <f t="shared" si="78"/>
        <v>45.500102945399853</v>
      </c>
    </row>
    <row r="786" spans="1:8" x14ac:dyDescent="0.3">
      <c r="A786" s="10">
        <f t="shared" si="79"/>
        <v>1966</v>
      </c>
      <c r="B786" s="10" t="s">
        <v>88</v>
      </c>
      <c r="C786" s="10" t="str">
        <f t="shared" si="74"/>
        <v>1966-May</v>
      </c>
      <c r="D786" s="10">
        <v>95.2</v>
      </c>
      <c r="E786" s="10">
        <f t="shared" si="75"/>
        <v>217.75833333333333</v>
      </c>
      <c r="F786" s="10">
        <f t="shared" si="76"/>
        <v>222.49583333333334</v>
      </c>
      <c r="G786" s="10">
        <f t="shared" si="77"/>
        <v>42.787318114571434</v>
      </c>
      <c r="H786" s="10">
        <f t="shared" si="78"/>
        <v>94.194633866921578</v>
      </c>
    </row>
    <row r="787" spans="1:8" x14ac:dyDescent="0.3">
      <c r="A787" s="10">
        <f t="shared" si="79"/>
        <v>1966</v>
      </c>
      <c r="B787" s="10" t="s">
        <v>89</v>
      </c>
      <c r="C787" s="10" t="str">
        <f t="shared" si="74"/>
        <v>1966-Jun</v>
      </c>
      <c r="D787" s="10">
        <v>496.2</v>
      </c>
      <c r="E787" s="10">
        <f t="shared" si="75"/>
        <v>227.23333333333335</v>
      </c>
      <c r="F787" s="10">
        <f t="shared" si="76"/>
        <v>222.85833333333335</v>
      </c>
      <c r="G787" s="10">
        <f t="shared" si="77"/>
        <v>222.65265676999587</v>
      </c>
      <c r="H787" s="10">
        <f t="shared" si="78"/>
        <v>269.42935814401113</v>
      </c>
    </row>
    <row r="788" spans="1:8" x14ac:dyDescent="0.3">
      <c r="A788" s="10">
        <f t="shared" si="79"/>
        <v>1966</v>
      </c>
      <c r="B788" s="10" t="s">
        <v>90</v>
      </c>
      <c r="C788" s="10" t="str">
        <f t="shared" si="74"/>
        <v>1966-Jul</v>
      </c>
      <c r="D788" s="10">
        <v>601.9</v>
      </c>
      <c r="E788" s="10">
        <f t="shared" si="75"/>
        <v>218.48333333333335</v>
      </c>
      <c r="F788" s="10">
        <f t="shared" si="76"/>
        <v>218.95416666666671</v>
      </c>
      <c r="G788" s="10">
        <f t="shared" si="77"/>
        <v>274.8977145140725</v>
      </c>
      <c r="H788" s="10">
        <f t="shared" si="78"/>
        <v>285.19083662626548</v>
      </c>
    </row>
    <row r="789" spans="1:8" x14ac:dyDescent="0.3">
      <c r="A789" s="10">
        <f t="shared" si="79"/>
        <v>1966</v>
      </c>
      <c r="B789" s="10" t="s">
        <v>91</v>
      </c>
      <c r="C789" s="10" t="str">
        <f t="shared" si="74"/>
        <v>1966-Aug</v>
      </c>
      <c r="D789" s="10">
        <v>202.1</v>
      </c>
      <c r="E789" s="10">
        <f t="shared" si="75"/>
        <v>219.42500000000004</v>
      </c>
      <c r="F789" s="10">
        <f t="shared" si="76"/>
        <v>219.14166666666671</v>
      </c>
      <c r="G789" s="10">
        <f t="shared" si="77"/>
        <v>92.223447541544644</v>
      </c>
      <c r="H789" s="10">
        <f t="shared" si="78"/>
        <v>173.75703732870761</v>
      </c>
    </row>
    <row r="790" spans="1:8" x14ac:dyDescent="0.3">
      <c r="A790" s="10">
        <f t="shared" si="79"/>
        <v>1966</v>
      </c>
      <c r="B790" s="10" t="s">
        <v>92</v>
      </c>
      <c r="C790" s="10" t="str">
        <f t="shared" si="74"/>
        <v>1966-Sep</v>
      </c>
      <c r="D790" s="10">
        <v>293.2</v>
      </c>
      <c r="E790" s="10">
        <f t="shared" si="75"/>
        <v>218.85833333333335</v>
      </c>
      <c r="F790" s="10">
        <f t="shared" si="76"/>
        <v>217.0625</v>
      </c>
      <c r="G790" s="10">
        <f t="shared" si="77"/>
        <v>135.07630290814856</v>
      </c>
      <c r="H790" s="10">
        <f t="shared" si="78"/>
        <v>99.531501760555074</v>
      </c>
    </row>
    <row r="791" spans="1:8" x14ac:dyDescent="0.3">
      <c r="A791" s="10">
        <f t="shared" si="79"/>
        <v>1966</v>
      </c>
      <c r="B791" s="10" t="s">
        <v>93</v>
      </c>
      <c r="C791" s="10" t="str">
        <f t="shared" si="74"/>
        <v>1966-Oct</v>
      </c>
      <c r="D791" s="10">
        <v>392.3</v>
      </c>
      <c r="E791" s="10">
        <f t="shared" si="75"/>
        <v>215.26666666666665</v>
      </c>
      <c r="F791" s="10">
        <f t="shared" si="76"/>
        <v>211.21249999999998</v>
      </c>
      <c r="G791" s="10">
        <f t="shared" si="77"/>
        <v>185.73711309699948</v>
      </c>
      <c r="H791" s="10">
        <f t="shared" si="78"/>
        <v>121.62025926293542</v>
      </c>
    </row>
    <row r="792" spans="1:8" x14ac:dyDescent="0.3">
      <c r="A792" s="10">
        <f t="shared" si="79"/>
        <v>1966</v>
      </c>
      <c r="B792" s="10" t="s">
        <v>94</v>
      </c>
      <c r="C792" s="10" t="str">
        <f t="shared" si="74"/>
        <v>1966-Nov</v>
      </c>
      <c r="D792" s="10">
        <v>245.4</v>
      </c>
      <c r="E792" s="10">
        <f t="shared" si="75"/>
        <v>207.15833333333333</v>
      </c>
      <c r="F792" s="10">
        <f t="shared" si="76"/>
        <v>213.39583333333331</v>
      </c>
      <c r="G792" s="10">
        <f t="shared" si="77"/>
        <v>114.99755930879626</v>
      </c>
      <c r="H792" s="10">
        <f t="shared" si="78"/>
        <v>67.576439773848591</v>
      </c>
    </row>
    <row r="793" spans="1:8" x14ac:dyDescent="0.3">
      <c r="A793" s="10">
        <f t="shared" si="79"/>
        <v>1966</v>
      </c>
      <c r="B793" s="10" t="s">
        <v>95</v>
      </c>
      <c r="C793" s="10" t="str">
        <f t="shared" si="74"/>
        <v>1966-Dec</v>
      </c>
      <c r="D793" s="10">
        <v>50.5</v>
      </c>
      <c r="E793" s="10">
        <f t="shared" si="75"/>
        <v>219.63333333333333</v>
      </c>
      <c r="F793" s="10">
        <f t="shared" si="76"/>
        <v>221.52916666666664</v>
      </c>
      <c r="G793" s="10">
        <f t="shared" si="77"/>
        <v>22.796095322286384</v>
      </c>
      <c r="H793" s="10">
        <f t="shared" si="78"/>
        <v>16.591425721648235</v>
      </c>
    </row>
    <row r="794" spans="1:8" x14ac:dyDescent="0.3">
      <c r="A794" s="10">
        <f t="shared" si="79"/>
        <v>1967</v>
      </c>
      <c r="B794" s="10" t="s">
        <v>84</v>
      </c>
      <c r="C794" s="10" t="str">
        <f t="shared" si="74"/>
        <v>1967-Jan</v>
      </c>
      <c r="D794" s="10">
        <v>14.3</v>
      </c>
      <c r="E794" s="10">
        <f t="shared" si="75"/>
        <v>223.42499999999995</v>
      </c>
      <c r="F794" s="10">
        <f t="shared" si="76"/>
        <v>229.23749999999995</v>
      </c>
      <c r="G794" s="10">
        <f t="shared" si="77"/>
        <v>6.2380718686951315</v>
      </c>
      <c r="H794" s="10">
        <f t="shared" si="78"/>
        <v>4.9026945630710452</v>
      </c>
    </row>
    <row r="795" spans="1:8" x14ac:dyDescent="0.3">
      <c r="A795" s="10">
        <f t="shared" si="79"/>
        <v>1967</v>
      </c>
      <c r="B795" s="10" t="s">
        <v>85</v>
      </c>
      <c r="C795" s="10" t="str">
        <f t="shared" si="74"/>
        <v>1967-Feb</v>
      </c>
      <c r="D795" s="10">
        <v>0.1</v>
      </c>
      <c r="E795" s="10">
        <f t="shared" si="75"/>
        <v>235.04999999999998</v>
      </c>
      <c r="F795" s="10">
        <f t="shared" si="76"/>
        <v>247.8125</v>
      </c>
      <c r="G795" s="10">
        <f t="shared" si="77"/>
        <v>4.0353089533417402E-2</v>
      </c>
      <c r="H795" s="10">
        <f t="shared" si="78"/>
        <v>6.3261633717838892</v>
      </c>
    </row>
    <row r="796" spans="1:8" x14ac:dyDescent="0.3">
      <c r="A796" s="10">
        <f t="shared" si="79"/>
        <v>1967</v>
      </c>
      <c r="B796" s="10" t="s">
        <v>86</v>
      </c>
      <c r="C796" s="10" t="str">
        <f t="shared" si="74"/>
        <v>1967-Mar</v>
      </c>
      <c r="D796" s="10">
        <v>24.6</v>
      </c>
      <c r="E796" s="10">
        <f t="shared" si="75"/>
        <v>260.57499999999999</v>
      </c>
      <c r="F796" s="10">
        <f t="shared" si="76"/>
        <v>254.43333333333334</v>
      </c>
      <c r="G796" s="10">
        <f t="shared" si="77"/>
        <v>9.6685444779248009</v>
      </c>
      <c r="H796" s="10">
        <f t="shared" si="78"/>
        <v>15.37954663485211</v>
      </c>
    </row>
    <row r="797" spans="1:8" x14ac:dyDescent="0.3">
      <c r="A797" s="10">
        <f t="shared" si="79"/>
        <v>1967</v>
      </c>
      <c r="B797" s="10" t="s">
        <v>87</v>
      </c>
      <c r="C797" s="10" t="str">
        <f t="shared" si="74"/>
        <v>1967-Apr</v>
      </c>
      <c r="D797" s="10">
        <v>70.099999999999994</v>
      </c>
      <c r="E797" s="10">
        <f t="shared" si="75"/>
        <v>248.29166666666671</v>
      </c>
      <c r="F797" s="10">
        <f t="shared" si="76"/>
        <v>239.14166666666671</v>
      </c>
      <c r="G797" s="10">
        <f t="shared" si="77"/>
        <v>29.313168623897958</v>
      </c>
      <c r="H797" s="10">
        <f t="shared" si="78"/>
        <v>45.500102945399853</v>
      </c>
    </row>
    <row r="798" spans="1:8" x14ac:dyDescent="0.3">
      <c r="A798" s="10">
        <f t="shared" si="79"/>
        <v>1967</v>
      </c>
      <c r="B798" s="10" t="s">
        <v>88</v>
      </c>
      <c r="C798" s="10" t="str">
        <f t="shared" si="74"/>
        <v>1967-May</v>
      </c>
      <c r="D798" s="10">
        <v>244.9</v>
      </c>
      <c r="E798" s="10">
        <f t="shared" si="75"/>
        <v>229.99166666666667</v>
      </c>
      <c r="F798" s="10">
        <f t="shared" si="76"/>
        <v>222.85000000000002</v>
      </c>
      <c r="G798" s="10">
        <f t="shared" si="77"/>
        <v>109.89454790217634</v>
      </c>
      <c r="H798" s="10">
        <f t="shared" si="78"/>
        <v>94.194633866921578</v>
      </c>
    </row>
    <row r="799" spans="1:8" x14ac:dyDescent="0.3">
      <c r="A799" s="10">
        <f t="shared" si="79"/>
        <v>1967</v>
      </c>
      <c r="B799" s="10" t="s">
        <v>89</v>
      </c>
      <c r="C799" s="10" t="str">
        <f t="shared" si="74"/>
        <v>1967-Jun</v>
      </c>
      <c r="D799" s="10">
        <v>541.70000000000005</v>
      </c>
      <c r="E799" s="10">
        <f t="shared" si="75"/>
        <v>215.70833333333334</v>
      </c>
      <c r="F799" s="10">
        <f t="shared" si="76"/>
        <v>214.9</v>
      </c>
      <c r="G799" s="10">
        <f t="shared" si="77"/>
        <v>252.07073057235925</v>
      </c>
      <c r="H799" s="10">
        <f t="shared" si="78"/>
        <v>269.42935814401113</v>
      </c>
    </row>
    <row r="800" spans="1:8" x14ac:dyDescent="0.3">
      <c r="A800" s="10">
        <f t="shared" si="79"/>
        <v>1967</v>
      </c>
      <c r="B800" s="10" t="s">
        <v>90</v>
      </c>
      <c r="C800" s="10" t="str">
        <f t="shared" si="74"/>
        <v>1967-Jul</v>
      </c>
      <c r="D800" s="10">
        <v>741.4</v>
      </c>
      <c r="E800" s="10">
        <f t="shared" si="75"/>
        <v>214.09166666666667</v>
      </c>
      <c r="F800" s="10">
        <f t="shared" si="76"/>
        <v>213.8</v>
      </c>
      <c r="G800" s="10">
        <f t="shared" si="77"/>
        <v>346.77268475210474</v>
      </c>
      <c r="H800" s="10">
        <f t="shared" si="78"/>
        <v>285.19083662626548</v>
      </c>
    </row>
    <row r="801" spans="1:8" x14ac:dyDescent="0.3">
      <c r="A801" s="10">
        <f t="shared" si="79"/>
        <v>1967</v>
      </c>
      <c r="B801" s="10" t="s">
        <v>91</v>
      </c>
      <c r="C801" s="10" t="str">
        <f t="shared" si="74"/>
        <v>1967-Aug</v>
      </c>
      <c r="D801" s="10">
        <v>508.4</v>
      </c>
      <c r="E801" s="10">
        <f t="shared" si="75"/>
        <v>213.50833333333335</v>
      </c>
      <c r="F801" s="10">
        <f t="shared" si="76"/>
        <v>214.77500000000001</v>
      </c>
      <c r="G801" s="10">
        <f t="shared" si="77"/>
        <v>236.71283901757653</v>
      </c>
      <c r="H801" s="10">
        <f t="shared" si="78"/>
        <v>173.75703732870761</v>
      </c>
    </row>
    <row r="802" spans="1:8" x14ac:dyDescent="0.3">
      <c r="A802" s="10">
        <f t="shared" si="79"/>
        <v>1967</v>
      </c>
      <c r="B802" s="10" t="s">
        <v>92</v>
      </c>
      <c r="C802" s="10" t="str">
        <f t="shared" si="74"/>
        <v>1967-Sep</v>
      </c>
      <c r="D802" s="10">
        <v>145.80000000000001</v>
      </c>
      <c r="E802" s="10">
        <f t="shared" si="75"/>
        <v>216.04166666666666</v>
      </c>
      <c r="F802" s="10">
        <f t="shared" si="76"/>
        <v>218.73333333333332</v>
      </c>
      <c r="G802" s="10">
        <f t="shared" si="77"/>
        <v>66.656507162450481</v>
      </c>
      <c r="H802" s="10">
        <f t="shared" si="78"/>
        <v>99.531501760555074</v>
      </c>
    </row>
    <row r="803" spans="1:8" x14ac:dyDescent="0.3">
      <c r="A803" s="10">
        <f t="shared" si="79"/>
        <v>1967</v>
      </c>
      <c r="B803" s="10" t="s">
        <v>93</v>
      </c>
      <c r="C803" s="10" t="str">
        <f t="shared" si="74"/>
        <v>1967-Oct</v>
      </c>
      <c r="D803" s="10">
        <v>172.7</v>
      </c>
      <c r="E803" s="10">
        <f t="shared" si="75"/>
        <v>221.42499999999998</v>
      </c>
      <c r="F803" s="10">
        <f t="shared" si="76"/>
        <v>224.05833333333334</v>
      </c>
      <c r="G803" s="10">
        <f t="shared" si="77"/>
        <v>77.078141852940078</v>
      </c>
      <c r="H803" s="10">
        <f t="shared" si="78"/>
        <v>121.62025926293542</v>
      </c>
    </row>
    <row r="804" spans="1:8" x14ac:dyDescent="0.3">
      <c r="A804" s="10">
        <f t="shared" si="79"/>
        <v>1967</v>
      </c>
      <c r="B804" s="10" t="s">
        <v>94</v>
      </c>
      <c r="C804" s="10" t="str">
        <f t="shared" si="74"/>
        <v>1967-Nov</v>
      </c>
      <c r="D804" s="10">
        <v>74</v>
      </c>
      <c r="E804" s="10">
        <f t="shared" si="75"/>
        <v>226.69166666666669</v>
      </c>
      <c r="F804" s="10">
        <f t="shared" si="76"/>
        <v>220.23750000000001</v>
      </c>
      <c r="G804" s="10">
        <f t="shared" si="77"/>
        <v>33.600090811056248</v>
      </c>
      <c r="H804" s="10">
        <f t="shared" si="78"/>
        <v>67.576439773848591</v>
      </c>
    </row>
    <row r="805" spans="1:8" x14ac:dyDescent="0.3">
      <c r="A805" s="10">
        <f t="shared" si="79"/>
        <v>1967</v>
      </c>
      <c r="B805" s="10" t="s">
        <v>95</v>
      </c>
      <c r="C805" s="10" t="str">
        <f t="shared" si="74"/>
        <v>1967-Dec</v>
      </c>
      <c r="D805" s="10">
        <v>31.1</v>
      </c>
      <c r="E805" s="10">
        <f t="shared" si="75"/>
        <v>213.78333333333333</v>
      </c>
      <c r="F805" s="10">
        <f t="shared" si="76"/>
        <v>220.22916666666666</v>
      </c>
      <c r="G805" s="10">
        <f t="shared" si="77"/>
        <v>14.121653580550564</v>
      </c>
      <c r="H805" s="10">
        <f t="shared" si="78"/>
        <v>16.591425721648235</v>
      </c>
    </row>
    <row r="806" spans="1:8" x14ac:dyDescent="0.3">
      <c r="A806" s="10">
        <f t="shared" si="79"/>
        <v>1968</v>
      </c>
      <c r="B806" s="10" t="s">
        <v>84</v>
      </c>
      <c r="C806" s="10" t="str">
        <f t="shared" si="74"/>
        <v>1968-Jan</v>
      </c>
      <c r="D806" s="10">
        <v>7.3</v>
      </c>
      <c r="E806" s="10">
        <f t="shared" si="75"/>
        <v>226.67499999999998</v>
      </c>
      <c r="F806" s="10">
        <f t="shared" si="76"/>
        <v>250.32083333333333</v>
      </c>
      <c r="G806" s="10">
        <f t="shared" si="77"/>
        <v>2.9162574695807049</v>
      </c>
      <c r="H806" s="10">
        <f t="shared" si="78"/>
        <v>4.9026945630710452</v>
      </c>
    </row>
    <row r="807" spans="1:8" x14ac:dyDescent="0.3">
      <c r="A807" s="10">
        <f t="shared" si="79"/>
        <v>1968</v>
      </c>
      <c r="B807" s="10" t="s">
        <v>85</v>
      </c>
      <c r="C807" s="10" t="str">
        <f t="shared" si="74"/>
        <v>1968-Feb</v>
      </c>
      <c r="D807" s="10">
        <v>30.5</v>
      </c>
      <c r="E807" s="10">
        <f t="shared" si="75"/>
        <v>273.96666666666664</v>
      </c>
      <c r="F807" s="10">
        <f t="shared" si="76"/>
        <v>268.64583333333331</v>
      </c>
      <c r="G807" s="10">
        <f t="shared" si="77"/>
        <v>11.353237689026756</v>
      </c>
      <c r="H807" s="10">
        <f t="shared" si="78"/>
        <v>6.3261633717838892</v>
      </c>
    </row>
    <row r="808" spans="1:8" x14ac:dyDescent="0.3">
      <c r="A808" s="10">
        <f t="shared" si="79"/>
        <v>1968</v>
      </c>
      <c r="B808" s="10" t="s">
        <v>86</v>
      </c>
      <c r="C808" s="10" t="str">
        <f t="shared" si="74"/>
        <v>1968-Mar</v>
      </c>
      <c r="D808" s="10">
        <v>89.2</v>
      </c>
      <c r="E808" s="10">
        <f t="shared" si="75"/>
        <v>263.32499999999999</v>
      </c>
      <c r="F808" s="10">
        <f t="shared" si="76"/>
        <v>270.80833333333334</v>
      </c>
      <c r="G808" s="10">
        <f t="shared" si="77"/>
        <v>32.938425085392495</v>
      </c>
      <c r="H808" s="10">
        <f t="shared" si="78"/>
        <v>15.37954663485211</v>
      </c>
    </row>
    <row r="809" spans="1:8" x14ac:dyDescent="0.3">
      <c r="A809" s="10">
        <f t="shared" si="79"/>
        <v>1968</v>
      </c>
      <c r="B809" s="10" t="s">
        <v>87</v>
      </c>
      <c r="C809" s="10" t="str">
        <f t="shared" si="74"/>
        <v>1968-Apr</v>
      </c>
      <c r="D809" s="10">
        <v>133.30000000000001</v>
      </c>
      <c r="E809" s="10">
        <f t="shared" si="75"/>
        <v>278.29166666666669</v>
      </c>
      <c r="F809" s="10">
        <f t="shared" si="76"/>
        <v>278.55</v>
      </c>
      <c r="G809" s="10">
        <f t="shared" si="77"/>
        <v>47.854963202297618</v>
      </c>
      <c r="H809" s="10">
        <f t="shared" si="78"/>
        <v>45.500102945399853</v>
      </c>
    </row>
    <row r="810" spans="1:8" x14ac:dyDescent="0.3">
      <c r="A810" s="10">
        <f t="shared" si="79"/>
        <v>1968</v>
      </c>
      <c r="B810" s="10" t="s">
        <v>88</v>
      </c>
      <c r="C810" s="10" t="str">
        <f t="shared" si="74"/>
        <v>1968-May</v>
      </c>
      <c r="D810" s="10">
        <v>90</v>
      </c>
      <c r="E810" s="10">
        <f t="shared" si="75"/>
        <v>278.80833333333334</v>
      </c>
      <c r="F810" s="10">
        <f t="shared" si="76"/>
        <v>280.7</v>
      </c>
      <c r="G810" s="10">
        <f t="shared" si="77"/>
        <v>32.062700391877449</v>
      </c>
      <c r="H810" s="10">
        <f t="shared" si="78"/>
        <v>94.194633866921578</v>
      </c>
    </row>
    <row r="811" spans="1:8" x14ac:dyDescent="0.3">
      <c r="A811" s="10">
        <f t="shared" si="79"/>
        <v>1968</v>
      </c>
      <c r="B811" s="10" t="s">
        <v>89</v>
      </c>
      <c r="C811" s="10" t="str">
        <f t="shared" si="74"/>
        <v>1968-Jun</v>
      </c>
      <c r="D811" s="10">
        <v>696.4</v>
      </c>
      <c r="E811" s="10">
        <f t="shared" si="75"/>
        <v>282.59166666666664</v>
      </c>
      <c r="F811" s="10">
        <f t="shared" si="76"/>
        <v>282.6583333333333</v>
      </c>
      <c r="G811" s="10">
        <f t="shared" si="77"/>
        <v>246.37518794775792</v>
      </c>
      <c r="H811" s="10">
        <f t="shared" si="78"/>
        <v>269.42935814401113</v>
      </c>
    </row>
    <row r="812" spans="1:8" x14ac:dyDescent="0.3">
      <c r="A812" s="10">
        <f t="shared" si="79"/>
        <v>1968</v>
      </c>
      <c r="B812" s="10" t="s">
        <v>90</v>
      </c>
      <c r="C812" s="10" t="str">
        <f t="shared" si="74"/>
        <v>1968-Jul</v>
      </c>
      <c r="D812" s="10">
        <v>1308.9000000000001</v>
      </c>
      <c r="E812" s="10">
        <f t="shared" si="75"/>
        <v>282.72500000000002</v>
      </c>
      <c r="F812" s="10">
        <f t="shared" si="76"/>
        <v>282.5333333333333</v>
      </c>
      <c r="G812" s="10">
        <f t="shared" si="77"/>
        <v>463.27277017461074</v>
      </c>
      <c r="H812" s="10">
        <f t="shared" si="78"/>
        <v>285.19083662626548</v>
      </c>
    </row>
    <row r="813" spans="1:8" x14ac:dyDescent="0.3">
      <c r="A813" s="10">
        <f t="shared" si="79"/>
        <v>1968</v>
      </c>
      <c r="B813" s="10" t="s">
        <v>91</v>
      </c>
      <c r="C813" s="10" t="str">
        <f t="shared" si="74"/>
        <v>1968-Aug</v>
      </c>
      <c r="D813" s="10">
        <v>380.7</v>
      </c>
      <c r="E813" s="10">
        <f t="shared" si="75"/>
        <v>282.34166666666664</v>
      </c>
      <c r="F813" s="10">
        <f t="shared" si="76"/>
        <v>281.33749999999998</v>
      </c>
      <c r="G813" s="10">
        <f t="shared" si="77"/>
        <v>135.31790109743636</v>
      </c>
      <c r="H813" s="10">
        <f t="shared" si="78"/>
        <v>173.75703732870761</v>
      </c>
    </row>
    <row r="814" spans="1:8" x14ac:dyDescent="0.3">
      <c r="A814" s="10">
        <f t="shared" si="79"/>
        <v>1968</v>
      </c>
      <c r="B814" s="10" t="s">
        <v>92</v>
      </c>
      <c r="C814" s="10" t="str">
        <f t="shared" si="74"/>
        <v>1968-Sep</v>
      </c>
      <c r="D814" s="10">
        <v>325.39999999999998</v>
      </c>
      <c r="E814" s="10">
        <f t="shared" si="75"/>
        <v>280.33333333333331</v>
      </c>
      <c r="F814" s="10">
        <f t="shared" si="76"/>
        <v>277.42500000000001</v>
      </c>
      <c r="G814" s="10">
        <f t="shared" si="77"/>
        <v>117.29296206181849</v>
      </c>
      <c r="H814" s="10">
        <f t="shared" si="78"/>
        <v>99.531501760555074</v>
      </c>
    </row>
    <row r="815" spans="1:8" x14ac:dyDescent="0.3">
      <c r="A815" s="10">
        <f t="shared" si="79"/>
        <v>1968</v>
      </c>
      <c r="B815" s="10" t="s">
        <v>93</v>
      </c>
      <c r="C815" s="10" t="str">
        <f t="shared" si="74"/>
        <v>1968-Oct</v>
      </c>
      <c r="D815" s="10">
        <v>178.9</v>
      </c>
      <c r="E815" s="10">
        <f t="shared" si="75"/>
        <v>274.51666666666671</v>
      </c>
      <c r="F815" s="10">
        <f t="shared" si="76"/>
        <v>273.84583333333336</v>
      </c>
      <c r="G815" s="10">
        <f t="shared" si="77"/>
        <v>65.328728146919644</v>
      </c>
      <c r="H815" s="10">
        <f t="shared" si="78"/>
        <v>121.62025926293542</v>
      </c>
    </row>
    <row r="816" spans="1:8" x14ac:dyDescent="0.3">
      <c r="A816" s="10">
        <f t="shared" si="79"/>
        <v>1968</v>
      </c>
      <c r="B816" s="10" t="s">
        <v>94</v>
      </c>
      <c r="C816" s="10" t="str">
        <f t="shared" si="74"/>
        <v>1968-Nov</v>
      </c>
      <c r="D816" s="10">
        <v>119.4</v>
      </c>
      <c r="E816" s="10">
        <f t="shared" si="75"/>
        <v>273.17500000000001</v>
      </c>
      <c r="F816" s="10">
        <f t="shared" si="76"/>
        <v>278.89999999999998</v>
      </c>
      <c r="G816" s="10">
        <f t="shared" si="77"/>
        <v>42.811043384725714</v>
      </c>
      <c r="H816" s="10">
        <f t="shared" si="78"/>
        <v>67.576439773848591</v>
      </c>
    </row>
    <row r="817" spans="1:8" x14ac:dyDescent="0.3">
      <c r="A817" s="10">
        <f t="shared" si="79"/>
        <v>1968</v>
      </c>
      <c r="B817" s="10" t="s">
        <v>95</v>
      </c>
      <c r="C817" s="10" t="str">
        <f t="shared" si="74"/>
        <v>1968-Dec</v>
      </c>
      <c r="D817" s="10">
        <v>32.700000000000003</v>
      </c>
      <c r="E817" s="10">
        <f t="shared" si="75"/>
        <v>284.625</v>
      </c>
      <c r="F817" s="10">
        <f t="shared" si="76"/>
        <v>278.54583333333335</v>
      </c>
      <c r="G817" s="10">
        <f t="shared" si="77"/>
        <v>11.739540171426007</v>
      </c>
      <c r="H817" s="10">
        <f t="shared" si="78"/>
        <v>16.591425721648235</v>
      </c>
    </row>
    <row r="818" spans="1:8" x14ac:dyDescent="0.3">
      <c r="A818" s="10">
        <f t="shared" si="79"/>
        <v>1969</v>
      </c>
      <c r="B818" s="10" t="s">
        <v>84</v>
      </c>
      <c r="C818" s="10" t="str">
        <f t="shared" si="74"/>
        <v>1969-Jan</v>
      </c>
      <c r="D818" s="10">
        <v>2.7</v>
      </c>
      <c r="E818" s="10">
        <f t="shared" si="75"/>
        <v>272.46666666666664</v>
      </c>
      <c r="F818" s="10">
        <f t="shared" si="76"/>
        <v>252.04583333333332</v>
      </c>
      <c r="G818" s="10">
        <f t="shared" si="77"/>
        <v>1.0712337372501695</v>
      </c>
      <c r="H818" s="10">
        <f t="shared" si="78"/>
        <v>4.9026945630710452</v>
      </c>
    </row>
    <row r="819" spans="1:8" x14ac:dyDescent="0.3">
      <c r="A819" s="10">
        <f t="shared" si="79"/>
        <v>1969</v>
      </c>
      <c r="B819" s="10" t="s">
        <v>85</v>
      </c>
      <c r="C819" s="10" t="str">
        <f t="shared" si="74"/>
        <v>1969-Feb</v>
      </c>
      <c r="D819" s="10">
        <v>6.4</v>
      </c>
      <c r="E819" s="10">
        <f t="shared" si="75"/>
        <v>231.625</v>
      </c>
      <c r="F819" s="10">
        <f t="shared" si="76"/>
        <v>227.62916666666666</v>
      </c>
      <c r="G819" s="10">
        <f t="shared" si="77"/>
        <v>2.8115904889165493</v>
      </c>
      <c r="H819" s="10">
        <f t="shared" si="78"/>
        <v>6.3261633717838892</v>
      </c>
    </row>
    <row r="820" spans="1:8" x14ac:dyDescent="0.3">
      <c r="A820" s="10">
        <f t="shared" si="79"/>
        <v>1969</v>
      </c>
      <c r="B820" s="10" t="s">
        <v>86</v>
      </c>
      <c r="C820" s="10" t="str">
        <f t="shared" si="74"/>
        <v>1969-Mar</v>
      </c>
      <c r="D820" s="10">
        <v>19.399999999999999</v>
      </c>
      <c r="E820" s="10">
        <f t="shared" si="75"/>
        <v>223.63333333333335</v>
      </c>
      <c r="F820" s="10">
        <f t="shared" si="76"/>
        <v>219.09166666666667</v>
      </c>
      <c r="G820" s="10">
        <f t="shared" si="77"/>
        <v>8.8547411661785382</v>
      </c>
      <c r="H820" s="10">
        <f t="shared" si="78"/>
        <v>15.37954663485211</v>
      </c>
    </row>
    <row r="821" spans="1:8" x14ac:dyDescent="0.3">
      <c r="A821" s="10">
        <f t="shared" si="79"/>
        <v>1969</v>
      </c>
      <c r="B821" s="10" t="s">
        <v>87</v>
      </c>
      <c r="C821" s="10" t="str">
        <f t="shared" si="74"/>
        <v>1969-Apr</v>
      </c>
      <c r="D821" s="10">
        <v>117.2</v>
      </c>
      <c r="E821" s="10">
        <f t="shared" si="75"/>
        <v>214.54999999999998</v>
      </c>
      <c r="F821" s="10">
        <f t="shared" si="76"/>
        <v>216.91249999999999</v>
      </c>
      <c r="G821" s="10">
        <f t="shared" si="77"/>
        <v>54.031003284734631</v>
      </c>
      <c r="H821" s="10">
        <f t="shared" si="78"/>
        <v>45.500102945399853</v>
      </c>
    </row>
    <row r="822" spans="1:8" x14ac:dyDescent="0.3">
      <c r="A822" s="10">
        <f t="shared" si="79"/>
        <v>1969</v>
      </c>
      <c r="B822" s="10" t="s">
        <v>88</v>
      </c>
      <c r="C822" s="10" t="str">
        <f t="shared" si="74"/>
        <v>1969-May</v>
      </c>
      <c r="D822" s="10">
        <v>227.4</v>
      </c>
      <c r="E822" s="10">
        <f t="shared" si="75"/>
        <v>219.27500000000001</v>
      </c>
      <c r="F822" s="10">
        <f t="shared" si="76"/>
        <v>219.27500000000001</v>
      </c>
      <c r="G822" s="10">
        <f t="shared" si="77"/>
        <v>103.7053927716338</v>
      </c>
      <c r="H822" s="10">
        <f t="shared" si="78"/>
        <v>94.194633866921578</v>
      </c>
    </row>
    <row r="823" spans="1:8" x14ac:dyDescent="0.3">
      <c r="A823" s="10">
        <f t="shared" si="79"/>
        <v>1969</v>
      </c>
      <c r="B823" s="10" t="s">
        <v>89</v>
      </c>
      <c r="C823" s="10" t="str">
        <f t="shared" si="74"/>
        <v>1969-Jun</v>
      </c>
      <c r="D823" s="10">
        <v>550.5</v>
      </c>
      <c r="E823" s="10">
        <f t="shared" si="75"/>
        <v>219.27500000000001</v>
      </c>
      <c r="F823" s="10">
        <f t="shared" si="76"/>
        <v>220.67500000000001</v>
      </c>
      <c r="G823" s="10">
        <f t="shared" si="77"/>
        <v>249.4618783278577</v>
      </c>
      <c r="H823" s="10">
        <f t="shared" si="78"/>
        <v>269.42935814401113</v>
      </c>
    </row>
    <row r="824" spans="1:8" x14ac:dyDescent="0.3">
      <c r="A824" s="10">
        <f t="shared" si="79"/>
        <v>1969</v>
      </c>
      <c r="B824" s="10" t="s">
        <v>90</v>
      </c>
      <c r="C824" s="10" t="str">
        <f t="shared" si="74"/>
        <v>1969-Jul</v>
      </c>
      <c r="D824" s="10">
        <v>818.8</v>
      </c>
      <c r="E824" s="10">
        <f t="shared" si="75"/>
        <v>222.07500000000002</v>
      </c>
      <c r="F824" s="10">
        <f t="shared" si="76"/>
        <v>222.5</v>
      </c>
      <c r="G824" s="10">
        <f t="shared" si="77"/>
        <v>368</v>
      </c>
      <c r="H824" s="10">
        <f t="shared" si="78"/>
        <v>285.19083662626548</v>
      </c>
    </row>
    <row r="825" spans="1:8" x14ac:dyDescent="0.3">
      <c r="A825" s="10">
        <f t="shared" si="79"/>
        <v>1969</v>
      </c>
      <c r="B825" s="10" t="s">
        <v>91</v>
      </c>
      <c r="C825" s="10" t="str">
        <f t="shared" si="74"/>
        <v>1969-Aug</v>
      </c>
      <c r="D825" s="10">
        <v>284.8</v>
      </c>
      <c r="E825" s="10">
        <f t="shared" si="75"/>
        <v>222.92499999999998</v>
      </c>
      <c r="F825" s="10">
        <f t="shared" si="76"/>
        <v>223.39166666666665</v>
      </c>
      <c r="G825" s="10">
        <f t="shared" si="77"/>
        <v>127.48908867086956</v>
      </c>
      <c r="H825" s="10">
        <f t="shared" si="78"/>
        <v>173.75703732870761</v>
      </c>
    </row>
    <row r="826" spans="1:8" x14ac:dyDescent="0.3">
      <c r="A826" s="10">
        <f t="shared" si="79"/>
        <v>1969</v>
      </c>
      <c r="B826" s="10" t="s">
        <v>92</v>
      </c>
      <c r="C826" s="10" t="str">
        <f t="shared" si="74"/>
        <v>1969-Sep</v>
      </c>
      <c r="D826" s="10">
        <v>216.4</v>
      </c>
      <c r="E826" s="10">
        <f t="shared" si="75"/>
        <v>223.85833333333335</v>
      </c>
      <c r="F826" s="10">
        <f t="shared" si="76"/>
        <v>224.125</v>
      </c>
      <c r="G826" s="10">
        <f t="shared" si="77"/>
        <v>96.55326268823201</v>
      </c>
      <c r="H826" s="10">
        <f t="shared" si="78"/>
        <v>99.531501760555074</v>
      </c>
    </row>
    <row r="827" spans="1:8" x14ac:dyDescent="0.3">
      <c r="A827" s="10">
        <f t="shared" si="79"/>
        <v>1969</v>
      </c>
      <c r="B827" s="10" t="s">
        <v>93</v>
      </c>
      <c r="C827" s="10" t="str">
        <f t="shared" si="74"/>
        <v>1969-Oct</v>
      </c>
      <c r="D827" s="10">
        <v>235.6</v>
      </c>
      <c r="E827" s="10">
        <f t="shared" si="75"/>
        <v>224.39166666666668</v>
      </c>
      <c r="F827" s="10">
        <f t="shared" si="76"/>
        <v>225.03749999999999</v>
      </c>
      <c r="G827" s="10">
        <f t="shared" si="77"/>
        <v>104.69366216741655</v>
      </c>
      <c r="H827" s="10">
        <f t="shared" si="78"/>
        <v>121.62025926293542</v>
      </c>
    </row>
    <row r="828" spans="1:8" x14ac:dyDescent="0.3">
      <c r="A828" s="10">
        <f t="shared" si="79"/>
        <v>1969</v>
      </c>
      <c r="B828" s="10" t="s">
        <v>94</v>
      </c>
      <c r="C828" s="10" t="str">
        <f t="shared" si="74"/>
        <v>1969-Nov</v>
      </c>
      <c r="D828" s="10">
        <v>119.4</v>
      </c>
      <c r="E828" s="10">
        <f t="shared" si="75"/>
        <v>225.68333333333331</v>
      </c>
      <c r="F828" s="10">
        <f t="shared" si="76"/>
        <v>228.25416666666666</v>
      </c>
      <c r="G828" s="10">
        <f t="shared" si="77"/>
        <v>52.310107519030325</v>
      </c>
      <c r="H828" s="10">
        <f t="shared" si="78"/>
        <v>67.576439773848591</v>
      </c>
    </row>
    <row r="829" spans="1:8" x14ac:dyDescent="0.3">
      <c r="A829" s="10">
        <f t="shared" si="79"/>
        <v>1969</v>
      </c>
      <c r="B829" s="10" t="s">
        <v>95</v>
      </c>
      <c r="C829" s="10" t="str">
        <f t="shared" si="74"/>
        <v>1969-Dec</v>
      </c>
      <c r="D829" s="10">
        <v>66.3</v>
      </c>
      <c r="E829" s="10">
        <f t="shared" si="75"/>
        <v>230.82500000000002</v>
      </c>
      <c r="F829" s="10">
        <f t="shared" si="76"/>
        <v>230.19166666666666</v>
      </c>
      <c r="G829" s="10">
        <f t="shared" si="77"/>
        <v>28.802085218839373</v>
      </c>
      <c r="H829" s="10">
        <f t="shared" si="78"/>
        <v>16.591425721648235</v>
      </c>
    </row>
    <row r="830" spans="1:8" x14ac:dyDescent="0.3">
      <c r="A830" s="10">
        <f t="shared" si="79"/>
        <v>1970</v>
      </c>
      <c r="B830" s="10" t="s">
        <v>84</v>
      </c>
      <c r="C830" s="10" t="str">
        <f t="shared" si="74"/>
        <v>1970-Jan</v>
      </c>
      <c r="D830" s="10">
        <v>12.9</v>
      </c>
      <c r="E830" s="10">
        <f t="shared" si="75"/>
        <v>229.55833333333331</v>
      </c>
      <c r="F830" s="10">
        <f t="shared" si="76"/>
        <v>218.69583333333333</v>
      </c>
      <c r="G830" s="10">
        <f t="shared" si="77"/>
        <v>5.8986034637148252</v>
      </c>
      <c r="H830" s="10">
        <f t="shared" si="78"/>
        <v>4.9026945630710452</v>
      </c>
    </row>
    <row r="831" spans="1:8" x14ac:dyDescent="0.3">
      <c r="A831" s="10">
        <f t="shared" si="79"/>
        <v>1970</v>
      </c>
      <c r="B831" s="10" t="s">
        <v>85</v>
      </c>
      <c r="C831" s="10" t="str">
        <f t="shared" si="74"/>
        <v>1970-Feb</v>
      </c>
      <c r="D831" s="10">
        <v>17.600000000000001</v>
      </c>
      <c r="E831" s="10">
        <f t="shared" si="75"/>
        <v>207.83333333333334</v>
      </c>
      <c r="F831" s="10">
        <f t="shared" si="76"/>
        <v>219.08333333333334</v>
      </c>
      <c r="G831" s="10">
        <f t="shared" si="77"/>
        <v>8.0334728033472818</v>
      </c>
      <c r="H831" s="10">
        <f t="shared" si="78"/>
        <v>6.3261633717838892</v>
      </c>
    </row>
    <row r="832" spans="1:8" x14ac:dyDescent="0.3">
      <c r="A832" s="10">
        <f t="shared" si="79"/>
        <v>1970</v>
      </c>
      <c r="B832" s="10" t="s">
        <v>86</v>
      </c>
      <c r="C832" s="10" t="str">
        <f t="shared" si="74"/>
        <v>1970-Mar</v>
      </c>
      <c r="D832" s="10">
        <v>25.8</v>
      </c>
      <c r="E832" s="10">
        <f t="shared" si="75"/>
        <v>230.33333333333334</v>
      </c>
      <c r="F832" s="10">
        <f t="shared" si="76"/>
        <v>230.17083333333332</v>
      </c>
      <c r="G832" s="10">
        <f t="shared" si="77"/>
        <v>11.209065730164191</v>
      </c>
      <c r="H832" s="10">
        <f t="shared" si="78"/>
        <v>15.37954663485211</v>
      </c>
    </row>
    <row r="833" spans="1:8" x14ac:dyDescent="0.3">
      <c r="A833" s="10">
        <f t="shared" si="79"/>
        <v>1970</v>
      </c>
      <c r="B833" s="10" t="s">
        <v>87</v>
      </c>
      <c r="C833" s="10" t="str">
        <f t="shared" si="74"/>
        <v>1970-Apr</v>
      </c>
      <c r="D833" s="10">
        <v>132.69999999999999</v>
      </c>
      <c r="E833" s="10">
        <f t="shared" si="75"/>
        <v>230.0083333333333</v>
      </c>
      <c r="F833" s="10">
        <f t="shared" si="76"/>
        <v>231.78749999999999</v>
      </c>
      <c r="G833" s="10">
        <f t="shared" si="77"/>
        <v>57.25071455535781</v>
      </c>
      <c r="H833" s="10">
        <f t="shared" si="78"/>
        <v>45.500102945399853</v>
      </c>
    </row>
    <row r="834" spans="1:8" x14ac:dyDescent="0.3">
      <c r="A834" s="10">
        <f t="shared" si="79"/>
        <v>1970</v>
      </c>
      <c r="B834" s="10" t="s">
        <v>88</v>
      </c>
      <c r="C834" s="10" t="str">
        <f t="shared" si="74"/>
        <v>1970-May</v>
      </c>
      <c r="D834" s="10">
        <v>289.10000000000002</v>
      </c>
      <c r="E834" s="10">
        <f t="shared" si="75"/>
        <v>233.56666666666669</v>
      </c>
      <c r="F834" s="10">
        <f t="shared" si="76"/>
        <v>231.94583333333338</v>
      </c>
      <c r="G834" s="10">
        <f t="shared" si="77"/>
        <v>124.6411698133544</v>
      </c>
      <c r="H834" s="10">
        <f t="shared" si="78"/>
        <v>94.194633866921578</v>
      </c>
    </row>
    <row r="835" spans="1:8" x14ac:dyDescent="0.3">
      <c r="A835" s="10">
        <f t="shared" si="79"/>
        <v>1970</v>
      </c>
      <c r="B835" s="10" t="s">
        <v>89</v>
      </c>
      <c r="C835" s="10" t="str">
        <f t="shared" ref="C835:C898" si="80">_xlfn.CONCAT(A835,"-",LEFT(B835,3))</f>
        <v>1970-Jun</v>
      </c>
      <c r="D835" s="10">
        <v>535.29999999999995</v>
      </c>
      <c r="E835" s="10">
        <f t="shared" si="75"/>
        <v>230.32500000000005</v>
      </c>
      <c r="F835" s="10">
        <f t="shared" si="76"/>
        <v>227.8</v>
      </c>
      <c r="G835" s="10">
        <f t="shared" si="77"/>
        <v>234.98683055311673</v>
      </c>
      <c r="H835" s="10">
        <f t="shared" si="78"/>
        <v>269.42935814401113</v>
      </c>
    </row>
    <row r="836" spans="1:8" x14ac:dyDescent="0.3">
      <c r="A836" s="10">
        <f t="shared" si="79"/>
        <v>1970</v>
      </c>
      <c r="B836" s="10" t="s">
        <v>90</v>
      </c>
      <c r="C836" s="10" t="str">
        <f t="shared" si="80"/>
        <v>1970-Jul</v>
      </c>
      <c r="D836" s="10">
        <v>558.1</v>
      </c>
      <c r="E836" s="10">
        <f t="shared" si="75"/>
        <v>225.27500000000001</v>
      </c>
      <c r="F836" s="10">
        <f t="shared" si="76"/>
        <v>226.05416666666665</v>
      </c>
      <c r="G836" s="10">
        <f t="shared" si="77"/>
        <v>246.88772971079942</v>
      </c>
      <c r="H836" s="10">
        <f t="shared" si="78"/>
        <v>285.19083662626548</v>
      </c>
    </row>
    <row r="837" spans="1:8" x14ac:dyDescent="0.3">
      <c r="A837" s="10">
        <f t="shared" si="79"/>
        <v>1970</v>
      </c>
      <c r="B837" s="10" t="s">
        <v>91</v>
      </c>
      <c r="C837" s="10" t="str">
        <f t="shared" si="80"/>
        <v>1970-Aug</v>
      </c>
      <c r="D837" s="10">
        <v>554.79999999999995</v>
      </c>
      <c r="E837" s="10">
        <f t="shared" si="75"/>
        <v>226.83333333333329</v>
      </c>
      <c r="F837" s="10">
        <f t="shared" si="76"/>
        <v>226.87083333333331</v>
      </c>
      <c r="G837" s="10">
        <f t="shared" si="77"/>
        <v>244.54443607779757</v>
      </c>
      <c r="H837" s="10">
        <f t="shared" si="78"/>
        <v>173.75703732870761</v>
      </c>
    </row>
    <row r="838" spans="1:8" x14ac:dyDescent="0.3">
      <c r="A838" s="10">
        <f t="shared" si="79"/>
        <v>1970</v>
      </c>
      <c r="B838" s="10" t="s">
        <v>92</v>
      </c>
      <c r="C838" s="10" t="str">
        <f t="shared" si="80"/>
        <v>1970-Sep</v>
      </c>
      <c r="D838" s="10">
        <v>212.5</v>
      </c>
      <c r="E838" s="10">
        <f t="shared" si="75"/>
        <v>226.90833333333333</v>
      </c>
      <c r="F838" s="10">
        <f t="shared" si="76"/>
        <v>226.66666666666666</v>
      </c>
      <c r="G838" s="10">
        <f t="shared" si="77"/>
        <v>93.75</v>
      </c>
      <c r="H838" s="10">
        <f t="shared" si="78"/>
        <v>99.531501760555074</v>
      </c>
    </row>
    <row r="839" spans="1:8" x14ac:dyDescent="0.3">
      <c r="A839" s="10">
        <f t="shared" si="79"/>
        <v>1970</v>
      </c>
      <c r="B839" s="10" t="s">
        <v>93</v>
      </c>
      <c r="C839" s="10" t="str">
        <f t="shared" si="80"/>
        <v>1970-Oct</v>
      </c>
      <c r="D839" s="10">
        <v>278.3</v>
      </c>
      <c r="E839" s="10">
        <f t="shared" si="75"/>
        <v>226.42499999999998</v>
      </c>
      <c r="F839" s="10">
        <f t="shared" si="76"/>
        <v>225.60416666666666</v>
      </c>
      <c r="G839" s="10">
        <f t="shared" si="77"/>
        <v>123.35765075260873</v>
      </c>
      <c r="H839" s="10">
        <f t="shared" si="78"/>
        <v>121.62025926293542</v>
      </c>
    </row>
    <row r="840" spans="1:8" x14ac:dyDescent="0.3">
      <c r="A840" s="10">
        <f t="shared" si="79"/>
        <v>1970</v>
      </c>
      <c r="B840" s="10" t="s">
        <v>94</v>
      </c>
      <c r="C840" s="10" t="str">
        <f t="shared" si="80"/>
        <v>1970-Nov</v>
      </c>
      <c r="D840" s="10">
        <v>80.5</v>
      </c>
      <c r="E840" s="10">
        <f t="shared" si="75"/>
        <v>224.78333333333333</v>
      </c>
      <c r="F840" s="10">
        <f t="shared" si="76"/>
        <v>225.96666666666664</v>
      </c>
      <c r="G840" s="10">
        <f t="shared" si="77"/>
        <v>35.624723410532532</v>
      </c>
      <c r="H840" s="10">
        <f t="shared" si="78"/>
        <v>67.576439773848591</v>
      </c>
    </row>
    <row r="841" spans="1:8" x14ac:dyDescent="0.3">
      <c r="A841" s="10">
        <f t="shared" si="79"/>
        <v>1970</v>
      </c>
      <c r="B841" s="10" t="s">
        <v>95</v>
      </c>
      <c r="C841" s="10" t="str">
        <f t="shared" si="80"/>
        <v>1970-Dec</v>
      </c>
      <c r="D841" s="10">
        <v>5.7</v>
      </c>
      <c r="E841" s="10">
        <f t="shared" ref="E841:E904" si="81">AVERAGE(D835:D846)</f>
        <v>227.14999999999998</v>
      </c>
      <c r="F841" s="10">
        <f t="shared" ref="F841:F904" si="82">AVERAGE(E841:E842)</f>
        <v>241.91249999999999</v>
      </c>
      <c r="G841" s="10">
        <f t="shared" ref="G841:G904" si="83">D841*100/F841</f>
        <v>2.3562238412649203</v>
      </c>
      <c r="H841" s="10">
        <f t="shared" ref="H841:H904" si="84">_xlfn.SWITCH(TRUE,B841="January",$K$125,B841="February",$K$126,B841="March",$K$127,B841="April",$K$128,B841="May",$K$129,B841="June",$K$130,B841="July",$K$131,B841="August",$K$132,B841="September",$K$133,B841="October",$K$134,B841="November",$K$135,B841="December",$K$136)</f>
        <v>16.591425721648235</v>
      </c>
    </row>
    <row r="842" spans="1:8" x14ac:dyDescent="0.3">
      <c r="A842" s="10">
        <f t="shared" si="79"/>
        <v>1971</v>
      </c>
      <c r="B842" s="10" t="s">
        <v>84</v>
      </c>
      <c r="C842" s="10" t="str">
        <f t="shared" si="80"/>
        <v>1971-Jan</v>
      </c>
      <c r="D842" s="10">
        <v>31.6</v>
      </c>
      <c r="E842" s="10">
        <f t="shared" si="81"/>
        <v>256.67500000000001</v>
      </c>
      <c r="F842" s="10">
        <f t="shared" si="82"/>
        <v>260.44583333333333</v>
      </c>
      <c r="G842" s="10">
        <f t="shared" si="83"/>
        <v>12.133041099396868</v>
      </c>
      <c r="H842" s="10">
        <f t="shared" si="84"/>
        <v>4.9026945630710452</v>
      </c>
    </row>
    <row r="843" spans="1:8" x14ac:dyDescent="0.3">
      <c r="A843" s="10">
        <f t="shared" si="79"/>
        <v>1971</v>
      </c>
      <c r="B843" s="10" t="s">
        <v>85</v>
      </c>
      <c r="C843" s="10" t="str">
        <f t="shared" si="80"/>
        <v>1971-Feb</v>
      </c>
      <c r="D843" s="10">
        <v>18.5</v>
      </c>
      <c r="E843" s="10">
        <f t="shared" si="81"/>
        <v>264.21666666666664</v>
      </c>
      <c r="F843" s="10">
        <f t="shared" si="82"/>
        <v>257.14999999999998</v>
      </c>
      <c r="G843" s="10">
        <f t="shared" si="83"/>
        <v>7.1942446043165473</v>
      </c>
      <c r="H843" s="10">
        <f t="shared" si="84"/>
        <v>6.3261633717838892</v>
      </c>
    </row>
    <row r="844" spans="1:8" x14ac:dyDescent="0.3">
      <c r="A844" s="10">
        <f t="shared" si="79"/>
        <v>1971</v>
      </c>
      <c r="B844" s="10" t="s">
        <v>86</v>
      </c>
      <c r="C844" s="10" t="str">
        <f t="shared" si="80"/>
        <v>1971-Mar</v>
      </c>
      <c r="D844" s="10">
        <v>20</v>
      </c>
      <c r="E844" s="10">
        <f t="shared" si="81"/>
        <v>250.08333333333329</v>
      </c>
      <c r="F844" s="10">
        <f t="shared" si="82"/>
        <v>255.02916666666664</v>
      </c>
      <c r="G844" s="10">
        <f t="shared" si="83"/>
        <v>7.8422402666361695</v>
      </c>
      <c r="H844" s="10">
        <f t="shared" si="84"/>
        <v>15.37954663485211</v>
      </c>
    </row>
    <row r="845" spans="1:8" x14ac:dyDescent="0.3">
      <c r="A845" s="10">
        <f t="shared" si="79"/>
        <v>1971</v>
      </c>
      <c r="B845" s="10" t="s">
        <v>87</v>
      </c>
      <c r="C845" s="10" t="str">
        <f t="shared" si="80"/>
        <v>1971-Apr</v>
      </c>
      <c r="D845" s="10">
        <v>113</v>
      </c>
      <c r="E845" s="10">
        <f t="shared" si="81"/>
        <v>259.97499999999997</v>
      </c>
      <c r="F845" s="10">
        <f t="shared" si="82"/>
        <v>257.58333333333331</v>
      </c>
      <c r="G845" s="10">
        <f t="shared" si="83"/>
        <v>43.869297961824657</v>
      </c>
      <c r="H845" s="10">
        <f t="shared" si="84"/>
        <v>45.500102945399853</v>
      </c>
    </row>
    <row r="846" spans="1:8" x14ac:dyDescent="0.3">
      <c r="A846" s="10">
        <f t="shared" ref="A846:A909" si="85">A834+1</f>
        <v>1971</v>
      </c>
      <c r="B846" s="10" t="s">
        <v>88</v>
      </c>
      <c r="C846" s="10" t="str">
        <f t="shared" si="80"/>
        <v>1971-May</v>
      </c>
      <c r="D846" s="10">
        <v>317.5</v>
      </c>
      <c r="E846" s="10">
        <f t="shared" si="81"/>
        <v>255.19166666666663</v>
      </c>
      <c r="F846" s="10">
        <f t="shared" si="82"/>
        <v>253.43333333333331</v>
      </c>
      <c r="G846" s="10">
        <f t="shared" si="83"/>
        <v>125.2794949362094</v>
      </c>
      <c r="H846" s="10">
        <f t="shared" si="84"/>
        <v>94.194633866921578</v>
      </c>
    </row>
    <row r="847" spans="1:8" x14ac:dyDescent="0.3">
      <c r="A847" s="10">
        <f t="shared" si="85"/>
        <v>1971</v>
      </c>
      <c r="B847" s="10" t="s">
        <v>89</v>
      </c>
      <c r="C847" s="10" t="str">
        <f t="shared" si="80"/>
        <v>1971-Jun</v>
      </c>
      <c r="D847" s="10">
        <v>889.6</v>
      </c>
      <c r="E847" s="10">
        <f t="shared" si="81"/>
        <v>251.67499999999998</v>
      </c>
      <c r="F847" s="10">
        <f t="shared" si="82"/>
        <v>254.03333333333336</v>
      </c>
      <c r="G847" s="10">
        <f t="shared" si="83"/>
        <v>350.19026374491534</v>
      </c>
      <c r="H847" s="10">
        <f t="shared" si="84"/>
        <v>269.42935814401113</v>
      </c>
    </row>
    <row r="848" spans="1:8" x14ac:dyDescent="0.3">
      <c r="A848" s="10">
        <f t="shared" si="85"/>
        <v>1971</v>
      </c>
      <c r="B848" s="10" t="s">
        <v>90</v>
      </c>
      <c r="C848" s="10" t="str">
        <f t="shared" si="80"/>
        <v>1971-Jul</v>
      </c>
      <c r="D848" s="10">
        <v>648.6</v>
      </c>
      <c r="E848" s="10">
        <f t="shared" si="81"/>
        <v>256.39166666666671</v>
      </c>
      <c r="F848" s="10">
        <f t="shared" si="82"/>
        <v>255.18333333333334</v>
      </c>
      <c r="G848" s="10">
        <f t="shared" si="83"/>
        <v>254.17020442818887</v>
      </c>
      <c r="H848" s="10">
        <f t="shared" si="84"/>
        <v>285.19083662626548</v>
      </c>
    </row>
    <row r="849" spans="1:8" x14ac:dyDescent="0.3">
      <c r="A849" s="10">
        <f t="shared" si="85"/>
        <v>1971</v>
      </c>
      <c r="B849" s="10" t="s">
        <v>91</v>
      </c>
      <c r="C849" s="10" t="str">
        <f t="shared" si="80"/>
        <v>1971-Aug</v>
      </c>
      <c r="D849" s="10">
        <v>385.2</v>
      </c>
      <c r="E849" s="10">
        <f t="shared" si="81"/>
        <v>253.97499999999999</v>
      </c>
      <c r="F849" s="10">
        <f t="shared" si="82"/>
        <v>253.51666666666665</v>
      </c>
      <c r="G849" s="10">
        <f t="shared" si="83"/>
        <v>151.94267306554468</v>
      </c>
      <c r="H849" s="10">
        <f t="shared" si="84"/>
        <v>173.75703732870761</v>
      </c>
    </row>
    <row r="850" spans="1:8" x14ac:dyDescent="0.3">
      <c r="A850" s="10">
        <f t="shared" si="85"/>
        <v>1971</v>
      </c>
      <c r="B850" s="10" t="s">
        <v>92</v>
      </c>
      <c r="C850" s="10" t="str">
        <f t="shared" si="80"/>
        <v>1971-Sep</v>
      </c>
      <c r="D850" s="10">
        <v>331.2</v>
      </c>
      <c r="E850" s="10">
        <f t="shared" si="81"/>
        <v>253.05833333333331</v>
      </c>
      <c r="F850" s="10">
        <f t="shared" si="82"/>
        <v>252.32916666666665</v>
      </c>
      <c r="G850" s="10">
        <f t="shared" si="83"/>
        <v>131.25712115457654</v>
      </c>
      <c r="H850" s="10">
        <f t="shared" si="84"/>
        <v>99.531501760555074</v>
      </c>
    </row>
    <row r="851" spans="1:8" x14ac:dyDescent="0.3">
      <c r="A851" s="10">
        <f t="shared" si="85"/>
        <v>1971</v>
      </c>
      <c r="B851" s="10" t="s">
        <v>93</v>
      </c>
      <c r="C851" s="10" t="str">
        <f t="shared" si="80"/>
        <v>1971-Oct</v>
      </c>
      <c r="D851" s="10">
        <v>220.9</v>
      </c>
      <c r="E851" s="10">
        <f t="shared" si="81"/>
        <v>251.6</v>
      </c>
      <c r="F851" s="10">
        <f t="shared" si="82"/>
        <v>250.53749999999999</v>
      </c>
      <c r="G851" s="10">
        <f t="shared" si="83"/>
        <v>88.170433567829164</v>
      </c>
      <c r="H851" s="10">
        <f t="shared" si="84"/>
        <v>121.62025926293542</v>
      </c>
    </row>
    <row r="852" spans="1:8" x14ac:dyDescent="0.3">
      <c r="A852" s="10">
        <f t="shared" si="85"/>
        <v>1971</v>
      </c>
      <c r="B852" s="10" t="s">
        <v>94</v>
      </c>
      <c r="C852" s="10" t="str">
        <f t="shared" si="80"/>
        <v>1971-Nov</v>
      </c>
      <c r="D852" s="10">
        <v>38.299999999999997</v>
      </c>
      <c r="E852" s="10">
        <f t="shared" si="81"/>
        <v>249.47499999999999</v>
      </c>
      <c r="F852" s="10">
        <f t="shared" si="82"/>
        <v>254.41250000000002</v>
      </c>
      <c r="G852" s="10">
        <f t="shared" si="83"/>
        <v>15.054291750601873</v>
      </c>
      <c r="H852" s="10">
        <f t="shared" si="84"/>
        <v>67.576439773848591</v>
      </c>
    </row>
    <row r="853" spans="1:8" x14ac:dyDescent="0.3">
      <c r="A853" s="10">
        <f t="shared" si="85"/>
        <v>1971</v>
      </c>
      <c r="B853" s="10" t="s">
        <v>95</v>
      </c>
      <c r="C853" s="10" t="str">
        <f t="shared" si="80"/>
        <v>1971-Dec</v>
      </c>
      <c r="D853" s="10">
        <v>62.3</v>
      </c>
      <c r="E853" s="10">
        <f t="shared" si="81"/>
        <v>259.35000000000002</v>
      </c>
      <c r="F853" s="10">
        <f t="shared" si="82"/>
        <v>239.02500000000003</v>
      </c>
      <c r="G853" s="10">
        <f t="shared" si="83"/>
        <v>26.064219223930547</v>
      </c>
      <c r="H853" s="10">
        <f t="shared" si="84"/>
        <v>16.591425721648235</v>
      </c>
    </row>
    <row r="854" spans="1:8" x14ac:dyDescent="0.3">
      <c r="A854" s="10">
        <f t="shared" si="85"/>
        <v>1972</v>
      </c>
      <c r="B854" s="10" t="s">
        <v>84</v>
      </c>
      <c r="C854" s="10" t="str">
        <f t="shared" si="80"/>
        <v>1972-Jan</v>
      </c>
      <c r="D854" s="10">
        <v>2.6</v>
      </c>
      <c r="E854" s="10">
        <f t="shared" si="81"/>
        <v>218.70000000000002</v>
      </c>
      <c r="F854" s="10">
        <f t="shared" si="82"/>
        <v>221.44166666666666</v>
      </c>
      <c r="G854" s="10">
        <f t="shared" si="83"/>
        <v>1.1741241109396756</v>
      </c>
      <c r="H854" s="10">
        <f t="shared" si="84"/>
        <v>4.9026945630710452</v>
      </c>
    </row>
    <row r="855" spans="1:8" x14ac:dyDescent="0.3">
      <c r="A855" s="10">
        <f t="shared" si="85"/>
        <v>1972</v>
      </c>
      <c r="B855" s="10" t="s">
        <v>85</v>
      </c>
      <c r="C855" s="10" t="str">
        <f t="shared" si="80"/>
        <v>1972-Feb</v>
      </c>
      <c r="D855" s="10">
        <v>7.5</v>
      </c>
      <c r="E855" s="10">
        <f t="shared" si="81"/>
        <v>224.18333333333331</v>
      </c>
      <c r="F855" s="10">
        <f t="shared" si="82"/>
        <v>220.42083333333332</v>
      </c>
      <c r="G855" s="10">
        <f t="shared" si="83"/>
        <v>3.402582181811308</v>
      </c>
      <c r="H855" s="10">
        <f t="shared" si="84"/>
        <v>6.3261633717838892</v>
      </c>
    </row>
    <row r="856" spans="1:8" x14ac:dyDescent="0.3">
      <c r="A856" s="10">
        <f t="shared" si="85"/>
        <v>1972</v>
      </c>
      <c r="B856" s="10" t="s">
        <v>86</v>
      </c>
      <c r="C856" s="10" t="str">
        <f t="shared" si="80"/>
        <v>1972-Mar</v>
      </c>
      <c r="D856" s="10">
        <v>2.5</v>
      </c>
      <c r="E856" s="10">
        <f t="shared" si="81"/>
        <v>216.65833333333333</v>
      </c>
      <c r="F856" s="10">
        <f t="shared" si="82"/>
        <v>210.59583333333333</v>
      </c>
      <c r="G856" s="10">
        <f t="shared" si="83"/>
        <v>1.1871080070435076</v>
      </c>
      <c r="H856" s="10">
        <f t="shared" si="84"/>
        <v>15.37954663485211</v>
      </c>
    </row>
    <row r="857" spans="1:8" x14ac:dyDescent="0.3">
      <c r="A857" s="10">
        <f t="shared" si="85"/>
        <v>1972</v>
      </c>
      <c r="B857" s="10" t="s">
        <v>87</v>
      </c>
      <c r="C857" s="10" t="str">
        <f t="shared" si="80"/>
        <v>1972-Apr</v>
      </c>
      <c r="D857" s="10">
        <v>87.5</v>
      </c>
      <c r="E857" s="10">
        <f t="shared" si="81"/>
        <v>204.53333333333333</v>
      </c>
      <c r="F857" s="10">
        <f t="shared" si="82"/>
        <v>209.97499999999999</v>
      </c>
      <c r="G857" s="10">
        <f t="shared" si="83"/>
        <v>41.671627574711273</v>
      </c>
      <c r="H857" s="10">
        <f t="shared" si="84"/>
        <v>45.500102945399853</v>
      </c>
    </row>
    <row r="858" spans="1:8" x14ac:dyDescent="0.3">
      <c r="A858" s="10">
        <f t="shared" si="85"/>
        <v>1972</v>
      </c>
      <c r="B858" s="10" t="s">
        <v>88</v>
      </c>
      <c r="C858" s="10" t="str">
        <f t="shared" si="80"/>
        <v>1972-May</v>
      </c>
      <c r="D858" s="10">
        <v>436</v>
      </c>
      <c r="E858" s="10">
        <f t="shared" si="81"/>
        <v>215.41666666666666</v>
      </c>
      <c r="F858" s="10">
        <f t="shared" si="82"/>
        <v>219.67499999999998</v>
      </c>
      <c r="G858" s="10">
        <f t="shared" si="83"/>
        <v>198.47501991578469</v>
      </c>
      <c r="H858" s="10">
        <f t="shared" si="84"/>
        <v>94.194633866921578</v>
      </c>
    </row>
    <row r="859" spans="1:8" x14ac:dyDescent="0.3">
      <c r="A859" s="10">
        <f t="shared" si="85"/>
        <v>1972</v>
      </c>
      <c r="B859" s="10" t="s">
        <v>89</v>
      </c>
      <c r="C859" s="10" t="str">
        <f t="shared" si="80"/>
        <v>1972-Jun</v>
      </c>
      <c r="D859" s="10">
        <v>401.8</v>
      </c>
      <c r="E859" s="10">
        <f t="shared" si="81"/>
        <v>223.93333333333331</v>
      </c>
      <c r="F859" s="10">
        <f t="shared" si="82"/>
        <v>226.1</v>
      </c>
      <c r="G859" s="10">
        <f t="shared" si="83"/>
        <v>177.70897832817337</v>
      </c>
      <c r="H859" s="10">
        <f t="shared" si="84"/>
        <v>269.42935814401113</v>
      </c>
    </row>
    <row r="860" spans="1:8" x14ac:dyDescent="0.3">
      <c r="A860" s="10">
        <f t="shared" si="85"/>
        <v>1972</v>
      </c>
      <c r="B860" s="10" t="s">
        <v>90</v>
      </c>
      <c r="C860" s="10" t="str">
        <f t="shared" si="80"/>
        <v>1972-Jul</v>
      </c>
      <c r="D860" s="10">
        <v>714.4</v>
      </c>
      <c r="E860" s="10">
        <f t="shared" si="81"/>
        <v>228.26666666666668</v>
      </c>
      <c r="F860" s="10">
        <f t="shared" si="82"/>
        <v>228.15833333333333</v>
      </c>
      <c r="G860" s="10">
        <f t="shared" si="83"/>
        <v>313.11589174184593</v>
      </c>
      <c r="H860" s="10">
        <f t="shared" si="84"/>
        <v>285.19083662626548</v>
      </c>
    </row>
    <row r="861" spans="1:8" x14ac:dyDescent="0.3">
      <c r="A861" s="10">
        <f t="shared" si="85"/>
        <v>1972</v>
      </c>
      <c r="B861" s="10" t="s">
        <v>91</v>
      </c>
      <c r="C861" s="10" t="str">
        <f t="shared" si="80"/>
        <v>1972-Aug</v>
      </c>
      <c r="D861" s="10">
        <v>294.89999999999998</v>
      </c>
      <c r="E861" s="10">
        <f t="shared" si="81"/>
        <v>228.04999999999998</v>
      </c>
      <c r="F861" s="10">
        <f t="shared" si="82"/>
        <v>227.75</v>
      </c>
      <c r="G861" s="10">
        <f t="shared" si="83"/>
        <v>129.48408342480789</v>
      </c>
      <c r="H861" s="10">
        <f t="shared" si="84"/>
        <v>173.75703732870761</v>
      </c>
    </row>
    <row r="862" spans="1:8" x14ac:dyDescent="0.3">
      <c r="A862" s="10">
        <f t="shared" si="85"/>
        <v>1972</v>
      </c>
      <c r="B862" s="10" t="s">
        <v>92</v>
      </c>
      <c r="C862" s="10" t="str">
        <f t="shared" si="80"/>
        <v>1972-Sep</v>
      </c>
      <c r="D862" s="10">
        <v>185.7</v>
      </c>
      <c r="E862" s="10">
        <f t="shared" si="81"/>
        <v>227.45000000000002</v>
      </c>
      <c r="F862" s="10">
        <f t="shared" si="82"/>
        <v>227.85833333333335</v>
      </c>
      <c r="G862" s="10">
        <f t="shared" si="83"/>
        <v>81.49800680247229</v>
      </c>
      <c r="H862" s="10">
        <f t="shared" si="84"/>
        <v>99.531501760555074</v>
      </c>
    </row>
    <row r="863" spans="1:8" x14ac:dyDescent="0.3">
      <c r="A863" s="10">
        <f t="shared" si="85"/>
        <v>1972</v>
      </c>
      <c r="B863" s="10" t="s">
        <v>93</v>
      </c>
      <c r="C863" s="10" t="str">
        <f t="shared" si="80"/>
        <v>1972-Oct</v>
      </c>
      <c r="D863" s="10">
        <v>351.5</v>
      </c>
      <c r="E863" s="10">
        <f t="shared" si="81"/>
        <v>228.26666666666668</v>
      </c>
      <c r="F863" s="10">
        <f t="shared" si="82"/>
        <v>230.10000000000002</v>
      </c>
      <c r="G863" s="10">
        <f t="shared" si="83"/>
        <v>152.75966970882223</v>
      </c>
      <c r="H863" s="10">
        <f t="shared" si="84"/>
        <v>121.62025926293542</v>
      </c>
    </row>
    <row r="864" spans="1:8" x14ac:dyDescent="0.3">
      <c r="A864" s="10">
        <f t="shared" si="85"/>
        <v>1972</v>
      </c>
      <c r="B864" s="10" t="s">
        <v>94</v>
      </c>
      <c r="C864" s="10" t="str">
        <f t="shared" si="80"/>
        <v>1972-Nov</v>
      </c>
      <c r="D864" s="10">
        <v>140.5</v>
      </c>
      <c r="E864" s="10">
        <f t="shared" si="81"/>
        <v>231.93333333333339</v>
      </c>
      <c r="F864" s="10">
        <f t="shared" si="82"/>
        <v>218.76250000000005</v>
      </c>
      <c r="G864" s="10">
        <f t="shared" si="83"/>
        <v>64.224901434203744</v>
      </c>
      <c r="H864" s="10">
        <f t="shared" si="84"/>
        <v>67.576439773848591</v>
      </c>
    </row>
    <row r="865" spans="1:8" x14ac:dyDescent="0.3">
      <c r="A865" s="10">
        <f t="shared" si="85"/>
        <v>1972</v>
      </c>
      <c r="B865" s="10" t="s">
        <v>95</v>
      </c>
      <c r="C865" s="10" t="str">
        <f t="shared" si="80"/>
        <v>1972-Dec</v>
      </c>
      <c r="D865" s="10">
        <v>114.3</v>
      </c>
      <c r="E865" s="10">
        <f t="shared" si="81"/>
        <v>205.59166666666673</v>
      </c>
      <c r="F865" s="10">
        <f t="shared" si="82"/>
        <v>214.55833333333334</v>
      </c>
      <c r="G865" s="10">
        <f t="shared" si="83"/>
        <v>53.272225890394999</v>
      </c>
      <c r="H865" s="10">
        <f t="shared" si="84"/>
        <v>16.591425721648235</v>
      </c>
    </row>
    <row r="866" spans="1:8" x14ac:dyDescent="0.3">
      <c r="A866" s="10">
        <f t="shared" si="85"/>
        <v>1973</v>
      </c>
      <c r="B866" s="10" t="s">
        <v>84</v>
      </c>
      <c r="C866" s="10" t="str">
        <f t="shared" si="80"/>
        <v>1973-Jan</v>
      </c>
      <c r="D866" s="10">
        <v>0</v>
      </c>
      <c r="E866" s="10">
        <f t="shared" si="81"/>
        <v>223.52499999999998</v>
      </c>
      <c r="F866" s="10">
        <f t="shared" si="82"/>
        <v>218.07083333333333</v>
      </c>
      <c r="G866" s="10">
        <f t="shared" si="83"/>
        <v>0</v>
      </c>
      <c r="H866" s="10">
        <f t="shared" si="84"/>
        <v>4.9026945630710452</v>
      </c>
    </row>
    <row r="867" spans="1:8" x14ac:dyDescent="0.3">
      <c r="A867" s="10">
        <f t="shared" si="85"/>
        <v>1973</v>
      </c>
      <c r="B867" s="10" t="s">
        <v>85</v>
      </c>
      <c r="C867" s="10" t="str">
        <f t="shared" si="80"/>
        <v>1973-Feb</v>
      </c>
      <c r="D867" s="10">
        <v>0.3</v>
      </c>
      <c r="E867" s="10">
        <f t="shared" si="81"/>
        <v>212.61666666666665</v>
      </c>
      <c r="F867" s="10">
        <f t="shared" si="82"/>
        <v>220.64166666666665</v>
      </c>
      <c r="G867" s="10">
        <f t="shared" si="83"/>
        <v>0.13596706575518375</v>
      </c>
      <c r="H867" s="10">
        <f t="shared" si="84"/>
        <v>6.3261633717838892</v>
      </c>
    </row>
    <row r="868" spans="1:8" x14ac:dyDescent="0.3">
      <c r="A868" s="10">
        <f t="shared" si="85"/>
        <v>1973</v>
      </c>
      <c r="B868" s="10" t="s">
        <v>86</v>
      </c>
      <c r="C868" s="10" t="str">
        <f t="shared" si="80"/>
        <v>1973-Mar</v>
      </c>
      <c r="D868" s="10">
        <v>12.3</v>
      </c>
      <c r="E868" s="10">
        <f t="shared" si="81"/>
        <v>228.66666666666666</v>
      </c>
      <c r="F868" s="10">
        <f t="shared" si="82"/>
        <v>223.48333333333332</v>
      </c>
      <c r="G868" s="10">
        <f t="shared" si="83"/>
        <v>5.5037661272279816</v>
      </c>
      <c r="H868" s="10">
        <f t="shared" si="84"/>
        <v>15.37954663485211</v>
      </c>
    </row>
    <row r="869" spans="1:8" x14ac:dyDescent="0.3">
      <c r="A869" s="10">
        <f t="shared" si="85"/>
        <v>1973</v>
      </c>
      <c r="B869" s="10" t="s">
        <v>87</v>
      </c>
      <c r="C869" s="10" t="str">
        <f t="shared" si="80"/>
        <v>1973-Apr</v>
      </c>
      <c r="D869" s="10">
        <v>131.5</v>
      </c>
      <c r="E869" s="10">
        <f t="shared" si="81"/>
        <v>218.29999999999998</v>
      </c>
      <c r="F869" s="10">
        <f t="shared" si="82"/>
        <v>214.52083333333334</v>
      </c>
      <c r="G869" s="10">
        <f t="shared" si="83"/>
        <v>61.299407594444979</v>
      </c>
      <c r="H869" s="10">
        <f t="shared" si="84"/>
        <v>45.500102945399853</v>
      </c>
    </row>
    <row r="870" spans="1:8" x14ac:dyDescent="0.3">
      <c r="A870" s="10">
        <f t="shared" si="85"/>
        <v>1973</v>
      </c>
      <c r="B870" s="10" t="s">
        <v>88</v>
      </c>
      <c r="C870" s="10" t="str">
        <f t="shared" si="80"/>
        <v>1973-May</v>
      </c>
      <c r="D870" s="10">
        <v>119.9</v>
      </c>
      <c r="E870" s="10">
        <f t="shared" si="81"/>
        <v>210.7416666666667</v>
      </c>
      <c r="F870" s="10">
        <f t="shared" si="82"/>
        <v>208.40833333333336</v>
      </c>
      <c r="G870" s="10">
        <f t="shared" si="83"/>
        <v>57.531288736055011</v>
      </c>
      <c r="H870" s="10">
        <f t="shared" si="84"/>
        <v>94.194633866921578</v>
      </c>
    </row>
    <row r="871" spans="1:8" x14ac:dyDescent="0.3">
      <c r="A871" s="10">
        <f t="shared" si="85"/>
        <v>1973</v>
      </c>
      <c r="B871" s="10" t="s">
        <v>89</v>
      </c>
      <c r="C871" s="10" t="str">
        <f t="shared" si="80"/>
        <v>1973-Jun</v>
      </c>
      <c r="D871" s="10">
        <v>617</v>
      </c>
      <c r="E871" s="10">
        <f t="shared" si="81"/>
        <v>206.07500000000005</v>
      </c>
      <c r="F871" s="10">
        <f t="shared" si="82"/>
        <v>203.55416666666667</v>
      </c>
      <c r="G871" s="10">
        <f t="shared" si="83"/>
        <v>303.11342189834812</v>
      </c>
      <c r="H871" s="10">
        <f t="shared" si="84"/>
        <v>269.42935814401113</v>
      </c>
    </row>
    <row r="872" spans="1:8" x14ac:dyDescent="0.3">
      <c r="A872" s="10">
        <f t="shared" si="85"/>
        <v>1973</v>
      </c>
      <c r="B872" s="10" t="s">
        <v>90</v>
      </c>
      <c r="C872" s="10" t="str">
        <f t="shared" si="80"/>
        <v>1973-Jul</v>
      </c>
      <c r="D872" s="10">
        <v>583.5</v>
      </c>
      <c r="E872" s="10">
        <f t="shared" si="81"/>
        <v>201.03333333333333</v>
      </c>
      <c r="F872" s="10">
        <f t="shared" si="82"/>
        <v>201.1</v>
      </c>
      <c r="G872" s="10">
        <f t="shared" si="83"/>
        <v>290.15415216310294</v>
      </c>
      <c r="H872" s="10">
        <f t="shared" si="84"/>
        <v>285.19083662626548</v>
      </c>
    </row>
    <row r="873" spans="1:8" x14ac:dyDescent="0.3">
      <c r="A873" s="10">
        <f t="shared" si="85"/>
        <v>1973</v>
      </c>
      <c r="B873" s="10" t="s">
        <v>91</v>
      </c>
      <c r="C873" s="10" t="str">
        <f t="shared" si="80"/>
        <v>1973-Aug</v>
      </c>
      <c r="D873" s="10">
        <v>487.5</v>
      </c>
      <c r="E873" s="10">
        <f t="shared" si="81"/>
        <v>201.16666666666666</v>
      </c>
      <c r="F873" s="10">
        <f t="shared" si="82"/>
        <v>201.37916666666666</v>
      </c>
      <c r="G873" s="10">
        <f t="shared" si="83"/>
        <v>242.08065216941509</v>
      </c>
      <c r="H873" s="10">
        <f t="shared" si="84"/>
        <v>173.75703732870761</v>
      </c>
    </row>
    <row r="874" spans="1:8" x14ac:dyDescent="0.3">
      <c r="A874" s="10">
        <f t="shared" si="85"/>
        <v>1973</v>
      </c>
      <c r="B874" s="10" t="s">
        <v>92</v>
      </c>
      <c r="C874" s="10" t="str">
        <f t="shared" si="80"/>
        <v>1973-Sep</v>
      </c>
      <c r="D874" s="10">
        <v>61.3</v>
      </c>
      <c r="E874" s="10">
        <f t="shared" si="81"/>
        <v>201.5916666666667</v>
      </c>
      <c r="F874" s="10">
        <f t="shared" si="82"/>
        <v>201.74583333333334</v>
      </c>
      <c r="G874" s="10">
        <f t="shared" si="83"/>
        <v>30.384766310745782</v>
      </c>
      <c r="H874" s="10">
        <f t="shared" si="84"/>
        <v>99.531501760555074</v>
      </c>
    </row>
    <row r="875" spans="1:8" x14ac:dyDescent="0.3">
      <c r="A875" s="10">
        <f t="shared" si="85"/>
        <v>1973</v>
      </c>
      <c r="B875" s="10" t="s">
        <v>93</v>
      </c>
      <c r="C875" s="10" t="str">
        <f t="shared" si="80"/>
        <v>1973-Oct</v>
      </c>
      <c r="D875" s="10">
        <v>260.8</v>
      </c>
      <c r="E875" s="10">
        <f t="shared" si="81"/>
        <v>201.9</v>
      </c>
      <c r="F875" s="10">
        <f t="shared" si="82"/>
        <v>201.75416666666666</v>
      </c>
      <c r="G875" s="10">
        <f t="shared" si="83"/>
        <v>129.26622746329073</v>
      </c>
      <c r="H875" s="10">
        <f t="shared" si="84"/>
        <v>121.62025926293542</v>
      </c>
    </row>
    <row r="876" spans="1:8" x14ac:dyDescent="0.3">
      <c r="A876" s="10">
        <f t="shared" si="85"/>
        <v>1973</v>
      </c>
      <c r="B876" s="10" t="s">
        <v>94</v>
      </c>
      <c r="C876" s="10" t="str">
        <f t="shared" si="80"/>
        <v>1973-Nov</v>
      </c>
      <c r="D876" s="10">
        <v>84.5</v>
      </c>
      <c r="E876" s="10">
        <f t="shared" si="81"/>
        <v>201.60833333333335</v>
      </c>
      <c r="F876" s="10">
        <f t="shared" si="82"/>
        <v>205.8416666666667</v>
      </c>
      <c r="G876" s="10">
        <f t="shared" si="83"/>
        <v>41.05096959637261</v>
      </c>
      <c r="H876" s="10">
        <f t="shared" si="84"/>
        <v>67.576439773848591</v>
      </c>
    </row>
    <row r="877" spans="1:8" x14ac:dyDescent="0.3">
      <c r="A877" s="10">
        <f t="shared" si="85"/>
        <v>1973</v>
      </c>
      <c r="B877" s="10" t="s">
        <v>95</v>
      </c>
      <c r="C877" s="10" t="str">
        <f t="shared" si="80"/>
        <v>1973-Dec</v>
      </c>
      <c r="D877" s="10">
        <v>53.8</v>
      </c>
      <c r="E877" s="10">
        <f t="shared" si="81"/>
        <v>210.07500000000002</v>
      </c>
      <c r="F877" s="10">
        <f t="shared" si="82"/>
        <v>195.48750000000001</v>
      </c>
      <c r="G877" s="10">
        <f t="shared" si="83"/>
        <v>27.520941236651957</v>
      </c>
      <c r="H877" s="10">
        <f t="shared" si="84"/>
        <v>16.591425721648235</v>
      </c>
    </row>
    <row r="878" spans="1:8" x14ac:dyDescent="0.3">
      <c r="A878" s="10">
        <f t="shared" si="85"/>
        <v>1974</v>
      </c>
      <c r="B878" s="10" t="s">
        <v>84</v>
      </c>
      <c r="C878" s="10" t="str">
        <f t="shared" si="80"/>
        <v>1974-Jan</v>
      </c>
      <c r="D878" s="10">
        <v>1.6</v>
      </c>
      <c r="E878" s="10">
        <f t="shared" si="81"/>
        <v>180.89999999999998</v>
      </c>
      <c r="F878" s="10">
        <f t="shared" si="82"/>
        <v>198.42916666666667</v>
      </c>
      <c r="G878" s="10">
        <f t="shared" si="83"/>
        <v>0.80633307435482848</v>
      </c>
      <c r="H878" s="10">
        <f t="shared" si="84"/>
        <v>4.9026945630710452</v>
      </c>
    </row>
    <row r="879" spans="1:8" x14ac:dyDescent="0.3">
      <c r="A879" s="10">
        <f t="shared" si="85"/>
        <v>1974</v>
      </c>
      <c r="B879" s="10" t="s">
        <v>85</v>
      </c>
      <c r="C879" s="10" t="str">
        <f t="shared" si="80"/>
        <v>1974-Feb</v>
      </c>
      <c r="D879" s="10">
        <v>5.4</v>
      </c>
      <c r="E879" s="10">
        <f t="shared" si="81"/>
        <v>215.95833333333334</v>
      </c>
      <c r="F879" s="10">
        <f t="shared" si="82"/>
        <v>217.87916666666666</v>
      </c>
      <c r="G879" s="10">
        <f t="shared" si="83"/>
        <v>2.4784379721175727</v>
      </c>
      <c r="H879" s="10">
        <f t="shared" si="84"/>
        <v>6.3261633717838892</v>
      </c>
    </row>
    <row r="880" spans="1:8" x14ac:dyDescent="0.3">
      <c r="A880" s="10">
        <f t="shared" si="85"/>
        <v>1974</v>
      </c>
      <c r="B880" s="10" t="s">
        <v>86</v>
      </c>
      <c r="C880" s="10" t="str">
        <f t="shared" si="80"/>
        <v>1974-Mar</v>
      </c>
      <c r="D880" s="10">
        <v>16</v>
      </c>
      <c r="E880" s="10">
        <f t="shared" si="81"/>
        <v>219.79999999999998</v>
      </c>
      <c r="F880" s="10">
        <f t="shared" si="82"/>
        <v>233.22916666666666</v>
      </c>
      <c r="G880" s="10">
        <f t="shared" si="83"/>
        <v>6.8602054488610991</v>
      </c>
      <c r="H880" s="10">
        <f t="shared" si="84"/>
        <v>15.37954663485211</v>
      </c>
    </row>
    <row r="881" spans="1:8" x14ac:dyDescent="0.3">
      <c r="A881" s="10">
        <f t="shared" si="85"/>
        <v>1974</v>
      </c>
      <c r="B881" s="10" t="s">
        <v>87</v>
      </c>
      <c r="C881" s="10" t="str">
        <f t="shared" si="80"/>
        <v>1974-Apr</v>
      </c>
      <c r="D881" s="10">
        <v>128</v>
      </c>
      <c r="E881" s="10">
        <f t="shared" si="81"/>
        <v>246.65833333333333</v>
      </c>
      <c r="F881" s="10">
        <f t="shared" si="82"/>
        <v>241.71249999999998</v>
      </c>
      <c r="G881" s="10">
        <f t="shared" si="83"/>
        <v>52.955473961834826</v>
      </c>
      <c r="H881" s="10">
        <f t="shared" si="84"/>
        <v>45.500102945399853</v>
      </c>
    </row>
    <row r="882" spans="1:8" x14ac:dyDescent="0.3">
      <c r="A882" s="10">
        <f t="shared" si="85"/>
        <v>1974</v>
      </c>
      <c r="B882" s="10" t="s">
        <v>88</v>
      </c>
      <c r="C882" s="10" t="str">
        <f t="shared" si="80"/>
        <v>1974-May</v>
      </c>
      <c r="D882" s="10">
        <v>221.5</v>
      </c>
      <c r="E882" s="10">
        <f t="shared" si="81"/>
        <v>236.76666666666665</v>
      </c>
      <c r="F882" s="10">
        <f t="shared" si="82"/>
        <v>235.78749999999997</v>
      </c>
      <c r="G882" s="10">
        <f t="shared" si="83"/>
        <v>93.940518475322079</v>
      </c>
      <c r="H882" s="10">
        <f t="shared" si="84"/>
        <v>94.194633866921578</v>
      </c>
    </row>
    <row r="883" spans="1:8" x14ac:dyDescent="0.3">
      <c r="A883" s="10">
        <f t="shared" si="85"/>
        <v>1974</v>
      </c>
      <c r="B883" s="10" t="s">
        <v>89</v>
      </c>
      <c r="C883" s="10" t="str">
        <f t="shared" si="80"/>
        <v>1974-Jun</v>
      </c>
      <c r="D883" s="10">
        <v>266.89999999999998</v>
      </c>
      <c r="E883" s="10">
        <f t="shared" si="81"/>
        <v>234.80833333333331</v>
      </c>
      <c r="F883" s="10">
        <f t="shared" si="82"/>
        <v>232.71666666666664</v>
      </c>
      <c r="G883" s="10">
        <f t="shared" si="83"/>
        <v>114.68882045405715</v>
      </c>
      <c r="H883" s="10">
        <f t="shared" si="84"/>
        <v>269.42935814401113</v>
      </c>
    </row>
    <row r="884" spans="1:8" x14ac:dyDescent="0.3">
      <c r="A884" s="10">
        <f t="shared" si="85"/>
        <v>1974</v>
      </c>
      <c r="B884" s="10" t="s">
        <v>90</v>
      </c>
      <c r="C884" s="10" t="str">
        <f t="shared" si="80"/>
        <v>1974-Jul</v>
      </c>
      <c r="D884" s="10">
        <v>1004.2</v>
      </c>
      <c r="E884" s="10">
        <f t="shared" si="81"/>
        <v>230.62499999999997</v>
      </c>
      <c r="F884" s="10">
        <f t="shared" si="82"/>
        <v>230.77499999999998</v>
      </c>
      <c r="G884" s="10">
        <f t="shared" si="83"/>
        <v>435.14245477196408</v>
      </c>
      <c r="H884" s="10">
        <f t="shared" si="84"/>
        <v>285.19083662626548</v>
      </c>
    </row>
    <row r="885" spans="1:8" x14ac:dyDescent="0.3">
      <c r="A885" s="10">
        <f t="shared" si="85"/>
        <v>1974</v>
      </c>
      <c r="B885" s="10" t="s">
        <v>91</v>
      </c>
      <c r="C885" s="10" t="str">
        <f t="shared" si="80"/>
        <v>1974-Aug</v>
      </c>
      <c r="D885" s="10">
        <v>533.6</v>
      </c>
      <c r="E885" s="10">
        <f t="shared" si="81"/>
        <v>230.92499999999995</v>
      </c>
      <c r="F885" s="10">
        <f t="shared" si="82"/>
        <v>231.59166666666664</v>
      </c>
      <c r="G885" s="10">
        <f t="shared" si="83"/>
        <v>230.40552696916271</v>
      </c>
      <c r="H885" s="10">
        <f t="shared" si="84"/>
        <v>173.75703732870761</v>
      </c>
    </row>
    <row r="886" spans="1:8" x14ac:dyDescent="0.3">
      <c r="A886" s="10">
        <f t="shared" si="85"/>
        <v>1974</v>
      </c>
      <c r="B886" s="10" t="s">
        <v>92</v>
      </c>
      <c r="C886" s="10" t="str">
        <f t="shared" si="80"/>
        <v>1974-Sep</v>
      </c>
      <c r="D886" s="10">
        <v>383.6</v>
      </c>
      <c r="E886" s="10">
        <f t="shared" si="81"/>
        <v>232.2583333333333</v>
      </c>
      <c r="F886" s="10">
        <f t="shared" si="82"/>
        <v>234.23333333333329</v>
      </c>
      <c r="G886" s="10">
        <f t="shared" si="83"/>
        <v>163.7683221858546</v>
      </c>
      <c r="H886" s="10">
        <f t="shared" si="84"/>
        <v>99.531501760555074</v>
      </c>
    </row>
    <row r="887" spans="1:8" x14ac:dyDescent="0.3">
      <c r="A887" s="10">
        <f t="shared" si="85"/>
        <v>1974</v>
      </c>
      <c r="B887" s="10" t="s">
        <v>93</v>
      </c>
      <c r="C887" s="10" t="str">
        <f t="shared" si="80"/>
        <v>1974-Oct</v>
      </c>
      <c r="D887" s="10">
        <v>142.1</v>
      </c>
      <c r="E887" s="10">
        <f t="shared" si="81"/>
        <v>236.20833333333329</v>
      </c>
      <c r="F887" s="10">
        <f t="shared" si="82"/>
        <v>236.0333333333333</v>
      </c>
      <c r="G887" s="10">
        <f t="shared" si="83"/>
        <v>60.203361107188258</v>
      </c>
      <c r="H887" s="10">
        <f t="shared" si="84"/>
        <v>121.62025926293542</v>
      </c>
    </row>
    <row r="888" spans="1:8" x14ac:dyDescent="0.3">
      <c r="A888" s="10">
        <f t="shared" si="85"/>
        <v>1974</v>
      </c>
      <c r="B888" s="10" t="s">
        <v>94</v>
      </c>
      <c r="C888" s="10" t="str">
        <f t="shared" si="80"/>
        <v>1974-Nov</v>
      </c>
      <c r="D888" s="10">
        <v>61</v>
      </c>
      <c r="E888" s="10">
        <f t="shared" si="81"/>
        <v>235.85833333333332</v>
      </c>
      <c r="F888" s="10">
        <f t="shared" si="82"/>
        <v>233.38749999999999</v>
      </c>
      <c r="G888" s="10">
        <f t="shared" si="83"/>
        <v>26.136789673825721</v>
      </c>
      <c r="H888" s="10">
        <f t="shared" si="84"/>
        <v>67.576439773848591</v>
      </c>
    </row>
    <row r="889" spans="1:8" x14ac:dyDescent="0.3">
      <c r="A889" s="10">
        <f t="shared" si="85"/>
        <v>1974</v>
      </c>
      <c r="B889" s="10" t="s">
        <v>95</v>
      </c>
      <c r="C889" s="10" t="str">
        <f t="shared" si="80"/>
        <v>1974-Dec</v>
      </c>
      <c r="D889" s="10">
        <v>3.6</v>
      </c>
      <c r="E889" s="10">
        <f t="shared" si="81"/>
        <v>230.91666666666663</v>
      </c>
      <c r="F889" s="10">
        <f t="shared" si="82"/>
        <v>255.81249999999997</v>
      </c>
      <c r="G889" s="10">
        <f t="shared" si="83"/>
        <v>1.4072807231859275</v>
      </c>
      <c r="H889" s="10">
        <f t="shared" si="84"/>
        <v>16.591425721648235</v>
      </c>
    </row>
    <row r="890" spans="1:8" x14ac:dyDescent="0.3">
      <c r="A890" s="10">
        <f t="shared" si="85"/>
        <v>1975</v>
      </c>
      <c r="B890" s="10" t="s">
        <v>84</v>
      </c>
      <c r="C890" s="10" t="str">
        <f t="shared" si="80"/>
        <v>1975-Jan</v>
      </c>
      <c r="D890" s="10">
        <v>5.2</v>
      </c>
      <c r="E890" s="10">
        <f t="shared" si="81"/>
        <v>280.70833333333331</v>
      </c>
      <c r="F890" s="10">
        <f t="shared" si="82"/>
        <v>261.00416666666666</v>
      </c>
      <c r="G890" s="10">
        <f t="shared" si="83"/>
        <v>1.9923053591098483</v>
      </c>
      <c r="H890" s="10">
        <f t="shared" si="84"/>
        <v>4.9026945630710452</v>
      </c>
    </row>
    <row r="891" spans="1:8" x14ac:dyDescent="0.3">
      <c r="A891" s="10">
        <f t="shared" si="85"/>
        <v>1975</v>
      </c>
      <c r="B891" s="10" t="s">
        <v>85</v>
      </c>
      <c r="C891" s="10" t="str">
        <f t="shared" si="80"/>
        <v>1975-Feb</v>
      </c>
      <c r="D891" s="10">
        <v>21.4</v>
      </c>
      <c r="E891" s="10">
        <f t="shared" si="81"/>
        <v>241.30000000000004</v>
      </c>
      <c r="F891" s="10">
        <f t="shared" si="82"/>
        <v>247.22916666666669</v>
      </c>
      <c r="G891" s="10">
        <f t="shared" si="83"/>
        <v>8.6559366309935104</v>
      </c>
      <c r="H891" s="10">
        <f t="shared" si="84"/>
        <v>6.3261633717838892</v>
      </c>
    </row>
    <row r="892" spans="1:8" x14ac:dyDescent="0.3">
      <c r="A892" s="10">
        <f t="shared" si="85"/>
        <v>1975</v>
      </c>
      <c r="B892" s="10" t="s">
        <v>86</v>
      </c>
      <c r="C892" s="10" t="str">
        <f t="shared" si="80"/>
        <v>1975-Mar</v>
      </c>
      <c r="D892" s="10">
        <v>63.4</v>
      </c>
      <c r="E892" s="10">
        <f t="shared" si="81"/>
        <v>253.15833333333333</v>
      </c>
      <c r="F892" s="10">
        <f t="shared" si="82"/>
        <v>256.24583333333334</v>
      </c>
      <c r="G892" s="10">
        <f t="shared" si="83"/>
        <v>24.741865721393843</v>
      </c>
      <c r="H892" s="10">
        <f t="shared" si="84"/>
        <v>15.37954663485211</v>
      </c>
    </row>
    <row r="893" spans="1:8" x14ac:dyDescent="0.3">
      <c r="A893" s="10">
        <f t="shared" si="85"/>
        <v>1975</v>
      </c>
      <c r="B893" s="10" t="s">
        <v>87</v>
      </c>
      <c r="C893" s="10" t="str">
        <f t="shared" si="80"/>
        <v>1975-Apr</v>
      </c>
      <c r="D893" s="10">
        <v>123.8</v>
      </c>
      <c r="E893" s="10">
        <f t="shared" si="81"/>
        <v>259.33333333333331</v>
      </c>
      <c r="F893" s="10">
        <f t="shared" si="82"/>
        <v>268.7833333333333</v>
      </c>
      <c r="G893" s="10">
        <f t="shared" si="83"/>
        <v>46.059403484839095</v>
      </c>
      <c r="H893" s="10">
        <f t="shared" si="84"/>
        <v>45.500102945399853</v>
      </c>
    </row>
    <row r="894" spans="1:8" x14ac:dyDescent="0.3">
      <c r="A894" s="10">
        <f t="shared" si="85"/>
        <v>1975</v>
      </c>
      <c r="B894" s="10" t="s">
        <v>88</v>
      </c>
      <c r="C894" s="10" t="str">
        <f t="shared" si="80"/>
        <v>1975-May</v>
      </c>
      <c r="D894" s="10">
        <v>162.19999999999999</v>
      </c>
      <c r="E894" s="10">
        <f t="shared" si="81"/>
        <v>278.23333333333329</v>
      </c>
      <c r="F894" s="10">
        <f t="shared" si="82"/>
        <v>284.20416666666665</v>
      </c>
      <c r="G894" s="10">
        <f t="shared" si="83"/>
        <v>57.071647436555288</v>
      </c>
      <c r="H894" s="10">
        <f t="shared" si="84"/>
        <v>94.194633866921578</v>
      </c>
    </row>
    <row r="895" spans="1:8" x14ac:dyDescent="0.3">
      <c r="A895" s="10">
        <f t="shared" si="85"/>
        <v>1975</v>
      </c>
      <c r="B895" s="10" t="s">
        <v>89</v>
      </c>
      <c r="C895" s="10" t="str">
        <f t="shared" si="80"/>
        <v>1975-Jun</v>
      </c>
      <c r="D895" s="10">
        <v>864.4</v>
      </c>
      <c r="E895" s="10">
        <f t="shared" si="81"/>
        <v>290.17500000000001</v>
      </c>
      <c r="F895" s="10">
        <f t="shared" si="82"/>
        <v>290.85416666666669</v>
      </c>
      <c r="G895" s="10">
        <f t="shared" si="83"/>
        <v>297.19361077286726</v>
      </c>
      <c r="H895" s="10">
        <f t="shared" si="84"/>
        <v>269.42935814401113</v>
      </c>
    </row>
    <row r="896" spans="1:8" x14ac:dyDescent="0.3">
      <c r="A896" s="10">
        <f t="shared" si="85"/>
        <v>1975</v>
      </c>
      <c r="B896" s="10" t="s">
        <v>90</v>
      </c>
      <c r="C896" s="10" t="str">
        <f t="shared" si="80"/>
        <v>1975-Jul</v>
      </c>
      <c r="D896" s="10">
        <v>531.29999999999995</v>
      </c>
      <c r="E896" s="10">
        <f t="shared" si="81"/>
        <v>291.53333333333336</v>
      </c>
      <c r="F896" s="10">
        <f t="shared" si="82"/>
        <v>291.32083333333333</v>
      </c>
      <c r="G896" s="10">
        <f t="shared" si="83"/>
        <v>182.37624612039988</v>
      </c>
      <c r="H896" s="10">
        <f t="shared" si="84"/>
        <v>285.19083662626548</v>
      </c>
    </row>
    <row r="897" spans="1:8" x14ac:dyDescent="0.3">
      <c r="A897" s="10">
        <f t="shared" si="85"/>
        <v>1975</v>
      </c>
      <c r="B897" s="10" t="s">
        <v>91</v>
      </c>
      <c r="C897" s="10" t="str">
        <f t="shared" si="80"/>
        <v>1975-Aug</v>
      </c>
      <c r="D897" s="10">
        <v>675.9</v>
      </c>
      <c r="E897" s="10">
        <f t="shared" si="81"/>
        <v>291.10833333333329</v>
      </c>
      <c r="F897" s="10">
        <f t="shared" si="82"/>
        <v>290.27916666666664</v>
      </c>
      <c r="G897" s="10">
        <f t="shared" si="83"/>
        <v>232.8448189243114</v>
      </c>
      <c r="H897" s="10">
        <f t="shared" si="84"/>
        <v>173.75703732870761</v>
      </c>
    </row>
    <row r="898" spans="1:8" x14ac:dyDescent="0.3">
      <c r="A898" s="10">
        <f t="shared" si="85"/>
        <v>1975</v>
      </c>
      <c r="B898" s="10" t="s">
        <v>92</v>
      </c>
      <c r="C898" s="10" t="str">
        <f t="shared" si="80"/>
        <v>1975-Sep</v>
      </c>
      <c r="D898" s="10">
        <v>457.7</v>
      </c>
      <c r="E898" s="10">
        <f t="shared" si="81"/>
        <v>289.45</v>
      </c>
      <c r="F898" s="10">
        <f t="shared" si="82"/>
        <v>287.68333333333334</v>
      </c>
      <c r="G898" s="10">
        <f t="shared" si="83"/>
        <v>159.09854585481722</v>
      </c>
      <c r="H898" s="10">
        <f t="shared" si="84"/>
        <v>99.531501760555074</v>
      </c>
    </row>
    <row r="899" spans="1:8" x14ac:dyDescent="0.3">
      <c r="A899" s="10">
        <f t="shared" si="85"/>
        <v>1975</v>
      </c>
      <c r="B899" s="10" t="s">
        <v>93</v>
      </c>
      <c r="C899" s="10" t="str">
        <f t="shared" ref="C899:C962" si="86">_xlfn.CONCAT(A899,"-",LEFT(B899,3))</f>
        <v>1975-Oct</v>
      </c>
      <c r="D899" s="10">
        <v>368.9</v>
      </c>
      <c r="E899" s="10">
        <f t="shared" si="81"/>
        <v>285.91666666666669</v>
      </c>
      <c r="F899" s="10">
        <f t="shared" si="82"/>
        <v>286.36250000000001</v>
      </c>
      <c r="G899" s="10">
        <f t="shared" si="83"/>
        <v>128.82273342354532</v>
      </c>
      <c r="H899" s="10">
        <f t="shared" si="84"/>
        <v>121.62025926293542</v>
      </c>
    </row>
    <row r="900" spans="1:8" x14ac:dyDescent="0.3">
      <c r="A900" s="10">
        <f t="shared" si="85"/>
        <v>1975</v>
      </c>
      <c r="B900" s="10" t="s">
        <v>94</v>
      </c>
      <c r="C900" s="10" t="str">
        <f t="shared" si="86"/>
        <v>1975-Nov</v>
      </c>
      <c r="D900" s="10">
        <v>204.3</v>
      </c>
      <c r="E900" s="10">
        <f t="shared" si="81"/>
        <v>286.80833333333334</v>
      </c>
      <c r="F900" s="10">
        <f t="shared" si="82"/>
        <v>283.20833333333337</v>
      </c>
      <c r="G900" s="10">
        <f t="shared" si="83"/>
        <v>72.137707812270108</v>
      </c>
      <c r="H900" s="10">
        <f t="shared" si="84"/>
        <v>67.576439773848591</v>
      </c>
    </row>
    <row r="901" spans="1:8" x14ac:dyDescent="0.3">
      <c r="A901" s="10">
        <f t="shared" si="85"/>
        <v>1975</v>
      </c>
      <c r="B901" s="10" t="s">
        <v>95</v>
      </c>
      <c r="C901" s="10" t="str">
        <f t="shared" si="86"/>
        <v>1975-Dec</v>
      </c>
      <c r="D901" s="10">
        <v>19.899999999999999</v>
      </c>
      <c r="E901" s="10">
        <f t="shared" si="81"/>
        <v>279.60833333333335</v>
      </c>
      <c r="F901" s="10">
        <f t="shared" si="82"/>
        <v>251.79166666666669</v>
      </c>
      <c r="G901" s="10">
        <f t="shared" si="83"/>
        <v>7.9033592586463666</v>
      </c>
      <c r="H901" s="10">
        <f t="shared" si="84"/>
        <v>16.591425721648235</v>
      </c>
    </row>
    <row r="902" spans="1:8" x14ac:dyDescent="0.3">
      <c r="A902" s="10">
        <f t="shared" si="85"/>
        <v>1976</v>
      </c>
      <c r="B902" s="10" t="s">
        <v>84</v>
      </c>
      <c r="C902" s="10" t="str">
        <f t="shared" si="86"/>
        <v>1976-Jan</v>
      </c>
      <c r="D902" s="10">
        <v>0.1</v>
      </c>
      <c r="E902" s="10">
        <f t="shared" si="81"/>
        <v>223.97500000000002</v>
      </c>
      <c r="F902" s="10">
        <f t="shared" si="82"/>
        <v>228.56666666666666</v>
      </c>
      <c r="G902" s="10">
        <f t="shared" si="83"/>
        <v>4.3750911477322442E-2</v>
      </c>
      <c r="H902" s="10">
        <f t="shared" si="84"/>
        <v>4.9026945630710452</v>
      </c>
    </row>
    <row r="903" spans="1:8" x14ac:dyDescent="0.3">
      <c r="A903" s="10">
        <f t="shared" si="85"/>
        <v>1976</v>
      </c>
      <c r="B903" s="10" t="s">
        <v>85</v>
      </c>
      <c r="C903" s="10" t="str">
        <f t="shared" si="86"/>
        <v>1976-Feb</v>
      </c>
      <c r="D903" s="10">
        <v>1.5</v>
      </c>
      <c r="E903" s="10">
        <f t="shared" si="81"/>
        <v>233.15833333333333</v>
      </c>
      <c r="F903" s="10">
        <f t="shared" si="82"/>
        <v>219.27083333333331</v>
      </c>
      <c r="G903" s="10">
        <f t="shared" si="83"/>
        <v>0.68408551068883616</v>
      </c>
      <c r="H903" s="10">
        <f t="shared" si="84"/>
        <v>6.3261633717838892</v>
      </c>
    </row>
    <row r="904" spans="1:8" x14ac:dyDescent="0.3">
      <c r="A904" s="10">
        <f t="shared" si="85"/>
        <v>1976</v>
      </c>
      <c r="B904" s="10" t="s">
        <v>86</v>
      </c>
      <c r="C904" s="10" t="str">
        <f t="shared" si="86"/>
        <v>1976-Mar</v>
      </c>
      <c r="D904" s="10">
        <v>21</v>
      </c>
      <c r="E904" s="10">
        <f t="shared" si="81"/>
        <v>205.38333333333333</v>
      </c>
      <c r="F904" s="10">
        <f t="shared" si="82"/>
        <v>191.15416666666664</v>
      </c>
      <c r="G904" s="10">
        <f t="shared" si="83"/>
        <v>10.985897072607191</v>
      </c>
      <c r="H904" s="10">
        <f t="shared" si="84"/>
        <v>15.37954663485211</v>
      </c>
    </row>
    <row r="905" spans="1:8" x14ac:dyDescent="0.3">
      <c r="A905" s="10">
        <f t="shared" si="85"/>
        <v>1976</v>
      </c>
      <c r="B905" s="10" t="s">
        <v>87</v>
      </c>
      <c r="C905" s="10" t="str">
        <f t="shared" si="86"/>
        <v>1976-Apr</v>
      </c>
      <c r="D905" s="10">
        <v>134.5</v>
      </c>
      <c r="E905" s="10">
        <f t="shared" ref="E905:E968" si="87">AVERAGE(D899:D910)</f>
        <v>176.92499999999998</v>
      </c>
      <c r="F905" s="10">
        <f t="shared" ref="F905:F968" si="88">AVERAGE(E905:E906)</f>
        <v>170.77499999999998</v>
      </c>
      <c r="G905" s="10">
        <f t="shared" ref="G905:G968" si="89">D905*100/F905</f>
        <v>78.758600497730939</v>
      </c>
      <c r="H905" s="10">
        <f t="shared" ref="H905:H968" si="90">_xlfn.SWITCH(TRUE,B905="January",$K$125,B905="February",$K$126,B905="March",$K$127,B905="April",$K$128,B905="May",$K$129,B905="June",$K$130,B905="July",$K$131,B905="August",$K$132,B905="September",$K$133,B905="October",$K$134,B905="November",$K$135,B905="December",$K$136)</f>
        <v>45.500102945399853</v>
      </c>
    </row>
    <row r="906" spans="1:8" x14ac:dyDescent="0.3">
      <c r="A906" s="10">
        <f t="shared" si="85"/>
        <v>1976</v>
      </c>
      <c r="B906" s="10" t="s">
        <v>88</v>
      </c>
      <c r="C906" s="10" t="str">
        <f t="shared" si="86"/>
        <v>1976-May</v>
      </c>
      <c r="D906" s="10">
        <v>75.8</v>
      </c>
      <c r="E906" s="10">
        <f t="shared" si="87"/>
        <v>164.625</v>
      </c>
      <c r="F906" s="10">
        <f t="shared" si="88"/>
        <v>168.05833333333334</v>
      </c>
      <c r="G906" s="10">
        <f t="shared" si="89"/>
        <v>45.103386720880643</v>
      </c>
      <c r="H906" s="10">
        <f t="shared" si="90"/>
        <v>94.194633866921578</v>
      </c>
    </row>
    <row r="907" spans="1:8" x14ac:dyDescent="0.3">
      <c r="A907" s="10">
        <f t="shared" si="85"/>
        <v>1976</v>
      </c>
      <c r="B907" s="10" t="s">
        <v>89</v>
      </c>
      <c r="C907" s="10" t="str">
        <f t="shared" si="86"/>
        <v>1976-Jun</v>
      </c>
      <c r="D907" s="10">
        <v>196.8</v>
      </c>
      <c r="E907" s="10">
        <f t="shared" si="87"/>
        <v>171.49166666666665</v>
      </c>
      <c r="F907" s="10">
        <f t="shared" si="88"/>
        <v>171.94583333333333</v>
      </c>
      <c r="G907" s="10">
        <f t="shared" si="89"/>
        <v>114.45464899314223</v>
      </c>
      <c r="H907" s="10">
        <f t="shared" si="90"/>
        <v>269.42935814401113</v>
      </c>
    </row>
    <row r="908" spans="1:8" x14ac:dyDescent="0.3">
      <c r="A908" s="10">
        <f t="shared" si="85"/>
        <v>1976</v>
      </c>
      <c r="B908" s="10" t="s">
        <v>90</v>
      </c>
      <c r="C908" s="10" t="str">
        <f t="shared" si="86"/>
        <v>1976-Jul</v>
      </c>
      <c r="D908" s="10">
        <v>641.5</v>
      </c>
      <c r="E908" s="10">
        <f t="shared" si="87"/>
        <v>172.4</v>
      </c>
      <c r="F908" s="10">
        <f t="shared" si="88"/>
        <v>172.44166666666666</v>
      </c>
      <c r="G908" s="10">
        <f t="shared" si="89"/>
        <v>372.00985840622434</v>
      </c>
      <c r="H908" s="10">
        <f t="shared" si="90"/>
        <v>285.19083662626548</v>
      </c>
    </row>
    <row r="909" spans="1:8" x14ac:dyDescent="0.3">
      <c r="A909" s="10">
        <f t="shared" si="85"/>
        <v>1976</v>
      </c>
      <c r="B909" s="10" t="s">
        <v>91</v>
      </c>
      <c r="C909" s="10" t="str">
        <f t="shared" si="86"/>
        <v>1976-Aug</v>
      </c>
      <c r="D909" s="10">
        <v>342.6</v>
      </c>
      <c r="E909" s="10">
        <f t="shared" si="87"/>
        <v>172.48333333333332</v>
      </c>
      <c r="F909" s="10">
        <f t="shared" si="88"/>
        <v>173.07499999999999</v>
      </c>
      <c r="G909" s="10">
        <f t="shared" si="89"/>
        <v>197.94886609851221</v>
      </c>
      <c r="H909" s="10">
        <f t="shared" si="90"/>
        <v>173.75703732870761</v>
      </c>
    </row>
    <row r="910" spans="1:8" x14ac:dyDescent="0.3">
      <c r="A910" s="10">
        <f t="shared" ref="A910:A973" si="91">A898+1</f>
        <v>1976</v>
      </c>
      <c r="B910" s="10" t="s">
        <v>92</v>
      </c>
      <c r="C910" s="10" t="str">
        <f t="shared" si="86"/>
        <v>1976-Sep</v>
      </c>
      <c r="D910" s="10">
        <v>116.2</v>
      </c>
      <c r="E910" s="10">
        <f t="shared" si="87"/>
        <v>173.66666666666663</v>
      </c>
      <c r="F910" s="10">
        <f t="shared" si="88"/>
        <v>173.9708333333333</v>
      </c>
      <c r="G910" s="10">
        <f t="shared" si="89"/>
        <v>66.792805307403071</v>
      </c>
      <c r="H910" s="10">
        <f t="shared" si="90"/>
        <v>99.531501760555074</v>
      </c>
    </row>
    <row r="911" spans="1:8" x14ac:dyDescent="0.3">
      <c r="A911" s="10">
        <f t="shared" si="91"/>
        <v>1976</v>
      </c>
      <c r="B911" s="10" t="s">
        <v>93</v>
      </c>
      <c r="C911" s="10" t="str">
        <f t="shared" si="86"/>
        <v>1976-Oct</v>
      </c>
      <c r="D911" s="10">
        <v>221.3</v>
      </c>
      <c r="E911" s="10">
        <f t="shared" si="87"/>
        <v>174.27499999999998</v>
      </c>
      <c r="F911" s="10">
        <f t="shared" si="88"/>
        <v>172.93333333333334</v>
      </c>
      <c r="G911" s="10">
        <f t="shared" si="89"/>
        <v>127.96838858905166</v>
      </c>
      <c r="H911" s="10">
        <f t="shared" si="90"/>
        <v>121.62025926293542</v>
      </c>
    </row>
    <row r="912" spans="1:8" x14ac:dyDescent="0.3">
      <c r="A912" s="10">
        <f t="shared" si="91"/>
        <v>1976</v>
      </c>
      <c r="B912" s="10" t="s">
        <v>94</v>
      </c>
      <c r="C912" s="10" t="str">
        <f t="shared" si="86"/>
        <v>1976-Nov</v>
      </c>
      <c r="D912" s="10">
        <v>286.7</v>
      </c>
      <c r="E912" s="10">
        <f t="shared" si="87"/>
        <v>171.59166666666667</v>
      </c>
      <c r="F912" s="10">
        <f t="shared" si="88"/>
        <v>181.2</v>
      </c>
      <c r="G912" s="10">
        <f t="shared" si="89"/>
        <v>158.22295805739515</v>
      </c>
      <c r="H912" s="10">
        <f t="shared" si="90"/>
        <v>67.576439773848591</v>
      </c>
    </row>
    <row r="913" spans="1:8" x14ac:dyDescent="0.3">
      <c r="A913" s="10">
        <f t="shared" si="91"/>
        <v>1976</v>
      </c>
      <c r="B913" s="10" t="s">
        <v>95</v>
      </c>
      <c r="C913" s="10" t="str">
        <f t="shared" si="86"/>
        <v>1976-Dec</v>
      </c>
      <c r="D913" s="10">
        <v>30.8</v>
      </c>
      <c r="E913" s="10">
        <f t="shared" si="87"/>
        <v>190.80833333333331</v>
      </c>
      <c r="F913" s="10">
        <f t="shared" si="88"/>
        <v>207.59166666666664</v>
      </c>
      <c r="G913" s="10">
        <f t="shared" si="89"/>
        <v>14.836819075910242</v>
      </c>
      <c r="H913" s="10">
        <f t="shared" si="90"/>
        <v>16.591425721648235</v>
      </c>
    </row>
    <row r="914" spans="1:8" x14ac:dyDescent="0.3">
      <c r="A914" s="10">
        <f t="shared" si="91"/>
        <v>1977</v>
      </c>
      <c r="B914" s="10" t="s">
        <v>84</v>
      </c>
      <c r="C914" s="10" t="str">
        <f t="shared" si="86"/>
        <v>1977-Jan</v>
      </c>
      <c r="D914" s="10">
        <v>1.1000000000000001</v>
      </c>
      <c r="E914" s="10">
        <f t="shared" si="87"/>
        <v>224.37499999999997</v>
      </c>
      <c r="F914" s="10">
        <f t="shared" si="88"/>
        <v>229.03333333333333</v>
      </c>
      <c r="G914" s="10">
        <f t="shared" si="89"/>
        <v>0.48027943530781553</v>
      </c>
      <c r="H914" s="10">
        <f t="shared" si="90"/>
        <v>4.9026945630710452</v>
      </c>
    </row>
    <row r="915" spans="1:8" x14ac:dyDescent="0.3">
      <c r="A915" s="10">
        <f t="shared" si="91"/>
        <v>1977</v>
      </c>
      <c r="B915" s="10" t="s">
        <v>85</v>
      </c>
      <c r="C915" s="10" t="str">
        <f t="shared" si="86"/>
        <v>1977-Feb</v>
      </c>
      <c r="D915" s="10">
        <v>15.7</v>
      </c>
      <c r="E915" s="10">
        <f t="shared" si="87"/>
        <v>233.69166666666669</v>
      </c>
      <c r="F915" s="10">
        <f t="shared" si="88"/>
        <v>229.17500000000001</v>
      </c>
      <c r="G915" s="10">
        <f t="shared" si="89"/>
        <v>6.8506599760008724</v>
      </c>
      <c r="H915" s="10">
        <f t="shared" si="90"/>
        <v>6.3261633717838892</v>
      </c>
    </row>
    <row r="916" spans="1:8" x14ac:dyDescent="0.3">
      <c r="A916" s="10">
        <f t="shared" si="91"/>
        <v>1977</v>
      </c>
      <c r="B916" s="10" t="s">
        <v>86</v>
      </c>
      <c r="C916" s="10" t="str">
        <f t="shared" si="86"/>
        <v>1977-Mar</v>
      </c>
      <c r="D916" s="10">
        <v>28.3</v>
      </c>
      <c r="E916" s="10">
        <f t="shared" si="87"/>
        <v>224.6583333333333</v>
      </c>
      <c r="F916" s="10">
        <f t="shared" si="88"/>
        <v>228.20416666666665</v>
      </c>
      <c r="G916" s="10">
        <f t="shared" si="89"/>
        <v>12.401175847651045</v>
      </c>
      <c r="H916" s="10">
        <f t="shared" si="90"/>
        <v>15.37954663485211</v>
      </c>
    </row>
    <row r="917" spans="1:8" x14ac:dyDescent="0.3">
      <c r="A917" s="10">
        <f t="shared" si="91"/>
        <v>1977</v>
      </c>
      <c r="B917" s="10" t="s">
        <v>87</v>
      </c>
      <c r="C917" s="10" t="str">
        <f t="shared" si="86"/>
        <v>1977-Apr</v>
      </c>
      <c r="D917" s="10">
        <v>102.3</v>
      </c>
      <c r="E917" s="10">
        <f t="shared" si="87"/>
        <v>231.75</v>
      </c>
      <c r="F917" s="10">
        <f t="shared" si="88"/>
        <v>240.73750000000001</v>
      </c>
      <c r="G917" s="10">
        <f t="shared" si="89"/>
        <v>42.494418194091075</v>
      </c>
      <c r="H917" s="10">
        <f t="shared" si="90"/>
        <v>45.500102945399853</v>
      </c>
    </row>
    <row r="918" spans="1:8" x14ac:dyDescent="0.3">
      <c r="A918" s="10">
        <f t="shared" si="91"/>
        <v>1977</v>
      </c>
      <c r="B918" s="10" t="s">
        <v>88</v>
      </c>
      <c r="C918" s="10" t="str">
        <f t="shared" si="86"/>
        <v>1977-May</v>
      </c>
      <c r="D918" s="10">
        <v>306.39999999999998</v>
      </c>
      <c r="E918" s="10">
        <f t="shared" si="87"/>
        <v>249.72499999999999</v>
      </c>
      <c r="F918" s="10">
        <f t="shared" si="88"/>
        <v>252.85</v>
      </c>
      <c r="G918" s="10">
        <f t="shared" si="89"/>
        <v>121.17856436622502</v>
      </c>
      <c r="H918" s="10">
        <f t="shared" si="90"/>
        <v>94.194633866921578</v>
      </c>
    </row>
    <row r="919" spans="1:8" x14ac:dyDescent="0.3">
      <c r="A919" s="10">
        <f t="shared" si="91"/>
        <v>1977</v>
      </c>
      <c r="B919" s="10" t="s">
        <v>89</v>
      </c>
      <c r="C919" s="10" t="str">
        <f t="shared" si="86"/>
        <v>1977-Jun</v>
      </c>
      <c r="D919" s="10">
        <v>599.6</v>
      </c>
      <c r="E919" s="10">
        <f t="shared" si="87"/>
        <v>255.97499999999999</v>
      </c>
      <c r="F919" s="10">
        <f t="shared" si="88"/>
        <v>254.97083333333333</v>
      </c>
      <c r="G919" s="10">
        <f t="shared" si="89"/>
        <v>235.16415276257089</v>
      </c>
      <c r="H919" s="10">
        <f t="shared" si="90"/>
        <v>269.42935814401113</v>
      </c>
    </row>
    <row r="920" spans="1:8" x14ac:dyDescent="0.3">
      <c r="A920" s="10">
        <f t="shared" si="91"/>
        <v>1977</v>
      </c>
      <c r="B920" s="10" t="s">
        <v>90</v>
      </c>
      <c r="C920" s="10" t="str">
        <f t="shared" si="86"/>
        <v>1977-Jul</v>
      </c>
      <c r="D920" s="10">
        <v>753.3</v>
      </c>
      <c r="E920" s="10">
        <f t="shared" si="87"/>
        <v>253.96666666666667</v>
      </c>
      <c r="F920" s="10">
        <f t="shared" si="88"/>
        <v>254.05833333333334</v>
      </c>
      <c r="G920" s="10">
        <f t="shared" si="89"/>
        <v>296.5067077770853</v>
      </c>
      <c r="H920" s="10">
        <f t="shared" si="90"/>
        <v>285.19083662626548</v>
      </c>
    </row>
    <row r="921" spans="1:8" x14ac:dyDescent="0.3">
      <c r="A921" s="10">
        <f t="shared" si="91"/>
        <v>1977</v>
      </c>
      <c r="B921" s="10" t="s">
        <v>91</v>
      </c>
      <c r="C921" s="10" t="str">
        <f t="shared" si="86"/>
        <v>1977-Aug</v>
      </c>
      <c r="D921" s="10">
        <v>234.2</v>
      </c>
      <c r="E921" s="10">
        <f t="shared" si="87"/>
        <v>254.14999999999998</v>
      </c>
      <c r="F921" s="10">
        <f t="shared" si="88"/>
        <v>254.10833333333329</v>
      </c>
      <c r="G921" s="10">
        <f t="shared" si="89"/>
        <v>92.165415013281745</v>
      </c>
      <c r="H921" s="10">
        <f t="shared" si="90"/>
        <v>173.75703732870761</v>
      </c>
    </row>
    <row r="922" spans="1:8" x14ac:dyDescent="0.3">
      <c r="A922" s="10">
        <f t="shared" si="91"/>
        <v>1977</v>
      </c>
      <c r="B922" s="10" t="s">
        <v>92</v>
      </c>
      <c r="C922" s="10" t="str">
        <f t="shared" si="86"/>
        <v>1977-Sep</v>
      </c>
      <c r="D922" s="10">
        <v>201.3</v>
      </c>
      <c r="E922" s="10">
        <f t="shared" si="87"/>
        <v>254.06666666666663</v>
      </c>
      <c r="F922" s="10">
        <f t="shared" si="88"/>
        <v>254.1958333333333</v>
      </c>
      <c r="G922" s="10">
        <f t="shared" si="89"/>
        <v>79.190912518235621</v>
      </c>
      <c r="H922" s="10">
        <f t="shared" si="90"/>
        <v>99.531501760555074</v>
      </c>
    </row>
    <row r="923" spans="1:8" x14ac:dyDescent="0.3">
      <c r="A923" s="10">
        <f t="shared" si="91"/>
        <v>1977</v>
      </c>
      <c r="B923" s="10" t="s">
        <v>93</v>
      </c>
      <c r="C923" s="10" t="str">
        <f t="shared" si="86"/>
        <v>1977-Oct</v>
      </c>
      <c r="D923" s="10">
        <v>437</v>
      </c>
      <c r="E923" s="10">
        <f t="shared" si="87"/>
        <v>254.32499999999996</v>
      </c>
      <c r="F923" s="10">
        <f t="shared" si="88"/>
        <v>253.14166666666665</v>
      </c>
      <c r="G923" s="10">
        <f t="shared" si="89"/>
        <v>172.63060868420186</v>
      </c>
      <c r="H923" s="10">
        <f t="shared" si="90"/>
        <v>121.62025926293542</v>
      </c>
    </row>
    <row r="924" spans="1:8" x14ac:dyDescent="0.3">
      <c r="A924" s="10">
        <f t="shared" si="91"/>
        <v>1977</v>
      </c>
      <c r="B924" s="10" t="s">
        <v>94</v>
      </c>
      <c r="C924" s="10" t="str">
        <f t="shared" si="86"/>
        <v>1977-Nov</v>
      </c>
      <c r="D924" s="10">
        <v>361.7</v>
      </c>
      <c r="E924" s="10">
        <f t="shared" si="87"/>
        <v>251.95833333333334</v>
      </c>
      <c r="F924" s="10">
        <f t="shared" si="88"/>
        <v>255.72500000000002</v>
      </c>
      <c r="G924" s="10">
        <f t="shared" si="89"/>
        <v>141.44100107537392</v>
      </c>
      <c r="H924" s="10">
        <f t="shared" si="90"/>
        <v>67.576439773848591</v>
      </c>
    </row>
    <row r="925" spans="1:8" x14ac:dyDescent="0.3">
      <c r="A925" s="10">
        <f t="shared" si="91"/>
        <v>1977</v>
      </c>
      <c r="B925" s="10" t="s">
        <v>95</v>
      </c>
      <c r="C925" s="10" t="str">
        <f t="shared" si="86"/>
        <v>1977-Dec</v>
      </c>
      <c r="D925" s="10">
        <v>6.7</v>
      </c>
      <c r="E925" s="10">
        <f t="shared" si="87"/>
        <v>259.49166666666667</v>
      </c>
      <c r="F925" s="10">
        <f t="shared" si="88"/>
        <v>266.0958333333333</v>
      </c>
      <c r="G925" s="10">
        <f t="shared" si="89"/>
        <v>2.5178898579772326</v>
      </c>
      <c r="H925" s="10">
        <f t="shared" si="90"/>
        <v>16.591425721648235</v>
      </c>
    </row>
    <row r="926" spans="1:8" x14ac:dyDescent="0.3">
      <c r="A926" s="10">
        <f t="shared" si="91"/>
        <v>1978</v>
      </c>
      <c r="B926" s="10" t="s">
        <v>84</v>
      </c>
      <c r="C926" s="10" t="str">
        <f t="shared" si="86"/>
        <v>1978-Jan</v>
      </c>
      <c r="D926" s="10">
        <v>3.3</v>
      </c>
      <c r="E926" s="10">
        <f t="shared" si="87"/>
        <v>272.7</v>
      </c>
      <c r="F926" s="10">
        <f t="shared" si="88"/>
        <v>269.92500000000001</v>
      </c>
      <c r="G926" s="10">
        <f t="shared" si="89"/>
        <v>1.2225618227285358</v>
      </c>
      <c r="H926" s="10">
        <f t="shared" si="90"/>
        <v>4.9026945630710452</v>
      </c>
    </row>
    <row r="927" spans="1:8" x14ac:dyDescent="0.3">
      <c r="A927" s="10">
        <f t="shared" si="91"/>
        <v>1978</v>
      </c>
      <c r="B927" s="10" t="s">
        <v>85</v>
      </c>
      <c r="C927" s="10" t="str">
        <f t="shared" si="86"/>
        <v>1978-Feb</v>
      </c>
      <c r="D927" s="10">
        <v>14.7</v>
      </c>
      <c r="E927" s="10">
        <f t="shared" si="87"/>
        <v>267.15000000000003</v>
      </c>
      <c r="F927" s="10">
        <f t="shared" si="88"/>
        <v>278.92500000000007</v>
      </c>
      <c r="G927" s="10">
        <f t="shared" si="89"/>
        <v>5.2702339338531852</v>
      </c>
      <c r="H927" s="10">
        <f t="shared" si="90"/>
        <v>6.3261633717838892</v>
      </c>
    </row>
    <row r="928" spans="1:8" x14ac:dyDescent="0.3">
      <c r="A928" s="10">
        <f t="shared" si="91"/>
        <v>1978</v>
      </c>
      <c r="B928" s="10" t="s">
        <v>86</v>
      </c>
      <c r="C928" s="10" t="str">
        <f t="shared" si="86"/>
        <v>1978-Mar</v>
      </c>
      <c r="D928" s="10">
        <v>31.4</v>
      </c>
      <c r="E928" s="10">
        <f t="shared" si="87"/>
        <v>290.70000000000005</v>
      </c>
      <c r="F928" s="10">
        <f t="shared" si="88"/>
        <v>287.28750000000002</v>
      </c>
      <c r="G928" s="10">
        <f t="shared" si="89"/>
        <v>10.929817691337075</v>
      </c>
      <c r="H928" s="10">
        <f t="shared" si="90"/>
        <v>15.37954663485211</v>
      </c>
    </row>
    <row r="929" spans="1:8" x14ac:dyDescent="0.3">
      <c r="A929" s="10">
        <f t="shared" si="91"/>
        <v>1978</v>
      </c>
      <c r="B929" s="10" t="s">
        <v>87</v>
      </c>
      <c r="C929" s="10" t="str">
        <f t="shared" si="86"/>
        <v>1978-Apr</v>
      </c>
      <c r="D929" s="10">
        <v>73.900000000000006</v>
      </c>
      <c r="E929" s="10">
        <f t="shared" si="87"/>
        <v>283.87500000000006</v>
      </c>
      <c r="F929" s="10">
        <f t="shared" si="88"/>
        <v>272.79166666666674</v>
      </c>
      <c r="G929" s="10">
        <f t="shared" si="89"/>
        <v>27.090270352833354</v>
      </c>
      <c r="H929" s="10">
        <f t="shared" si="90"/>
        <v>45.500102945399853</v>
      </c>
    </row>
    <row r="930" spans="1:8" x14ac:dyDescent="0.3">
      <c r="A930" s="10">
        <f t="shared" si="91"/>
        <v>1978</v>
      </c>
      <c r="B930" s="10" t="s">
        <v>88</v>
      </c>
      <c r="C930" s="10" t="str">
        <f t="shared" si="86"/>
        <v>1978-May</v>
      </c>
      <c r="D930" s="10">
        <v>396.8</v>
      </c>
      <c r="E930" s="10">
        <f t="shared" si="87"/>
        <v>261.70833333333337</v>
      </c>
      <c r="F930" s="10">
        <f t="shared" si="88"/>
        <v>261.87083333333339</v>
      </c>
      <c r="G930" s="10">
        <f t="shared" si="89"/>
        <v>151.52508393132743</v>
      </c>
      <c r="H930" s="10">
        <f t="shared" si="90"/>
        <v>94.194633866921578</v>
      </c>
    </row>
    <row r="931" spans="1:8" x14ac:dyDescent="0.3">
      <c r="A931" s="10">
        <f t="shared" si="91"/>
        <v>1978</v>
      </c>
      <c r="B931" s="10" t="s">
        <v>89</v>
      </c>
      <c r="C931" s="10" t="str">
        <f t="shared" si="86"/>
        <v>1978-Jun</v>
      </c>
      <c r="D931" s="10">
        <v>758.1</v>
      </c>
      <c r="E931" s="10">
        <f t="shared" si="87"/>
        <v>262.03333333333336</v>
      </c>
      <c r="F931" s="10">
        <f t="shared" si="88"/>
        <v>263.37916666666666</v>
      </c>
      <c r="G931" s="10">
        <f t="shared" si="89"/>
        <v>287.8359779152363</v>
      </c>
      <c r="H931" s="10">
        <f t="shared" si="90"/>
        <v>269.42935814401113</v>
      </c>
    </row>
    <row r="932" spans="1:8" x14ac:dyDescent="0.3">
      <c r="A932" s="10">
        <f t="shared" si="91"/>
        <v>1978</v>
      </c>
      <c r="B932" s="10" t="s">
        <v>90</v>
      </c>
      <c r="C932" s="10" t="str">
        <f t="shared" si="86"/>
        <v>1978-Jul</v>
      </c>
      <c r="D932" s="10">
        <v>686.7</v>
      </c>
      <c r="E932" s="10">
        <f t="shared" si="87"/>
        <v>264.72499999999997</v>
      </c>
      <c r="F932" s="10">
        <f t="shared" si="88"/>
        <v>264.6875</v>
      </c>
      <c r="G932" s="10">
        <f t="shared" si="89"/>
        <v>259.43801652892563</v>
      </c>
      <c r="H932" s="10">
        <f t="shared" si="90"/>
        <v>285.19083662626548</v>
      </c>
    </row>
    <row r="933" spans="1:8" x14ac:dyDescent="0.3">
      <c r="A933" s="10">
        <f t="shared" si="91"/>
        <v>1978</v>
      </c>
      <c r="B933" s="10" t="s">
        <v>91</v>
      </c>
      <c r="C933" s="10" t="str">
        <f t="shared" si="86"/>
        <v>1978-Aug</v>
      </c>
      <c r="D933" s="10">
        <v>516.79999999999995</v>
      </c>
      <c r="E933" s="10">
        <f t="shared" si="87"/>
        <v>264.65000000000003</v>
      </c>
      <c r="F933" s="10">
        <f t="shared" si="88"/>
        <v>265.28750000000002</v>
      </c>
      <c r="G933" s="10">
        <f t="shared" si="89"/>
        <v>194.80752014324079</v>
      </c>
      <c r="H933" s="10">
        <f t="shared" si="90"/>
        <v>173.75703732870761</v>
      </c>
    </row>
    <row r="934" spans="1:8" x14ac:dyDescent="0.3">
      <c r="A934" s="10">
        <f t="shared" si="91"/>
        <v>1978</v>
      </c>
      <c r="B934" s="10" t="s">
        <v>92</v>
      </c>
      <c r="C934" s="10" t="str">
        <f t="shared" si="86"/>
        <v>1978-Sep</v>
      </c>
      <c r="D934" s="10">
        <v>119.4</v>
      </c>
      <c r="E934" s="10">
        <f t="shared" si="87"/>
        <v>265.92500000000001</v>
      </c>
      <c r="F934" s="10">
        <f t="shared" si="88"/>
        <v>265.10416666666669</v>
      </c>
      <c r="G934" s="10">
        <f t="shared" si="89"/>
        <v>45.038899803536346</v>
      </c>
      <c r="H934" s="10">
        <f t="shared" si="90"/>
        <v>99.531501760555074</v>
      </c>
    </row>
    <row r="935" spans="1:8" x14ac:dyDescent="0.3">
      <c r="A935" s="10">
        <f t="shared" si="91"/>
        <v>1978</v>
      </c>
      <c r="B935" s="10" t="s">
        <v>93</v>
      </c>
      <c r="C935" s="10" t="str">
        <f t="shared" si="86"/>
        <v>1978-Oct</v>
      </c>
      <c r="D935" s="10">
        <v>171</v>
      </c>
      <c r="E935" s="10">
        <f t="shared" si="87"/>
        <v>264.28333333333336</v>
      </c>
      <c r="F935" s="10">
        <f t="shared" si="88"/>
        <v>262.95416666666665</v>
      </c>
      <c r="G935" s="10">
        <f t="shared" si="89"/>
        <v>65.030344324898195</v>
      </c>
      <c r="H935" s="10">
        <f t="shared" si="90"/>
        <v>121.62025926293542</v>
      </c>
    </row>
    <row r="936" spans="1:8" x14ac:dyDescent="0.3">
      <c r="A936" s="10">
        <f t="shared" si="91"/>
        <v>1978</v>
      </c>
      <c r="B936" s="10" t="s">
        <v>94</v>
      </c>
      <c r="C936" s="10" t="str">
        <f t="shared" si="86"/>
        <v>1978-Nov</v>
      </c>
      <c r="D936" s="10">
        <v>365.6</v>
      </c>
      <c r="E936" s="10">
        <f t="shared" si="87"/>
        <v>261.625</v>
      </c>
      <c r="F936" s="10">
        <f t="shared" si="88"/>
        <v>250.41249999999997</v>
      </c>
      <c r="G936" s="10">
        <f t="shared" si="89"/>
        <v>145.99910148255381</v>
      </c>
      <c r="H936" s="10">
        <f t="shared" si="90"/>
        <v>67.576439773848591</v>
      </c>
    </row>
    <row r="937" spans="1:8" x14ac:dyDescent="0.3">
      <c r="A937" s="10">
        <f t="shared" si="91"/>
        <v>1978</v>
      </c>
      <c r="B937" s="10" t="s">
        <v>95</v>
      </c>
      <c r="C937" s="10" t="str">
        <f t="shared" si="86"/>
        <v>1978-Dec</v>
      </c>
      <c r="D937" s="10">
        <v>39</v>
      </c>
      <c r="E937" s="10">
        <f t="shared" si="87"/>
        <v>239.19999999999996</v>
      </c>
      <c r="F937" s="10">
        <f t="shared" si="88"/>
        <v>231.89999999999998</v>
      </c>
      <c r="G937" s="10">
        <f t="shared" si="89"/>
        <v>16.817593790426908</v>
      </c>
      <c r="H937" s="10">
        <f t="shared" si="90"/>
        <v>16.591425721648235</v>
      </c>
    </row>
    <row r="938" spans="1:8" x14ac:dyDescent="0.3">
      <c r="A938" s="10">
        <f t="shared" si="91"/>
        <v>1979</v>
      </c>
      <c r="B938" s="10" t="s">
        <v>84</v>
      </c>
      <c r="C938" s="10" t="str">
        <f t="shared" si="86"/>
        <v>1979-Jan</v>
      </c>
      <c r="D938" s="10">
        <v>2.4</v>
      </c>
      <c r="E938" s="10">
        <f t="shared" si="87"/>
        <v>224.60000000000002</v>
      </c>
      <c r="F938" s="10">
        <f t="shared" si="88"/>
        <v>223.57916666666665</v>
      </c>
      <c r="G938" s="10">
        <f t="shared" si="89"/>
        <v>1.0734452747908088</v>
      </c>
      <c r="H938" s="10">
        <f t="shared" si="90"/>
        <v>4.9026945630710452</v>
      </c>
    </row>
    <row r="939" spans="1:8" x14ac:dyDescent="0.3">
      <c r="A939" s="10">
        <f t="shared" si="91"/>
        <v>1979</v>
      </c>
      <c r="B939" s="10" t="s">
        <v>85</v>
      </c>
      <c r="C939" s="10" t="str">
        <f t="shared" si="86"/>
        <v>1979-Feb</v>
      </c>
      <c r="D939" s="10">
        <v>30</v>
      </c>
      <c r="E939" s="10">
        <f t="shared" si="87"/>
        <v>222.55833333333331</v>
      </c>
      <c r="F939" s="10">
        <f t="shared" si="88"/>
        <v>217.01249999999999</v>
      </c>
      <c r="G939" s="10">
        <f t="shared" si="89"/>
        <v>13.824088474166235</v>
      </c>
      <c r="H939" s="10">
        <f t="shared" si="90"/>
        <v>6.3261633717838892</v>
      </c>
    </row>
    <row r="940" spans="1:8" x14ac:dyDescent="0.3">
      <c r="A940" s="10">
        <f t="shared" si="91"/>
        <v>1979</v>
      </c>
      <c r="B940" s="10" t="s">
        <v>86</v>
      </c>
      <c r="C940" s="10" t="str">
        <f t="shared" si="86"/>
        <v>1979-Mar</v>
      </c>
      <c r="D940" s="10">
        <v>11.7</v>
      </c>
      <c r="E940" s="10">
        <f t="shared" si="87"/>
        <v>211.46666666666667</v>
      </c>
      <c r="F940" s="10">
        <f t="shared" si="88"/>
        <v>215.3125</v>
      </c>
      <c r="G940" s="10">
        <f t="shared" si="89"/>
        <v>5.4339622641509431</v>
      </c>
      <c r="H940" s="10">
        <f t="shared" si="90"/>
        <v>15.37954663485211</v>
      </c>
    </row>
    <row r="941" spans="1:8" x14ac:dyDescent="0.3">
      <c r="A941" s="10">
        <f t="shared" si="91"/>
        <v>1979</v>
      </c>
      <c r="B941" s="10" t="s">
        <v>87</v>
      </c>
      <c r="C941" s="10" t="str">
        <f t="shared" si="86"/>
        <v>1979-Apr</v>
      </c>
      <c r="D941" s="10">
        <v>42</v>
      </c>
      <c r="E941" s="10">
        <f t="shared" si="87"/>
        <v>219.15833333333333</v>
      </c>
      <c r="F941" s="10">
        <f t="shared" si="88"/>
        <v>218.85833333333332</v>
      </c>
      <c r="G941" s="10">
        <f t="shared" si="89"/>
        <v>19.190496135247308</v>
      </c>
      <c r="H941" s="10">
        <f t="shared" si="90"/>
        <v>45.500102945399853</v>
      </c>
    </row>
    <row r="942" spans="1:8" x14ac:dyDescent="0.3">
      <c r="A942" s="10">
        <f t="shared" si="91"/>
        <v>1979</v>
      </c>
      <c r="B942" s="10" t="s">
        <v>88</v>
      </c>
      <c r="C942" s="10" t="str">
        <f t="shared" si="86"/>
        <v>1979-May</v>
      </c>
      <c r="D942" s="10">
        <v>127.7</v>
      </c>
      <c r="E942" s="10">
        <f t="shared" si="87"/>
        <v>218.55833333333331</v>
      </c>
      <c r="F942" s="10">
        <f t="shared" si="88"/>
        <v>214.22916666666666</v>
      </c>
      <c r="G942" s="10">
        <f t="shared" si="89"/>
        <v>59.609063502868814</v>
      </c>
      <c r="H942" s="10">
        <f t="shared" si="90"/>
        <v>94.194633866921578</v>
      </c>
    </row>
    <row r="943" spans="1:8" x14ac:dyDescent="0.3">
      <c r="A943" s="10">
        <f t="shared" si="91"/>
        <v>1979</v>
      </c>
      <c r="B943" s="10" t="s">
        <v>89</v>
      </c>
      <c r="C943" s="10" t="str">
        <f t="shared" si="86"/>
        <v>1979-Jun</v>
      </c>
      <c r="D943" s="10">
        <v>582.9</v>
      </c>
      <c r="E943" s="10">
        <f t="shared" si="87"/>
        <v>209.9</v>
      </c>
      <c r="F943" s="10">
        <f t="shared" si="88"/>
        <v>209.24583333333334</v>
      </c>
      <c r="G943" s="10">
        <f t="shared" si="89"/>
        <v>278.57185527390033</v>
      </c>
      <c r="H943" s="10">
        <f t="shared" si="90"/>
        <v>269.42935814401113</v>
      </c>
    </row>
    <row r="944" spans="1:8" x14ac:dyDescent="0.3">
      <c r="A944" s="10">
        <f t="shared" si="91"/>
        <v>1979</v>
      </c>
      <c r="B944" s="10" t="s">
        <v>90</v>
      </c>
      <c r="C944" s="10" t="str">
        <f t="shared" si="86"/>
        <v>1979-Jul</v>
      </c>
      <c r="D944" s="10">
        <v>662.2</v>
      </c>
      <c r="E944" s="10">
        <f t="shared" si="87"/>
        <v>208.5916666666667</v>
      </c>
      <c r="F944" s="10">
        <f t="shared" si="88"/>
        <v>208.49166666666667</v>
      </c>
      <c r="G944" s="10">
        <f t="shared" si="89"/>
        <v>317.61461289420038</v>
      </c>
      <c r="H944" s="10">
        <f t="shared" si="90"/>
        <v>285.19083662626548</v>
      </c>
    </row>
    <row r="945" spans="1:8" x14ac:dyDescent="0.3">
      <c r="A945" s="10">
        <f t="shared" si="91"/>
        <v>1979</v>
      </c>
      <c r="B945" s="10" t="s">
        <v>91</v>
      </c>
      <c r="C945" s="10" t="str">
        <f t="shared" si="86"/>
        <v>1979-Aug</v>
      </c>
      <c r="D945" s="10">
        <v>383.7</v>
      </c>
      <c r="E945" s="10">
        <f t="shared" si="87"/>
        <v>208.39166666666668</v>
      </c>
      <c r="F945" s="10">
        <f t="shared" si="88"/>
        <v>207.17916666666667</v>
      </c>
      <c r="G945" s="10">
        <f t="shared" si="89"/>
        <v>185.20201918629206</v>
      </c>
      <c r="H945" s="10">
        <f t="shared" si="90"/>
        <v>173.75703732870761</v>
      </c>
    </row>
    <row r="946" spans="1:8" x14ac:dyDescent="0.3">
      <c r="A946" s="10">
        <f t="shared" si="91"/>
        <v>1979</v>
      </c>
      <c r="B946" s="10" t="s">
        <v>92</v>
      </c>
      <c r="C946" s="10" t="str">
        <f t="shared" si="86"/>
        <v>1979-Sep</v>
      </c>
      <c r="D946" s="10">
        <v>211.7</v>
      </c>
      <c r="E946" s="10">
        <f t="shared" si="87"/>
        <v>205.9666666666667</v>
      </c>
      <c r="F946" s="10">
        <f t="shared" si="88"/>
        <v>206.34583333333336</v>
      </c>
      <c r="G946" s="10">
        <f t="shared" si="89"/>
        <v>102.59475395270883</v>
      </c>
      <c r="H946" s="10">
        <f t="shared" si="90"/>
        <v>99.531501760555074</v>
      </c>
    </row>
    <row r="947" spans="1:8" x14ac:dyDescent="0.3">
      <c r="A947" s="10">
        <f t="shared" si="91"/>
        <v>1979</v>
      </c>
      <c r="B947" s="10" t="s">
        <v>93</v>
      </c>
      <c r="C947" s="10" t="str">
        <f t="shared" si="86"/>
        <v>1979-Oct</v>
      </c>
      <c r="D947" s="10">
        <v>163.80000000000001</v>
      </c>
      <c r="E947" s="10">
        <f t="shared" si="87"/>
        <v>206.72500000000002</v>
      </c>
      <c r="F947" s="10">
        <f t="shared" si="88"/>
        <v>209.75833333333338</v>
      </c>
      <c r="G947" s="10">
        <f t="shared" si="89"/>
        <v>78.089865321202964</v>
      </c>
      <c r="H947" s="10">
        <f t="shared" si="90"/>
        <v>121.62025926293542</v>
      </c>
    </row>
    <row r="948" spans="1:8" x14ac:dyDescent="0.3">
      <c r="A948" s="10">
        <f t="shared" si="91"/>
        <v>1979</v>
      </c>
      <c r="B948" s="10" t="s">
        <v>94</v>
      </c>
      <c r="C948" s="10" t="str">
        <f t="shared" si="86"/>
        <v>1979-Nov</v>
      </c>
      <c r="D948" s="10">
        <v>261.7</v>
      </c>
      <c r="E948" s="10">
        <f t="shared" si="87"/>
        <v>212.79166666666674</v>
      </c>
      <c r="F948" s="10">
        <f t="shared" si="88"/>
        <v>211.85833333333341</v>
      </c>
      <c r="G948" s="10">
        <f t="shared" si="89"/>
        <v>123.5259410769775</v>
      </c>
      <c r="H948" s="10">
        <f t="shared" si="90"/>
        <v>67.576439773848591</v>
      </c>
    </row>
    <row r="949" spans="1:8" x14ac:dyDescent="0.3">
      <c r="A949" s="10">
        <f t="shared" si="91"/>
        <v>1979</v>
      </c>
      <c r="B949" s="10" t="s">
        <v>95</v>
      </c>
      <c r="C949" s="10" t="str">
        <f t="shared" si="86"/>
        <v>1979-Dec</v>
      </c>
      <c r="D949" s="10">
        <v>23.3</v>
      </c>
      <c r="E949" s="10">
        <f t="shared" si="87"/>
        <v>210.92500000000007</v>
      </c>
      <c r="F949" s="10">
        <f t="shared" si="88"/>
        <v>217.7166666666667</v>
      </c>
      <c r="G949" s="10">
        <f t="shared" si="89"/>
        <v>10.701982699226823</v>
      </c>
      <c r="H949" s="10">
        <f t="shared" si="90"/>
        <v>16.591425721648235</v>
      </c>
    </row>
    <row r="950" spans="1:8" x14ac:dyDescent="0.3">
      <c r="A950" s="10">
        <f t="shared" si="91"/>
        <v>1980</v>
      </c>
      <c r="B950" s="10" t="s">
        <v>84</v>
      </c>
      <c r="C950" s="10" t="str">
        <f t="shared" si="86"/>
        <v>1980-Jan</v>
      </c>
      <c r="D950" s="10">
        <v>0</v>
      </c>
      <c r="E950" s="10">
        <f t="shared" si="87"/>
        <v>224.50833333333333</v>
      </c>
      <c r="F950" s="10">
        <f t="shared" si="88"/>
        <v>228.33333333333331</v>
      </c>
      <c r="G950" s="10">
        <f t="shared" si="89"/>
        <v>0</v>
      </c>
      <c r="H950" s="10">
        <f t="shared" si="90"/>
        <v>4.9026945630710452</v>
      </c>
    </row>
    <row r="951" spans="1:8" x14ac:dyDescent="0.3">
      <c r="A951" s="10">
        <f t="shared" si="91"/>
        <v>1980</v>
      </c>
      <c r="B951" s="10" t="s">
        <v>85</v>
      </c>
      <c r="C951" s="10" t="str">
        <f t="shared" si="86"/>
        <v>1980-Feb</v>
      </c>
      <c r="D951" s="10">
        <v>0.9</v>
      </c>
      <c r="E951" s="10">
        <f t="shared" si="87"/>
        <v>232.15833333333333</v>
      </c>
      <c r="F951" s="10">
        <f t="shared" si="88"/>
        <v>234.42499999999998</v>
      </c>
      <c r="G951" s="10">
        <f t="shared" si="89"/>
        <v>0.38391809747253924</v>
      </c>
      <c r="H951" s="10">
        <f t="shared" si="90"/>
        <v>6.3261633717838892</v>
      </c>
    </row>
    <row r="952" spans="1:8" x14ac:dyDescent="0.3">
      <c r="A952" s="10">
        <f t="shared" si="91"/>
        <v>1980</v>
      </c>
      <c r="B952" s="10" t="s">
        <v>86</v>
      </c>
      <c r="C952" s="10" t="str">
        <f t="shared" si="86"/>
        <v>1980-Mar</v>
      </c>
      <c r="D952" s="10">
        <v>20.8</v>
      </c>
      <c r="E952" s="10">
        <f t="shared" si="87"/>
        <v>236.69166666666663</v>
      </c>
      <c r="F952" s="10">
        <f t="shared" si="88"/>
        <v>233.68333333333331</v>
      </c>
      <c r="G952" s="10">
        <f t="shared" si="89"/>
        <v>8.9009343128164904</v>
      </c>
      <c r="H952" s="10">
        <f t="shared" si="90"/>
        <v>15.37954663485211</v>
      </c>
    </row>
    <row r="953" spans="1:8" x14ac:dyDescent="0.3">
      <c r="A953" s="10">
        <f t="shared" si="91"/>
        <v>1980</v>
      </c>
      <c r="B953" s="10" t="s">
        <v>87</v>
      </c>
      <c r="C953" s="10" t="str">
        <f t="shared" si="86"/>
        <v>1980-Apr</v>
      </c>
      <c r="D953" s="10">
        <v>114.8</v>
      </c>
      <c r="E953" s="10">
        <f t="shared" si="87"/>
        <v>230.67499999999998</v>
      </c>
      <c r="F953" s="10">
        <f t="shared" si="88"/>
        <v>235.61249999999998</v>
      </c>
      <c r="G953" s="10">
        <f t="shared" si="89"/>
        <v>48.724070242453188</v>
      </c>
      <c r="H953" s="10">
        <f t="shared" si="90"/>
        <v>45.500102945399853</v>
      </c>
    </row>
    <row r="954" spans="1:8" x14ac:dyDescent="0.3">
      <c r="A954" s="10">
        <f t="shared" si="91"/>
        <v>1980</v>
      </c>
      <c r="B954" s="10" t="s">
        <v>88</v>
      </c>
      <c r="C954" s="10" t="str">
        <f t="shared" si="86"/>
        <v>1980-May</v>
      </c>
      <c r="D954" s="10">
        <v>105.3</v>
      </c>
      <c r="E954" s="10">
        <f t="shared" si="87"/>
        <v>240.54999999999998</v>
      </c>
      <c r="F954" s="10">
        <f t="shared" si="88"/>
        <v>236.40833333333333</v>
      </c>
      <c r="G954" s="10">
        <f t="shared" si="89"/>
        <v>44.541577073566216</v>
      </c>
      <c r="H954" s="10">
        <f t="shared" si="90"/>
        <v>94.194633866921578</v>
      </c>
    </row>
    <row r="955" spans="1:8" x14ac:dyDescent="0.3">
      <c r="A955" s="10">
        <f t="shared" si="91"/>
        <v>1980</v>
      </c>
      <c r="B955" s="10" t="s">
        <v>89</v>
      </c>
      <c r="C955" s="10" t="str">
        <f t="shared" si="86"/>
        <v>1980-Jun</v>
      </c>
      <c r="D955" s="10">
        <v>745.9</v>
      </c>
      <c r="E955" s="10">
        <f t="shared" si="87"/>
        <v>232.26666666666668</v>
      </c>
      <c r="F955" s="10">
        <f t="shared" si="88"/>
        <v>232.94166666666669</v>
      </c>
      <c r="G955" s="10">
        <f t="shared" si="89"/>
        <v>320.20892211927162</v>
      </c>
      <c r="H955" s="10">
        <f t="shared" si="90"/>
        <v>269.42935814401113</v>
      </c>
    </row>
    <row r="956" spans="1:8" x14ac:dyDescent="0.3">
      <c r="A956" s="10">
        <f t="shared" si="91"/>
        <v>1980</v>
      </c>
      <c r="B956" s="10" t="s">
        <v>90</v>
      </c>
      <c r="C956" s="10" t="str">
        <f t="shared" si="86"/>
        <v>1980-Jul</v>
      </c>
      <c r="D956" s="10">
        <v>754</v>
      </c>
      <c r="E956" s="10">
        <f t="shared" si="87"/>
        <v>233.6166666666667</v>
      </c>
      <c r="F956" s="10">
        <f t="shared" si="88"/>
        <v>233.90833333333336</v>
      </c>
      <c r="G956" s="10">
        <f t="shared" si="89"/>
        <v>322.34849834336808</v>
      </c>
      <c r="H956" s="10">
        <f t="shared" si="90"/>
        <v>285.19083662626548</v>
      </c>
    </row>
    <row r="957" spans="1:8" x14ac:dyDescent="0.3">
      <c r="A957" s="10">
        <f t="shared" si="91"/>
        <v>1980</v>
      </c>
      <c r="B957" s="10" t="s">
        <v>91</v>
      </c>
      <c r="C957" s="10" t="str">
        <f t="shared" si="86"/>
        <v>1980-Aug</v>
      </c>
      <c r="D957" s="10">
        <v>438.1</v>
      </c>
      <c r="E957" s="10">
        <f t="shared" si="87"/>
        <v>234.20000000000005</v>
      </c>
      <c r="F957" s="10">
        <f t="shared" si="88"/>
        <v>234.44583333333338</v>
      </c>
      <c r="G957" s="10">
        <f t="shared" si="89"/>
        <v>186.86619155099788</v>
      </c>
      <c r="H957" s="10">
        <f t="shared" si="90"/>
        <v>173.75703732870761</v>
      </c>
    </row>
    <row r="958" spans="1:8" x14ac:dyDescent="0.3">
      <c r="A958" s="10">
        <f t="shared" si="91"/>
        <v>1980</v>
      </c>
      <c r="B958" s="10" t="s">
        <v>92</v>
      </c>
      <c r="C958" s="10" t="str">
        <f t="shared" si="86"/>
        <v>1980-Sep</v>
      </c>
      <c r="D958" s="10">
        <v>139.5</v>
      </c>
      <c r="E958" s="10">
        <f t="shared" si="87"/>
        <v>234.69166666666672</v>
      </c>
      <c r="F958" s="10">
        <f t="shared" si="88"/>
        <v>235.01250000000005</v>
      </c>
      <c r="G958" s="10">
        <f t="shared" si="89"/>
        <v>59.35854475825753</v>
      </c>
      <c r="H958" s="10">
        <f t="shared" si="90"/>
        <v>99.531501760555074</v>
      </c>
    </row>
    <row r="959" spans="1:8" x14ac:dyDescent="0.3">
      <c r="A959" s="10">
        <f t="shared" si="91"/>
        <v>1980</v>
      </c>
      <c r="B959" s="10" t="s">
        <v>93</v>
      </c>
      <c r="C959" s="10" t="str">
        <f t="shared" si="86"/>
        <v>1980-Oct</v>
      </c>
      <c r="D959" s="10">
        <v>282.3</v>
      </c>
      <c r="E959" s="10">
        <f t="shared" si="87"/>
        <v>235.33333333333337</v>
      </c>
      <c r="F959" s="10">
        <f t="shared" si="88"/>
        <v>233.71250000000003</v>
      </c>
      <c r="G959" s="10">
        <f t="shared" si="89"/>
        <v>120.78943145959244</v>
      </c>
      <c r="H959" s="10">
        <f t="shared" si="90"/>
        <v>121.62025926293542</v>
      </c>
    </row>
    <row r="960" spans="1:8" x14ac:dyDescent="0.3">
      <c r="A960" s="10">
        <f t="shared" si="91"/>
        <v>1980</v>
      </c>
      <c r="B960" s="10" t="s">
        <v>94</v>
      </c>
      <c r="C960" s="10" t="str">
        <f t="shared" si="86"/>
        <v>1980-Nov</v>
      </c>
      <c r="D960" s="10">
        <v>162.30000000000001</v>
      </c>
      <c r="E960" s="10">
        <f t="shared" si="87"/>
        <v>232.0916666666667</v>
      </c>
      <c r="F960" s="10">
        <f t="shared" si="88"/>
        <v>234.63333333333338</v>
      </c>
      <c r="G960" s="10">
        <f t="shared" si="89"/>
        <v>69.171757351896574</v>
      </c>
      <c r="H960" s="10">
        <f t="shared" si="90"/>
        <v>67.576439773848591</v>
      </c>
    </row>
    <row r="961" spans="1:8" x14ac:dyDescent="0.3">
      <c r="A961" s="10">
        <f t="shared" si="91"/>
        <v>1980</v>
      </c>
      <c r="B961" s="10" t="s">
        <v>95</v>
      </c>
      <c r="C961" s="10" t="str">
        <f t="shared" si="86"/>
        <v>1980-Dec</v>
      </c>
      <c r="D961" s="10">
        <v>39.5</v>
      </c>
      <c r="E961" s="10">
        <f t="shared" si="87"/>
        <v>237.17500000000007</v>
      </c>
      <c r="F961" s="10">
        <f t="shared" si="88"/>
        <v>244.11250000000001</v>
      </c>
      <c r="G961" s="10">
        <f t="shared" si="89"/>
        <v>16.181064058579548</v>
      </c>
      <c r="H961" s="10">
        <f t="shared" si="90"/>
        <v>16.591425721648235</v>
      </c>
    </row>
    <row r="962" spans="1:8" x14ac:dyDescent="0.3">
      <c r="A962" s="10">
        <f t="shared" si="91"/>
        <v>1981</v>
      </c>
      <c r="B962" s="10" t="s">
        <v>84</v>
      </c>
      <c r="C962" s="10" t="str">
        <f t="shared" si="86"/>
        <v>1981-Jan</v>
      </c>
      <c r="D962" s="10">
        <v>7</v>
      </c>
      <c r="E962" s="10">
        <f t="shared" si="87"/>
        <v>251.04999999999998</v>
      </c>
      <c r="F962" s="10">
        <f t="shared" si="88"/>
        <v>240.04166666666666</v>
      </c>
      <c r="G962" s="10">
        <f t="shared" si="89"/>
        <v>2.9161603888213854</v>
      </c>
      <c r="H962" s="10">
        <f t="shared" si="90"/>
        <v>4.9026945630710452</v>
      </c>
    </row>
    <row r="963" spans="1:8" x14ac:dyDescent="0.3">
      <c r="A963" s="10">
        <f t="shared" si="91"/>
        <v>1981</v>
      </c>
      <c r="B963" s="10" t="s">
        <v>85</v>
      </c>
      <c r="C963" s="10" t="str">
        <f t="shared" ref="C963:C1026" si="92">_xlfn.CONCAT(A963,"-",LEFT(B963,3))</f>
        <v>1981-Feb</v>
      </c>
      <c r="D963" s="10">
        <v>6.8</v>
      </c>
      <c r="E963" s="10">
        <f t="shared" si="87"/>
        <v>229.03333333333333</v>
      </c>
      <c r="F963" s="10">
        <f t="shared" si="88"/>
        <v>231.42916666666667</v>
      </c>
      <c r="G963" s="10">
        <f t="shared" si="89"/>
        <v>2.9382640476747746</v>
      </c>
      <c r="H963" s="10">
        <f t="shared" si="90"/>
        <v>6.3261633717838892</v>
      </c>
    </row>
    <row r="964" spans="1:8" x14ac:dyDescent="0.3">
      <c r="A964" s="10">
        <f t="shared" si="91"/>
        <v>1981</v>
      </c>
      <c r="B964" s="10" t="s">
        <v>86</v>
      </c>
      <c r="C964" s="10" t="str">
        <f t="shared" si="92"/>
        <v>1981-Mar</v>
      </c>
      <c r="D964" s="10">
        <v>28.5</v>
      </c>
      <c r="E964" s="10">
        <f t="shared" si="87"/>
        <v>233.82500000000002</v>
      </c>
      <c r="F964" s="10">
        <f t="shared" si="88"/>
        <v>243.70416666666668</v>
      </c>
      <c r="G964" s="10">
        <f t="shared" si="89"/>
        <v>11.694506659371847</v>
      </c>
      <c r="H964" s="10">
        <f t="shared" si="90"/>
        <v>15.37954663485211</v>
      </c>
    </row>
    <row r="965" spans="1:8" x14ac:dyDescent="0.3">
      <c r="A965" s="10">
        <f t="shared" si="91"/>
        <v>1981</v>
      </c>
      <c r="B965" s="10" t="s">
        <v>87</v>
      </c>
      <c r="C965" s="10" t="str">
        <f t="shared" si="92"/>
        <v>1981-Apr</v>
      </c>
      <c r="D965" s="10">
        <v>75.900000000000006</v>
      </c>
      <c r="E965" s="10">
        <f t="shared" si="87"/>
        <v>253.58333333333334</v>
      </c>
      <c r="F965" s="10">
        <f t="shared" si="88"/>
        <v>252.86250000000001</v>
      </c>
      <c r="G965" s="10">
        <f t="shared" si="89"/>
        <v>30.016313213703103</v>
      </c>
      <c r="H965" s="10">
        <f t="shared" si="90"/>
        <v>45.500102945399853</v>
      </c>
    </row>
    <row r="966" spans="1:8" x14ac:dyDescent="0.3">
      <c r="A966" s="10">
        <f t="shared" si="91"/>
        <v>1981</v>
      </c>
      <c r="B966" s="10" t="s">
        <v>88</v>
      </c>
      <c r="C966" s="10" t="str">
        <f t="shared" si="92"/>
        <v>1981-May</v>
      </c>
      <c r="D966" s="10">
        <v>166.3</v>
      </c>
      <c r="E966" s="10">
        <f t="shared" si="87"/>
        <v>252.14166666666665</v>
      </c>
      <c r="F966" s="10">
        <f t="shared" si="88"/>
        <v>251.15416666666664</v>
      </c>
      <c r="G966" s="10">
        <f t="shared" si="89"/>
        <v>66.21431059939944</v>
      </c>
      <c r="H966" s="10">
        <f t="shared" si="90"/>
        <v>94.194633866921578</v>
      </c>
    </row>
    <row r="967" spans="1:8" x14ac:dyDescent="0.3">
      <c r="A967" s="10">
        <f t="shared" si="91"/>
        <v>1981</v>
      </c>
      <c r="B967" s="10" t="s">
        <v>89</v>
      </c>
      <c r="C967" s="10" t="str">
        <f t="shared" si="92"/>
        <v>1981-Jun</v>
      </c>
      <c r="D967" s="10">
        <v>912.4</v>
      </c>
      <c r="E967" s="10">
        <f t="shared" si="87"/>
        <v>250.16666666666666</v>
      </c>
      <c r="F967" s="10">
        <f t="shared" si="88"/>
        <v>250.32499999999999</v>
      </c>
      <c r="G967" s="10">
        <f t="shared" si="89"/>
        <v>364.48616798162391</v>
      </c>
      <c r="H967" s="10">
        <f t="shared" si="90"/>
        <v>269.42935814401113</v>
      </c>
    </row>
    <row r="968" spans="1:8" x14ac:dyDescent="0.3">
      <c r="A968" s="10">
        <f t="shared" si="91"/>
        <v>1981</v>
      </c>
      <c r="B968" s="10" t="s">
        <v>90</v>
      </c>
      <c r="C968" s="10" t="str">
        <f t="shared" si="92"/>
        <v>1981-Jul</v>
      </c>
      <c r="D968" s="10">
        <v>489.8</v>
      </c>
      <c r="E968" s="10">
        <f t="shared" si="87"/>
        <v>250.48333333333335</v>
      </c>
      <c r="F968" s="10">
        <f t="shared" si="88"/>
        <v>250.22083333333336</v>
      </c>
      <c r="G968" s="10">
        <f t="shared" si="89"/>
        <v>195.74709007043776</v>
      </c>
      <c r="H968" s="10">
        <f t="shared" si="90"/>
        <v>285.19083662626548</v>
      </c>
    </row>
    <row r="969" spans="1:8" x14ac:dyDescent="0.3">
      <c r="A969" s="10">
        <f t="shared" si="91"/>
        <v>1981</v>
      </c>
      <c r="B969" s="10" t="s">
        <v>91</v>
      </c>
      <c r="C969" s="10" t="str">
        <f t="shared" si="92"/>
        <v>1981-Aug</v>
      </c>
      <c r="D969" s="10">
        <v>495.6</v>
      </c>
      <c r="E969" s="10">
        <f t="shared" ref="E969:E1032" si="93">AVERAGE(D963:D974)</f>
        <v>249.95833333333334</v>
      </c>
      <c r="F969" s="10">
        <f t="shared" ref="F969:F1032" si="94">AVERAGE(E969:E970)</f>
        <v>249.67916666666667</v>
      </c>
      <c r="G969" s="10">
        <f t="shared" ref="G969:G1032" si="95">D969*100/F969</f>
        <v>198.49473490980091</v>
      </c>
      <c r="H969" s="10">
        <f t="shared" ref="H969:H1032" si="96">_xlfn.SWITCH(TRUE,B969="January",$K$125,B969="February",$K$126,B969="March",$K$127,B969="April",$K$128,B969="May",$K$129,B969="June",$K$130,B969="July",$K$131,B969="August",$K$132,B969="September",$K$133,B969="October",$K$134,B969="November",$K$135,B969="December",$K$136)</f>
        <v>173.75703732870761</v>
      </c>
    </row>
    <row r="970" spans="1:8" x14ac:dyDescent="0.3">
      <c r="A970" s="10">
        <f t="shared" si="91"/>
        <v>1981</v>
      </c>
      <c r="B970" s="10" t="s">
        <v>92</v>
      </c>
      <c r="C970" s="10" t="str">
        <f t="shared" si="92"/>
        <v>1981-Sep</v>
      </c>
      <c r="D970" s="10">
        <v>376.6</v>
      </c>
      <c r="E970" s="10">
        <f t="shared" si="93"/>
        <v>249.39999999999998</v>
      </c>
      <c r="F970" s="10">
        <f t="shared" si="94"/>
        <v>249.125</v>
      </c>
      <c r="G970" s="10">
        <f t="shared" si="95"/>
        <v>151.16909182137482</v>
      </c>
      <c r="H970" s="10">
        <f t="shared" si="96"/>
        <v>99.531501760555074</v>
      </c>
    </row>
    <row r="971" spans="1:8" x14ac:dyDescent="0.3">
      <c r="A971" s="10">
        <f t="shared" si="91"/>
        <v>1981</v>
      </c>
      <c r="B971" s="10" t="s">
        <v>93</v>
      </c>
      <c r="C971" s="10" t="str">
        <f t="shared" si="92"/>
        <v>1981-Oct</v>
      </c>
      <c r="D971" s="10">
        <v>265</v>
      </c>
      <c r="E971" s="10">
        <f t="shared" si="93"/>
        <v>248.85</v>
      </c>
      <c r="F971" s="10">
        <f t="shared" si="94"/>
        <v>248.20416666666665</v>
      </c>
      <c r="G971" s="10">
        <f t="shared" si="95"/>
        <v>106.76694253722575</v>
      </c>
      <c r="H971" s="10">
        <f t="shared" si="96"/>
        <v>121.62025926293542</v>
      </c>
    </row>
    <row r="972" spans="1:8" x14ac:dyDescent="0.3">
      <c r="A972" s="10">
        <f t="shared" si="91"/>
        <v>1981</v>
      </c>
      <c r="B972" s="10" t="s">
        <v>94</v>
      </c>
      <c r="C972" s="10" t="str">
        <f t="shared" si="92"/>
        <v>1981-Nov</v>
      </c>
      <c r="D972" s="10">
        <v>138.6</v>
      </c>
      <c r="E972" s="10">
        <f t="shared" si="93"/>
        <v>247.55833333333331</v>
      </c>
      <c r="F972" s="10">
        <f t="shared" si="94"/>
        <v>246.80416666666665</v>
      </c>
      <c r="G972" s="10">
        <f t="shared" si="95"/>
        <v>56.157884962774133</v>
      </c>
      <c r="H972" s="10">
        <f t="shared" si="96"/>
        <v>67.576439773848591</v>
      </c>
    </row>
    <row r="973" spans="1:8" x14ac:dyDescent="0.3">
      <c r="A973" s="10">
        <f t="shared" si="91"/>
        <v>1981</v>
      </c>
      <c r="B973" s="10" t="s">
        <v>95</v>
      </c>
      <c r="C973" s="10" t="str">
        <f t="shared" si="92"/>
        <v>1981-Dec</v>
      </c>
      <c r="D973" s="10">
        <v>43.3</v>
      </c>
      <c r="E973" s="10">
        <f t="shared" si="93"/>
        <v>246.04999999999998</v>
      </c>
      <c r="F973" s="10">
        <f t="shared" si="94"/>
        <v>233.54166666666666</v>
      </c>
      <c r="G973" s="10">
        <f t="shared" si="95"/>
        <v>18.540588760035682</v>
      </c>
      <c r="H973" s="10">
        <f t="shared" si="96"/>
        <v>16.591425721648235</v>
      </c>
    </row>
    <row r="974" spans="1:8" x14ac:dyDescent="0.3">
      <c r="A974" s="10">
        <f t="shared" ref="A974:A1037" si="97">A962+1</f>
        <v>1982</v>
      </c>
      <c r="B974" s="10" t="s">
        <v>84</v>
      </c>
      <c r="C974" s="10" t="str">
        <f t="shared" si="92"/>
        <v>1982-Jan</v>
      </c>
      <c r="D974" s="10">
        <v>0.7</v>
      </c>
      <c r="E974" s="10">
        <f t="shared" si="93"/>
        <v>221.03333333333333</v>
      </c>
      <c r="F974" s="10">
        <f t="shared" si="94"/>
        <v>221.9375</v>
      </c>
      <c r="G974" s="10">
        <f t="shared" si="95"/>
        <v>0.31540411151788228</v>
      </c>
      <c r="H974" s="10">
        <f t="shared" si="96"/>
        <v>4.9026945630710452</v>
      </c>
    </row>
    <row r="975" spans="1:8" x14ac:dyDescent="0.3">
      <c r="A975" s="10">
        <f t="shared" si="97"/>
        <v>1982</v>
      </c>
      <c r="B975" s="10" t="s">
        <v>85</v>
      </c>
      <c r="C975" s="10" t="str">
        <f t="shared" si="92"/>
        <v>1982-Feb</v>
      </c>
      <c r="D975" s="10">
        <v>0.1</v>
      </c>
      <c r="E975" s="10">
        <f t="shared" si="93"/>
        <v>222.8416666666667</v>
      </c>
      <c r="F975" s="10">
        <f t="shared" si="94"/>
        <v>222.81666666666666</v>
      </c>
      <c r="G975" s="10">
        <f t="shared" si="95"/>
        <v>4.4879946144064625E-2</v>
      </c>
      <c r="H975" s="10">
        <f t="shared" si="96"/>
        <v>6.3261633717838892</v>
      </c>
    </row>
    <row r="976" spans="1:8" x14ac:dyDescent="0.3">
      <c r="A976" s="10">
        <f t="shared" si="97"/>
        <v>1982</v>
      </c>
      <c r="B976" s="10" t="s">
        <v>86</v>
      </c>
      <c r="C976" s="10" t="str">
        <f t="shared" si="92"/>
        <v>1982-Mar</v>
      </c>
      <c r="D976" s="10">
        <v>21.9</v>
      </c>
      <c r="E976" s="10">
        <f t="shared" si="93"/>
        <v>222.79166666666666</v>
      </c>
      <c r="F976" s="10">
        <f t="shared" si="94"/>
        <v>210.04166666666666</v>
      </c>
      <c r="G976" s="10">
        <f t="shared" si="95"/>
        <v>10.426502678040071</v>
      </c>
      <c r="H976" s="10">
        <f t="shared" si="96"/>
        <v>15.37954663485211</v>
      </c>
    </row>
    <row r="977" spans="1:8" x14ac:dyDescent="0.3">
      <c r="A977" s="10">
        <f t="shared" si="97"/>
        <v>1982</v>
      </c>
      <c r="B977" s="10" t="s">
        <v>87</v>
      </c>
      <c r="C977" s="10" t="str">
        <f t="shared" si="92"/>
        <v>1982-Apr</v>
      </c>
      <c r="D977" s="10">
        <v>60.4</v>
      </c>
      <c r="E977" s="10">
        <f t="shared" si="93"/>
        <v>197.29166666666666</v>
      </c>
      <c r="F977" s="10">
        <f t="shared" si="94"/>
        <v>193.1</v>
      </c>
      <c r="G977" s="10">
        <f t="shared" si="95"/>
        <v>31.27912998446401</v>
      </c>
      <c r="H977" s="10">
        <f t="shared" si="96"/>
        <v>45.500102945399853</v>
      </c>
    </row>
    <row r="978" spans="1:8" x14ac:dyDescent="0.3">
      <c r="A978" s="10">
        <f t="shared" si="97"/>
        <v>1982</v>
      </c>
      <c r="B978" s="10" t="s">
        <v>88</v>
      </c>
      <c r="C978" s="10" t="str">
        <f t="shared" si="92"/>
        <v>1982-May</v>
      </c>
      <c r="D978" s="10">
        <v>148.19999999999999</v>
      </c>
      <c r="E978" s="10">
        <f t="shared" si="93"/>
        <v>188.90833333333333</v>
      </c>
      <c r="F978" s="10">
        <f t="shared" si="94"/>
        <v>188.44583333333333</v>
      </c>
      <c r="G978" s="10">
        <f t="shared" si="95"/>
        <v>78.643288301235984</v>
      </c>
      <c r="H978" s="10">
        <f t="shared" si="96"/>
        <v>94.194633866921578</v>
      </c>
    </row>
    <row r="979" spans="1:8" x14ac:dyDescent="0.3">
      <c r="A979" s="10">
        <f t="shared" si="97"/>
        <v>1982</v>
      </c>
      <c r="B979" s="10" t="s">
        <v>89</v>
      </c>
      <c r="C979" s="10" t="str">
        <f t="shared" si="92"/>
        <v>1982-Jun</v>
      </c>
      <c r="D979" s="10">
        <v>612.20000000000005</v>
      </c>
      <c r="E979" s="10">
        <f t="shared" si="93"/>
        <v>187.98333333333335</v>
      </c>
      <c r="F979" s="10">
        <f t="shared" si="94"/>
        <v>186.62916666666666</v>
      </c>
      <c r="G979" s="10">
        <f t="shared" si="95"/>
        <v>328.03018463530623</v>
      </c>
      <c r="H979" s="10">
        <f t="shared" si="96"/>
        <v>269.42935814401113</v>
      </c>
    </row>
    <row r="980" spans="1:8" x14ac:dyDescent="0.3">
      <c r="A980" s="10">
        <f t="shared" si="97"/>
        <v>1982</v>
      </c>
      <c r="B980" s="10" t="s">
        <v>90</v>
      </c>
      <c r="C980" s="10" t="str">
        <f t="shared" si="92"/>
        <v>1982-Jul</v>
      </c>
      <c r="D980" s="10">
        <v>511.5</v>
      </c>
      <c r="E980" s="10">
        <f t="shared" si="93"/>
        <v>185.27500000000001</v>
      </c>
      <c r="F980" s="10">
        <f t="shared" si="94"/>
        <v>185.25416666666666</v>
      </c>
      <c r="G980" s="10">
        <f t="shared" si="95"/>
        <v>276.10715008659275</v>
      </c>
      <c r="H980" s="10">
        <f t="shared" si="96"/>
        <v>285.19083662626548</v>
      </c>
    </row>
    <row r="981" spans="1:8" x14ac:dyDescent="0.3">
      <c r="A981" s="10">
        <f t="shared" si="97"/>
        <v>1982</v>
      </c>
      <c r="B981" s="10" t="s">
        <v>91</v>
      </c>
      <c r="C981" s="10" t="str">
        <f t="shared" si="92"/>
        <v>1982-Aug</v>
      </c>
      <c r="D981" s="10">
        <v>495</v>
      </c>
      <c r="E981" s="10">
        <f t="shared" si="93"/>
        <v>185.23333333333335</v>
      </c>
      <c r="F981" s="10">
        <f t="shared" si="94"/>
        <v>185.29166666666669</v>
      </c>
      <c r="G981" s="10">
        <f t="shared" si="95"/>
        <v>267.14639082527543</v>
      </c>
      <c r="H981" s="10">
        <f t="shared" si="96"/>
        <v>173.75703732870761</v>
      </c>
    </row>
    <row r="982" spans="1:8" x14ac:dyDescent="0.3">
      <c r="A982" s="10">
        <f t="shared" si="97"/>
        <v>1982</v>
      </c>
      <c r="B982" s="10" t="s">
        <v>92</v>
      </c>
      <c r="C982" s="10" t="str">
        <f t="shared" si="92"/>
        <v>1982-Sep</v>
      </c>
      <c r="D982" s="10">
        <v>70.599999999999994</v>
      </c>
      <c r="E982" s="10">
        <f t="shared" si="93"/>
        <v>185.35</v>
      </c>
      <c r="F982" s="10">
        <f t="shared" si="94"/>
        <v>184.47500000000002</v>
      </c>
      <c r="G982" s="10">
        <f t="shared" si="95"/>
        <v>38.270768396801728</v>
      </c>
      <c r="H982" s="10">
        <f t="shared" si="96"/>
        <v>99.531501760555074</v>
      </c>
    </row>
    <row r="983" spans="1:8" x14ac:dyDescent="0.3">
      <c r="A983" s="10">
        <f t="shared" si="97"/>
        <v>1982</v>
      </c>
      <c r="B983" s="10" t="s">
        <v>93</v>
      </c>
      <c r="C983" s="10" t="str">
        <f t="shared" si="92"/>
        <v>1982-Oct</v>
      </c>
      <c r="D983" s="10">
        <v>164.4</v>
      </c>
      <c r="E983" s="10">
        <f t="shared" si="93"/>
        <v>183.60000000000002</v>
      </c>
      <c r="F983" s="10">
        <f t="shared" si="94"/>
        <v>181.62916666666666</v>
      </c>
      <c r="G983" s="10">
        <f t="shared" si="95"/>
        <v>90.514096946617428</v>
      </c>
      <c r="H983" s="10">
        <f t="shared" si="96"/>
        <v>121.62025926293542</v>
      </c>
    </row>
    <row r="984" spans="1:8" x14ac:dyDescent="0.3">
      <c r="A984" s="10">
        <f t="shared" si="97"/>
        <v>1982</v>
      </c>
      <c r="B984" s="10" t="s">
        <v>94</v>
      </c>
      <c r="C984" s="10" t="str">
        <f t="shared" si="92"/>
        <v>1982-Nov</v>
      </c>
      <c r="D984" s="10">
        <v>127.5</v>
      </c>
      <c r="E984" s="10">
        <f t="shared" si="93"/>
        <v>179.65833333333333</v>
      </c>
      <c r="F984" s="10">
        <f t="shared" si="94"/>
        <v>176.64999999999998</v>
      </c>
      <c r="G984" s="10">
        <f t="shared" si="95"/>
        <v>72.176620435890186</v>
      </c>
      <c r="H984" s="10">
        <f t="shared" si="96"/>
        <v>67.576439773848591</v>
      </c>
    </row>
    <row r="985" spans="1:8" x14ac:dyDescent="0.3">
      <c r="A985" s="10">
        <f t="shared" si="97"/>
        <v>1982</v>
      </c>
      <c r="B985" s="10" t="s">
        <v>95</v>
      </c>
      <c r="C985" s="10" t="str">
        <f t="shared" si="92"/>
        <v>1982-Dec</v>
      </c>
      <c r="D985" s="10">
        <v>10.8</v>
      </c>
      <c r="E985" s="10">
        <f t="shared" si="93"/>
        <v>173.64166666666665</v>
      </c>
      <c r="F985" s="10">
        <f t="shared" si="94"/>
        <v>161.58333333333331</v>
      </c>
      <c r="G985" s="10">
        <f t="shared" si="95"/>
        <v>6.6838576585869012</v>
      </c>
      <c r="H985" s="10">
        <f t="shared" si="96"/>
        <v>16.591425721648235</v>
      </c>
    </row>
    <row r="986" spans="1:8" x14ac:dyDescent="0.3">
      <c r="A986" s="10">
        <f t="shared" si="97"/>
        <v>1983</v>
      </c>
      <c r="B986" s="10" t="s">
        <v>84</v>
      </c>
      <c r="C986" s="10" t="str">
        <f t="shared" si="92"/>
        <v>1983-Jan</v>
      </c>
      <c r="D986" s="10">
        <v>0.2</v>
      </c>
      <c r="E986" s="10">
        <f t="shared" si="93"/>
        <v>149.52500000000001</v>
      </c>
      <c r="F986" s="10">
        <f t="shared" si="94"/>
        <v>152.51249999999999</v>
      </c>
      <c r="G986" s="10">
        <f t="shared" si="95"/>
        <v>0.13113679206622408</v>
      </c>
      <c r="H986" s="10">
        <f t="shared" si="96"/>
        <v>4.9026945630710452</v>
      </c>
    </row>
    <row r="987" spans="1:8" x14ac:dyDescent="0.3">
      <c r="A987" s="10">
        <f t="shared" si="97"/>
        <v>1983</v>
      </c>
      <c r="B987" s="10" t="s">
        <v>85</v>
      </c>
      <c r="C987" s="10" t="str">
        <f t="shared" si="92"/>
        <v>1983-Feb</v>
      </c>
      <c r="D987" s="10">
        <v>1.5</v>
      </c>
      <c r="E987" s="10">
        <f t="shared" si="93"/>
        <v>155.5</v>
      </c>
      <c r="F987" s="10">
        <f t="shared" si="94"/>
        <v>159.03750000000002</v>
      </c>
      <c r="G987" s="10">
        <f t="shared" si="95"/>
        <v>0.94317377976892225</v>
      </c>
      <c r="H987" s="10">
        <f t="shared" si="96"/>
        <v>6.3261633717838892</v>
      </c>
    </row>
    <row r="988" spans="1:8" x14ac:dyDescent="0.3">
      <c r="A988" s="10">
        <f t="shared" si="97"/>
        <v>1983</v>
      </c>
      <c r="B988" s="10" t="s">
        <v>86</v>
      </c>
      <c r="C988" s="10" t="str">
        <f t="shared" si="92"/>
        <v>1983-Mar</v>
      </c>
      <c r="D988" s="10">
        <v>0.9</v>
      </c>
      <c r="E988" s="10">
        <f t="shared" si="93"/>
        <v>162.57500000000002</v>
      </c>
      <c r="F988" s="10">
        <f t="shared" si="94"/>
        <v>177.17916666666667</v>
      </c>
      <c r="G988" s="10">
        <f t="shared" si="95"/>
        <v>0.50796039790231162</v>
      </c>
      <c r="H988" s="10">
        <f t="shared" si="96"/>
        <v>15.37954663485211</v>
      </c>
    </row>
    <row r="989" spans="1:8" x14ac:dyDescent="0.3">
      <c r="A989" s="10">
        <f t="shared" si="97"/>
        <v>1983</v>
      </c>
      <c r="B989" s="10" t="s">
        <v>87</v>
      </c>
      <c r="C989" s="10" t="str">
        <f t="shared" si="92"/>
        <v>1983-Apr</v>
      </c>
      <c r="D989" s="10">
        <v>13.1</v>
      </c>
      <c r="E989" s="10">
        <f t="shared" si="93"/>
        <v>191.78333333333333</v>
      </c>
      <c r="F989" s="10">
        <f t="shared" si="94"/>
        <v>190.60833333333332</v>
      </c>
      <c r="G989" s="10">
        <f t="shared" si="95"/>
        <v>6.8727320421457616</v>
      </c>
      <c r="H989" s="10">
        <f t="shared" si="96"/>
        <v>45.500102945399853</v>
      </c>
    </row>
    <row r="990" spans="1:8" x14ac:dyDescent="0.3">
      <c r="A990" s="10">
        <f t="shared" si="97"/>
        <v>1983</v>
      </c>
      <c r="B990" s="10" t="s">
        <v>88</v>
      </c>
      <c r="C990" s="10" t="str">
        <f t="shared" si="92"/>
        <v>1983-May</v>
      </c>
      <c r="D990" s="10">
        <v>76</v>
      </c>
      <c r="E990" s="10">
        <f t="shared" si="93"/>
        <v>189.43333333333331</v>
      </c>
      <c r="F990" s="10">
        <f t="shared" si="94"/>
        <v>188.97499999999997</v>
      </c>
      <c r="G990" s="10">
        <f t="shared" si="95"/>
        <v>40.216959915332723</v>
      </c>
      <c r="H990" s="10">
        <f t="shared" si="96"/>
        <v>94.194633866921578</v>
      </c>
    </row>
    <row r="991" spans="1:8" x14ac:dyDescent="0.3">
      <c r="A991" s="10">
        <f t="shared" si="97"/>
        <v>1983</v>
      </c>
      <c r="B991" s="10" t="s">
        <v>89</v>
      </c>
      <c r="C991" s="10" t="str">
        <f t="shared" si="92"/>
        <v>1983-Jun</v>
      </c>
      <c r="D991" s="10">
        <v>322.8</v>
      </c>
      <c r="E991" s="10">
        <f t="shared" si="93"/>
        <v>188.51666666666665</v>
      </c>
      <c r="F991" s="10">
        <f t="shared" si="94"/>
        <v>190.94583333333333</v>
      </c>
      <c r="G991" s="10">
        <f t="shared" si="95"/>
        <v>169.05317825735921</v>
      </c>
      <c r="H991" s="10">
        <f t="shared" si="96"/>
        <v>269.42935814401113</v>
      </c>
    </row>
    <row r="992" spans="1:8" x14ac:dyDescent="0.3">
      <c r="A992" s="10">
        <f t="shared" si="97"/>
        <v>1983</v>
      </c>
      <c r="B992" s="10" t="s">
        <v>90</v>
      </c>
      <c r="C992" s="10" t="str">
        <f t="shared" si="92"/>
        <v>1983-Jul</v>
      </c>
      <c r="D992" s="10">
        <v>583.20000000000005</v>
      </c>
      <c r="E992" s="10">
        <f t="shared" si="93"/>
        <v>193.37499999999997</v>
      </c>
      <c r="F992" s="10">
        <f t="shared" si="94"/>
        <v>194.89999999999998</v>
      </c>
      <c r="G992" s="10">
        <f t="shared" si="95"/>
        <v>299.23037455105191</v>
      </c>
      <c r="H992" s="10">
        <f t="shared" si="96"/>
        <v>285.19083662626548</v>
      </c>
    </row>
    <row r="993" spans="1:8" x14ac:dyDescent="0.3">
      <c r="A993" s="10">
        <f t="shared" si="97"/>
        <v>1983</v>
      </c>
      <c r="B993" s="10" t="s">
        <v>91</v>
      </c>
      <c r="C993" s="10" t="str">
        <f t="shared" si="92"/>
        <v>1983-Aug</v>
      </c>
      <c r="D993" s="10">
        <v>579.9</v>
      </c>
      <c r="E993" s="10">
        <f t="shared" si="93"/>
        <v>196.42499999999998</v>
      </c>
      <c r="F993" s="10">
        <f t="shared" si="94"/>
        <v>198.86249999999998</v>
      </c>
      <c r="G993" s="10">
        <f t="shared" si="95"/>
        <v>291.60852347727706</v>
      </c>
      <c r="H993" s="10">
        <f t="shared" si="96"/>
        <v>173.75703732870761</v>
      </c>
    </row>
    <row r="994" spans="1:8" x14ac:dyDescent="0.3">
      <c r="A994" s="10">
        <f t="shared" si="97"/>
        <v>1983</v>
      </c>
      <c r="B994" s="10" t="s">
        <v>92</v>
      </c>
      <c r="C994" s="10" t="str">
        <f t="shared" si="92"/>
        <v>1983-Sep</v>
      </c>
      <c r="D994" s="10">
        <v>421.1</v>
      </c>
      <c r="E994" s="10">
        <f t="shared" si="93"/>
        <v>201.29999999999998</v>
      </c>
      <c r="F994" s="10">
        <f t="shared" si="94"/>
        <v>205.23333333333332</v>
      </c>
      <c r="G994" s="10">
        <f t="shared" si="95"/>
        <v>205.18109468897191</v>
      </c>
      <c r="H994" s="10">
        <f t="shared" si="96"/>
        <v>99.531501760555074</v>
      </c>
    </row>
    <row r="995" spans="1:8" x14ac:dyDescent="0.3">
      <c r="A995" s="10">
        <f t="shared" si="97"/>
        <v>1983</v>
      </c>
      <c r="B995" s="10" t="s">
        <v>93</v>
      </c>
      <c r="C995" s="10" t="str">
        <f t="shared" si="92"/>
        <v>1983-Oct</v>
      </c>
      <c r="D995" s="10">
        <v>136.19999999999999</v>
      </c>
      <c r="E995" s="10">
        <f t="shared" si="93"/>
        <v>209.16666666666666</v>
      </c>
      <c r="F995" s="10">
        <f t="shared" si="94"/>
        <v>215.375</v>
      </c>
      <c r="G995" s="10">
        <f t="shared" si="95"/>
        <v>63.238537434706899</v>
      </c>
      <c r="H995" s="10">
        <f t="shared" si="96"/>
        <v>121.62025926293542</v>
      </c>
    </row>
    <row r="996" spans="1:8" x14ac:dyDescent="0.3">
      <c r="A996" s="10">
        <f t="shared" si="97"/>
        <v>1983</v>
      </c>
      <c r="B996" s="10" t="s">
        <v>94</v>
      </c>
      <c r="C996" s="10" t="str">
        <f t="shared" si="92"/>
        <v>1983-Nov</v>
      </c>
      <c r="D996" s="10">
        <v>116.5</v>
      </c>
      <c r="E996" s="10">
        <f t="shared" si="93"/>
        <v>221.58333333333334</v>
      </c>
      <c r="F996" s="10">
        <f t="shared" si="94"/>
        <v>221.94166666666666</v>
      </c>
      <c r="G996" s="10">
        <f t="shared" si="95"/>
        <v>52.491270228663687</v>
      </c>
      <c r="H996" s="10">
        <f t="shared" si="96"/>
        <v>67.576439773848591</v>
      </c>
    </row>
    <row r="997" spans="1:8" x14ac:dyDescent="0.3">
      <c r="A997" s="10">
        <f t="shared" si="97"/>
        <v>1983</v>
      </c>
      <c r="B997" s="10" t="s">
        <v>95</v>
      </c>
      <c r="C997" s="10" t="str">
        <f t="shared" si="92"/>
        <v>1983-Dec</v>
      </c>
      <c r="D997" s="10">
        <v>69.099999999999994</v>
      </c>
      <c r="E997" s="10">
        <f t="shared" si="93"/>
        <v>222.29999999999998</v>
      </c>
      <c r="F997" s="10">
        <f t="shared" si="94"/>
        <v>243.95833333333331</v>
      </c>
      <c r="G997" s="10">
        <f t="shared" si="95"/>
        <v>28.324508966695131</v>
      </c>
      <c r="H997" s="10">
        <f t="shared" si="96"/>
        <v>16.591425721648235</v>
      </c>
    </row>
    <row r="998" spans="1:8" x14ac:dyDescent="0.3">
      <c r="A998" s="10">
        <f t="shared" si="97"/>
        <v>1984</v>
      </c>
      <c r="B998" s="10" t="s">
        <v>84</v>
      </c>
      <c r="C998" s="10" t="str">
        <f t="shared" si="92"/>
        <v>1984-Jan</v>
      </c>
      <c r="D998" s="10">
        <v>36.799999999999997</v>
      </c>
      <c r="E998" s="10">
        <f t="shared" si="93"/>
        <v>265.61666666666662</v>
      </c>
      <c r="F998" s="10">
        <f t="shared" si="94"/>
        <v>268.54999999999995</v>
      </c>
      <c r="G998" s="10">
        <f t="shared" si="95"/>
        <v>13.703221001675667</v>
      </c>
      <c r="H998" s="10">
        <f t="shared" si="96"/>
        <v>4.9026945630710452</v>
      </c>
    </row>
    <row r="999" spans="1:8" x14ac:dyDescent="0.3">
      <c r="A999" s="10">
        <f t="shared" si="97"/>
        <v>1984</v>
      </c>
      <c r="B999" s="10" t="s">
        <v>85</v>
      </c>
      <c r="C999" s="10" t="str">
        <f t="shared" si="92"/>
        <v>1984-Feb</v>
      </c>
      <c r="D999" s="10">
        <v>60</v>
      </c>
      <c r="E999" s="10">
        <f t="shared" si="93"/>
        <v>271.48333333333329</v>
      </c>
      <c r="F999" s="10">
        <f t="shared" si="94"/>
        <v>259.17083333333329</v>
      </c>
      <c r="G999" s="10">
        <f t="shared" si="95"/>
        <v>23.150753203324708</v>
      </c>
      <c r="H999" s="10">
        <f t="shared" si="96"/>
        <v>6.3261633717838892</v>
      </c>
    </row>
    <row r="1000" spans="1:8" x14ac:dyDescent="0.3">
      <c r="A1000" s="10">
        <f t="shared" si="97"/>
        <v>1984</v>
      </c>
      <c r="B1000" s="10" t="s">
        <v>86</v>
      </c>
      <c r="C1000" s="10" t="str">
        <f t="shared" si="92"/>
        <v>1984-Mar</v>
      </c>
      <c r="D1000" s="10">
        <v>95.3</v>
      </c>
      <c r="E1000" s="10">
        <f t="shared" si="93"/>
        <v>246.85833333333332</v>
      </c>
      <c r="F1000" s="10">
        <f t="shared" si="94"/>
        <v>236.44166666666666</v>
      </c>
      <c r="G1000" s="10">
        <f t="shared" si="95"/>
        <v>40.30592464667113</v>
      </c>
      <c r="H1000" s="10">
        <f t="shared" si="96"/>
        <v>15.37954663485211</v>
      </c>
    </row>
    <row r="1001" spans="1:8" x14ac:dyDescent="0.3">
      <c r="A1001" s="10">
        <f t="shared" si="97"/>
        <v>1984</v>
      </c>
      <c r="B1001" s="10" t="s">
        <v>87</v>
      </c>
      <c r="C1001" s="10" t="str">
        <f t="shared" si="92"/>
        <v>1984-Apr</v>
      </c>
      <c r="D1001" s="10">
        <v>162.1</v>
      </c>
      <c r="E1001" s="10">
        <f t="shared" si="93"/>
        <v>226.02500000000001</v>
      </c>
      <c r="F1001" s="10">
        <f t="shared" si="94"/>
        <v>232.26666666666665</v>
      </c>
      <c r="G1001" s="10">
        <f t="shared" si="95"/>
        <v>69.790470723306555</v>
      </c>
      <c r="H1001" s="10">
        <f t="shared" si="96"/>
        <v>45.500102945399853</v>
      </c>
    </row>
    <row r="1002" spans="1:8" x14ac:dyDescent="0.3">
      <c r="A1002" s="10">
        <f t="shared" si="97"/>
        <v>1984</v>
      </c>
      <c r="B1002" s="10" t="s">
        <v>88</v>
      </c>
      <c r="C1002" s="10" t="str">
        <f t="shared" si="92"/>
        <v>1984-May</v>
      </c>
      <c r="D1002" s="10">
        <v>84.6</v>
      </c>
      <c r="E1002" s="10">
        <f t="shared" si="93"/>
        <v>238.50833333333333</v>
      </c>
      <c r="F1002" s="10">
        <f t="shared" si="94"/>
        <v>236.47499999999997</v>
      </c>
      <c r="G1002" s="10">
        <f t="shared" si="95"/>
        <v>35.775451950523319</v>
      </c>
      <c r="H1002" s="10">
        <f t="shared" si="96"/>
        <v>94.194633866921578</v>
      </c>
    </row>
    <row r="1003" spans="1:8" x14ac:dyDescent="0.3">
      <c r="A1003" s="10">
        <f t="shared" si="97"/>
        <v>1984</v>
      </c>
      <c r="B1003" s="10" t="s">
        <v>89</v>
      </c>
      <c r="C1003" s="10" t="str">
        <f t="shared" si="92"/>
        <v>1984-Jun</v>
      </c>
      <c r="D1003" s="10">
        <v>842.6</v>
      </c>
      <c r="E1003" s="10">
        <f t="shared" si="93"/>
        <v>234.44166666666663</v>
      </c>
      <c r="F1003" s="10">
        <f t="shared" si="94"/>
        <v>232.31249999999997</v>
      </c>
      <c r="G1003" s="10">
        <f t="shared" si="95"/>
        <v>362.70110304008614</v>
      </c>
      <c r="H1003" s="10">
        <f t="shared" si="96"/>
        <v>269.42935814401113</v>
      </c>
    </row>
    <row r="1004" spans="1:8" x14ac:dyDescent="0.3">
      <c r="A1004" s="10">
        <f t="shared" si="97"/>
        <v>1984</v>
      </c>
      <c r="B1004" s="10" t="s">
        <v>90</v>
      </c>
      <c r="C1004" s="10" t="str">
        <f t="shared" si="92"/>
        <v>1984-Jul</v>
      </c>
      <c r="D1004" s="10">
        <v>653.6</v>
      </c>
      <c r="E1004" s="10">
        <f t="shared" si="93"/>
        <v>230.18333333333331</v>
      </c>
      <c r="F1004" s="10">
        <f t="shared" si="94"/>
        <v>231.19999999999996</v>
      </c>
      <c r="G1004" s="10">
        <f t="shared" si="95"/>
        <v>282.69896193771632</v>
      </c>
      <c r="H1004" s="10">
        <f t="shared" si="96"/>
        <v>285.19083662626548</v>
      </c>
    </row>
    <row r="1005" spans="1:8" x14ac:dyDescent="0.3">
      <c r="A1005" s="10">
        <f t="shared" si="97"/>
        <v>1984</v>
      </c>
      <c r="B1005" s="10" t="s">
        <v>91</v>
      </c>
      <c r="C1005" s="10" t="str">
        <f t="shared" si="92"/>
        <v>1984-Aug</v>
      </c>
      <c r="D1005" s="10">
        <v>284.39999999999998</v>
      </c>
      <c r="E1005" s="10">
        <f t="shared" si="93"/>
        <v>232.21666666666661</v>
      </c>
      <c r="F1005" s="10">
        <f t="shared" si="94"/>
        <v>229.97083333333327</v>
      </c>
      <c r="G1005" s="10">
        <f t="shared" si="95"/>
        <v>123.66785643106917</v>
      </c>
      <c r="H1005" s="10">
        <f t="shared" si="96"/>
        <v>173.75703732870761</v>
      </c>
    </row>
    <row r="1006" spans="1:8" x14ac:dyDescent="0.3">
      <c r="A1006" s="10">
        <f t="shared" si="97"/>
        <v>1984</v>
      </c>
      <c r="B1006" s="10" t="s">
        <v>92</v>
      </c>
      <c r="C1006" s="10" t="str">
        <f t="shared" si="92"/>
        <v>1984-Sep</v>
      </c>
      <c r="D1006" s="10">
        <v>171.1</v>
      </c>
      <c r="E1006" s="10">
        <f t="shared" si="93"/>
        <v>227.72499999999994</v>
      </c>
      <c r="F1006" s="10">
        <f t="shared" si="94"/>
        <v>224.97499999999997</v>
      </c>
      <c r="G1006" s="10">
        <f t="shared" si="95"/>
        <v>76.052894766085132</v>
      </c>
      <c r="H1006" s="10">
        <f t="shared" si="96"/>
        <v>99.531501760555074</v>
      </c>
    </row>
    <row r="1007" spans="1:8" x14ac:dyDescent="0.3">
      <c r="A1007" s="10">
        <f t="shared" si="97"/>
        <v>1984</v>
      </c>
      <c r="B1007" s="10" t="s">
        <v>93</v>
      </c>
      <c r="C1007" s="10" t="str">
        <f t="shared" si="92"/>
        <v>1984-Oct</v>
      </c>
      <c r="D1007" s="10">
        <v>286</v>
      </c>
      <c r="E1007" s="10">
        <f t="shared" si="93"/>
        <v>222.22499999999999</v>
      </c>
      <c r="F1007" s="10">
        <f t="shared" si="94"/>
        <v>218.24583333333334</v>
      </c>
      <c r="G1007" s="10">
        <f t="shared" si="95"/>
        <v>131.04488440023673</v>
      </c>
      <c r="H1007" s="10">
        <f t="shared" si="96"/>
        <v>121.62025926293542</v>
      </c>
    </row>
    <row r="1008" spans="1:8" x14ac:dyDescent="0.3">
      <c r="A1008" s="10">
        <f t="shared" si="97"/>
        <v>1984</v>
      </c>
      <c r="B1008" s="10" t="s">
        <v>94</v>
      </c>
      <c r="C1008" s="10" t="str">
        <f t="shared" si="92"/>
        <v>1984-Nov</v>
      </c>
      <c r="D1008" s="10">
        <v>67.7</v>
      </c>
      <c r="E1008" s="10">
        <f t="shared" si="93"/>
        <v>214.26666666666665</v>
      </c>
      <c r="F1008" s="10">
        <f t="shared" si="94"/>
        <v>221.33333333333331</v>
      </c>
      <c r="G1008" s="10">
        <f t="shared" si="95"/>
        <v>30.587349397590366</v>
      </c>
      <c r="H1008" s="10">
        <f t="shared" si="96"/>
        <v>67.576439773848591</v>
      </c>
    </row>
    <row r="1009" spans="1:8" x14ac:dyDescent="0.3">
      <c r="A1009" s="10">
        <f t="shared" si="97"/>
        <v>1984</v>
      </c>
      <c r="B1009" s="10" t="s">
        <v>95</v>
      </c>
      <c r="C1009" s="10" t="str">
        <f t="shared" si="92"/>
        <v>1984-Dec</v>
      </c>
      <c r="D1009" s="10">
        <v>18</v>
      </c>
      <c r="E1009" s="10">
        <f t="shared" si="93"/>
        <v>228.39999999999995</v>
      </c>
      <c r="F1009" s="10">
        <f t="shared" si="94"/>
        <v>227.8208333333333</v>
      </c>
      <c r="G1009" s="10">
        <f t="shared" si="95"/>
        <v>7.9009455529747434</v>
      </c>
      <c r="H1009" s="10">
        <f t="shared" si="96"/>
        <v>16.591425721648235</v>
      </c>
    </row>
    <row r="1010" spans="1:8" x14ac:dyDescent="0.3">
      <c r="A1010" s="10">
        <f t="shared" si="97"/>
        <v>1985</v>
      </c>
      <c r="B1010" s="10" t="s">
        <v>84</v>
      </c>
      <c r="C1010" s="10" t="str">
        <f t="shared" si="92"/>
        <v>1985-Jan</v>
      </c>
      <c r="D1010" s="10">
        <v>61.2</v>
      </c>
      <c r="E1010" s="10">
        <f t="shared" si="93"/>
        <v>227.24166666666665</v>
      </c>
      <c r="F1010" s="10">
        <f t="shared" si="94"/>
        <v>216.21250000000001</v>
      </c>
      <c r="G1010" s="10">
        <f t="shared" si="95"/>
        <v>28.305486500549229</v>
      </c>
      <c r="H1010" s="10">
        <f t="shared" si="96"/>
        <v>4.9026945630710452</v>
      </c>
    </row>
    <row r="1011" spans="1:8" x14ac:dyDescent="0.3">
      <c r="A1011" s="10">
        <f t="shared" si="97"/>
        <v>1985</v>
      </c>
      <c r="B1011" s="10" t="s">
        <v>85</v>
      </c>
      <c r="C1011" s="10" t="str">
        <f t="shared" si="92"/>
        <v>1985-Feb</v>
      </c>
      <c r="D1011" s="10">
        <v>6.1</v>
      </c>
      <c r="E1011" s="10">
        <f t="shared" si="93"/>
        <v>205.18333333333337</v>
      </c>
      <c r="F1011" s="10">
        <f t="shared" si="94"/>
        <v>206.47083333333336</v>
      </c>
      <c r="G1011" s="10">
        <f t="shared" si="95"/>
        <v>2.954412447278671</v>
      </c>
      <c r="H1011" s="10">
        <f t="shared" si="96"/>
        <v>6.3261633717838892</v>
      </c>
    </row>
    <row r="1012" spans="1:8" x14ac:dyDescent="0.3">
      <c r="A1012" s="10">
        <f t="shared" si="97"/>
        <v>1985</v>
      </c>
      <c r="B1012" s="10" t="s">
        <v>86</v>
      </c>
      <c r="C1012" s="10" t="str">
        <f t="shared" si="92"/>
        <v>1985-Mar</v>
      </c>
      <c r="D1012" s="10">
        <v>29.3</v>
      </c>
      <c r="E1012" s="10">
        <f t="shared" si="93"/>
        <v>207.75833333333335</v>
      </c>
      <c r="F1012" s="10">
        <f t="shared" si="94"/>
        <v>205.52916666666667</v>
      </c>
      <c r="G1012" s="10">
        <f t="shared" si="95"/>
        <v>14.255884201350174</v>
      </c>
      <c r="H1012" s="10">
        <f t="shared" si="96"/>
        <v>15.37954663485211</v>
      </c>
    </row>
    <row r="1013" spans="1:8" x14ac:dyDescent="0.3">
      <c r="A1013" s="10">
        <f t="shared" si="97"/>
        <v>1985</v>
      </c>
      <c r="B1013" s="10" t="s">
        <v>87</v>
      </c>
      <c r="C1013" s="10" t="str">
        <f t="shared" si="92"/>
        <v>1985-Apr</v>
      </c>
      <c r="D1013" s="10">
        <v>66.599999999999994</v>
      </c>
      <c r="E1013" s="10">
        <f t="shared" si="93"/>
        <v>203.29999999999998</v>
      </c>
      <c r="F1013" s="10">
        <f t="shared" si="94"/>
        <v>199.88333333333333</v>
      </c>
      <c r="G1013" s="10">
        <f t="shared" si="95"/>
        <v>33.319436337863749</v>
      </c>
      <c r="H1013" s="10">
        <f t="shared" si="96"/>
        <v>45.500102945399853</v>
      </c>
    </row>
    <row r="1014" spans="1:8" x14ac:dyDescent="0.3">
      <c r="A1014" s="10">
        <f t="shared" si="97"/>
        <v>1985</v>
      </c>
      <c r="B1014" s="10" t="s">
        <v>88</v>
      </c>
      <c r="C1014" s="10" t="str">
        <f t="shared" si="92"/>
        <v>1985-May</v>
      </c>
      <c r="D1014" s="10">
        <v>254.2</v>
      </c>
      <c r="E1014" s="10">
        <f t="shared" si="93"/>
        <v>196.4666666666667</v>
      </c>
      <c r="F1014" s="10">
        <f t="shared" si="94"/>
        <v>196.76666666666671</v>
      </c>
      <c r="G1014" s="10">
        <f t="shared" si="95"/>
        <v>129.1885481958326</v>
      </c>
      <c r="H1014" s="10">
        <f t="shared" si="96"/>
        <v>94.194633866921578</v>
      </c>
    </row>
    <row r="1015" spans="1:8" x14ac:dyDescent="0.3">
      <c r="A1015" s="10">
        <f t="shared" si="97"/>
        <v>1985</v>
      </c>
      <c r="B1015" s="10" t="s">
        <v>89</v>
      </c>
      <c r="C1015" s="10" t="str">
        <f t="shared" si="92"/>
        <v>1985-Jun</v>
      </c>
      <c r="D1015" s="10">
        <v>828.7</v>
      </c>
      <c r="E1015" s="10">
        <f t="shared" si="93"/>
        <v>197.06666666666669</v>
      </c>
      <c r="F1015" s="10">
        <f t="shared" si="94"/>
        <v>198.15000000000003</v>
      </c>
      <c r="G1015" s="10">
        <f t="shared" si="95"/>
        <v>418.21852132223057</v>
      </c>
      <c r="H1015" s="10">
        <f t="shared" si="96"/>
        <v>269.42935814401113</v>
      </c>
    </row>
    <row r="1016" spans="1:8" x14ac:dyDescent="0.3">
      <c r="A1016" s="10">
        <f t="shared" si="97"/>
        <v>1985</v>
      </c>
      <c r="B1016" s="10" t="s">
        <v>90</v>
      </c>
      <c r="C1016" s="10" t="str">
        <f t="shared" si="92"/>
        <v>1985-Jul</v>
      </c>
      <c r="D1016" s="10">
        <v>388.9</v>
      </c>
      <c r="E1016" s="10">
        <f t="shared" si="93"/>
        <v>199.23333333333335</v>
      </c>
      <c r="F1016" s="10">
        <f t="shared" si="94"/>
        <v>196.91666666666669</v>
      </c>
      <c r="G1016" s="10">
        <f t="shared" si="95"/>
        <v>197.49471011426152</v>
      </c>
      <c r="H1016" s="10">
        <f t="shared" si="96"/>
        <v>285.19083662626548</v>
      </c>
    </row>
    <row r="1017" spans="1:8" x14ac:dyDescent="0.3">
      <c r="A1017" s="10">
        <f t="shared" si="97"/>
        <v>1985</v>
      </c>
      <c r="B1017" s="10" t="s">
        <v>91</v>
      </c>
      <c r="C1017" s="10" t="str">
        <f t="shared" si="92"/>
        <v>1985-Aug</v>
      </c>
      <c r="D1017" s="10">
        <v>315.3</v>
      </c>
      <c r="E1017" s="10">
        <f t="shared" si="93"/>
        <v>194.6</v>
      </c>
      <c r="F1017" s="10">
        <f t="shared" si="94"/>
        <v>195.12499999999997</v>
      </c>
      <c r="G1017" s="10">
        <f t="shared" si="95"/>
        <v>161.58872517616913</v>
      </c>
      <c r="H1017" s="10">
        <f t="shared" si="96"/>
        <v>173.75703732870761</v>
      </c>
    </row>
    <row r="1018" spans="1:8" x14ac:dyDescent="0.3">
      <c r="A1018" s="10">
        <f t="shared" si="97"/>
        <v>1985</v>
      </c>
      <c r="B1018" s="10" t="s">
        <v>92</v>
      </c>
      <c r="C1018" s="10" t="str">
        <f t="shared" si="92"/>
        <v>1985-Sep</v>
      </c>
      <c r="D1018" s="10">
        <v>117.6</v>
      </c>
      <c r="E1018" s="10">
        <f t="shared" si="93"/>
        <v>195.64999999999995</v>
      </c>
      <c r="F1018" s="10">
        <f t="shared" si="94"/>
        <v>194.89583333333331</v>
      </c>
      <c r="G1018" s="10">
        <f t="shared" si="95"/>
        <v>60.339925173703911</v>
      </c>
      <c r="H1018" s="10">
        <f t="shared" si="96"/>
        <v>99.531501760555074</v>
      </c>
    </row>
    <row r="1019" spans="1:8" x14ac:dyDescent="0.3">
      <c r="A1019" s="10">
        <f t="shared" si="97"/>
        <v>1985</v>
      </c>
      <c r="B1019" s="10" t="s">
        <v>93</v>
      </c>
      <c r="C1019" s="10" t="str">
        <f t="shared" si="92"/>
        <v>1985-Oct</v>
      </c>
      <c r="D1019" s="10">
        <v>204</v>
      </c>
      <c r="E1019" s="10">
        <f t="shared" si="93"/>
        <v>194.14166666666665</v>
      </c>
      <c r="F1019" s="10">
        <f t="shared" si="94"/>
        <v>193.99583333333328</v>
      </c>
      <c r="G1019" s="10">
        <f t="shared" si="95"/>
        <v>105.15689769969289</v>
      </c>
      <c r="H1019" s="10">
        <f t="shared" si="96"/>
        <v>121.62025926293542</v>
      </c>
    </row>
    <row r="1020" spans="1:8" x14ac:dyDescent="0.3">
      <c r="A1020" s="10">
        <f t="shared" si="97"/>
        <v>1985</v>
      </c>
      <c r="B1020" s="10" t="s">
        <v>94</v>
      </c>
      <c r="C1020" s="10" t="str">
        <f t="shared" si="92"/>
        <v>1985-Nov</v>
      </c>
      <c r="D1020" s="10">
        <v>74.900000000000006</v>
      </c>
      <c r="E1020" s="10">
        <f t="shared" si="93"/>
        <v>193.84999999999994</v>
      </c>
      <c r="F1020" s="10">
        <f t="shared" si="94"/>
        <v>188.53749999999997</v>
      </c>
      <c r="G1020" s="10">
        <f t="shared" si="95"/>
        <v>39.726844792150118</v>
      </c>
      <c r="H1020" s="10">
        <f t="shared" si="96"/>
        <v>67.576439773848591</v>
      </c>
    </row>
    <row r="1021" spans="1:8" x14ac:dyDescent="0.3">
      <c r="A1021" s="10">
        <f t="shared" si="97"/>
        <v>1985</v>
      </c>
      <c r="B1021" s="10" t="s">
        <v>95</v>
      </c>
      <c r="C1021" s="10" t="str">
        <f t="shared" si="92"/>
        <v>1985-Dec</v>
      </c>
      <c r="D1021" s="10">
        <v>44</v>
      </c>
      <c r="E1021" s="10">
        <f t="shared" si="93"/>
        <v>183.22499999999999</v>
      </c>
      <c r="F1021" s="10">
        <f t="shared" si="94"/>
        <v>173.60833333333335</v>
      </c>
      <c r="G1021" s="10">
        <f t="shared" si="95"/>
        <v>25.344405510488166</v>
      </c>
      <c r="H1021" s="10">
        <f t="shared" si="96"/>
        <v>16.591425721648235</v>
      </c>
    </row>
    <row r="1022" spans="1:8" x14ac:dyDescent="0.3">
      <c r="A1022" s="10">
        <f t="shared" si="97"/>
        <v>1986</v>
      </c>
      <c r="B1022" s="10" t="s">
        <v>84</v>
      </c>
      <c r="C1022" s="10" t="str">
        <f t="shared" si="92"/>
        <v>1986-Jan</v>
      </c>
      <c r="D1022" s="10">
        <v>5.6</v>
      </c>
      <c r="E1022" s="10">
        <f t="shared" si="93"/>
        <v>163.99166666666667</v>
      </c>
      <c r="F1022" s="10">
        <f t="shared" si="94"/>
        <v>161.32083333333333</v>
      </c>
      <c r="G1022" s="10">
        <f t="shared" si="95"/>
        <v>3.4713433375519798</v>
      </c>
      <c r="H1022" s="10">
        <f t="shared" si="96"/>
        <v>4.9026945630710452</v>
      </c>
    </row>
    <row r="1023" spans="1:8" x14ac:dyDescent="0.3">
      <c r="A1023" s="10">
        <f t="shared" si="97"/>
        <v>1986</v>
      </c>
      <c r="B1023" s="10" t="s">
        <v>85</v>
      </c>
      <c r="C1023" s="10" t="str">
        <f t="shared" si="92"/>
        <v>1986-Feb</v>
      </c>
      <c r="D1023" s="10">
        <v>18.7</v>
      </c>
      <c r="E1023" s="10">
        <f t="shared" si="93"/>
        <v>158.65</v>
      </c>
      <c r="F1023" s="10">
        <f t="shared" si="94"/>
        <v>159.69166666666666</v>
      </c>
      <c r="G1023" s="10">
        <f t="shared" si="95"/>
        <v>11.710066273547984</v>
      </c>
      <c r="H1023" s="10">
        <f t="shared" si="96"/>
        <v>6.3261633717838892</v>
      </c>
    </row>
    <row r="1024" spans="1:8" x14ac:dyDescent="0.3">
      <c r="A1024" s="10">
        <f t="shared" si="97"/>
        <v>1986</v>
      </c>
      <c r="B1024" s="10" t="s">
        <v>86</v>
      </c>
      <c r="C1024" s="10" t="str">
        <f t="shared" si="92"/>
        <v>1986-Mar</v>
      </c>
      <c r="D1024" s="10">
        <v>11.2</v>
      </c>
      <c r="E1024" s="10">
        <f t="shared" si="93"/>
        <v>160.73333333333332</v>
      </c>
      <c r="F1024" s="10">
        <f t="shared" si="94"/>
        <v>165.64166666666665</v>
      </c>
      <c r="G1024" s="10">
        <f t="shared" si="95"/>
        <v>6.761583740001007</v>
      </c>
      <c r="H1024" s="10">
        <f t="shared" si="96"/>
        <v>15.37954663485211</v>
      </c>
    </row>
    <row r="1025" spans="1:8" x14ac:dyDescent="0.3">
      <c r="A1025" s="10">
        <f t="shared" si="97"/>
        <v>1986</v>
      </c>
      <c r="B1025" s="10" t="s">
        <v>87</v>
      </c>
      <c r="C1025" s="10" t="str">
        <f t="shared" si="92"/>
        <v>1986-Apr</v>
      </c>
      <c r="D1025" s="10">
        <v>63.1</v>
      </c>
      <c r="E1025" s="10">
        <f t="shared" si="93"/>
        <v>170.54999999999998</v>
      </c>
      <c r="F1025" s="10">
        <f t="shared" si="94"/>
        <v>168.94583333333333</v>
      </c>
      <c r="G1025" s="10">
        <f t="shared" si="95"/>
        <v>37.349249019656206</v>
      </c>
      <c r="H1025" s="10">
        <f t="shared" si="96"/>
        <v>45.500102945399853</v>
      </c>
    </row>
    <row r="1026" spans="1:8" x14ac:dyDescent="0.3">
      <c r="A1026" s="10">
        <f t="shared" si="97"/>
        <v>1986</v>
      </c>
      <c r="B1026" s="10" t="s">
        <v>88</v>
      </c>
      <c r="C1026" s="10" t="str">
        <f t="shared" si="92"/>
        <v>1986-May</v>
      </c>
      <c r="D1026" s="10">
        <v>126.7</v>
      </c>
      <c r="E1026" s="10">
        <f t="shared" si="93"/>
        <v>167.34166666666667</v>
      </c>
      <c r="F1026" s="10">
        <f t="shared" si="94"/>
        <v>172.33333333333334</v>
      </c>
      <c r="G1026" s="10">
        <f t="shared" si="95"/>
        <v>73.520309477756285</v>
      </c>
      <c r="H1026" s="10">
        <f t="shared" si="96"/>
        <v>94.194633866921578</v>
      </c>
    </row>
    <row r="1027" spans="1:8" x14ac:dyDescent="0.3">
      <c r="A1027" s="10">
        <f t="shared" si="97"/>
        <v>1986</v>
      </c>
      <c r="B1027" s="10" t="s">
        <v>89</v>
      </c>
      <c r="C1027" s="10" t="str">
        <f t="shared" ref="C1027:C1090" si="98">_xlfn.CONCAT(A1027,"-",LEFT(B1027,3))</f>
        <v>1986-Jun</v>
      </c>
      <c r="D1027" s="10">
        <v>597.9</v>
      </c>
      <c r="E1027" s="10">
        <f t="shared" si="93"/>
        <v>177.32500000000002</v>
      </c>
      <c r="F1027" s="10">
        <f t="shared" si="94"/>
        <v>175.88750000000002</v>
      </c>
      <c r="G1027" s="10">
        <f t="shared" si="95"/>
        <v>339.93319593490156</v>
      </c>
      <c r="H1027" s="10">
        <f t="shared" si="96"/>
        <v>269.42935814401113</v>
      </c>
    </row>
    <row r="1028" spans="1:8" x14ac:dyDescent="0.3">
      <c r="A1028" s="10">
        <f t="shared" si="97"/>
        <v>1986</v>
      </c>
      <c r="B1028" s="10" t="s">
        <v>90</v>
      </c>
      <c r="C1028" s="10" t="str">
        <f t="shared" si="98"/>
        <v>1986-Jul</v>
      </c>
      <c r="D1028" s="10">
        <v>324.8</v>
      </c>
      <c r="E1028" s="10">
        <f t="shared" si="93"/>
        <v>174.45000000000002</v>
      </c>
      <c r="F1028" s="10">
        <f t="shared" si="94"/>
        <v>174.24166666666667</v>
      </c>
      <c r="G1028" s="10">
        <f t="shared" si="95"/>
        <v>186.40776699029126</v>
      </c>
      <c r="H1028" s="10">
        <f t="shared" si="96"/>
        <v>285.19083662626548</v>
      </c>
    </row>
    <row r="1029" spans="1:8" x14ac:dyDescent="0.3">
      <c r="A1029" s="10">
        <f t="shared" si="97"/>
        <v>1986</v>
      </c>
      <c r="B1029" s="10" t="s">
        <v>91</v>
      </c>
      <c r="C1029" s="10" t="str">
        <f t="shared" si="98"/>
        <v>1986-Aug</v>
      </c>
      <c r="D1029" s="10">
        <v>340.3</v>
      </c>
      <c r="E1029" s="10">
        <f t="shared" si="93"/>
        <v>174.0333333333333</v>
      </c>
      <c r="F1029" s="10">
        <f t="shared" si="94"/>
        <v>173.28749999999997</v>
      </c>
      <c r="G1029" s="10">
        <f t="shared" si="95"/>
        <v>196.37885017672946</v>
      </c>
      <c r="H1029" s="10">
        <f t="shared" si="96"/>
        <v>173.75703732870761</v>
      </c>
    </row>
    <row r="1030" spans="1:8" x14ac:dyDescent="0.3">
      <c r="A1030" s="10">
        <f t="shared" si="97"/>
        <v>1986</v>
      </c>
      <c r="B1030" s="10" t="s">
        <v>92</v>
      </c>
      <c r="C1030" s="10" t="str">
        <f t="shared" si="98"/>
        <v>1986-Sep</v>
      </c>
      <c r="D1030" s="10">
        <v>235.4</v>
      </c>
      <c r="E1030" s="10">
        <f t="shared" si="93"/>
        <v>172.54166666666666</v>
      </c>
      <c r="F1030" s="10">
        <f t="shared" si="94"/>
        <v>172.25416666666666</v>
      </c>
      <c r="G1030" s="10">
        <f t="shared" si="95"/>
        <v>136.65852301589223</v>
      </c>
      <c r="H1030" s="10">
        <f t="shared" si="96"/>
        <v>99.531501760555074</v>
      </c>
    </row>
    <row r="1031" spans="1:8" x14ac:dyDescent="0.3">
      <c r="A1031" s="10">
        <f t="shared" si="97"/>
        <v>1986</v>
      </c>
      <c r="B1031" s="10" t="s">
        <v>93</v>
      </c>
      <c r="C1031" s="10" t="str">
        <f t="shared" si="98"/>
        <v>1986-Oct</v>
      </c>
      <c r="D1031" s="10">
        <v>165.5</v>
      </c>
      <c r="E1031" s="10">
        <f t="shared" si="93"/>
        <v>171.9666666666667</v>
      </c>
      <c r="F1031" s="10">
        <f t="shared" si="94"/>
        <v>171.72083333333336</v>
      </c>
      <c r="G1031" s="10">
        <f t="shared" si="95"/>
        <v>96.377356659306514</v>
      </c>
      <c r="H1031" s="10">
        <f t="shared" si="96"/>
        <v>121.62025926293542</v>
      </c>
    </row>
    <row r="1032" spans="1:8" x14ac:dyDescent="0.3">
      <c r="A1032" s="10">
        <f t="shared" si="97"/>
        <v>1986</v>
      </c>
      <c r="B1032" s="10" t="s">
        <v>94</v>
      </c>
      <c r="C1032" s="10" t="str">
        <f t="shared" si="98"/>
        <v>1986-Nov</v>
      </c>
      <c r="D1032" s="10">
        <v>194.7</v>
      </c>
      <c r="E1032" s="10">
        <f t="shared" si="93"/>
        <v>171.47499999999999</v>
      </c>
      <c r="F1032" s="10">
        <f t="shared" si="94"/>
        <v>170.70833333333331</v>
      </c>
      <c r="G1032" s="10">
        <f t="shared" si="95"/>
        <v>114.0541859897486</v>
      </c>
      <c r="H1032" s="10">
        <f t="shared" si="96"/>
        <v>67.576439773848591</v>
      </c>
    </row>
    <row r="1033" spans="1:8" x14ac:dyDescent="0.3">
      <c r="A1033" s="10">
        <f t="shared" si="97"/>
        <v>1986</v>
      </c>
      <c r="B1033" s="10" t="s">
        <v>95</v>
      </c>
      <c r="C1033" s="10" t="str">
        <f t="shared" si="98"/>
        <v>1986-Dec</v>
      </c>
      <c r="D1033" s="10">
        <v>9.5</v>
      </c>
      <c r="E1033" s="10">
        <f t="shared" ref="E1033:E1096" si="99">AVERAGE(D1027:D1038)</f>
        <v>169.94166666666666</v>
      </c>
      <c r="F1033" s="10">
        <f t="shared" ref="F1033:F1096" si="100">AVERAGE(E1033:E1034)</f>
        <v>168.88749999999999</v>
      </c>
      <c r="G1033" s="10">
        <f t="shared" ref="G1033:G1096" si="101">D1033*100/F1033</f>
        <v>5.625046258604101</v>
      </c>
      <c r="H1033" s="10">
        <f t="shared" ref="H1033:H1096" si="102">_xlfn.SWITCH(TRUE,B1033="January",$K$125,B1033="February",$K$126,B1033="March",$K$127,B1033="April",$K$128,B1033="May",$K$129,B1033="June",$K$130,B1033="July",$K$131,B1033="August",$K$132,B1033="September",$K$133,B1033="October",$K$134,B1033="November",$K$135,B1033="December",$K$136)</f>
        <v>16.591425721648235</v>
      </c>
    </row>
    <row r="1034" spans="1:8" x14ac:dyDescent="0.3">
      <c r="A1034" s="10">
        <f t="shared" si="97"/>
        <v>1987</v>
      </c>
      <c r="B1034" s="10" t="s">
        <v>84</v>
      </c>
      <c r="C1034" s="10" t="str">
        <f t="shared" si="98"/>
        <v>1987-Jan</v>
      </c>
      <c r="D1034" s="10">
        <v>0.6</v>
      </c>
      <c r="E1034" s="10">
        <f t="shared" si="99"/>
        <v>167.83333333333334</v>
      </c>
      <c r="F1034" s="10">
        <f t="shared" si="100"/>
        <v>163.50833333333335</v>
      </c>
      <c r="G1034" s="10">
        <f t="shared" si="101"/>
        <v>0.36695377401763413</v>
      </c>
      <c r="H1034" s="10">
        <f t="shared" si="102"/>
        <v>4.9026945630710452</v>
      </c>
    </row>
    <row r="1035" spans="1:8" x14ac:dyDescent="0.3">
      <c r="A1035" s="10">
        <f t="shared" si="97"/>
        <v>1987</v>
      </c>
      <c r="B1035" s="10" t="s">
        <v>85</v>
      </c>
      <c r="C1035" s="10" t="str">
        <f t="shared" si="98"/>
        <v>1987-Feb</v>
      </c>
      <c r="D1035" s="10">
        <v>0.8</v>
      </c>
      <c r="E1035" s="10">
        <f t="shared" si="99"/>
        <v>159.18333333333337</v>
      </c>
      <c r="F1035" s="10">
        <f t="shared" si="100"/>
        <v>161.5291666666667</v>
      </c>
      <c r="G1035" s="10">
        <f t="shared" si="101"/>
        <v>0.4952665927206128</v>
      </c>
      <c r="H1035" s="10">
        <f t="shared" si="102"/>
        <v>6.3261633717838892</v>
      </c>
    </row>
    <row r="1036" spans="1:8" x14ac:dyDescent="0.3">
      <c r="A1036" s="10">
        <f t="shared" si="97"/>
        <v>1987</v>
      </c>
      <c r="B1036" s="10" t="s">
        <v>86</v>
      </c>
      <c r="C1036" s="10" t="str">
        <f t="shared" si="98"/>
        <v>1987-Mar</v>
      </c>
      <c r="D1036" s="10">
        <v>4.3</v>
      </c>
      <c r="E1036" s="10">
        <f t="shared" si="99"/>
        <v>163.875</v>
      </c>
      <c r="F1036" s="10">
        <f t="shared" si="100"/>
        <v>160.60833333333335</v>
      </c>
      <c r="G1036" s="10">
        <f t="shared" si="101"/>
        <v>2.6773206039537172</v>
      </c>
      <c r="H1036" s="10">
        <f t="shared" si="102"/>
        <v>15.37954663485211</v>
      </c>
    </row>
    <row r="1037" spans="1:8" x14ac:dyDescent="0.3">
      <c r="A1037" s="10">
        <f t="shared" si="97"/>
        <v>1987</v>
      </c>
      <c r="B1037" s="10" t="s">
        <v>87</v>
      </c>
      <c r="C1037" s="10" t="str">
        <f t="shared" si="98"/>
        <v>1987-Apr</v>
      </c>
      <c r="D1037" s="10">
        <v>57.2</v>
      </c>
      <c r="E1037" s="10">
        <f t="shared" si="99"/>
        <v>157.34166666666667</v>
      </c>
      <c r="F1037" s="10">
        <f t="shared" si="100"/>
        <v>161.78333333333333</v>
      </c>
      <c r="G1037" s="10">
        <f t="shared" si="101"/>
        <v>35.355928711239315</v>
      </c>
      <c r="H1037" s="10">
        <f t="shared" si="102"/>
        <v>45.500102945399853</v>
      </c>
    </row>
    <row r="1038" spans="1:8" x14ac:dyDescent="0.3">
      <c r="A1038" s="10">
        <f t="shared" ref="A1038:A1101" si="103">A1026+1</f>
        <v>1987</v>
      </c>
      <c r="B1038" s="10" t="s">
        <v>88</v>
      </c>
      <c r="C1038" s="10" t="str">
        <f t="shared" si="98"/>
        <v>1987-May</v>
      </c>
      <c r="D1038" s="10">
        <v>108.3</v>
      </c>
      <c r="E1038" s="10">
        <f t="shared" si="99"/>
        <v>166.22499999999999</v>
      </c>
      <c r="F1038" s="10">
        <f t="shared" si="100"/>
        <v>167.11250000000001</v>
      </c>
      <c r="G1038" s="10">
        <f t="shared" si="101"/>
        <v>64.806642232029319</v>
      </c>
      <c r="H1038" s="10">
        <f t="shared" si="102"/>
        <v>94.194633866921578</v>
      </c>
    </row>
    <row r="1039" spans="1:8" x14ac:dyDescent="0.3">
      <c r="A1039" s="10">
        <f t="shared" si="103"/>
        <v>1987</v>
      </c>
      <c r="B1039" s="10" t="s">
        <v>89</v>
      </c>
      <c r="C1039" s="10" t="str">
        <f t="shared" si="98"/>
        <v>1987-Jun</v>
      </c>
      <c r="D1039" s="10">
        <v>572.6</v>
      </c>
      <c r="E1039" s="10">
        <f t="shared" si="99"/>
        <v>168</v>
      </c>
      <c r="F1039" s="10">
        <f t="shared" si="100"/>
        <v>173.06666666666666</v>
      </c>
      <c r="G1039" s="10">
        <f t="shared" si="101"/>
        <v>330.8551617873652</v>
      </c>
      <c r="H1039" s="10">
        <f t="shared" si="102"/>
        <v>269.42935814401113</v>
      </c>
    </row>
    <row r="1040" spans="1:8" x14ac:dyDescent="0.3">
      <c r="A1040" s="10">
        <f t="shared" si="103"/>
        <v>1987</v>
      </c>
      <c r="B1040" s="10" t="s">
        <v>90</v>
      </c>
      <c r="C1040" s="10" t="str">
        <f t="shared" si="98"/>
        <v>1987-Jul</v>
      </c>
      <c r="D1040" s="10">
        <v>221</v>
      </c>
      <c r="E1040" s="10">
        <f t="shared" si="99"/>
        <v>178.13333333333333</v>
      </c>
      <c r="F1040" s="10">
        <f t="shared" si="100"/>
        <v>178.14166666666665</v>
      </c>
      <c r="G1040" s="10">
        <f t="shared" si="101"/>
        <v>124.05856761940404</v>
      </c>
      <c r="H1040" s="10">
        <f t="shared" si="102"/>
        <v>285.19083662626548</v>
      </c>
    </row>
    <row r="1041" spans="1:8" x14ac:dyDescent="0.3">
      <c r="A1041" s="10">
        <f t="shared" si="103"/>
        <v>1987</v>
      </c>
      <c r="B1041" s="10" t="s">
        <v>91</v>
      </c>
      <c r="C1041" s="10" t="str">
        <f t="shared" si="98"/>
        <v>1987-Aug</v>
      </c>
      <c r="D1041" s="10">
        <v>396.6</v>
      </c>
      <c r="E1041" s="10">
        <f t="shared" si="99"/>
        <v>178.15</v>
      </c>
      <c r="F1041" s="10">
        <f t="shared" si="100"/>
        <v>178.84583333333333</v>
      </c>
      <c r="G1041" s="10">
        <f t="shared" si="101"/>
        <v>221.75523612049483</v>
      </c>
      <c r="H1041" s="10">
        <f t="shared" si="102"/>
        <v>173.75703732870761</v>
      </c>
    </row>
    <row r="1042" spans="1:8" x14ac:dyDescent="0.3">
      <c r="A1042" s="10">
        <f t="shared" si="103"/>
        <v>1987</v>
      </c>
      <c r="B1042" s="10" t="s">
        <v>92</v>
      </c>
      <c r="C1042" s="10" t="str">
        <f t="shared" si="98"/>
        <v>1987-Sep</v>
      </c>
      <c r="D1042" s="10">
        <v>157</v>
      </c>
      <c r="E1042" s="10">
        <f t="shared" si="99"/>
        <v>179.54166666666666</v>
      </c>
      <c r="F1042" s="10">
        <f t="shared" si="100"/>
        <v>180.95</v>
      </c>
      <c r="G1042" s="10">
        <f t="shared" si="101"/>
        <v>86.764299530256977</v>
      </c>
      <c r="H1042" s="10">
        <f t="shared" si="102"/>
        <v>99.531501760555074</v>
      </c>
    </row>
    <row r="1043" spans="1:8" x14ac:dyDescent="0.3">
      <c r="A1043" s="10">
        <f t="shared" si="103"/>
        <v>1987</v>
      </c>
      <c r="B1043" s="10" t="s">
        <v>93</v>
      </c>
      <c r="C1043" s="10" t="str">
        <f t="shared" si="98"/>
        <v>1987-Oct</v>
      </c>
      <c r="D1043" s="10">
        <v>272.10000000000002</v>
      </c>
      <c r="E1043" s="10">
        <f t="shared" si="99"/>
        <v>182.35833333333335</v>
      </c>
      <c r="F1043" s="10">
        <f t="shared" si="100"/>
        <v>187.375</v>
      </c>
      <c r="G1043" s="10">
        <f t="shared" si="101"/>
        <v>145.21681120747166</v>
      </c>
      <c r="H1043" s="10">
        <f t="shared" si="102"/>
        <v>121.62025926293542</v>
      </c>
    </row>
    <row r="1044" spans="1:8" x14ac:dyDescent="0.3">
      <c r="A1044" s="10">
        <f t="shared" si="103"/>
        <v>1987</v>
      </c>
      <c r="B1044" s="10" t="s">
        <v>94</v>
      </c>
      <c r="C1044" s="10" t="str">
        <f t="shared" si="98"/>
        <v>1987-Nov</v>
      </c>
      <c r="D1044" s="10">
        <v>216</v>
      </c>
      <c r="E1044" s="10">
        <f t="shared" si="99"/>
        <v>192.39166666666665</v>
      </c>
      <c r="F1044" s="10">
        <f t="shared" si="100"/>
        <v>194.42916666666667</v>
      </c>
      <c r="G1044" s="10">
        <f t="shared" si="101"/>
        <v>111.09444313481774</v>
      </c>
      <c r="H1044" s="10">
        <f t="shared" si="102"/>
        <v>67.576439773848591</v>
      </c>
    </row>
    <row r="1045" spans="1:8" x14ac:dyDescent="0.3">
      <c r="A1045" s="10">
        <f t="shared" si="103"/>
        <v>1987</v>
      </c>
      <c r="B1045" s="10" t="s">
        <v>95</v>
      </c>
      <c r="C1045" s="10" t="str">
        <f t="shared" si="98"/>
        <v>1987-Dec</v>
      </c>
      <c r="D1045" s="10">
        <v>131.1</v>
      </c>
      <c r="E1045" s="10">
        <f t="shared" si="99"/>
        <v>196.46666666666667</v>
      </c>
      <c r="F1045" s="10">
        <f t="shared" si="100"/>
        <v>193.91249999999999</v>
      </c>
      <c r="G1045" s="10">
        <f t="shared" si="101"/>
        <v>67.607812802165924</v>
      </c>
      <c r="H1045" s="10">
        <f t="shared" si="102"/>
        <v>16.591425721648235</v>
      </c>
    </row>
    <row r="1046" spans="1:8" x14ac:dyDescent="0.3">
      <c r="A1046" s="10">
        <f t="shared" si="103"/>
        <v>1988</v>
      </c>
      <c r="B1046" s="10" t="s">
        <v>84</v>
      </c>
      <c r="C1046" s="10" t="str">
        <f t="shared" si="98"/>
        <v>1988-Jan</v>
      </c>
      <c r="D1046" s="10">
        <v>0.8</v>
      </c>
      <c r="E1046" s="10">
        <f t="shared" si="99"/>
        <v>191.35833333333332</v>
      </c>
      <c r="F1046" s="10">
        <f t="shared" si="100"/>
        <v>203.1</v>
      </c>
      <c r="G1046" s="10">
        <f t="shared" si="101"/>
        <v>0.39389463318562284</v>
      </c>
      <c r="H1046" s="10">
        <f t="shared" si="102"/>
        <v>4.9026945630710452</v>
      </c>
    </row>
    <row r="1047" spans="1:8" x14ac:dyDescent="0.3">
      <c r="A1047" s="10">
        <f t="shared" si="103"/>
        <v>1988</v>
      </c>
      <c r="B1047" s="10" t="s">
        <v>85</v>
      </c>
      <c r="C1047" s="10" t="str">
        <f t="shared" si="98"/>
        <v>1988-Feb</v>
      </c>
      <c r="D1047" s="10">
        <v>17.5</v>
      </c>
      <c r="E1047" s="10">
        <f t="shared" si="99"/>
        <v>214.84166666666667</v>
      </c>
      <c r="F1047" s="10">
        <f t="shared" si="100"/>
        <v>214.14166666666668</v>
      </c>
      <c r="G1047" s="10">
        <f t="shared" si="101"/>
        <v>8.1721601743394157</v>
      </c>
      <c r="H1047" s="10">
        <f t="shared" si="102"/>
        <v>6.3261633717838892</v>
      </c>
    </row>
    <row r="1048" spans="1:8" x14ac:dyDescent="0.3">
      <c r="A1048" s="10">
        <f t="shared" si="103"/>
        <v>1988</v>
      </c>
      <c r="B1048" s="10" t="s">
        <v>86</v>
      </c>
      <c r="C1048" s="10" t="str">
        <f t="shared" si="98"/>
        <v>1988-Mar</v>
      </c>
      <c r="D1048" s="10">
        <v>38.1</v>
      </c>
      <c r="E1048" s="10">
        <f t="shared" si="99"/>
        <v>213.44166666666669</v>
      </c>
      <c r="F1048" s="10">
        <f t="shared" si="100"/>
        <v>225.72083333333336</v>
      </c>
      <c r="G1048" s="10">
        <f t="shared" si="101"/>
        <v>16.879257194543406</v>
      </c>
      <c r="H1048" s="10">
        <f t="shared" si="102"/>
        <v>15.37954663485211</v>
      </c>
    </row>
    <row r="1049" spans="1:8" x14ac:dyDescent="0.3">
      <c r="A1049" s="10">
        <f t="shared" si="103"/>
        <v>1988</v>
      </c>
      <c r="B1049" s="10" t="s">
        <v>87</v>
      </c>
      <c r="C1049" s="10" t="str">
        <f t="shared" si="98"/>
        <v>1988-Apr</v>
      </c>
      <c r="D1049" s="10">
        <v>177.6</v>
      </c>
      <c r="E1049" s="10">
        <f t="shared" si="99"/>
        <v>238</v>
      </c>
      <c r="F1049" s="10">
        <f t="shared" si="100"/>
        <v>229.51666666666665</v>
      </c>
      <c r="G1049" s="10">
        <f t="shared" si="101"/>
        <v>77.380001452327363</v>
      </c>
      <c r="H1049" s="10">
        <f t="shared" si="102"/>
        <v>45.500102945399853</v>
      </c>
    </row>
    <row r="1050" spans="1:8" x14ac:dyDescent="0.3">
      <c r="A1050" s="10">
        <f t="shared" si="103"/>
        <v>1988</v>
      </c>
      <c r="B1050" s="10" t="s">
        <v>88</v>
      </c>
      <c r="C1050" s="10" t="str">
        <f t="shared" si="98"/>
        <v>1988-May</v>
      </c>
      <c r="D1050" s="10">
        <v>157.19999999999999</v>
      </c>
      <c r="E1050" s="10">
        <f t="shared" si="99"/>
        <v>221.0333333333333</v>
      </c>
      <c r="F1050" s="10">
        <f t="shared" si="100"/>
        <v>214.82499999999999</v>
      </c>
      <c r="G1050" s="10">
        <f t="shared" si="101"/>
        <v>73.175840800651685</v>
      </c>
      <c r="H1050" s="10">
        <f t="shared" si="102"/>
        <v>94.194633866921578</v>
      </c>
    </row>
    <row r="1051" spans="1:8" x14ac:dyDescent="0.3">
      <c r="A1051" s="10">
        <f t="shared" si="103"/>
        <v>1988</v>
      </c>
      <c r="B1051" s="10" t="s">
        <v>89</v>
      </c>
      <c r="C1051" s="10" t="str">
        <f t="shared" si="98"/>
        <v>1988-Jun</v>
      </c>
      <c r="D1051" s="10">
        <v>511.3</v>
      </c>
      <c r="E1051" s="10">
        <f t="shared" si="99"/>
        <v>208.61666666666665</v>
      </c>
      <c r="F1051" s="10">
        <f t="shared" si="100"/>
        <v>204.45</v>
      </c>
      <c r="G1051" s="10">
        <f t="shared" si="101"/>
        <v>250.08559550012228</v>
      </c>
      <c r="H1051" s="10">
        <f t="shared" si="102"/>
        <v>269.42935814401113</v>
      </c>
    </row>
    <row r="1052" spans="1:8" x14ac:dyDescent="0.3">
      <c r="A1052" s="10">
        <f t="shared" si="103"/>
        <v>1988</v>
      </c>
      <c r="B1052" s="10" t="s">
        <v>90</v>
      </c>
      <c r="C1052" s="10" t="str">
        <f t="shared" si="98"/>
        <v>1988-Jul</v>
      </c>
      <c r="D1052" s="10">
        <v>502.8</v>
      </c>
      <c r="E1052" s="10">
        <f t="shared" si="99"/>
        <v>200.2833333333333</v>
      </c>
      <c r="F1052" s="10">
        <f t="shared" si="100"/>
        <v>200.67916666666667</v>
      </c>
      <c r="G1052" s="10">
        <f t="shared" si="101"/>
        <v>250.54917675393975</v>
      </c>
      <c r="H1052" s="10">
        <f t="shared" si="102"/>
        <v>285.19083662626548</v>
      </c>
    </row>
    <row r="1053" spans="1:8" x14ac:dyDescent="0.3">
      <c r="A1053" s="10">
        <f t="shared" si="103"/>
        <v>1988</v>
      </c>
      <c r="B1053" s="10" t="s">
        <v>91</v>
      </c>
      <c r="C1053" s="10" t="str">
        <f t="shared" si="98"/>
        <v>1988-Aug</v>
      </c>
      <c r="D1053" s="10">
        <v>379.8</v>
      </c>
      <c r="E1053" s="10">
        <f t="shared" si="99"/>
        <v>201.07500000000002</v>
      </c>
      <c r="F1053" s="10">
        <f t="shared" si="100"/>
        <v>200.34583333333336</v>
      </c>
      <c r="G1053" s="10">
        <f t="shared" si="101"/>
        <v>189.5721980741634</v>
      </c>
      <c r="H1053" s="10">
        <f t="shared" si="102"/>
        <v>173.75703732870761</v>
      </c>
    </row>
    <row r="1054" spans="1:8" x14ac:dyDescent="0.3">
      <c r="A1054" s="10">
        <f t="shared" si="103"/>
        <v>1988</v>
      </c>
      <c r="B1054" s="10" t="s">
        <v>92</v>
      </c>
      <c r="C1054" s="10" t="str">
        <f t="shared" si="98"/>
        <v>1988-Sep</v>
      </c>
      <c r="D1054" s="10">
        <v>451.7</v>
      </c>
      <c r="E1054" s="10">
        <f t="shared" si="99"/>
        <v>199.61666666666667</v>
      </c>
      <c r="F1054" s="10">
        <f t="shared" si="100"/>
        <v>199.2833333333333</v>
      </c>
      <c r="G1054" s="10">
        <f t="shared" si="101"/>
        <v>226.66220623902319</v>
      </c>
      <c r="H1054" s="10">
        <f t="shared" si="102"/>
        <v>99.531501760555074</v>
      </c>
    </row>
    <row r="1055" spans="1:8" x14ac:dyDescent="0.3">
      <c r="A1055" s="10">
        <f t="shared" si="103"/>
        <v>1988</v>
      </c>
      <c r="B1055" s="10" t="s">
        <v>93</v>
      </c>
      <c r="C1055" s="10" t="str">
        <f t="shared" si="98"/>
        <v>1988-Oct</v>
      </c>
      <c r="D1055" s="10">
        <v>68.5</v>
      </c>
      <c r="E1055" s="10">
        <f t="shared" si="99"/>
        <v>198.94999999999996</v>
      </c>
      <c r="F1055" s="10">
        <f t="shared" si="100"/>
        <v>197.44583333333333</v>
      </c>
      <c r="G1055" s="10">
        <f t="shared" si="101"/>
        <v>34.693059277861018</v>
      </c>
      <c r="H1055" s="10">
        <f t="shared" si="102"/>
        <v>121.62025926293542</v>
      </c>
    </row>
    <row r="1056" spans="1:8" x14ac:dyDescent="0.3">
      <c r="A1056" s="10">
        <f t="shared" si="103"/>
        <v>1988</v>
      </c>
      <c r="B1056" s="10" t="s">
        <v>94</v>
      </c>
      <c r="C1056" s="10" t="str">
        <f t="shared" si="98"/>
        <v>1988-Nov</v>
      </c>
      <c r="D1056" s="10">
        <v>67</v>
      </c>
      <c r="E1056" s="10">
        <f t="shared" si="99"/>
        <v>195.94166666666669</v>
      </c>
      <c r="F1056" s="10">
        <f t="shared" si="100"/>
        <v>196.45000000000002</v>
      </c>
      <c r="G1056" s="10">
        <f t="shared" si="101"/>
        <v>34.105370323237459</v>
      </c>
      <c r="H1056" s="10">
        <f t="shared" si="102"/>
        <v>67.576439773848591</v>
      </c>
    </row>
    <row r="1057" spans="1:8" x14ac:dyDescent="0.3">
      <c r="A1057" s="10">
        <f t="shared" si="103"/>
        <v>1988</v>
      </c>
      <c r="B1057" s="10" t="s">
        <v>95</v>
      </c>
      <c r="C1057" s="10" t="str">
        <f t="shared" si="98"/>
        <v>1988-Dec</v>
      </c>
      <c r="D1057" s="10">
        <v>31.1</v>
      </c>
      <c r="E1057" s="10">
        <f t="shared" si="99"/>
        <v>196.95833333333334</v>
      </c>
      <c r="F1057" s="10">
        <f t="shared" si="100"/>
        <v>203.05</v>
      </c>
      <c r="G1057" s="10">
        <f t="shared" si="101"/>
        <v>15.316424525978823</v>
      </c>
      <c r="H1057" s="10">
        <f t="shared" si="102"/>
        <v>16.591425721648235</v>
      </c>
    </row>
    <row r="1058" spans="1:8" x14ac:dyDescent="0.3">
      <c r="A1058" s="10">
        <f t="shared" si="103"/>
        <v>1989</v>
      </c>
      <c r="B1058" s="10" t="s">
        <v>84</v>
      </c>
      <c r="C1058" s="10" t="str">
        <f t="shared" si="98"/>
        <v>1989-Jan</v>
      </c>
      <c r="D1058" s="10">
        <v>10.3</v>
      </c>
      <c r="E1058" s="10">
        <f t="shared" si="99"/>
        <v>209.14166666666665</v>
      </c>
      <c r="F1058" s="10">
        <f t="shared" si="100"/>
        <v>206.9708333333333</v>
      </c>
      <c r="G1058" s="10">
        <f t="shared" si="101"/>
        <v>4.976546614861193</v>
      </c>
      <c r="H1058" s="10">
        <f t="shared" si="102"/>
        <v>4.9026945630710452</v>
      </c>
    </row>
    <row r="1059" spans="1:8" x14ac:dyDescent="0.3">
      <c r="A1059" s="10">
        <f t="shared" si="103"/>
        <v>1989</v>
      </c>
      <c r="B1059" s="10" t="s">
        <v>85</v>
      </c>
      <c r="C1059" s="10" t="str">
        <f t="shared" si="98"/>
        <v>1989-Feb</v>
      </c>
      <c r="D1059" s="10">
        <v>0</v>
      </c>
      <c r="E1059" s="10">
        <f t="shared" si="99"/>
        <v>204.79999999999998</v>
      </c>
      <c r="F1059" s="10">
        <f t="shared" si="100"/>
        <v>200.87083333333331</v>
      </c>
      <c r="G1059" s="10">
        <f t="shared" si="101"/>
        <v>0</v>
      </c>
      <c r="H1059" s="10">
        <f t="shared" si="102"/>
        <v>6.3261633717838892</v>
      </c>
    </row>
    <row r="1060" spans="1:8" x14ac:dyDescent="0.3">
      <c r="A1060" s="10">
        <f t="shared" si="103"/>
        <v>1989</v>
      </c>
      <c r="B1060" s="10" t="s">
        <v>86</v>
      </c>
      <c r="C1060" s="10" t="str">
        <f t="shared" si="98"/>
        <v>1989-Mar</v>
      </c>
      <c r="D1060" s="10">
        <v>30.1</v>
      </c>
      <c r="E1060" s="10">
        <f t="shared" si="99"/>
        <v>196.94166666666663</v>
      </c>
      <c r="F1060" s="10">
        <f t="shared" si="100"/>
        <v>189.41666666666666</v>
      </c>
      <c r="G1060" s="10">
        <f t="shared" si="101"/>
        <v>15.890893092828861</v>
      </c>
      <c r="H1060" s="10">
        <f t="shared" si="102"/>
        <v>15.37954663485211</v>
      </c>
    </row>
    <row r="1061" spans="1:8" x14ac:dyDescent="0.3">
      <c r="A1061" s="10">
        <f t="shared" si="103"/>
        <v>1989</v>
      </c>
      <c r="B1061" s="10" t="s">
        <v>87</v>
      </c>
      <c r="C1061" s="10" t="str">
        <f t="shared" si="98"/>
        <v>1989-Apr</v>
      </c>
      <c r="D1061" s="10">
        <v>141.5</v>
      </c>
      <c r="E1061" s="10">
        <f t="shared" si="99"/>
        <v>181.89166666666668</v>
      </c>
      <c r="F1061" s="10">
        <f t="shared" si="100"/>
        <v>191.87083333333334</v>
      </c>
      <c r="G1061" s="10">
        <f t="shared" si="101"/>
        <v>73.747529805207492</v>
      </c>
      <c r="H1061" s="10">
        <f t="shared" si="102"/>
        <v>45.500102945399853</v>
      </c>
    </row>
    <row r="1062" spans="1:8" x14ac:dyDescent="0.3">
      <c r="A1062" s="10">
        <f t="shared" si="103"/>
        <v>1989</v>
      </c>
      <c r="B1062" s="10" t="s">
        <v>88</v>
      </c>
      <c r="C1062" s="10" t="str">
        <f t="shared" si="98"/>
        <v>1989-May</v>
      </c>
      <c r="D1062" s="10">
        <v>169.4</v>
      </c>
      <c r="E1062" s="10">
        <f t="shared" si="99"/>
        <v>201.85000000000002</v>
      </c>
      <c r="F1062" s="10">
        <f t="shared" si="100"/>
        <v>202.92916666666667</v>
      </c>
      <c r="G1062" s="10">
        <f t="shared" si="101"/>
        <v>83.47740385602529</v>
      </c>
      <c r="H1062" s="10">
        <f t="shared" si="102"/>
        <v>94.194633866921578</v>
      </c>
    </row>
    <row r="1063" spans="1:8" x14ac:dyDescent="0.3">
      <c r="A1063" s="10">
        <f t="shared" si="103"/>
        <v>1989</v>
      </c>
      <c r="B1063" s="10" t="s">
        <v>89</v>
      </c>
      <c r="C1063" s="10" t="str">
        <f t="shared" si="98"/>
        <v>1989-Jun</v>
      </c>
      <c r="D1063" s="10">
        <v>657.5</v>
      </c>
      <c r="E1063" s="10">
        <f t="shared" si="99"/>
        <v>204.00833333333335</v>
      </c>
      <c r="F1063" s="10">
        <f t="shared" si="100"/>
        <v>202.94583333333333</v>
      </c>
      <c r="G1063" s="10">
        <f t="shared" si="101"/>
        <v>323.97807296692469</v>
      </c>
      <c r="H1063" s="10">
        <f t="shared" si="102"/>
        <v>269.42935814401113</v>
      </c>
    </row>
    <row r="1064" spans="1:8" x14ac:dyDescent="0.3">
      <c r="A1064" s="10">
        <f t="shared" si="103"/>
        <v>1989</v>
      </c>
      <c r="B1064" s="10" t="s">
        <v>90</v>
      </c>
      <c r="C1064" s="10" t="str">
        <f t="shared" si="98"/>
        <v>1989-Jul</v>
      </c>
      <c r="D1064" s="10">
        <v>450.7</v>
      </c>
      <c r="E1064" s="10">
        <f t="shared" si="99"/>
        <v>201.88333333333333</v>
      </c>
      <c r="F1064" s="10">
        <f t="shared" si="100"/>
        <v>202.07499999999999</v>
      </c>
      <c r="G1064" s="10">
        <f t="shared" si="101"/>
        <v>223.03600148459731</v>
      </c>
      <c r="H1064" s="10">
        <f t="shared" si="102"/>
        <v>285.19083662626548</v>
      </c>
    </row>
    <row r="1065" spans="1:8" x14ac:dyDescent="0.3">
      <c r="A1065" s="10">
        <f t="shared" si="103"/>
        <v>1989</v>
      </c>
      <c r="B1065" s="10" t="s">
        <v>91</v>
      </c>
      <c r="C1065" s="10" t="str">
        <f t="shared" si="98"/>
        <v>1989-Aug</v>
      </c>
      <c r="D1065" s="10">
        <v>285.5</v>
      </c>
      <c r="E1065" s="10">
        <f t="shared" si="99"/>
        <v>202.26666666666668</v>
      </c>
      <c r="F1065" s="10">
        <f t="shared" si="100"/>
        <v>202.4666666666667</v>
      </c>
      <c r="G1065" s="10">
        <f t="shared" si="101"/>
        <v>141.01086598617053</v>
      </c>
      <c r="H1065" s="10">
        <f t="shared" si="102"/>
        <v>173.75703732870761</v>
      </c>
    </row>
    <row r="1066" spans="1:8" x14ac:dyDescent="0.3">
      <c r="A1066" s="10">
        <f t="shared" si="103"/>
        <v>1989</v>
      </c>
      <c r="B1066" s="10" t="s">
        <v>92</v>
      </c>
      <c r="C1066" s="10" t="str">
        <f t="shared" si="98"/>
        <v>1989-Sep</v>
      </c>
      <c r="D1066" s="10">
        <v>271.10000000000002</v>
      </c>
      <c r="E1066" s="10">
        <f t="shared" si="99"/>
        <v>202.66666666666671</v>
      </c>
      <c r="F1066" s="10">
        <f t="shared" si="100"/>
        <v>202.16250000000002</v>
      </c>
      <c r="G1066" s="10">
        <f t="shared" si="101"/>
        <v>134.10004328201325</v>
      </c>
      <c r="H1066" s="10">
        <f t="shared" si="102"/>
        <v>99.531501760555074</v>
      </c>
    </row>
    <row r="1067" spans="1:8" x14ac:dyDescent="0.3">
      <c r="A1067" s="10">
        <f t="shared" si="103"/>
        <v>1989</v>
      </c>
      <c r="B1067" s="10" t="s">
        <v>93</v>
      </c>
      <c r="C1067" s="10" t="str">
        <f t="shared" si="98"/>
        <v>1989-Oct</v>
      </c>
      <c r="D1067" s="10">
        <v>308</v>
      </c>
      <c r="E1067" s="10">
        <f t="shared" si="99"/>
        <v>201.65833333333333</v>
      </c>
      <c r="F1067" s="10">
        <f t="shared" si="100"/>
        <v>197.50416666666666</v>
      </c>
      <c r="G1067" s="10">
        <f t="shared" si="101"/>
        <v>155.94607708698129</v>
      </c>
      <c r="H1067" s="10">
        <f t="shared" si="102"/>
        <v>121.62025926293542</v>
      </c>
    </row>
    <row r="1068" spans="1:8" x14ac:dyDescent="0.3">
      <c r="A1068" s="10">
        <f t="shared" si="103"/>
        <v>1989</v>
      </c>
      <c r="B1068" s="10" t="s">
        <v>94</v>
      </c>
      <c r="C1068" s="10" t="str">
        <f t="shared" si="98"/>
        <v>1989-Nov</v>
      </c>
      <c r="D1068" s="10">
        <v>92.9</v>
      </c>
      <c r="E1068" s="10">
        <f t="shared" si="99"/>
        <v>193.35000000000002</v>
      </c>
      <c r="F1068" s="10">
        <f t="shared" si="100"/>
        <v>206.64583333333337</v>
      </c>
      <c r="G1068" s="10">
        <f t="shared" si="101"/>
        <v>44.956144772658526</v>
      </c>
      <c r="H1068" s="10">
        <f t="shared" si="102"/>
        <v>67.576439773848591</v>
      </c>
    </row>
    <row r="1069" spans="1:8" x14ac:dyDescent="0.3">
      <c r="A1069" s="10">
        <f t="shared" si="103"/>
        <v>1989</v>
      </c>
      <c r="B1069" s="10" t="s">
        <v>95</v>
      </c>
      <c r="C1069" s="10" t="str">
        <f t="shared" si="98"/>
        <v>1989-Dec</v>
      </c>
      <c r="D1069" s="10">
        <v>5.6</v>
      </c>
      <c r="E1069" s="10">
        <f t="shared" si="99"/>
        <v>219.94166666666672</v>
      </c>
      <c r="F1069" s="10">
        <f t="shared" si="100"/>
        <v>214.57083333333338</v>
      </c>
      <c r="G1069" s="10">
        <f t="shared" si="101"/>
        <v>2.6098607685884607</v>
      </c>
      <c r="H1069" s="10">
        <f t="shared" si="102"/>
        <v>16.591425721648235</v>
      </c>
    </row>
    <row r="1070" spans="1:8" x14ac:dyDescent="0.3">
      <c r="A1070" s="10">
        <f t="shared" si="103"/>
        <v>1990</v>
      </c>
      <c r="B1070" s="10" t="s">
        <v>84</v>
      </c>
      <c r="C1070" s="10" t="str">
        <f t="shared" si="98"/>
        <v>1990-Jan</v>
      </c>
      <c r="D1070" s="10">
        <v>14.9</v>
      </c>
      <c r="E1070" s="10">
        <f t="shared" si="99"/>
        <v>209.20000000000002</v>
      </c>
      <c r="F1070" s="10">
        <f t="shared" si="100"/>
        <v>216.89583333333334</v>
      </c>
      <c r="G1070" s="10">
        <f t="shared" si="101"/>
        <v>6.8696570934588417</v>
      </c>
      <c r="H1070" s="10">
        <f t="shared" si="102"/>
        <v>4.9026945630710452</v>
      </c>
    </row>
    <row r="1071" spans="1:8" x14ac:dyDescent="0.3">
      <c r="A1071" s="10">
        <f t="shared" si="103"/>
        <v>1990</v>
      </c>
      <c r="B1071" s="10" t="s">
        <v>85</v>
      </c>
      <c r="C1071" s="10" t="str">
        <f t="shared" si="98"/>
        <v>1990-Feb</v>
      </c>
      <c r="D1071" s="10">
        <v>4.8</v>
      </c>
      <c r="E1071" s="10">
        <f t="shared" si="99"/>
        <v>224.59166666666667</v>
      </c>
      <c r="F1071" s="10">
        <f t="shared" si="100"/>
        <v>228.14583333333334</v>
      </c>
      <c r="G1071" s="10">
        <f t="shared" si="101"/>
        <v>2.1039174504611449</v>
      </c>
      <c r="H1071" s="10">
        <f t="shared" si="102"/>
        <v>6.3261633717838892</v>
      </c>
    </row>
    <row r="1072" spans="1:8" x14ac:dyDescent="0.3">
      <c r="A1072" s="10">
        <f t="shared" si="103"/>
        <v>1990</v>
      </c>
      <c r="B1072" s="10" t="s">
        <v>86</v>
      </c>
      <c r="C1072" s="10" t="str">
        <f t="shared" si="98"/>
        <v>1990-Mar</v>
      </c>
      <c r="D1072" s="10">
        <v>18</v>
      </c>
      <c r="E1072" s="10">
        <f t="shared" si="99"/>
        <v>231.70000000000002</v>
      </c>
      <c r="F1072" s="10">
        <f t="shared" si="100"/>
        <v>224.70833333333337</v>
      </c>
      <c r="G1072" s="10">
        <f t="shared" si="101"/>
        <v>8.0103838308918949</v>
      </c>
      <c r="H1072" s="10">
        <f t="shared" si="102"/>
        <v>15.37954663485211</v>
      </c>
    </row>
    <row r="1073" spans="1:8" x14ac:dyDescent="0.3">
      <c r="A1073" s="10">
        <f t="shared" si="103"/>
        <v>1990</v>
      </c>
      <c r="B1073" s="10" t="s">
        <v>87</v>
      </c>
      <c r="C1073" s="10" t="str">
        <f t="shared" si="98"/>
        <v>1990-Apr</v>
      </c>
      <c r="D1073" s="10">
        <v>41.8</v>
      </c>
      <c r="E1073" s="10">
        <f t="shared" si="99"/>
        <v>217.7166666666667</v>
      </c>
      <c r="F1073" s="10">
        <f t="shared" si="100"/>
        <v>218.35000000000002</v>
      </c>
      <c r="G1073" s="10">
        <f t="shared" si="101"/>
        <v>19.143576826196472</v>
      </c>
      <c r="H1073" s="10">
        <f t="shared" si="102"/>
        <v>45.500102945399853</v>
      </c>
    </row>
    <row r="1074" spans="1:8" x14ac:dyDescent="0.3">
      <c r="A1074" s="10">
        <f t="shared" si="103"/>
        <v>1990</v>
      </c>
      <c r="B1074" s="10" t="s">
        <v>88</v>
      </c>
      <c r="C1074" s="10" t="str">
        <f t="shared" si="98"/>
        <v>1990-May</v>
      </c>
      <c r="D1074" s="10">
        <v>488.5</v>
      </c>
      <c r="E1074" s="10">
        <f t="shared" si="99"/>
        <v>218.98333333333335</v>
      </c>
      <c r="F1074" s="10">
        <f t="shared" si="100"/>
        <v>221.72916666666669</v>
      </c>
      <c r="G1074" s="10">
        <f t="shared" si="101"/>
        <v>220.31382129098935</v>
      </c>
      <c r="H1074" s="10">
        <f t="shared" si="102"/>
        <v>94.194633866921578</v>
      </c>
    </row>
    <row r="1075" spans="1:8" x14ac:dyDescent="0.3">
      <c r="A1075" s="10">
        <f t="shared" si="103"/>
        <v>1990</v>
      </c>
      <c r="B1075" s="10" t="s">
        <v>89</v>
      </c>
      <c r="C1075" s="10" t="str">
        <f t="shared" si="98"/>
        <v>1990-Jun</v>
      </c>
      <c r="D1075" s="10">
        <v>528.6</v>
      </c>
      <c r="E1075" s="10">
        <f t="shared" si="99"/>
        <v>224.47500000000002</v>
      </c>
      <c r="F1075" s="10">
        <f t="shared" si="100"/>
        <v>224.45833333333337</v>
      </c>
      <c r="G1075" s="10">
        <f t="shared" si="101"/>
        <v>235.50027844811581</v>
      </c>
      <c r="H1075" s="10">
        <f t="shared" si="102"/>
        <v>269.42935814401113</v>
      </c>
    </row>
    <row r="1076" spans="1:8" x14ac:dyDescent="0.3">
      <c r="A1076" s="10">
        <f t="shared" si="103"/>
        <v>1990</v>
      </c>
      <c r="B1076" s="10" t="s">
        <v>90</v>
      </c>
      <c r="C1076" s="10" t="str">
        <f t="shared" si="98"/>
        <v>1990-Jul</v>
      </c>
      <c r="D1076" s="10">
        <v>635.4</v>
      </c>
      <c r="E1076" s="10">
        <f t="shared" si="99"/>
        <v>224.44166666666669</v>
      </c>
      <c r="F1076" s="10">
        <f t="shared" si="100"/>
        <v>224.27500000000003</v>
      </c>
      <c r="G1076" s="10">
        <f t="shared" si="101"/>
        <v>283.31289711291936</v>
      </c>
      <c r="H1076" s="10">
        <f t="shared" si="102"/>
        <v>285.19083662626548</v>
      </c>
    </row>
    <row r="1077" spans="1:8" x14ac:dyDescent="0.3">
      <c r="A1077" s="10">
        <f t="shared" si="103"/>
        <v>1990</v>
      </c>
      <c r="B1077" s="10" t="s">
        <v>91</v>
      </c>
      <c r="C1077" s="10" t="str">
        <f t="shared" si="98"/>
        <v>1990-Aug</v>
      </c>
      <c r="D1077" s="10">
        <v>370.8</v>
      </c>
      <c r="E1077" s="10">
        <f t="shared" si="99"/>
        <v>224.10833333333335</v>
      </c>
      <c r="F1077" s="10">
        <f t="shared" si="100"/>
        <v>224.0916666666667</v>
      </c>
      <c r="G1077" s="10">
        <f t="shared" si="101"/>
        <v>165.46800044624592</v>
      </c>
      <c r="H1077" s="10">
        <f t="shared" si="102"/>
        <v>173.75703732870761</v>
      </c>
    </row>
    <row r="1078" spans="1:8" x14ac:dyDescent="0.3">
      <c r="A1078" s="10">
        <f t="shared" si="103"/>
        <v>1990</v>
      </c>
      <c r="B1078" s="10" t="s">
        <v>92</v>
      </c>
      <c r="C1078" s="10" t="str">
        <f t="shared" si="98"/>
        <v>1990-Sep</v>
      </c>
      <c r="D1078" s="10">
        <v>103.3</v>
      </c>
      <c r="E1078" s="10">
        <f t="shared" si="99"/>
        <v>224.07500000000005</v>
      </c>
      <c r="F1078" s="10">
        <f t="shared" si="100"/>
        <v>224.70833333333337</v>
      </c>
      <c r="G1078" s="10">
        <f t="shared" si="101"/>
        <v>45.970702762840709</v>
      </c>
      <c r="H1078" s="10">
        <f t="shared" si="102"/>
        <v>99.531501760555074</v>
      </c>
    </row>
    <row r="1079" spans="1:8" x14ac:dyDescent="0.3">
      <c r="A1079" s="10">
        <f t="shared" si="103"/>
        <v>1990</v>
      </c>
      <c r="B1079" s="10" t="s">
        <v>93</v>
      </c>
      <c r="C1079" s="10" t="str">
        <f t="shared" si="98"/>
        <v>1990-Oct</v>
      </c>
      <c r="D1079" s="10">
        <v>323.2</v>
      </c>
      <c r="E1079" s="10">
        <f t="shared" si="99"/>
        <v>225.3416666666667</v>
      </c>
      <c r="F1079" s="10">
        <f t="shared" si="100"/>
        <v>227.64166666666665</v>
      </c>
      <c r="G1079" s="10">
        <f t="shared" si="101"/>
        <v>141.97752315407988</v>
      </c>
      <c r="H1079" s="10">
        <f t="shared" si="102"/>
        <v>121.62025926293542</v>
      </c>
    </row>
    <row r="1080" spans="1:8" x14ac:dyDescent="0.3">
      <c r="A1080" s="10">
        <f t="shared" si="103"/>
        <v>1990</v>
      </c>
      <c r="B1080" s="10" t="s">
        <v>94</v>
      </c>
      <c r="C1080" s="10" t="str">
        <f t="shared" si="98"/>
        <v>1990-Nov</v>
      </c>
      <c r="D1080" s="10">
        <v>158.80000000000001</v>
      </c>
      <c r="E1080" s="10">
        <f t="shared" si="99"/>
        <v>229.94166666666663</v>
      </c>
      <c r="F1080" s="10">
        <f t="shared" si="100"/>
        <v>214.31249999999997</v>
      </c>
      <c r="G1080" s="10">
        <f t="shared" si="101"/>
        <v>74.097404491105294</v>
      </c>
      <c r="H1080" s="10">
        <f t="shared" si="102"/>
        <v>67.576439773848591</v>
      </c>
    </row>
    <row r="1081" spans="1:8" x14ac:dyDescent="0.3">
      <c r="A1081" s="10">
        <f t="shared" si="103"/>
        <v>1990</v>
      </c>
      <c r="B1081" s="10" t="s">
        <v>95</v>
      </c>
      <c r="C1081" s="10" t="str">
        <f t="shared" si="98"/>
        <v>1990-Dec</v>
      </c>
      <c r="D1081" s="10">
        <v>5.2</v>
      </c>
      <c r="E1081" s="10">
        <f t="shared" si="99"/>
        <v>198.68333333333331</v>
      </c>
      <c r="F1081" s="10">
        <f t="shared" si="100"/>
        <v>222.32916666666665</v>
      </c>
      <c r="G1081" s="10">
        <f t="shared" si="101"/>
        <v>2.3388744166869695</v>
      </c>
      <c r="H1081" s="10">
        <f t="shared" si="102"/>
        <v>16.591425721648235</v>
      </c>
    </row>
    <row r="1082" spans="1:8" x14ac:dyDescent="0.3">
      <c r="A1082" s="10">
        <f t="shared" si="103"/>
        <v>1991</v>
      </c>
      <c r="B1082" s="10" t="s">
        <v>84</v>
      </c>
      <c r="C1082" s="10" t="str">
        <f t="shared" si="98"/>
        <v>1991-Jan</v>
      </c>
      <c r="D1082" s="10">
        <v>10.9</v>
      </c>
      <c r="E1082" s="10">
        <f t="shared" si="99"/>
        <v>245.97500000000002</v>
      </c>
      <c r="F1082" s="10">
        <f t="shared" si="100"/>
        <v>257.22916666666669</v>
      </c>
      <c r="G1082" s="10">
        <f t="shared" si="101"/>
        <v>4.2374665910747549</v>
      </c>
      <c r="H1082" s="10">
        <f t="shared" si="102"/>
        <v>4.9026945630710452</v>
      </c>
    </row>
    <row r="1083" spans="1:8" x14ac:dyDescent="0.3">
      <c r="A1083" s="10">
        <f t="shared" si="103"/>
        <v>1991</v>
      </c>
      <c r="B1083" s="10" t="s">
        <v>85</v>
      </c>
      <c r="C1083" s="10" t="str">
        <f t="shared" si="98"/>
        <v>1991-Feb</v>
      </c>
      <c r="D1083" s="10">
        <v>4.4000000000000004</v>
      </c>
      <c r="E1083" s="10">
        <f t="shared" si="99"/>
        <v>268.48333333333335</v>
      </c>
      <c r="F1083" s="10">
        <f t="shared" si="100"/>
        <v>272.42916666666667</v>
      </c>
      <c r="G1083" s="10">
        <f t="shared" si="101"/>
        <v>1.6150987259685241</v>
      </c>
      <c r="H1083" s="10">
        <f t="shared" si="102"/>
        <v>6.3261633717838892</v>
      </c>
    </row>
    <row r="1084" spans="1:8" x14ac:dyDescent="0.3">
      <c r="A1084" s="10">
        <f t="shared" si="103"/>
        <v>1991</v>
      </c>
      <c r="B1084" s="10" t="s">
        <v>86</v>
      </c>
      <c r="C1084" s="10" t="str">
        <f t="shared" si="98"/>
        <v>1991-Mar</v>
      </c>
      <c r="D1084" s="10">
        <v>33.200000000000003</v>
      </c>
      <c r="E1084" s="10">
        <f t="shared" si="99"/>
        <v>276.375</v>
      </c>
      <c r="F1084" s="10">
        <f t="shared" si="100"/>
        <v>274.0916666666667</v>
      </c>
      <c r="G1084" s="10">
        <f t="shared" si="101"/>
        <v>12.112736006810374</v>
      </c>
      <c r="H1084" s="10">
        <f t="shared" si="102"/>
        <v>15.37954663485211</v>
      </c>
    </row>
    <row r="1085" spans="1:8" x14ac:dyDescent="0.3">
      <c r="A1085" s="10">
        <f t="shared" si="103"/>
        <v>1991</v>
      </c>
      <c r="B1085" s="10" t="s">
        <v>87</v>
      </c>
      <c r="C1085" s="10" t="str">
        <f t="shared" si="98"/>
        <v>1991-Apr</v>
      </c>
      <c r="D1085" s="10">
        <v>97</v>
      </c>
      <c r="E1085" s="10">
        <f t="shared" si="99"/>
        <v>271.80833333333334</v>
      </c>
      <c r="F1085" s="10">
        <f t="shared" si="100"/>
        <v>271.16666666666669</v>
      </c>
      <c r="G1085" s="10">
        <f t="shared" si="101"/>
        <v>35.771358328211427</v>
      </c>
      <c r="H1085" s="10">
        <f t="shared" si="102"/>
        <v>45.500102945399853</v>
      </c>
    </row>
    <row r="1086" spans="1:8" x14ac:dyDescent="0.3">
      <c r="A1086" s="10">
        <f t="shared" si="103"/>
        <v>1991</v>
      </c>
      <c r="B1086" s="10" t="s">
        <v>88</v>
      </c>
      <c r="C1086" s="10" t="str">
        <f t="shared" si="98"/>
        <v>1991-May</v>
      </c>
      <c r="D1086" s="10">
        <v>113.4</v>
      </c>
      <c r="E1086" s="10">
        <f t="shared" si="99"/>
        <v>270.52500000000003</v>
      </c>
      <c r="F1086" s="10">
        <f t="shared" si="100"/>
        <v>268.07083333333333</v>
      </c>
      <c r="G1086" s="10">
        <f t="shared" si="101"/>
        <v>42.302252203242304</v>
      </c>
      <c r="H1086" s="10">
        <f t="shared" si="102"/>
        <v>94.194633866921578</v>
      </c>
    </row>
    <row r="1087" spans="1:8" x14ac:dyDescent="0.3">
      <c r="A1087" s="10">
        <f t="shared" si="103"/>
        <v>1991</v>
      </c>
      <c r="B1087" s="10" t="s">
        <v>89</v>
      </c>
      <c r="C1087" s="10" t="str">
        <f t="shared" si="98"/>
        <v>1991-Jun</v>
      </c>
      <c r="D1087" s="10">
        <v>1096.0999999999999</v>
      </c>
      <c r="E1087" s="10">
        <f t="shared" si="99"/>
        <v>265.61666666666667</v>
      </c>
      <c r="F1087" s="10">
        <f t="shared" si="100"/>
        <v>265.49583333333339</v>
      </c>
      <c r="G1087" s="10">
        <f t="shared" si="101"/>
        <v>412.85017027888057</v>
      </c>
      <c r="H1087" s="10">
        <f t="shared" si="102"/>
        <v>269.42935814401113</v>
      </c>
    </row>
    <row r="1088" spans="1:8" x14ac:dyDescent="0.3">
      <c r="A1088" s="10">
        <f t="shared" si="103"/>
        <v>1991</v>
      </c>
      <c r="B1088" s="10" t="s">
        <v>90</v>
      </c>
      <c r="C1088" s="10" t="str">
        <f t="shared" si="98"/>
        <v>1991-Jul</v>
      </c>
      <c r="D1088" s="10">
        <v>905.5</v>
      </c>
      <c r="E1088" s="10">
        <f t="shared" si="99"/>
        <v>265.37500000000006</v>
      </c>
      <c r="F1088" s="10">
        <f t="shared" si="100"/>
        <v>265.02083333333337</v>
      </c>
      <c r="G1088" s="10">
        <f t="shared" si="101"/>
        <v>341.67125226004242</v>
      </c>
      <c r="H1088" s="10">
        <f t="shared" si="102"/>
        <v>285.19083662626548</v>
      </c>
    </row>
    <row r="1089" spans="1:8" x14ac:dyDescent="0.3">
      <c r="A1089" s="10">
        <f t="shared" si="103"/>
        <v>1991</v>
      </c>
      <c r="B1089" s="10" t="s">
        <v>91</v>
      </c>
      <c r="C1089" s="10" t="str">
        <f t="shared" si="98"/>
        <v>1991-Aug</v>
      </c>
      <c r="D1089" s="10">
        <v>465.5</v>
      </c>
      <c r="E1089" s="10">
        <f t="shared" si="99"/>
        <v>264.66666666666669</v>
      </c>
      <c r="F1089" s="10">
        <f t="shared" si="100"/>
        <v>264.52083333333337</v>
      </c>
      <c r="G1089" s="10">
        <f t="shared" si="101"/>
        <v>175.97857761675985</v>
      </c>
      <c r="H1089" s="10">
        <f t="shared" si="102"/>
        <v>173.75703732870761</v>
      </c>
    </row>
    <row r="1090" spans="1:8" x14ac:dyDescent="0.3">
      <c r="A1090" s="10">
        <f t="shared" si="103"/>
        <v>1991</v>
      </c>
      <c r="B1090" s="10" t="s">
        <v>92</v>
      </c>
      <c r="C1090" s="10" t="str">
        <f t="shared" si="98"/>
        <v>1991-Sep</v>
      </c>
      <c r="D1090" s="10">
        <v>48.5</v>
      </c>
      <c r="E1090" s="10">
        <f t="shared" si="99"/>
        <v>264.37500000000006</v>
      </c>
      <c r="F1090" s="10">
        <f t="shared" si="100"/>
        <v>262.99583333333339</v>
      </c>
      <c r="G1090" s="10">
        <f t="shared" si="101"/>
        <v>18.441356802230704</v>
      </c>
      <c r="H1090" s="10">
        <f t="shared" si="102"/>
        <v>99.531501760555074</v>
      </c>
    </row>
    <row r="1091" spans="1:8" x14ac:dyDescent="0.3">
      <c r="A1091" s="10">
        <f t="shared" si="103"/>
        <v>1991</v>
      </c>
      <c r="B1091" s="10" t="s">
        <v>93</v>
      </c>
      <c r="C1091" s="10" t="str">
        <f t="shared" ref="C1091:C1154" si="104">_xlfn.CONCAT(A1091,"-",LEFT(B1091,3))</f>
        <v>1991-Oct</v>
      </c>
      <c r="D1091" s="10">
        <v>307.8</v>
      </c>
      <c r="E1091" s="10">
        <f t="shared" si="99"/>
        <v>261.61666666666673</v>
      </c>
      <c r="F1091" s="10">
        <f t="shared" si="100"/>
        <v>259.36666666666673</v>
      </c>
      <c r="G1091" s="10">
        <f t="shared" si="101"/>
        <v>118.67369232746431</v>
      </c>
      <c r="H1091" s="10">
        <f t="shared" si="102"/>
        <v>121.62025926293542</v>
      </c>
    </row>
    <row r="1092" spans="1:8" x14ac:dyDescent="0.3">
      <c r="A1092" s="10">
        <f t="shared" si="103"/>
        <v>1991</v>
      </c>
      <c r="B1092" s="10" t="s">
        <v>94</v>
      </c>
      <c r="C1092" s="10" t="str">
        <f t="shared" si="104"/>
        <v>1991-Nov</v>
      </c>
      <c r="D1092" s="10">
        <v>99.9</v>
      </c>
      <c r="E1092" s="10">
        <f t="shared" si="99"/>
        <v>257.11666666666673</v>
      </c>
      <c r="F1092" s="10">
        <f t="shared" si="100"/>
        <v>261.49166666666673</v>
      </c>
      <c r="G1092" s="10">
        <f t="shared" si="101"/>
        <v>38.203894324229573</v>
      </c>
      <c r="H1092" s="10">
        <f t="shared" si="102"/>
        <v>67.576439773848591</v>
      </c>
    </row>
    <row r="1093" spans="1:8" x14ac:dyDescent="0.3">
      <c r="A1093" s="10">
        <f t="shared" si="103"/>
        <v>1991</v>
      </c>
      <c r="B1093" s="10" t="s">
        <v>95</v>
      </c>
      <c r="C1093" s="10" t="str">
        <f t="shared" si="104"/>
        <v>1991-Dec</v>
      </c>
      <c r="D1093" s="10">
        <v>2.2999999999999998</v>
      </c>
      <c r="E1093" s="10">
        <f t="shared" si="99"/>
        <v>265.86666666666673</v>
      </c>
      <c r="F1093" s="10">
        <f t="shared" si="100"/>
        <v>254.33333333333337</v>
      </c>
      <c r="G1093" s="10">
        <f t="shared" si="101"/>
        <v>0.90432503276539944</v>
      </c>
      <c r="H1093" s="10">
        <f t="shared" si="102"/>
        <v>16.591425721648235</v>
      </c>
    </row>
    <row r="1094" spans="1:8" x14ac:dyDescent="0.3">
      <c r="A1094" s="10">
        <f t="shared" si="103"/>
        <v>1992</v>
      </c>
      <c r="B1094" s="10" t="s">
        <v>84</v>
      </c>
      <c r="C1094" s="10" t="str">
        <f t="shared" si="104"/>
        <v>1992-Jan</v>
      </c>
      <c r="D1094" s="10">
        <v>2.4</v>
      </c>
      <c r="E1094" s="10">
        <f t="shared" si="99"/>
        <v>242.80000000000004</v>
      </c>
      <c r="F1094" s="10">
        <f t="shared" si="100"/>
        <v>237.0625</v>
      </c>
      <c r="G1094" s="10">
        <f t="shared" si="101"/>
        <v>1.01239124703401</v>
      </c>
      <c r="H1094" s="10">
        <f t="shared" si="102"/>
        <v>4.9026945630710452</v>
      </c>
    </row>
    <row r="1095" spans="1:8" x14ac:dyDescent="0.3">
      <c r="A1095" s="10">
        <f t="shared" si="103"/>
        <v>1992</v>
      </c>
      <c r="B1095" s="10" t="s">
        <v>85</v>
      </c>
      <c r="C1095" s="10" t="str">
        <f t="shared" si="104"/>
        <v>1992-Feb</v>
      </c>
      <c r="D1095" s="10">
        <v>0.9</v>
      </c>
      <c r="E1095" s="10">
        <f t="shared" si="99"/>
        <v>231.32499999999996</v>
      </c>
      <c r="F1095" s="10">
        <f t="shared" si="100"/>
        <v>233.0958333333333</v>
      </c>
      <c r="G1095" s="10">
        <f t="shared" si="101"/>
        <v>0.38610728777505682</v>
      </c>
      <c r="H1095" s="10">
        <f t="shared" si="102"/>
        <v>6.3261633717838892</v>
      </c>
    </row>
    <row r="1096" spans="1:8" x14ac:dyDescent="0.3">
      <c r="A1096" s="10">
        <f t="shared" si="103"/>
        <v>1992</v>
      </c>
      <c r="B1096" s="10" t="s">
        <v>86</v>
      </c>
      <c r="C1096" s="10" t="str">
        <f t="shared" si="104"/>
        <v>1992-Mar</v>
      </c>
      <c r="D1096" s="10">
        <v>0.1</v>
      </c>
      <c r="E1096" s="10">
        <f t="shared" si="99"/>
        <v>234.86666666666665</v>
      </c>
      <c r="F1096" s="10">
        <f t="shared" si="100"/>
        <v>245.24166666666665</v>
      </c>
      <c r="G1096" s="10">
        <f t="shared" si="101"/>
        <v>4.0776105202351427E-2</v>
      </c>
      <c r="H1096" s="10">
        <f t="shared" si="102"/>
        <v>15.37954663485211</v>
      </c>
    </row>
    <row r="1097" spans="1:8" x14ac:dyDescent="0.3">
      <c r="A1097" s="10">
        <f t="shared" si="103"/>
        <v>1992</v>
      </c>
      <c r="B1097" s="10" t="s">
        <v>87</v>
      </c>
      <c r="C1097" s="10" t="str">
        <f t="shared" si="104"/>
        <v>1992-Apr</v>
      </c>
      <c r="D1097" s="10">
        <v>43</v>
      </c>
      <c r="E1097" s="10">
        <f t="shared" ref="E1097:E1160" si="105">AVERAGE(D1091:D1102)</f>
        <v>255.61666666666665</v>
      </c>
      <c r="F1097" s="10">
        <f t="shared" ref="F1097:F1160" si="106">AVERAGE(E1097:E1098)</f>
        <v>254.90416666666664</v>
      </c>
      <c r="G1097" s="10">
        <f t="shared" ref="G1097:G1160" si="107">D1097*100/F1097</f>
        <v>16.869084786766269</v>
      </c>
      <c r="H1097" s="10">
        <f t="shared" ref="H1097:H1160" si="108">_xlfn.SWITCH(TRUE,B1097="January",$K$125,B1097="February",$K$126,B1097="March",$K$127,B1097="April",$K$128,B1097="May",$K$129,B1097="June",$K$130,B1097="July",$K$131,B1097="August",$K$132,B1097="September",$K$133,B1097="October",$K$134,B1097="November",$K$135,B1097="December",$K$136)</f>
        <v>45.500102945399853</v>
      </c>
    </row>
    <row r="1098" spans="1:8" x14ac:dyDescent="0.3">
      <c r="A1098" s="10">
        <f t="shared" si="103"/>
        <v>1992</v>
      </c>
      <c r="B1098" s="10" t="s">
        <v>88</v>
      </c>
      <c r="C1098" s="10" t="str">
        <f t="shared" si="104"/>
        <v>1992-May</v>
      </c>
      <c r="D1098" s="10">
        <v>218.4</v>
      </c>
      <c r="E1098" s="10">
        <f t="shared" si="105"/>
        <v>254.19166666666663</v>
      </c>
      <c r="F1098" s="10">
        <f t="shared" si="106"/>
        <v>262.01249999999999</v>
      </c>
      <c r="G1098" s="10">
        <f t="shared" si="107"/>
        <v>83.354801774724493</v>
      </c>
      <c r="H1098" s="10">
        <f t="shared" si="108"/>
        <v>94.194633866921578</v>
      </c>
    </row>
    <row r="1099" spans="1:8" x14ac:dyDescent="0.3">
      <c r="A1099" s="10">
        <f t="shared" si="103"/>
        <v>1992</v>
      </c>
      <c r="B1099" s="10" t="s">
        <v>89</v>
      </c>
      <c r="C1099" s="10" t="str">
        <f t="shared" si="104"/>
        <v>1992-Jun</v>
      </c>
      <c r="D1099" s="10">
        <v>819.3</v>
      </c>
      <c r="E1099" s="10">
        <f t="shared" si="105"/>
        <v>269.83333333333331</v>
      </c>
      <c r="F1099" s="10">
        <f t="shared" si="106"/>
        <v>269.89166666666665</v>
      </c>
      <c r="G1099" s="10">
        <f t="shared" si="107"/>
        <v>303.56624571587366</v>
      </c>
      <c r="H1099" s="10">
        <f t="shared" si="108"/>
        <v>269.42935814401113</v>
      </c>
    </row>
    <row r="1100" spans="1:8" x14ac:dyDescent="0.3">
      <c r="A1100" s="10">
        <f t="shared" si="103"/>
        <v>1992</v>
      </c>
      <c r="B1100" s="10" t="s">
        <v>90</v>
      </c>
      <c r="C1100" s="10" t="str">
        <f t="shared" si="104"/>
        <v>1992-Jul</v>
      </c>
      <c r="D1100" s="10">
        <v>767.8</v>
      </c>
      <c r="E1100" s="10">
        <f t="shared" si="105"/>
        <v>269.94999999999993</v>
      </c>
      <c r="F1100" s="10">
        <f t="shared" si="106"/>
        <v>269.84999999999991</v>
      </c>
      <c r="G1100" s="10">
        <f t="shared" si="107"/>
        <v>284.52844172688538</v>
      </c>
      <c r="H1100" s="10">
        <f t="shared" si="108"/>
        <v>285.19083662626548</v>
      </c>
    </row>
    <row r="1101" spans="1:8" x14ac:dyDescent="0.3">
      <c r="A1101" s="10">
        <f t="shared" si="103"/>
        <v>1992</v>
      </c>
      <c r="B1101" s="10" t="s">
        <v>91</v>
      </c>
      <c r="C1101" s="10" t="str">
        <f t="shared" si="104"/>
        <v>1992-Aug</v>
      </c>
      <c r="D1101" s="10">
        <v>508</v>
      </c>
      <c r="E1101" s="10">
        <f t="shared" si="105"/>
        <v>269.74999999999994</v>
      </c>
      <c r="F1101" s="10">
        <f t="shared" si="106"/>
        <v>270.45416666666665</v>
      </c>
      <c r="G1101" s="10">
        <f t="shared" si="107"/>
        <v>187.83219584341157</v>
      </c>
      <c r="H1101" s="10">
        <f t="shared" si="108"/>
        <v>173.75703732870761</v>
      </c>
    </row>
    <row r="1102" spans="1:8" x14ac:dyDescent="0.3">
      <c r="A1102" s="10">
        <f t="shared" ref="A1102:A1165" si="109">A1090+1</f>
        <v>1992</v>
      </c>
      <c r="B1102" s="10" t="s">
        <v>92</v>
      </c>
      <c r="C1102" s="10" t="str">
        <f t="shared" si="104"/>
        <v>1992-Sep</v>
      </c>
      <c r="D1102" s="10">
        <v>297.5</v>
      </c>
      <c r="E1102" s="10">
        <f t="shared" si="105"/>
        <v>271.1583333333333</v>
      </c>
      <c r="F1102" s="10">
        <f t="shared" si="106"/>
        <v>271.99166666666667</v>
      </c>
      <c r="G1102" s="10">
        <f t="shared" si="107"/>
        <v>109.37835105242195</v>
      </c>
      <c r="H1102" s="10">
        <f t="shared" si="108"/>
        <v>99.531501760555074</v>
      </c>
    </row>
    <row r="1103" spans="1:8" x14ac:dyDescent="0.3">
      <c r="A1103" s="10">
        <f t="shared" si="109"/>
        <v>1992</v>
      </c>
      <c r="B1103" s="10" t="s">
        <v>93</v>
      </c>
      <c r="C1103" s="10" t="str">
        <f t="shared" si="104"/>
        <v>1992-Oct</v>
      </c>
      <c r="D1103" s="10">
        <v>290.7</v>
      </c>
      <c r="E1103" s="10">
        <f t="shared" si="105"/>
        <v>272.82499999999999</v>
      </c>
      <c r="F1103" s="10">
        <f t="shared" si="106"/>
        <v>273.80416666666667</v>
      </c>
      <c r="G1103" s="10">
        <f t="shared" si="107"/>
        <v>106.17077290642642</v>
      </c>
      <c r="H1103" s="10">
        <f t="shared" si="108"/>
        <v>121.62025926293542</v>
      </c>
    </row>
    <row r="1104" spans="1:8" x14ac:dyDescent="0.3">
      <c r="A1104" s="10">
        <f t="shared" si="109"/>
        <v>1992</v>
      </c>
      <c r="B1104" s="10" t="s">
        <v>94</v>
      </c>
      <c r="C1104" s="10" t="str">
        <f t="shared" si="104"/>
        <v>1992-Nov</v>
      </c>
      <c r="D1104" s="10">
        <v>287.60000000000002</v>
      </c>
      <c r="E1104" s="10">
        <f t="shared" si="105"/>
        <v>274.7833333333333</v>
      </c>
      <c r="F1104" s="10">
        <f t="shared" si="106"/>
        <v>272.30833333333328</v>
      </c>
      <c r="G1104" s="10">
        <f t="shared" si="107"/>
        <v>105.61557058481505</v>
      </c>
      <c r="H1104" s="10">
        <f t="shared" si="108"/>
        <v>67.576439773848591</v>
      </c>
    </row>
    <row r="1105" spans="1:8" x14ac:dyDescent="0.3">
      <c r="A1105" s="10">
        <f t="shared" si="109"/>
        <v>1992</v>
      </c>
      <c r="B1105" s="10" t="s">
        <v>95</v>
      </c>
      <c r="C1105" s="10" t="str">
        <f t="shared" si="104"/>
        <v>1992-Dec</v>
      </c>
      <c r="D1105" s="10">
        <v>3.7</v>
      </c>
      <c r="E1105" s="10">
        <f t="shared" si="105"/>
        <v>269.83333333333331</v>
      </c>
      <c r="F1105" s="10">
        <f t="shared" si="106"/>
        <v>263.07499999999999</v>
      </c>
      <c r="G1105" s="10">
        <f t="shared" si="107"/>
        <v>1.4064430295543098</v>
      </c>
      <c r="H1105" s="10">
        <f t="shared" si="108"/>
        <v>16.591425721648235</v>
      </c>
    </row>
    <row r="1106" spans="1:8" x14ac:dyDescent="0.3">
      <c r="A1106" s="10">
        <f t="shared" si="109"/>
        <v>1993</v>
      </c>
      <c r="B1106" s="10" t="s">
        <v>84</v>
      </c>
      <c r="C1106" s="10" t="str">
        <f t="shared" si="104"/>
        <v>1993-Jan</v>
      </c>
      <c r="D1106" s="10">
        <v>0</v>
      </c>
      <c r="E1106" s="10">
        <f t="shared" si="105"/>
        <v>256.31666666666666</v>
      </c>
      <c r="F1106" s="10">
        <f t="shared" si="106"/>
        <v>256.66250000000002</v>
      </c>
      <c r="G1106" s="10">
        <f t="shared" si="107"/>
        <v>0</v>
      </c>
      <c r="H1106" s="10">
        <f t="shared" si="108"/>
        <v>4.9026945630710452</v>
      </c>
    </row>
    <row r="1107" spans="1:8" x14ac:dyDescent="0.3">
      <c r="A1107" s="10">
        <f t="shared" si="109"/>
        <v>1993</v>
      </c>
      <c r="B1107" s="10" t="s">
        <v>85</v>
      </c>
      <c r="C1107" s="10" t="str">
        <f t="shared" si="104"/>
        <v>1993-Feb</v>
      </c>
      <c r="D1107" s="10">
        <v>17.8</v>
      </c>
      <c r="E1107" s="10">
        <f t="shared" si="105"/>
        <v>257.00833333333333</v>
      </c>
      <c r="F1107" s="10">
        <f t="shared" si="106"/>
        <v>248.42083333333335</v>
      </c>
      <c r="G1107" s="10">
        <f t="shared" si="107"/>
        <v>7.1652605625534624</v>
      </c>
      <c r="H1107" s="10">
        <f t="shared" si="108"/>
        <v>6.3261633717838892</v>
      </c>
    </row>
    <row r="1108" spans="1:8" x14ac:dyDescent="0.3">
      <c r="A1108" s="10">
        <f t="shared" si="109"/>
        <v>1993</v>
      </c>
      <c r="B1108" s="10" t="s">
        <v>86</v>
      </c>
      <c r="C1108" s="10" t="str">
        <f t="shared" si="104"/>
        <v>1993-Mar</v>
      </c>
      <c r="D1108" s="10">
        <v>20.100000000000001</v>
      </c>
      <c r="E1108" s="10">
        <f t="shared" si="105"/>
        <v>239.83333333333334</v>
      </c>
      <c r="F1108" s="10">
        <f t="shared" si="106"/>
        <v>231.10416666666669</v>
      </c>
      <c r="G1108" s="10">
        <f t="shared" si="107"/>
        <v>8.6973767240602182</v>
      </c>
      <c r="H1108" s="10">
        <f t="shared" si="108"/>
        <v>15.37954663485211</v>
      </c>
    </row>
    <row r="1109" spans="1:8" x14ac:dyDescent="0.3">
      <c r="A1109" s="10">
        <f t="shared" si="109"/>
        <v>1993</v>
      </c>
      <c r="B1109" s="10" t="s">
        <v>87</v>
      </c>
      <c r="C1109" s="10" t="str">
        <f t="shared" si="104"/>
        <v>1993-Apr</v>
      </c>
      <c r="D1109" s="10">
        <v>66.5</v>
      </c>
      <c r="E1109" s="10">
        <f t="shared" si="105"/>
        <v>222.375</v>
      </c>
      <c r="F1109" s="10">
        <f t="shared" si="106"/>
        <v>228.22916666666669</v>
      </c>
      <c r="G1109" s="10">
        <f t="shared" si="107"/>
        <v>29.137380191693289</v>
      </c>
      <c r="H1109" s="10">
        <f t="shared" si="108"/>
        <v>45.500102945399853</v>
      </c>
    </row>
    <row r="1110" spans="1:8" x14ac:dyDescent="0.3">
      <c r="A1110" s="10">
        <f t="shared" si="109"/>
        <v>1993</v>
      </c>
      <c r="B1110" s="10" t="s">
        <v>88</v>
      </c>
      <c r="C1110" s="10" t="str">
        <f t="shared" si="104"/>
        <v>1993-May</v>
      </c>
      <c r="D1110" s="10">
        <v>159</v>
      </c>
      <c r="E1110" s="10">
        <f t="shared" si="105"/>
        <v>234.08333333333334</v>
      </c>
      <c r="F1110" s="10">
        <f t="shared" si="106"/>
        <v>228.50833333333335</v>
      </c>
      <c r="G1110" s="10">
        <f t="shared" si="107"/>
        <v>69.581707450494136</v>
      </c>
      <c r="H1110" s="10">
        <f t="shared" si="108"/>
        <v>94.194633866921578</v>
      </c>
    </row>
    <row r="1111" spans="1:8" x14ac:dyDescent="0.3">
      <c r="A1111" s="10">
        <f t="shared" si="109"/>
        <v>1993</v>
      </c>
      <c r="B1111" s="10" t="s">
        <v>89</v>
      </c>
      <c r="C1111" s="10" t="str">
        <f t="shared" si="104"/>
        <v>1993-Jun</v>
      </c>
      <c r="D1111" s="10">
        <v>657.1</v>
      </c>
      <c r="E1111" s="10">
        <f t="shared" si="105"/>
        <v>222.93333333333337</v>
      </c>
      <c r="F1111" s="10">
        <f t="shared" si="106"/>
        <v>224.70416666666668</v>
      </c>
      <c r="G1111" s="10">
        <f t="shared" si="107"/>
        <v>292.42893433959466</v>
      </c>
      <c r="H1111" s="10">
        <f t="shared" si="108"/>
        <v>269.42935814401113</v>
      </c>
    </row>
    <row r="1112" spans="1:8" x14ac:dyDescent="0.3">
      <c r="A1112" s="10">
        <f t="shared" si="109"/>
        <v>1993</v>
      </c>
      <c r="B1112" s="10" t="s">
        <v>90</v>
      </c>
      <c r="C1112" s="10" t="str">
        <f t="shared" si="104"/>
        <v>1993-Jul</v>
      </c>
      <c r="D1112" s="10">
        <v>776.1</v>
      </c>
      <c r="E1112" s="10">
        <f t="shared" si="105"/>
        <v>226.47499999999999</v>
      </c>
      <c r="F1112" s="10">
        <f t="shared" si="106"/>
        <v>227.48750000000001</v>
      </c>
      <c r="G1112" s="10">
        <f t="shared" si="107"/>
        <v>341.16160228583988</v>
      </c>
      <c r="H1112" s="10">
        <f t="shared" si="108"/>
        <v>285.19083662626548</v>
      </c>
    </row>
    <row r="1113" spans="1:8" x14ac:dyDescent="0.3">
      <c r="A1113" s="10">
        <f t="shared" si="109"/>
        <v>1993</v>
      </c>
      <c r="B1113" s="10" t="s">
        <v>91</v>
      </c>
      <c r="C1113" s="10" t="str">
        <f t="shared" si="104"/>
        <v>1993-Aug</v>
      </c>
      <c r="D1113" s="10">
        <v>301.89999999999998</v>
      </c>
      <c r="E1113" s="10">
        <f t="shared" si="105"/>
        <v>228.5</v>
      </c>
      <c r="F1113" s="10">
        <f t="shared" si="106"/>
        <v>228.88749999999999</v>
      </c>
      <c r="G1113" s="10">
        <f t="shared" si="107"/>
        <v>131.89885860957892</v>
      </c>
      <c r="H1113" s="10">
        <f t="shared" si="108"/>
        <v>173.75703732870761</v>
      </c>
    </row>
    <row r="1114" spans="1:8" x14ac:dyDescent="0.3">
      <c r="A1114" s="10">
        <f t="shared" si="109"/>
        <v>1993</v>
      </c>
      <c r="B1114" s="10" t="s">
        <v>92</v>
      </c>
      <c r="C1114" s="10" t="str">
        <f t="shared" si="104"/>
        <v>1993-Sep</v>
      </c>
      <c r="D1114" s="10">
        <v>88</v>
      </c>
      <c r="E1114" s="10">
        <f t="shared" si="105"/>
        <v>229.27500000000001</v>
      </c>
      <c r="F1114" s="10">
        <f t="shared" si="106"/>
        <v>229.19166666666666</v>
      </c>
      <c r="G1114" s="10">
        <f t="shared" si="107"/>
        <v>38.395811366032795</v>
      </c>
      <c r="H1114" s="10">
        <f t="shared" si="108"/>
        <v>99.531501760555074</v>
      </c>
    </row>
    <row r="1115" spans="1:8" x14ac:dyDescent="0.3">
      <c r="A1115" s="10">
        <f t="shared" si="109"/>
        <v>1993</v>
      </c>
      <c r="B1115" s="10" t="s">
        <v>93</v>
      </c>
      <c r="C1115" s="10" t="str">
        <f t="shared" si="104"/>
        <v>1993-Oct</v>
      </c>
      <c r="D1115" s="10">
        <v>431.2</v>
      </c>
      <c r="E1115" s="10">
        <f t="shared" si="105"/>
        <v>229.10833333333332</v>
      </c>
      <c r="F1115" s="10">
        <f t="shared" si="106"/>
        <v>232.77499999999998</v>
      </c>
      <c r="G1115" s="10">
        <f t="shared" si="107"/>
        <v>185.24326065943509</v>
      </c>
      <c r="H1115" s="10">
        <f t="shared" si="108"/>
        <v>121.62025926293542</v>
      </c>
    </row>
    <row r="1116" spans="1:8" x14ac:dyDescent="0.3">
      <c r="A1116" s="10">
        <f t="shared" si="109"/>
        <v>1993</v>
      </c>
      <c r="B1116" s="10" t="s">
        <v>94</v>
      </c>
      <c r="C1116" s="10" t="str">
        <f t="shared" si="104"/>
        <v>1993-Nov</v>
      </c>
      <c r="D1116" s="10">
        <v>153.80000000000001</v>
      </c>
      <c r="E1116" s="10">
        <f t="shared" si="105"/>
        <v>236.44166666666663</v>
      </c>
      <c r="F1116" s="10">
        <f t="shared" si="106"/>
        <v>235.70416666666665</v>
      </c>
      <c r="G1116" s="10">
        <f t="shared" si="107"/>
        <v>65.251286040057281</v>
      </c>
      <c r="H1116" s="10">
        <f t="shared" si="108"/>
        <v>67.576439773848591</v>
      </c>
    </row>
    <row r="1117" spans="1:8" x14ac:dyDescent="0.3">
      <c r="A1117" s="10">
        <f t="shared" si="109"/>
        <v>1993</v>
      </c>
      <c r="B1117" s="10" t="s">
        <v>95</v>
      </c>
      <c r="C1117" s="10" t="str">
        <f t="shared" si="104"/>
        <v>1993-Dec</v>
      </c>
      <c r="D1117" s="10">
        <v>46.2</v>
      </c>
      <c r="E1117" s="10">
        <f t="shared" si="105"/>
        <v>234.96666666666667</v>
      </c>
      <c r="F1117" s="10">
        <f t="shared" si="106"/>
        <v>242.79583333333335</v>
      </c>
      <c r="G1117" s="10">
        <f t="shared" si="107"/>
        <v>19.028333133119389</v>
      </c>
      <c r="H1117" s="10">
        <f t="shared" si="108"/>
        <v>16.591425721648235</v>
      </c>
    </row>
    <row r="1118" spans="1:8" x14ac:dyDescent="0.3">
      <c r="A1118" s="10">
        <f t="shared" si="109"/>
        <v>1994</v>
      </c>
      <c r="B1118" s="10" t="s">
        <v>84</v>
      </c>
      <c r="C1118" s="10" t="str">
        <f t="shared" si="104"/>
        <v>1994-Jan</v>
      </c>
      <c r="D1118" s="10">
        <v>24.3</v>
      </c>
      <c r="E1118" s="10">
        <f t="shared" si="105"/>
        <v>250.625</v>
      </c>
      <c r="F1118" s="10">
        <f t="shared" si="106"/>
        <v>258.10000000000002</v>
      </c>
      <c r="G1118" s="10">
        <f t="shared" si="107"/>
        <v>9.4149554436264999</v>
      </c>
      <c r="H1118" s="10">
        <f t="shared" si="108"/>
        <v>4.9026945630710452</v>
      </c>
    </row>
    <row r="1119" spans="1:8" x14ac:dyDescent="0.3">
      <c r="A1119" s="10">
        <f t="shared" si="109"/>
        <v>1994</v>
      </c>
      <c r="B1119" s="10" t="s">
        <v>85</v>
      </c>
      <c r="C1119" s="10" t="str">
        <f t="shared" si="104"/>
        <v>1994-Feb</v>
      </c>
      <c r="D1119" s="10">
        <v>27.1</v>
      </c>
      <c r="E1119" s="10">
        <f t="shared" si="105"/>
        <v>265.57499999999999</v>
      </c>
      <c r="F1119" s="10">
        <f t="shared" si="106"/>
        <v>272.99166666666667</v>
      </c>
      <c r="G1119" s="10">
        <f t="shared" si="107"/>
        <v>9.9270429500289996</v>
      </c>
      <c r="H1119" s="10">
        <f t="shared" si="108"/>
        <v>6.3261633717838892</v>
      </c>
    </row>
    <row r="1120" spans="1:8" x14ac:dyDescent="0.3">
      <c r="A1120" s="10">
        <f t="shared" si="109"/>
        <v>1994</v>
      </c>
      <c r="B1120" s="10" t="s">
        <v>86</v>
      </c>
      <c r="C1120" s="10" t="str">
        <f t="shared" si="104"/>
        <v>1994-Mar</v>
      </c>
      <c r="D1120" s="10">
        <v>18.100000000000001</v>
      </c>
      <c r="E1120" s="10">
        <f t="shared" si="105"/>
        <v>280.40833333333336</v>
      </c>
      <c r="F1120" s="10">
        <f t="shared" si="106"/>
        <v>285.60000000000002</v>
      </c>
      <c r="G1120" s="10">
        <f t="shared" si="107"/>
        <v>6.3375350140056028</v>
      </c>
      <c r="H1120" s="10">
        <f t="shared" si="108"/>
        <v>15.37954663485211</v>
      </c>
    </row>
    <row r="1121" spans="1:8" x14ac:dyDescent="0.3">
      <c r="A1121" s="10">
        <f t="shared" si="109"/>
        <v>1994</v>
      </c>
      <c r="B1121" s="10" t="s">
        <v>87</v>
      </c>
      <c r="C1121" s="10" t="str">
        <f t="shared" si="104"/>
        <v>1994-Apr</v>
      </c>
      <c r="D1121" s="10">
        <v>154.5</v>
      </c>
      <c r="E1121" s="10">
        <f t="shared" si="105"/>
        <v>290.79166666666669</v>
      </c>
      <c r="F1121" s="10">
        <f t="shared" si="106"/>
        <v>290.67500000000001</v>
      </c>
      <c r="G1121" s="10">
        <f t="shared" si="107"/>
        <v>53.152145867377655</v>
      </c>
      <c r="H1121" s="10">
        <f t="shared" si="108"/>
        <v>45.500102945399853</v>
      </c>
    </row>
    <row r="1122" spans="1:8" x14ac:dyDescent="0.3">
      <c r="A1122" s="10">
        <f t="shared" si="109"/>
        <v>1994</v>
      </c>
      <c r="B1122" s="10" t="s">
        <v>88</v>
      </c>
      <c r="C1122" s="10" t="str">
        <f t="shared" si="104"/>
        <v>1994-May</v>
      </c>
      <c r="D1122" s="10">
        <v>141.30000000000001</v>
      </c>
      <c r="E1122" s="10">
        <f t="shared" si="105"/>
        <v>290.55833333333334</v>
      </c>
      <c r="F1122" s="10">
        <f t="shared" si="106"/>
        <v>289.05</v>
      </c>
      <c r="G1122" s="10">
        <f t="shared" si="107"/>
        <v>48.884276076803324</v>
      </c>
      <c r="H1122" s="10">
        <f t="shared" si="108"/>
        <v>94.194633866921578</v>
      </c>
    </row>
    <row r="1123" spans="1:8" x14ac:dyDescent="0.3">
      <c r="A1123" s="10">
        <f t="shared" si="109"/>
        <v>1994</v>
      </c>
      <c r="B1123" s="10" t="s">
        <v>89</v>
      </c>
      <c r="C1123" s="10" t="str">
        <f t="shared" si="104"/>
        <v>1994-Jun</v>
      </c>
      <c r="D1123" s="10">
        <v>845</v>
      </c>
      <c r="E1123" s="10">
        <f t="shared" si="105"/>
        <v>287.54166666666669</v>
      </c>
      <c r="F1123" s="10">
        <f t="shared" si="106"/>
        <v>285.88750000000005</v>
      </c>
      <c r="G1123" s="10">
        <f t="shared" si="107"/>
        <v>295.57081019631846</v>
      </c>
      <c r="H1123" s="10">
        <f t="shared" si="108"/>
        <v>269.42935814401113</v>
      </c>
    </row>
    <row r="1124" spans="1:8" x14ac:dyDescent="0.3">
      <c r="A1124" s="10">
        <f t="shared" si="109"/>
        <v>1994</v>
      </c>
      <c r="B1124" s="10" t="s">
        <v>90</v>
      </c>
      <c r="C1124" s="10" t="str">
        <f t="shared" si="104"/>
        <v>1994-Jul</v>
      </c>
      <c r="D1124" s="10">
        <v>955.5</v>
      </c>
      <c r="E1124" s="10">
        <f t="shared" si="105"/>
        <v>284.23333333333335</v>
      </c>
      <c r="F1124" s="10">
        <f t="shared" si="106"/>
        <v>283.64999999999998</v>
      </c>
      <c r="G1124" s="10">
        <f t="shared" si="107"/>
        <v>336.85880486515072</v>
      </c>
      <c r="H1124" s="10">
        <f t="shared" si="108"/>
        <v>285.19083662626548</v>
      </c>
    </row>
    <row r="1125" spans="1:8" x14ac:dyDescent="0.3">
      <c r="A1125" s="10">
        <f t="shared" si="109"/>
        <v>1994</v>
      </c>
      <c r="B1125" s="10" t="s">
        <v>91</v>
      </c>
      <c r="C1125" s="10" t="str">
        <f t="shared" si="104"/>
        <v>1994-Aug</v>
      </c>
      <c r="D1125" s="10">
        <v>479.9</v>
      </c>
      <c r="E1125" s="10">
        <f t="shared" si="105"/>
        <v>283.06666666666666</v>
      </c>
      <c r="F1125" s="10">
        <f t="shared" si="106"/>
        <v>282.20833333333337</v>
      </c>
      <c r="G1125" s="10">
        <f t="shared" si="107"/>
        <v>170.05167577144542</v>
      </c>
      <c r="H1125" s="10">
        <f t="shared" si="108"/>
        <v>173.75703732870761</v>
      </c>
    </row>
    <row r="1126" spans="1:8" x14ac:dyDescent="0.3">
      <c r="A1126" s="10">
        <f t="shared" si="109"/>
        <v>1994</v>
      </c>
      <c r="B1126" s="10" t="s">
        <v>92</v>
      </c>
      <c r="C1126" s="10" t="str">
        <f t="shared" si="104"/>
        <v>1994-Sep</v>
      </c>
      <c r="D1126" s="10">
        <v>212.6</v>
      </c>
      <c r="E1126" s="10">
        <f t="shared" si="105"/>
        <v>281.35000000000002</v>
      </c>
      <c r="F1126" s="10">
        <f t="shared" si="106"/>
        <v>282.15000000000003</v>
      </c>
      <c r="G1126" s="10">
        <f t="shared" si="107"/>
        <v>75.349991139464819</v>
      </c>
      <c r="H1126" s="10">
        <f t="shared" si="108"/>
        <v>99.531501760555074</v>
      </c>
    </row>
    <row r="1127" spans="1:8" x14ac:dyDescent="0.3">
      <c r="A1127" s="10">
        <f t="shared" si="109"/>
        <v>1994</v>
      </c>
      <c r="B1127" s="10" t="s">
        <v>93</v>
      </c>
      <c r="C1127" s="10" t="str">
        <f t="shared" si="104"/>
        <v>1994-Oct</v>
      </c>
      <c r="D1127" s="10">
        <v>428.4</v>
      </c>
      <c r="E1127" s="10">
        <f t="shared" si="105"/>
        <v>282.95000000000005</v>
      </c>
      <c r="F1127" s="10">
        <f t="shared" si="106"/>
        <v>282.13333333333333</v>
      </c>
      <c r="G1127" s="10">
        <f t="shared" si="107"/>
        <v>151.84310018903591</v>
      </c>
      <c r="H1127" s="10">
        <f t="shared" si="108"/>
        <v>121.62025926293542</v>
      </c>
    </row>
    <row r="1128" spans="1:8" x14ac:dyDescent="0.3">
      <c r="A1128" s="10">
        <f t="shared" si="109"/>
        <v>1994</v>
      </c>
      <c r="B1128" s="10" t="s">
        <v>94</v>
      </c>
      <c r="C1128" s="10" t="str">
        <f t="shared" si="104"/>
        <v>1994-Nov</v>
      </c>
      <c r="D1128" s="10">
        <v>117.6</v>
      </c>
      <c r="E1128" s="10">
        <f t="shared" si="105"/>
        <v>281.31666666666666</v>
      </c>
      <c r="F1128" s="10">
        <f t="shared" si="106"/>
        <v>290.24583333333334</v>
      </c>
      <c r="G1128" s="10">
        <f t="shared" si="107"/>
        <v>40.51737751044373</v>
      </c>
      <c r="H1128" s="10">
        <f t="shared" si="108"/>
        <v>67.576439773848591</v>
      </c>
    </row>
    <row r="1129" spans="1:8" x14ac:dyDescent="0.3">
      <c r="A1129" s="10">
        <f t="shared" si="109"/>
        <v>1994</v>
      </c>
      <c r="B1129" s="10" t="s">
        <v>95</v>
      </c>
      <c r="C1129" s="10" t="str">
        <f t="shared" si="104"/>
        <v>1994-Dec</v>
      </c>
      <c r="D1129" s="10">
        <v>6.5</v>
      </c>
      <c r="E1129" s="10">
        <f t="shared" si="105"/>
        <v>299.17500000000001</v>
      </c>
      <c r="F1129" s="10">
        <f t="shared" si="106"/>
        <v>284.52500000000003</v>
      </c>
      <c r="G1129" s="10">
        <f t="shared" si="107"/>
        <v>2.2845092698356906</v>
      </c>
      <c r="H1129" s="10">
        <f t="shared" si="108"/>
        <v>16.591425721648235</v>
      </c>
    </row>
    <row r="1130" spans="1:8" x14ac:dyDescent="0.3">
      <c r="A1130" s="10">
        <f t="shared" si="109"/>
        <v>1995</v>
      </c>
      <c r="B1130" s="10" t="s">
        <v>84</v>
      </c>
      <c r="C1130" s="10" t="str">
        <f t="shared" si="104"/>
        <v>1995-Jan</v>
      </c>
      <c r="D1130" s="10">
        <v>10.3</v>
      </c>
      <c r="E1130" s="10">
        <f t="shared" si="105"/>
        <v>269.87500000000006</v>
      </c>
      <c r="F1130" s="10">
        <f t="shared" si="106"/>
        <v>259.33333333333337</v>
      </c>
      <c r="G1130" s="10">
        <f t="shared" si="107"/>
        <v>3.97172236503856</v>
      </c>
      <c r="H1130" s="10">
        <f t="shared" si="108"/>
        <v>4.9026945630710452</v>
      </c>
    </row>
    <row r="1131" spans="1:8" x14ac:dyDescent="0.3">
      <c r="A1131" s="10">
        <f t="shared" si="109"/>
        <v>1995</v>
      </c>
      <c r="B1131" s="10" t="s">
        <v>85</v>
      </c>
      <c r="C1131" s="10" t="str">
        <f t="shared" si="104"/>
        <v>1995-Feb</v>
      </c>
      <c r="D1131" s="10">
        <v>6.5</v>
      </c>
      <c r="E1131" s="10">
        <f t="shared" si="105"/>
        <v>248.79166666666666</v>
      </c>
      <c r="F1131" s="10">
        <f t="shared" si="106"/>
        <v>247.85</v>
      </c>
      <c r="G1131" s="10">
        <f t="shared" si="107"/>
        <v>2.6225539640911841</v>
      </c>
      <c r="H1131" s="10">
        <f t="shared" si="108"/>
        <v>6.3261633717838892</v>
      </c>
    </row>
    <row r="1132" spans="1:8" x14ac:dyDescent="0.3">
      <c r="A1132" s="10">
        <f t="shared" si="109"/>
        <v>1995</v>
      </c>
      <c r="B1132" s="10" t="s">
        <v>86</v>
      </c>
      <c r="C1132" s="10" t="str">
        <f t="shared" si="104"/>
        <v>1995-Mar</v>
      </c>
      <c r="D1132" s="10">
        <v>37.299999999999997</v>
      </c>
      <c r="E1132" s="10">
        <f t="shared" si="105"/>
        <v>246.90833333333333</v>
      </c>
      <c r="F1132" s="10">
        <f t="shared" si="106"/>
        <v>249.71666666666667</v>
      </c>
      <c r="G1132" s="10">
        <f t="shared" si="107"/>
        <v>14.936928518988184</v>
      </c>
      <c r="H1132" s="10">
        <f t="shared" si="108"/>
        <v>15.37954663485211</v>
      </c>
    </row>
    <row r="1133" spans="1:8" x14ac:dyDescent="0.3">
      <c r="A1133" s="10">
        <f t="shared" si="109"/>
        <v>1995</v>
      </c>
      <c r="B1133" s="10" t="s">
        <v>87</v>
      </c>
      <c r="C1133" s="10" t="str">
        <f t="shared" si="104"/>
        <v>1995-Apr</v>
      </c>
      <c r="D1133" s="10">
        <v>134.9</v>
      </c>
      <c r="E1133" s="10">
        <f t="shared" si="105"/>
        <v>252.52500000000001</v>
      </c>
      <c r="F1133" s="10">
        <f t="shared" si="106"/>
        <v>242.9375</v>
      </c>
      <c r="G1133" s="10">
        <f t="shared" si="107"/>
        <v>55.528685361461278</v>
      </c>
      <c r="H1133" s="10">
        <f t="shared" si="108"/>
        <v>45.500102945399853</v>
      </c>
    </row>
    <row r="1134" spans="1:8" x14ac:dyDescent="0.3">
      <c r="A1134" s="10">
        <f t="shared" si="109"/>
        <v>1995</v>
      </c>
      <c r="B1134" s="10" t="s">
        <v>88</v>
      </c>
      <c r="C1134" s="10" t="str">
        <f t="shared" si="104"/>
        <v>1995-May</v>
      </c>
      <c r="D1134" s="10">
        <v>355.6</v>
      </c>
      <c r="E1134" s="10">
        <f t="shared" si="105"/>
        <v>233.35000000000002</v>
      </c>
      <c r="F1134" s="10">
        <f t="shared" si="106"/>
        <v>236.05833333333334</v>
      </c>
      <c r="G1134" s="10">
        <f t="shared" si="107"/>
        <v>150.64073145761995</v>
      </c>
      <c r="H1134" s="10">
        <f t="shared" si="108"/>
        <v>94.194633866921578</v>
      </c>
    </row>
    <row r="1135" spans="1:8" x14ac:dyDescent="0.3">
      <c r="A1135" s="10">
        <f t="shared" si="109"/>
        <v>1995</v>
      </c>
      <c r="B1135" s="10" t="s">
        <v>89</v>
      </c>
      <c r="C1135" s="10" t="str">
        <f t="shared" si="104"/>
        <v>1995-Jun</v>
      </c>
      <c r="D1135" s="10">
        <v>493.4</v>
      </c>
      <c r="E1135" s="10">
        <f t="shared" si="105"/>
        <v>238.76666666666668</v>
      </c>
      <c r="F1135" s="10">
        <f t="shared" si="106"/>
        <v>238.5</v>
      </c>
      <c r="G1135" s="10">
        <f t="shared" si="107"/>
        <v>206.8763102725367</v>
      </c>
      <c r="H1135" s="10">
        <f t="shared" si="108"/>
        <v>269.42935814401113</v>
      </c>
    </row>
    <row r="1136" spans="1:8" x14ac:dyDescent="0.3">
      <c r="A1136" s="10">
        <f t="shared" si="109"/>
        <v>1995</v>
      </c>
      <c r="B1136" s="10" t="s">
        <v>90</v>
      </c>
      <c r="C1136" s="10" t="str">
        <f t="shared" si="104"/>
        <v>1995-Jul</v>
      </c>
      <c r="D1136" s="10">
        <v>702.5</v>
      </c>
      <c r="E1136" s="10">
        <f t="shared" si="105"/>
        <v>238.23333333333335</v>
      </c>
      <c r="F1136" s="10">
        <f t="shared" si="106"/>
        <v>237.92083333333335</v>
      </c>
      <c r="G1136" s="10">
        <f t="shared" si="107"/>
        <v>295.26628255196931</v>
      </c>
      <c r="H1136" s="10">
        <f t="shared" si="108"/>
        <v>285.19083662626548</v>
      </c>
    </row>
    <row r="1137" spans="1:8" x14ac:dyDescent="0.3">
      <c r="A1137" s="10">
        <f t="shared" si="109"/>
        <v>1995</v>
      </c>
      <c r="B1137" s="10" t="s">
        <v>91</v>
      </c>
      <c r="C1137" s="10" t="str">
        <f t="shared" si="104"/>
        <v>1995-Aug</v>
      </c>
      <c r="D1137" s="10">
        <v>457.3</v>
      </c>
      <c r="E1137" s="10">
        <f t="shared" si="105"/>
        <v>237.60833333333335</v>
      </c>
      <c r="F1137" s="10">
        <f t="shared" si="106"/>
        <v>237.7166666666667</v>
      </c>
      <c r="G1137" s="10">
        <f t="shared" si="107"/>
        <v>192.37187127532775</v>
      </c>
      <c r="H1137" s="10">
        <f t="shared" si="108"/>
        <v>173.75703732870761</v>
      </c>
    </row>
    <row r="1138" spans="1:8" x14ac:dyDescent="0.3">
      <c r="A1138" s="10">
        <f t="shared" si="109"/>
        <v>1995</v>
      </c>
      <c r="B1138" s="10" t="s">
        <v>92</v>
      </c>
      <c r="C1138" s="10" t="str">
        <f t="shared" si="104"/>
        <v>1995-Sep</v>
      </c>
      <c r="D1138" s="10">
        <v>280</v>
      </c>
      <c r="E1138" s="10">
        <f t="shared" si="105"/>
        <v>237.82500000000002</v>
      </c>
      <c r="F1138" s="10">
        <f t="shared" si="106"/>
        <v>236.87083333333337</v>
      </c>
      <c r="G1138" s="10">
        <f t="shared" si="107"/>
        <v>118.20788404369469</v>
      </c>
      <c r="H1138" s="10">
        <f t="shared" si="108"/>
        <v>99.531501760555074</v>
      </c>
    </row>
    <row r="1139" spans="1:8" x14ac:dyDescent="0.3">
      <c r="A1139" s="10">
        <f t="shared" si="109"/>
        <v>1995</v>
      </c>
      <c r="B1139" s="10" t="s">
        <v>93</v>
      </c>
      <c r="C1139" s="10" t="str">
        <f t="shared" si="104"/>
        <v>1995-Oct</v>
      </c>
      <c r="D1139" s="10">
        <v>198.3</v>
      </c>
      <c r="E1139" s="10">
        <f t="shared" si="105"/>
        <v>235.91666666666671</v>
      </c>
      <c r="F1139" s="10">
        <f t="shared" si="106"/>
        <v>235.47500000000005</v>
      </c>
      <c r="G1139" s="10">
        <f t="shared" si="107"/>
        <v>84.212761439643259</v>
      </c>
      <c r="H1139" s="10">
        <f t="shared" si="108"/>
        <v>121.62025926293542</v>
      </c>
    </row>
    <row r="1140" spans="1:8" x14ac:dyDescent="0.3">
      <c r="A1140" s="10">
        <f t="shared" si="109"/>
        <v>1995</v>
      </c>
      <c r="B1140" s="10" t="s">
        <v>94</v>
      </c>
      <c r="C1140" s="10" t="str">
        <f t="shared" si="104"/>
        <v>1995-Nov</v>
      </c>
      <c r="D1140" s="10">
        <v>182.6</v>
      </c>
      <c r="E1140" s="10">
        <f t="shared" si="105"/>
        <v>235.03333333333339</v>
      </c>
      <c r="F1140" s="10">
        <f t="shared" si="106"/>
        <v>223.31250000000006</v>
      </c>
      <c r="G1140" s="10">
        <f t="shared" si="107"/>
        <v>81.76882171844386</v>
      </c>
      <c r="H1140" s="10">
        <f t="shared" si="108"/>
        <v>67.576439773848591</v>
      </c>
    </row>
    <row r="1141" spans="1:8" x14ac:dyDescent="0.3">
      <c r="A1141" s="10">
        <f t="shared" si="109"/>
        <v>1995</v>
      </c>
      <c r="B1141" s="10" t="s">
        <v>95</v>
      </c>
      <c r="C1141" s="10" t="str">
        <f t="shared" si="104"/>
        <v>1995-Dec</v>
      </c>
      <c r="D1141" s="10">
        <v>0.1</v>
      </c>
      <c r="E1141" s="10">
        <f t="shared" si="105"/>
        <v>211.5916666666667</v>
      </c>
      <c r="F1141" s="10">
        <f t="shared" si="106"/>
        <v>214.88333333333333</v>
      </c>
      <c r="G1141" s="10">
        <f t="shared" si="107"/>
        <v>4.6536880477778639E-2</v>
      </c>
      <c r="H1141" s="10">
        <f t="shared" si="108"/>
        <v>16.591425721648235</v>
      </c>
    </row>
    <row r="1142" spans="1:8" x14ac:dyDescent="0.3">
      <c r="A1142" s="10">
        <f t="shared" si="109"/>
        <v>1996</v>
      </c>
      <c r="B1142" s="10" t="s">
        <v>84</v>
      </c>
      <c r="C1142" s="10" t="str">
        <f t="shared" si="104"/>
        <v>1996-Jan</v>
      </c>
      <c r="D1142" s="10">
        <v>2.8</v>
      </c>
      <c r="E1142" s="10">
        <f t="shared" si="105"/>
        <v>218.17499999999995</v>
      </c>
      <c r="F1142" s="10">
        <f t="shared" si="106"/>
        <v>217.90416666666664</v>
      </c>
      <c r="G1142" s="10">
        <f t="shared" si="107"/>
        <v>1.2849685450408246</v>
      </c>
      <c r="H1142" s="10">
        <f t="shared" si="108"/>
        <v>4.9026945630710452</v>
      </c>
    </row>
    <row r="1143" spans="1:8" x14ac:dyDescent="0.3">
      <c r="A1143" s="10">
        <f t="shared" si="109"/>
        <v>1996</v>
      </c>
      <c r="B1143" s="10" t="s">
        <v>85</v>
      </c>
      <c r="C1143" s="10" t="str">
        <f t="shared" si="104"/>
        <v>1996-Feb</v>
      </c>
      <c r="D1143" s="10">
        <v>9.1</v>
      </c>
      <c r="E1143" s="10">
        <f t="shared" si="105"/>
        <v>217.6333333333333</v>
      </c>
      <c r="F1143" s="10">
        <f t="shared" si="106"/>
        <v>212.2208333333333</v>
      </c>
      <c r="G1143" s="10">
        <f t="shared" si="107"/>
        <v>4.287986177920013</v>
      </c>
      <c r="H1143" s="10">
        <f t="shared" si="108"/>
        <v>6.3261633717838892</v>
      </c>
    </row>
    <row r="1144" spans="1:8" x14ac:dyDescent="0.3">
      <c r="A1144" s="10">
        <f t="shared" si="109"/>
        <v>1996</v>
      </c>
      <c r="B1144" s="10" t="s">
        <v>86</v>
      </c>
      <c r="C1144" s="10" t="str">
        <f t="shared" si="104"/>
        <v>1996-Mar</v>
      </c>
      <c r="D1144" s="10">
        <v>14.4</v>
      </c>
      <c r="E1144" s="10">
        <f t="shared" si="105"/>
        <v>206.80833333333331</v>
      </c>
      <c r="F1144" s="10">
        <f t="shared" si="106"/>
        <v>209.42083333333329</v>
      </c>
      <c r="G1144" s="10">
        <f t="shared" si="107"/>
        <v>6.8761067229064299</v>
      </c>
      <c r="H1144" s="10">
        <f t="shared" si="108"/>
        <v>15.37954663485211</v>
      </c>
    </row>
    <row r="1145" spans="1:8" x14ac:dyDescent="0.3">
      <c r="A1145" s="10">
        <f t="shared" si="109"/>
        <v>1996</v>
      </c>
      <c r="B1145" s="10" t="s">
        <v>87</v>
      </c>
      <c r="C1145" s="10" t="str">
        <f t="shared" si="104"/>
        <v>1996-Apr</v>
      </c>
      <c r="D1145" s="10">
        <v>124.3</v>
      </c>
      <c r="E1145" s="10">
        <f t="shared" si="105"/>
        <v>212.0333333333333</v>
      </c>
      <c r="F1145" s="10">
        <f t="shared" si="106"/>
        <v>216.02499999999998</v>
      </c>
      <c r="G1145" s="10">
        <f t="shared" si="107"/>
        <v>57.539636616132398</v>
      </c>
      <c r="H1145" s="10">
        <f t="shared" si="108"/>
        <v>45.500102945399853</v>
      </c>
    </row>
    <row r="1146" spans="1:8" x14ac:dyDescent="0.3">
      <c r="A1146" s="10">
        <f t="shared" si="109"/>
        <v>1996</v>
      </c>
      <c r="B1146" s="10" t="s">
        <v>88</v>
      </c>
      <c r="C1146" s="10" t="str">
        <f t="shared" si="104"/>
        <v>1996-May</v>
      </c>
      <c r="D1146" s="10">
        <v>74.3</v>
      </c>
      <c r="E1146" s="10">
        <f t="shared" si="105"/>
        <v>220.01666666666665</v>
      </c>
      <c r="F1146" s="10">
        <f t="shared" si="106"/>
        <v>216.15416666666664</v>
      </c>
      <c r="G1146" s="10">
        <f t="shared" si="107"/>
        <v>34.373614511247766</v>
      </c>
      <c r="H1146" s="10">
        <f t="shared" si="108"/>
        <v>94.194633866921578</v>
      </c>
    </row>
    <row r="1147" spans="1:8" x14ac:dyDescent="0.3">
      <c r="A1147" s="10">
        <f t="shared" si="109"/>
        <v>1996</v>
      </c>
      <c r="B1147" s="10" t="s">
        <v>89</v>
      </c>
      <c r="C1147" s="10" t="str">
        <f t="shared" si="104"/>
        <v>1996-Jun</v>
      </c>
      <c r="D1147" s="10">
        <v>572.4</v>
      </c>
      <c r="E1147" s="10">
        <f t="shared" si="105"/>
        <v>212.29166666666666</v>
      </c>
      <c r="F1147" s="10">
        <f t="shared" si="106"/>
        <v>214.89166666666665</v>
      </c>
      <c r="G1147" s="10">
        <f t="shared" si="107"/>
        <v>266.36677395586923</v>
      </c>
      <c r="H1147" s="10">
        <f t="shared" si="108"/>
        <v>269.42935814401113</v>
      </c>
    </row>
    <row r="1148" spans="1:8" x14ac:dyDescent="0.3">
      <c r="A1148" s="10">
        <f t="shared" si="109"/>
        <v>1996</v>
      </c>
      <c r="B1148" s="10" t="s">
        <v>90</v>
      </c>
      <c r="C1148" s="10" t="str">
        <f t="shared" si="104"/>
        <v>1996-Jul</v>
      </c>
      <c r="D1148" s="10">
        <v>696</v>
      </c>
      <c r="E1148" s="10">
        <f t="shared" si="105"/>
        <v>217.49166666666665</v>
      </c>
      <c r="F1148" s="10">
        <f t="shared" si="106"/>
        <v>217.46249999999998</v>
      </c>
      <c r="G1148" s="10">
        <f t="shared" si="107"/>
        <v>320.05518192791862</v>
      </c>
      <c r="H1148" s="10">
        <f t="shared" si="108"/>
        <v>285.19083662626548</v>
      </c>
    </row>
    <row r="1149" spans="1:8" x14ac:dyDescent="0.3">
      <c r="A1149" s="10">
        <f t="shared" si="109"/>
        <v>1996</v>
      </c>
      <c r="B1149" s="10" t="s">
        <v>91</v>
      </c>
      <c r="C1149" s="10" t="str">
        <f t="shared" si="104"/>
        <v>1996-Aug</v>
      </c>
      <c r="D1149" s="10">
        <v>327.39999999999998</v>
      </c>
      <c r="E1149" s="10">
        <f t="shared" si="105"/>
        <v>217.43333333333331</v>
      </c>
      <c r="F1149" s="10">
        <f t="shared" si="106"/>
        <v>217.11666666666665</v>
      </c>
      <c r="G1149" s="10">
        <f t="shared" si="107"/>
        <v>150.79450372303677</v>
      </c>
      <c r="H1149" s="10">
        <f t="shared" si="108"/>
        <v>173.75703732870761</v>
      </c>
    </row>
    <row r="1150" spans="1:8" x14ac:dyDescent="0.3">
      <c r="A1150" s="10">
        <f t="shared" si="109"/>
        <v>1996</v>
      </c>
      <c r="B1150" s="10" t="s">
        <v>92</v>
      </c>
      <c r="C1150" s="10" t="str">
        <f t="shared" si="104"/>
        <v>1996-Sep</v>
      </c>
      <c r="D1150" s="10">
        <v>342.7</v>
      </c>
      <c r="E1150" s="10">
        <f t="shared" si="105"/>
        <v>216.79999999999998</v>
      </c>
      <c r="F1150" s="10">
        <f t="shared" si="106"/>
        <v>217.70416666666665</v>
      </c>
      <c r="G1150" s="10">
        <f t="shared" si="107"/>
        <v>157.41545292732877</v>
      </c>
      <c r="H1150" s="10">
        <f t="shared" si="108"/>
        <v>99.531501760555074</v>
      </c>
    </row>
    <row r="1151" spans="1:8" x14ac:dyDescent="0.3">
      <c r="A1151" s="10">
        <f t="shared" si="109"/>
        <v>1996</v>
      </c>
      <c r="B1151" s="10" t="s">
        <v>93</v>
      </c>
      <c r="C1151" s="10" t="str">
        <f t="shared" si="104"/>
        <v>1996-Oct</v>
      </c>
      <c r="D1151" s="10">
        <v>294.10000000000002</v>
      </c>
      <c r="E1151" s="10">
        <f t="shared" si="105"/>
        <v>218.60833333333332</v>
      </c>
      <c r="F1151" s="10">
        <f t="shared" si="106"/>
        <v>215.95416666666665</v>
      </c>
      <c r="G1151" s="10">
        <f t="shared" si="107"/>
        <v>136.18630496440218</v>
      </c>
      <c r="H1151" s="10">
        <f t="shared" si="108"/>
        <v>121.62025926293542</v>
      </c>
    </row>
    <row r="1152" spans="1:8" x14ac:dyDescent="0.3">
      <c r="A1152" s="10">
        <f t="shared" si="109"/>
        <v>1996</v>
      </c>
      <c r="B1152" s="10" t="s">
        <v>94</v>
      </c>
      <c r="C1152" s="10" t="str">
        <f t="shared" si="104"/>
        <v>1996-Nov</v>
      </c>
      <c r="D1152" s="10">
        <v>89.9</v>
      </c>
      <c r="E1152" s="10">
        <f t="shared" si="105"/>
        <v>213.29999999999998</v>
      </c>
      <c r="F1152" s="10">
        <f t="shared" si="106"/>
        <v>215.77083333333331</v>
      </c>
      <c r="G1152" s="10">
        <f t="shared" si="107"/>
        <v>41.664574683788743</v>
      </c>
      <c r="H1152" s="10">
        <f t="shared" si="108"/>
        <v>67.576439773848591</v>
      </c>
    </row>
    <row r="1153" spans="1:8" x14ac:dyDescent="0.3">
      <c r="A1153" s="10">
        <f t="shared" si="109"/>
        <v>1996</v>
      </c>
      <c r="B1153" s="10" t="s">
        <v>95</v>
      </c>
      <c r="C1153" s="10" t="str">
        <f t="shared" si="104"/>
        <v>1996-Dec</v>
      </c>
      <c r="D1153" s="10">
        <v>62.5</v>
      </c>
      <c r="E1153" s="10">
        <f t="shared" si="105"/>
        <v>218.24166666666667</v>
      </c>
      <c r="F1153" s="10">
        <f t="shared" si="106"/>
        <v>217.06666666666666</v>
      </c>
      <c r="G1153" s="10">
        <f t="shared" si="107"/>
        <v>28.792997542997544</v>
      </c>
      <c r="H1153" s="10">
        <f t="shared" si="108"/>
        <v>16.591425721648235</v>
      </c>
    </row>
    <row r="1154" spans="1:8" x14ac:dyDescent="0.3">
      <c r="A1154" s="10">
        <f t="shared" si="109"/>
        <v>1997</v>
      </c>
      <c r="B1154" s="10" t="s">
        <v>84</v>
      </c>
      <c r="C1154" s="10" t="str">
        <f t="shared" si="104"/>
        <v>1997-Jan</v>
      </c>
      <c r="D1154" s="10">
        <v>2.1</v>
      </c>
      <c r="E1154" s="10">
        <f t="shared" si="105"/>
        <v>215.89166666666665</v>
      </c>
      <c r="F1154" s="10">
        <f t="shared" si="106"/>
        <v>227.32916666666665</v>
      </c>
      <c r="G1154" s="10">
        <f t="shared" si="107"/>
        <v>0.92377059696841957</v>
      </c>
      <c r="H1154" s="10">
        <f t="shared" si="108"/>
        <v>4.9026945630710452</v>
      </c>
    </row>
    <row r="1155" spans="1:8" x14ac:dyDescent="0.3">
      <c r="A1155" s="10">
        <f t="shared" si="109"/>
        <v>1997</v>
      </c>
      <c r="B1155" s="10" t="s">
        <v>85</v>
      </c>
      <c r="C1155" s="10" t="str">
        <f t="shared" ref="C1155:C1218" si="110">_xlfn.CONCAT(A1155,"-",LEFT(B1155,3))</f>
        <v>1997-Feb</v>
      </c>
      <c r="D1155" s="10">
        <v>1.5</v>
      </c>
      <c r="E1155" s="10">
        <f t="shared" si="105"/>
        <v>238.76666666666665</v>
      </c>
      <c r="F1155" s="10">
        <f t="shared" si="106"/>
        <v>247.45833333333334</v>
      </c>
      <c r="G1155" s="10">
        <f t="shared" si="107"/>
        <v>0.60616265364539479</v>
      </c>
      <c r="H1155" s="10">
        <f t="shared" si="108"/>
        <v>6.3261633717838892</v>
      </c>
    </row>
    <row r="1156" spans="1:8" x14ac:dyDescent="0.3">
      <c r="A1156" s="10">
        <f t="shared" si="109"/>
        <v>1997</v>
      </c>
      <c r="B1156" s="10" t="s">
        <v>86</v>
      </c>
      <c r="C1156" s="10" t="str">
        <f t="shared" si="110"/>
        <v>1997-Mar</v>
      </c>
      <c r="D1156" s="10">
        <v>36.1</v>
      </c>
      <c r="E1156" s="10">
        <f t="shared" si="105"/>
        <v>256.15000000000003</v>
      </c>
      <c r="F1156" s="10">
        <f t="shared" si="106"/>
        <v>254.04583333333335</v>
      </c>
      <c r="G1156" s="10">
        <f t="shared" si="107"/>
        <v>14.210034278591461</v>
      </c>
      <c r="H1156" s="10">
        <f t="shared" si="108"/>
        <v>15.37954663485211</v>
      </c>
    </row>
    <row r="1157" spans="1:8" x14ac:dyDescent="0.3">
      <c r="A1157" s="10">
        <f t="shared" si="109"/>
        <v>1997</v>
      </c>
      <c r="B1157" s="10" t="s">
        <v>87</v>
      </c>
      <c r="C1157" s="10" t="str">
        <f t="shared" si="110"/>
        <v>1997-Apr</v>
      </c>
      <c r="D1157" s="10">
        <v>60.6</v>
      </c>
      <c r="E1157" s="10">
        <f t="shared" si="105"/>
        <v>251.94166666666669</v>
      </c>
      <c r="F1157" s="10">
        <f t="shared" si="106"/>
        <v>251.72500000000002</v>
      </c>
      <c r="G1157" s="10">
        <f t="shared" si="107"/>
        <v>24.073890157910416</v>
      </c>
      <c r="H1157" s="10">
        <f t="shared" si="108"/>
        <v>45.500102945399853</v>
      </c>
    </row>
    <row r="1158" spans="1:8" x14ac:dyDescent="0.3">
      <c r="A1158" s="10">
        <f t="shared" si="109"/>
        <v>1997</v>
      </c>
      <c r="B1158" s="10" t="s">
        <v>88</v>
      </c>
      <c r="C1158" s="10" t="str">
        <f t="shared" si="110"/>
        <v>1997-May</v>
      </c>
      <c r="D1158" s="10">
        <v>133.6</v>
      </c>
      <c r="E1158" s="10">
        <f t="shared" si="105"/>
        <v>251.50833333333333</v>
      </c>
      <c r="F1158" s="10">
        <f t="shared" si="106"/>
        <v>260.19583333333333</v>
      </c>
      <c r="G1158" s="10">
        <f t="shared" si="107"/>
        <v>51.345941358271816</v>
      </c>
      <c r="H1158" s="10">
        <f t="shared" si="108"/>
        <v>94.194633866921578</v>
      </c>
    </row>
    <row r="1159" spans="1:8" x14ac:dyDescent="0.3">
      <c r="A1159" s="10">
        <f t="shared" si="109"/>
        <v>1997</v>
      </c>
      <c r="B1159" s="10" t="s">
        <v>89</v>
      </c>
      <c r="C1159" s="10" t="str">
        <f t="shared" si="110"/>
        <v>1997-Jun</v>
      </c>
      <c r="D1159" s="10">
        <v>544.20000000000005</v>
      </c>
      <c r="E1159" s="10">
        <f t="shared" si="105"/>
        <v>268.88333333333333</v>
      </c>
      <c r="F1159" s="10">
        <f t="shared" si="106"/>
        <v>269.96249999999998</v>
      </c>
      <c r="G1159" s="10">
        <f t="shared" si="107"/>
        <v>201.58355327128771</v>
      </c>
      <c r="H1159" s="10">
        <f t="shared" si="108"/>
        <v>269.42935814401113</v>
      </c>
    </row>
    <row r="1160" spans="1:8" x14ac:dyDescent="0.3">
      <c r="A1160" s="10">
        <f t="shared" si="109"/>
        <v>1997</v>
      </c>
      <c r="B1160" s="10" t="s">
        <v>90</v>
      </c>
      <c r="C1160" s="10" t="str">
        <f t="shared" si="110"/>
        <v>1997-Jul</v>
      </c>
      <c r="D1160" s="10">
        <v>970.5</v>
      </c>
      <c r="E1160" s="10">
        <f t="shared" si="105"/>
        <v>271.04166666666669</v>
      </c>
      <c r="F1160" s="10">
        <f t="shared" si="106"/>
        <v>271.20416666666665</v>
      </c>
      <c r="G1160" s="10">
        <f t="shared" si="107"/>
        <v>357.84848438292187</v>
      </c>
      <c r="H1160" s="10">
        <f t="shared" si="108"/>
        <v>285.19083662626548</v>
      </c>
    </row>
    <row r="1161" spans="1:8" x14ac:dyDescent="0.3">
      <c r="A1161" s="10">
        <f t="shared" si="109"/>
        <v>1997</v>
      </c>
      <c r="B1161" s="10" t="s">
        <v>91</v>
      </c>
      <c r="C1161" s="10" t="str">
        <f t="shared" si="110"/>
        <v>1997-Aug</v>
      </c>
      <c r="D1161" s="10">
        <v>536</v>
      </c>
      <c r="E1161" s="10">
        <f t="shared" ref="E1161:E1224" si="111">AVERAGE(D1155:D1166)</f>
        <v>271.36666666666667</v>
      </c>
      <c r="F1161" s="10">
        <f t="shared" ref="F1161:F1224" si="112">AVERAGE(E1161:E1162)</f>
        <v>271.39166666666665</v>
      </c>
      <c r="G1161" s="10">
        <f t="shared" ref="G1161:G1224" si="113">D1161*100/F1161</f>
        <v>197.50053735376304</v>
      </c>
      <c r="H1161" s="10">
        <f t="shared" ref="H1161:H1224" si="114">_xlfn.SWITCH(TRUE,B1161="January",$K$125,B1161="February",$K$126,B1161="March",$K$127,B1161="April",$K$128,B1161="May",$K$129,B1161="June",$K$130,B1161="July",$K$131,B1161="August",$K$132,B1161="September",$K$133,B1161="October",$K$134,B1161="November",$K$135,B1161="December",$K$136)</f>
        <v>173.75703732870761</v>
      </c>
    </row>
    <row r="1162" spans="1:8" x14ac:dyDescent="0.3">
      <c r="A1162" s="10">
        <f t="shared" si="109"/>
        <v>1997</v>
      </c>
      <c r="B1162" s="10" t="s">
        <v>92</v>
      </c>
      <c r="C1162" s="10" t="str">
        <f t="shared" si="110"/>
        <v>1997-Sep</v>
      </c>
      <c r="D1162" s="10">
        <v>292.2</v>
      </c>
      <c r="E1162" s="10">
        <f t="shared" si="111"/>
        <v>271.41666666666669</v>
      </c>
      <c r="F1162" s="10">
        <f t="shared" si="112"/>
        <v>270.25</v>
      </c>
      <c r="G1162" s="10">
        <f t="shared" si="113"/>
        <v>108.12210915818686</v>
      </c>
      <c r="H1162" s="10">
        <f t="shared" si="114"/>
        <v>99.531501760555074</v>
      </c>
    </row>
    <row r="1163" spans="1:8" x14ac:dyDescent="0.3">
      <c r="A1163" s="10">
        <f t="shared" si="109"/>
        <v>1997</v>
      </c>
      <c r="B1163" s="10" t="s">
        <v>93</v>
      </c>
      <c r="C1163" s="10" t="str">
        <f t="shared" si="110"/>
        <v>1997-Oct</v>
      </c>
      <c r="D1163" s="10">
        <v>288.89999999999998</v>
      </c>
      <c r="E1163" s="10">
        <f t="shared" si="111"/>
        <v>269.08333333333331</v>
      </c>
      <c r="F1163" s="10">
        <f t="shared" si="112"/>
        <v>269.10416666666663</v>
      </c>
      <c r="G1163" s="10">
        <f t="shared" si="113"/>
        <v>107.35619725942557</v>
      </c>
      <c r="H1163" s="10">
        <f t="shared" si="114"/>
        <v>121.62025926293542</v>
      </c>
    </row>
    <row r="1164" spans="1:8" x14ac:dyDescent="0.3">
      <c r="A1164" s="10">
        <f t="shared" si="109"/>
        <v>1997</v>
      </c>
      <c r="B1164" s="10" t="s">
        <v>94</v>
      </c>
      <c r="C1164" s="10" t="str">
        <f t="shared" si="110"/>
        <v>1997-Nov</v>
      </c>
      <c r="D1164" s="10">
        <v>298.39999999999998</v>
      </c>
      <c r="E1164" s="10">
        <f t="shared" si="111"/>
        <v>269.125</v>
      </c>
      <c r="F1164" s="10">
        <f t="shared" si="112"/>
        <v>269.875</v>
      </c>
      <c r="G1164" s="10">
        <f t="shared" si="113"/>
        <v>110.56970819823991</v>
      </c>
      <c r="H1164" s="10">
        <f t="shared" si="114"/>
        <v>67.576439773848591</v>
      </c>
    </row>
    <row r="1165" spans="1:8" x14ac:dyDescent="0.3">
      <c r="A1165" s="10">
        <f t="shared" si="109"/>
        <v>1997</v>
      </c>
      <c r="B1165" s="10" t="s">
        <v>95</v>
      </c>
      <c r="C1165" s="10" t="str">
        <f t="shared" si="110"/>
        <v>1997-Dec</v>
      </c>
      <c r="D1165" s="10">
        <v>88.4</v>
      </c>
      <c r="E1165" s="10">
        <f t="shared" si="111"/>
        <v>270.62499999999994</v>
      </c>
      <c r="F1165" s="10">
        <f t="shared" si="112"/>
        <v>278.4708333333333</v>
      </c>
      <c r="G1165" s="10">
        <f t="shared" si="113"/>
        <v>31.744796732153279</v>
      </c>
      <c r="H1165" s="10">
        <f t="shared" si="114"/>
        <v>16.591425721648235</v>
      </c>
    </row>
    <row r="1166" spans="1:8" x14ac:dyDescent="0.3">
      <c r="A1166" s="10">
        <f t="shared" ref="A1166:A1229" si="115">A1154+1</f>
        <v>1998</v>
      </c>
      <c r="B1166" s="10" t="s">
        <v>84</v>
      </c>
      <c r="C1166" s="10" t="str">
        <f t="shared" si="110"/>
        <v>1998-Jan</v>
      </c>
      <c r="D1166" s="10">
        <v>6</v>
      </c>
      <c r="E1166" s="10">
        <f t="shared" si="111"/>
        <v>286.31666666666666</v>
      </c>
      <c r="F1166" s="10">
        <f t="shared" si="112"/>
        <v>272.60416666666663</v>
      </c>
      <c r="G1166" s="10">
        <f t="shared" si="113"/>
        <v>2.2009935040122279</v>
      </c>
      <c r="H1166" s="10">
        <f t="shared" si="114"/>
        <v>4.9026945630710452</v>
      </c>
    </row>
    <row r="1167" spans="1:8" x14ac:dyDescent="0.3">
      <c r="A1167" s="10">
        <f t="shared" si="115"/>
        <v>1998</v>
      </c>
      <c r="B1167" s="10" t="s">
        <v>85</v>
      </c>
      <c r="C1167" s="10" t="str">
        <f t="shared" si="110"/>
        <v>1998-Feb</v>
      </c>
      <c r="D1167" s="10">
        <v>2.1</v>
      </c>
      <c r="E1167" s="10">
        <f t="shared" si="111"/>
        <v>258.89166666666665</v>
      </c>
      <c r="F1167" s="10">
        <f t="shared" si="112"/>
        <v>252.05</v>
      </c>
      <c r="G1167" s="10">
        <f t="shared" si="113"/>
        <v>0.83316802221781394</v>
      </c>
      <c r="H1167" s="10">
        <f t="shared" si="114"/>
        <v>6.3261633717838892</v>
      </c>
    </row>
    <row r="1168" spans="1:8" x14ac:dyDescent="0.3">
      <c r="A1168" s="10">
        <f t="shared" si="115"/>
        <v>1998</v>
      </c>
      <c r="B1168" s="10" t="s">
        <v>86</v>
      </c>
      <c r="C1168" s="10" t="str">
        <f t="shared" si="110"/>
        <v>1998-Mar</v>
      </c>
      <c r="D1168" s="10">
        <v>8.1</v>
      </c>
      <c r="E1168" s="10">
        <f t="shared" si="111"/>
        <v>245.20833333333334</v>
      </c>
      <c r="F1168" s="10">
        <f t="shared" si="112"/>
        <v>254.60000000000002</v>
      </c>
      <c r="G1168" s="10">
        <f t="shared" si="113"/>
        <v>3.1814611154752552</v>
      </c>
      <c r="H1168" s="10">
        <f t="shared" si="114"/>
        <v>15.37954663485211</v>
      </c>
    </row>
    <row r="1169" spans="1:8" x14ac:dyDescent="0.3">
      <c r="A1169" s="10">
        <f t="shared" si="115"/>
        <v>1998</v>
      </c>
      <c r="B1169" s="10" t="s">
        <v>87</v>
      </c>
      <c r="C1169" s="10" t="str">
        <f t="shared" si="110"/>
        <v>1998-Apr</v>
      </c>
      <c r="D1169" s="10">
        <v>61.1</v>
      </c>
      <c r="E1169" s="10">
        <f t="shared" si="111"/>
        <v>263.99166666666667</v>
      </c>
      <c r="F1169" s="10">
        <f t="shared" si="112"/>
        <v>270.48750000000001</v>
      </c>
      <c r="G1169" s="10">
        <f t="shared" si="113"/>
        <v>22.58884421646102</v>
      </c>
      <c r="H1169" s="10">
        <f t="shared" si="114"/>
        <v>45.500102945399853</v>
      </c>
    </row>
    <row r="1170" spans="1:8" x14ac:dyDescent="0.3">
      <c r="A1170" s="10">
        <f t="shared" si="115"/>
        <v>1998</v>
      </c>
      <c r="B1170" s="10" t="s">
        <v>88</v>
      </c>
      <c r="C1170" s="10" t="str">
        <f t="shared" si="110"/>
        <v>1998-May</v>
      </c>
      <c r="D1170" s="10">
        <v>151.6</v>
      </c>
      <c r="E1170" s="10">
        <f t="shared" si="111"/>
        <v>276.98333333333335</v>
      </c>
      <c r="F1170" s="10">
        <f t="shared" si="112"/>
        <v>270.17500000000001</v>
      </c>
      <c r="G1170" s="10">
        <f t="shared" si="113"/>
        <v>56.111779402239286</v>
      </c>
      <c r="H1170" s="10">
        <f t="shared" si="114"/>
        <v>94.194633866921578</v>
      </c>
    </row>
    <row r="1171" spans="1:8" x14ac:dyDescent="0.3">
      <c r="A1171" s="10">
        <f t="shared" si="115"/>
        <v>1998</v>
      </c>
      <c r="B1171" s="10" t="s">
        <v>89</v>
      </c>
      <c r="C1171" s="10" t="str">
        <f t="shared" si="110"/>
        <v>1998-Jun</v>
      </c>
      <c r="D1171" s="10">
        <v>732.5</v>
      </c>
      <c r="E1171" s="10">
        <f t="shared" si="111"/>
        <v>263.36666666666667</v>
      </c>
      <c r="F1171" s="10">
        <f t="shared" si="112"/>
        <v>262.99166666666667</v>
      </c>
      <c r="G1171" s="10">
        <f t="shared" si="113"/>
        <v>278.52593554928865</v>
      </c>
      <c r="H1171" s="10">
        <f t="shared" si="114"/>
        <v>269.42935814401113</v>
      </c>
    </row>
    <row r="1172" spans="1:8" x14ac:dyDescent="0.3">
      <c r="A1172" s="10">
        <f t="shared" si="115"/>
        <v>1998</v>
      </c>
      <c r="B1172" s="10" t="s">
        <v>90</v>
      </c>
      <c r="C1172" s="10" t="str">
        <f t="shared" si="110"/>
        <v>1998-Jul</v>
      </c>
      <c r="D1172" s="10">
        <v>641.4</v>
      </c>
      <c r="E1172" s="10">
        <f t="shared" si="111"/>
        <v>262.61666666666667</v>
      </c>
      <c r="F1172" s="10">
        <f t="shared" si="112"/>
        <v>262.44166666666672</v>
      </c>
      <c r="G1172" s="10">
        <f t="shared" si="113"/>
        <v>244.39716762455143</v>
      </c>
      <c r="H1172" s="10">
        <f t="shared" si="114"/>
        <v>285.19083662626548</v>
      </c>
    </row>
    <row r="1173" spans="1:8" x14ac:dyDescent="0.3">
      <c r="A1173" s="10">
        <f t="shared" si="115"/>
        <v>1998</v>
      </c>
      <c r="B1173" s="10" t="s">
        <v>91</v>
      </c>
      <c r="C1173" s="10" t="str">
        <f t="shared" si="110"/>
        <v>1998-Aug</v>
      </c>
      <c r="D1173" s="10">
        <v>371.8</v>
      </c>
      <c r="E1173" s="10">
        <f t="shared" si="111"/>
        <v>262.26666666666671</v>
      </c>
      <c r="F1173" s="10">
        <f t="shared" si="112"/>
        <v>263.17083333333335</v>
      </c>
      <c r="G1173" s="10">
        <f t="shared" si="113"/>
        <v>141.27705387818432</v>
      </c>
      <c r="H1173" s="10">
        <f t="shared" si="114"/>
        <v>173.75703732870761</v>
      </c>
    </row>
    <row r="1174" spans="1:8" x14ac:dyDescent="0.3">
      <c r="A1174" s="10">
        <f t="shared" si="115"/>
        <v>1998</v>
      </c>
      <c r="B1174" s="10" t="s">
        <v>92</v>
      </c>
      <c r="C1174" s="10" t="str">
        <f t="shared" si="110"/>
        <v>1998-Sep</v>
      </c>
      <c r="D1174" s="10">
        <v>517.6</v>
      </c>
      <c r="E1174" s="10">
        <f t="shared" si="111"/>
        <v>264.07500000000005</v>
      </c>
      <c r="F1174" s="10">
        <f t="shared" si="112"/>
        <v>264.62916666666672</v>
      </c>
      <c r="G1174" s="10">
        <f t="shared" si="113"/>
        <v>195.59446395112653</v>
      </c>
      <c r="H1174" s="10">
        <f t="shared" si="114"/>
        <v>99.531501760555074</v>
      </c>
    </row>
    <row r="1175" spans="1:8" x14ac:dyDescent="0.3">
      <c r="A1175" s="10">
        <f t="shared" si="115"/>
        <v>1998</v>
      </c>
      <c r="B1175" s="10" t="s">
        <v>93</v>
      </c>
      <c r="C1175" s="10" t="str">
        <f t="shared" si="110"/>
        <v>1998-Oct</v>
      </c>
      <c r="D1175" s="10">
        <v>444.8</v>
      </c>
      <c r="E1175" s="10">
        <f t="shared" si="111"/>
        <v>265.18333333333339</v>
      </c>
      <c r="F1175" s="10">
        <f t="shared" si="112"/>
        <v>267.28750000000002</v>
      </c>
      <c r="G1175" s="10">
        <f t="shared" si="113"/>
        <v>166.41257073376045</v>
      </c>
      <c r="H1175" s="10">
        <f t="shared" si="114"/>
        <v>121.62025926293542</v>
      </c>
    </row>
    <row r="1176" spans="1:8" x14ac:dyDescent="0.3">
      <c r="A1176" s="10">
        <f t="shared" si="115"/>
        <v>1998</v>
      </c>
      <c r="B1176" s="10" t="s">
        <v>94</v>
      </c>
      <c r="C1176" s="10" t="str">
        <f t="shared" si="110"/>
        <v>1998-Nov</v>
      </c>
      <c r="D1176" s="10">
        <v>135</v>
      </c>
      <c r="E1176" s="10">
        <f t="shared" si="111"/>
        <v>269.39166666666671</v>
      </c>
      <c r="F1176" s="10">
        <f t="shared" si="112"/>
        <v>281.95833333333337</v>
      </c>
      <c r="G1176" s="10">
        <f t="shared" si="113"/>
        <v>47.879414807152351</v>
      </c>
      <c r="H1176" s="10">
        <f t="shared" si="114"/>
        <v>67.576439773848591</v>
      </c>
    </row>
    <row r="1177" spans="1:8" x14ac:dyDescent="0.3">
      <c r="A1177" s="10">
        <f t="shared" si="115"/>
        <v>1998</v>
      </c>
      <c r="B1177" s="10" t="s">
        <v>95</v>
      </c>
      <c r="C1177" s="10" t="str">
        <f t="shared" si="110"/>
        <v>1998-Dec</v>
      </c>
      <c r="D1177" s="10">
        <v>79.400000000000006</v>
      </c>
      <c r="E1177" s="10">
        <f t="shared" si="111"/>
        <v>294.52500000000003</v>
      </c>
      <c r="F1177" s="10">
        <f t="shared" si="112"/>
        <v>289.30833333333339</v>
      </c>
      <c r="G1177" s="10">
        <f t="shared" si="113"/>
        <v>27.444767693061035</v>
      </c>
      <c r="H1177" s="10">
        <f t="shared" si="114"/>
        <v>16.591425721648235</v>
      </c>
    </row>
    <row r="1178" spans="1:8" x14ac:dyDescent="0.3">
      <c r="A1178" s="10">
        <f t="shared" si="115"/>
        <v>1999</v>
      </c>
      <c r="B1178" s="10" t="s">
        <v>84</v>
      </c>
      <c r="C1178" s="10" t="str">
        <f t="shared" si="110"/>
        <v>1999-Jan</v>
      </c>
      <c r="D1178" s="10">
        <v>1.8</v>
      </c>
      <c r="E1178" s="10">
        <f t="shared" si="111"/>
        <v>284.0916666666667</v>
      </c>
      <c r="F1178" s="10">
        <f t="shared" si="112"/>
        <v>286.55</v>
      </c>
      <c r="G1178" s="10">
        <f t="shared" si="113"/>
        <v>0.62816262432385273</v>
      </c>
      <c r="H1178" s="10">
        <f t="shared" si="114"/>
        <v>4.9026945630710452</v>
      </c>
    </row>
    <row r="1179" spans="1:8" x14ac:dyDescent="0.3">
      <c r="A1179" s="10">
        <f t="shared" si="115"/>
        <v>1999</v>
      </c>
      <c r="B1179" s="10" t="s">
        <v>85</v>
      </c>
      <c r="C1179" s="10" t="str">
        <f t="shared" si="110"/>
        <v>1999-Feb</v>
      </c>
      <c r="D1179" s="10">
        <v>23.8</v>
      </c>
      <c r="E1179" s="10">
        <f t="shared" si="111"/>
        <v>289.00833333333333</v>
      </c>
      <c r="F1179" s="10">
        <f t="shared" si="112"/>
        <v>284.61250000000001</v>
      </c>
      <c r="G1179" s="10">
        <f t="shared" si="113"/>
        <v>8.3622469146646754</v>
      </c>
      <c r="H1179" s="10">
        <f t="shared" si="114"/>
        <v>6.3261633717838892</v>
      </c>
    </row>
    <row r="1180" spans="1:8" x14ac:dyDescent="0.3">
      <c r="A1180" s="10">
        <f t="shared" si="115"/>
        <v>1999</v>
      </c>
      <c r="B1180" s="10" t="s">
        <v>86</v>
      </c>
      <c r="C1180" s="10" t="str">
        <f t="shared" si="110"/>
        <v>1999-Mar</v>
      </c>
      <c r="D1180" s="10">
        <v>21.4</v>
      </c>
      <c r="E1180" s="10">
        <f t="shared" si="111"/>
        <v>280.2166666666667</v>
      </c>
      <c r="F1180" s="10">
        <f t="shared" si="112"/>
        <v>262.31666666666666</v>
      </c>
      <c r="G1180" s="10">
        <f t="shared" si="113"/>
        <v>8.1580786581104263</v>
      </c>
      <c r="H1180" s="10">
        <f t="shared" si="114"/>
        <v>15.37954663485211</v>
      </c>
    </row>
    <row r="1181" spans="1:8" x14ac:dyDescent="0.3">
      <c r="A1181" s="10">
        <f t="shared" si="115"/>
        <v>1999</v>
      </c>
      <c r="B1181" s="10" t="s">
        <v>87</v>
      </c>
      <c r="C1181" s="10" t="str">
        <f t="shared" si="110"/>
        <v>1999-Apr</v>
      </c>
      <c r="D1181" s="10">
        <v>111.6</v>
      </c>
      <c r="E1181" s="10">
        <f t="shared" si="111"/>
        <v>244.41666666666666</v>
      </c>
      <c r="F1181" s="10">
        <f t="shared" si="112"/>
        <v>249.54583333333335</v>
      </c>
      <c r="G1181" s="10">
        <f t="shared" si="113"/>
        <v>44.72124359252642</v>
      </c>
      <c r="H1181" s="10">
        <f t="shared" si="114"/>
        <v>45.500102945399853</v>
      </c>
    </row>
    <row r="1182" spans="1:8" x14ac:dyDescent="0.3">
      <c r="A1182" s="10">
        <f t="shared" si="115"/>
        <v>1999</v>
      </c>
      <c r="B1182" s="10" t="s">
        <v>88</v>
      </c>
      <c r="C1182" s="10" t="str">
        <f t="shared" si="110"/>
        <v>1999-May</v>
      </c>
      <c r="D1182" s="10">
        <v>453.2</v>
      </c>
      <c r="E1182" s="10">
        <f t="shared" si="111"/>
        <v>254.67500000000004</v>
      </c>
      <c r="F1182" s="10">
        <f t="shared" si="112"/>
        <v>251.88750000000005</v>
      </c>
      <c r="G1182" s="10">
        <f t="shared" si="113"/>
        <v>179.92159198054685</v>
      </c>
      <c r="H1182" s="10">
        <f t="shared" si="114"/>
        <v>94.194633866921578</v>
      </c>
    </row>
    <row r="1183" spans="1:8" x14ac:dyDescent="0.3">
      <c r="A1183" s="10">
        <f t="shared" si="115"/>
        <v>1999</v>
      </c>
      <c r="B1183" s="10" t="s">
        <v>89</v>
      </c>
      <c r="C1183" s="10" t="str">
        <f t="shared" si="110"/>
        <v>1999-Jun</v>
      </c>
      <c r="D1183" s="10">
        <v>607.29999999999995</v>
      </c>
      <c r="E1183" s="10">
        <f t="shared" si="111"/>
        <v>249.10000000000002</v>
      </c>
      <c r="F1183" s="10">
        <f t="shared" si="112"/>
        <v>245.99583333333334</v>
      </c>
      <c r="G1183" s="10">
        <f t="shared" si="113"/>
        <v>246.87410017107334</v>
      </c>
      <c r="H1183" s="10">
        <f t="shared" si="114"/>
        <v>269.42935814401113</v>
      </c>
    </row>
    <row r="1184" spans="1:8" x14ac:dyDescent="0.3">
      <c r="A1184" s="10">
        <f t="shared" si="115"/>
        <v>1999</v>
      </c>
      <c r="B1184" s="10" t="s">
        <v>90</v>
      </c>
      <c r="C1184" s="10" t="str">
        <f t="shared" si="110"/>
        <v>1999-Jul</v>
      </c>
      <c r="D1184" s="10">
        <v>700.4</v>
      </c>
      <c r="E1184" s="10">
        <f t="shared" si="111"/>
        <v>242.89166666666668</v>
      </c>
      <c r="F1184" s="10">
        <f t="shared" si="112"/>
        <v>243.30416666666667</v>
      </c>
      <c r="G1184" s="10">
        <f t="shared" si="113"/>
        <v>287.87012141866319</v>
      </c>
      <c r="H1184" s="10">
        <f t="shared" si="114"/>
        <v>285.19083662626548</v>
      </c>
    </row>
    <row r="1185" spans="1:8" x14ac:dyDescent="0.3">
      <c r="A1185" s="10">
        <f t="shared" si="115"/>
        <v>1999</v>
      </c>
      <c r="B1185" s="10" t="s">
        <v>91</v>
      </c>
      <c r="C1185" s="10" t="str">
        <f t="shared" si="110"/>
        <v>1999-Aug</v>
      </c>
      <c r="D1185" s="10">
        <v>266.3</v>
      </c>
      <c r="E1185" s="10">
        <f t="shared" si="111"/>
        <v>243.71666666666667</v>
      </c>
      <c r="F1185" s="10">
        <f t="shared" si="112"/>
        <v>245.13333333333335</v>
      </c>
      <c r="G1185" s="10">
        <f t="shared" si="113"/>
        <v>108.63475659505031</v>
      </c>
      <c r="H1185" s="10">
        <f t="shared" si="114"/>
        <v>173.75703732870761</v>
      </c>
    </row>
    <row r="1186" spans="1:8" x14ac:dyDescent="0.3">
      <c r="A1186" s="10">
        <f t="shared" si="115"/>
        <v>1999</v>
      </c>
      <c r="B1186" s="10" t="s">
        <v>92</v>
      </c>
      <c r="C1186" s="10" t="str">
        <f t="shared" si="110"/>
        <v>1999-Sep</v>
      </c>
      <c r="D1186" s="10">
        <v>88</v>
      </c>
      <c r="E1186" s="10">
        <f t="shared" si="111"/>
        <v>246.55000000000004</v>
      </c>
      <c r="F1186" s="10">
        <f t="shared" si="112"/>
        <v>246.5541666666667</v>
      </c>
      <c r="G1186" s="10">
        <f t="shared" si="113"/>
        <v>35.691954100687809</v>
      </c>
      <c r="H1186" s="10">
        <f t="shared" si="114"/>
        <v>99.531501760555074</v>
      </c>
    </row>
    <row r="1187" spans="1:8" x14ac:dyDescent="0.3">
      <c r="A1187" s="10">
        <f t="shared" si="115"/>
        <v>1999</v>
      </c>
      <c r="B1187" s="10" t="s">
        <v>93</v>
      </c>
      <c r="C1187" s="10" t="str">
        <f t="shared" si="110"/>
        <v>1999-Oct</v>
      </c>
      <c r="D1187" s="10">
        <v>567.9</v>
      </c>
      <c r="E1187" s="10">
        <f t="shared" si="111"/>
        <v>246.55833333333337</v>
      </c>
      <c r="F1187" s="10">
        <f t="shared" si="112"/>
        <v>245.92083333333335</v>
      </c>
      <c r="G1187" s="10">
        <f t="shared" si="113"/>
        <v>230.92797478863454</v>
      </c>
      <c r="H1187" s="10">
        <f t="shared" si="114"/>
        <v>121.62025926293542</v>
      </c>
    </row>
    <row r="1188" spans="1:8" x14ac:dyDescent="0.3">
      <c r="A1188" s="10">
        <f t="shared" si="115"/>
        <v>1999</v>
      </c>
      <c r="B1188" s="10" t="s">
        <v>94</v>
      </c>
      <c r="C1188" s="10" t="str">
        <f t="shared" si="110"/>
        <v>1999-Nov</v>
      </c>
      <c r="D1188" s="10">
        <v>68.099999999999994</v>
      </c>
      <c r="E1188" s="10">
        <f t="shared" si="111"/>
        <v>245.28333333333333</v>
      </c>
      <c r="F1188" s="10">
        <f t="shared" si="112"/>
        <v>231.58749999999998</v>
      </c>
      <c r="G1188" s="10">
        <f t="shared" si="113"/>
        <v>29.405732174664003</v>
      </c>
      <c r="H1188" s="10">
        <f t="shared" si="114"/>
        <v>67.576439773848591</v>
      </c>
    </row>
    <row r="1189" spans="1:8" x14ac:dyDescent="0.3">
      <c r="A1189" s="10">
        <f t="shared" si="115"/>
        <v>1999</v>
      </c>
      <c r="B1189" s="10" t="s">
        <v>95</v>
      </c>
      <c r="C1189" s="10" t="str">
        <f t="shared" si="110"/>
        <v>1999-Dec</v>
      </c>
      <c r="D1189" s="10">
        <v>4.9000000000000004</v>
      </c>
      <c r="E1189" s="10">
        <f t="shared" si="111"/>
        <v>217.89166666666665</v>
      </c>
      <c r="F1189" s="10">
        <f t="shared" si="112"/>
        <v>218.99583333333334</v>
      </c>
      <c r="G1189" s="10">
        <f t="shared" si="113"/>
        <v>2.2374854924941499</v>
      </c>
      <c r="H1189" s="10">
        <f t="shared" si="114"/>
        <v>16.591425721648235</v>
      </c>
    </row>
    <row r="1190" spans="1:8" x14ac:dyDescent="0.3">
      <c r="A1190" s="10">
        <f t="shared" si="115"/>
        <v>2000</v>
      </c>
      <c r="B1190" s="10" t="s">
        <v>84</v>
      </c>
      <c r="C1190" s="10" t="str">
        <f t="shared" si="110"/>
        <v>2000-Jan</v>
      </c>
      <c r="D1190" s="10">
        <v>11.7</v>
      </c>
      <c r="E1190" s="10">
        <f t="shared" si="111"/>
        <v>220.1</v>
      </c>
      <c r="F1190" s="10">
        <f t="shared" si="112"/>
        <v>205.21666666666667</v>
      </c>
      <c r="G1190" s="10">
        <f t="shared" si="113"/>
        <v>5.7012913181190612</v>
      </c>
      <c r="H1190" s="10">
        <f t="shared" si="114"/>
        <v>4.9026945630710452</v>
      </c>
    </row>
    <row r="1191" spans="1:8" x14ac:dyDescent="0.3">
      <c r="A1191" s="10">
        <f t="shared" si="115"/>
        <v>2000</v>
      </c>
      <c r="B1191" s="10" t="s">
        <v>85</v>
      </c>
      <c r="C1191" s="10" t="str">
        <f t="shared" si="110"/>
        <v>2000-Feb</v>
      </c>
      <c r="D1191" s="10">
        <v>57.8</v>
      </c>
      <c r="E1191" s="10">
        <f t="shared" si="111"/>
        <v>190.33333333333334</v>
      </c>
      <c r="F1191" s="10">
        <f t="shared" si="112"/>
        <v>202.84166666666667</v>
      </c>
      <c r="G1191" s="10">
        <f t="shared" si="113"/>
        <v>28.495131670843431</v>
      </c>
      <c r="H1191" s="10">
        <f t="shared" si="114"/>
        <v>6.3261633717838892</v>
      </c>
    </row>
    <row r="1192" spans="1:8" x14ac:dyDescent="0.3">
      <c r="A1192" s="10">
        <f t="shared" si="115"/>
        <v>2000</v>
      </c>
      <c r="B1192" s="10" t="s">
        <v>86</v>
      </c>
      <c r="C1192" s="10" t="str">
        <f t="shared" si="110"/>
        <v>2000-Mar</v>
      </c>
      <c r="D1192" s="10">
        <v>21.5</v>
      </c>
      <c r="E1192" s="10">
        <f t="shared" si="111"/>
        <v>215.35</v>
      </c>
      <c r="F1192" s="10">
        <f t="shared" si="112"/>
        <v>219.84166666666667</v>
      </c>
      <c r="G1192" s="10">
        <f t="shared" si="113"/>
        <v>9.7797657404950531</v>
      </c>
      <c r="H1192" s="10">
        <f t="shared" si="114"/>
        <v>15.37954663485211</v>
      </c>
    </row>
    <row r="1193" spans="1:8" x14ac:dyDescent="0.3">
      <c r="A1193" s="10">
        <f t="shared" si="115"/>
        <v>2000</v>
      </c>
      <c r="B1193" s="10" t="s">
        <v>87</v>
      </c>
      <c r="C1193" s="10" t="str">
        <f t="shared" si="110"/>
        <v>2000-Apr</v>
      </c>
      <c r="D1193" s="10">
        <v>96.3</v>
      </c>
      <c r="E1193" s="10">
        <f t="shared" si="111"/>
        <v>224.33333333333334</v>
      </c>
      <c r="F1193" s="10">
        <f t="shared" si="112"/>
        <v>209.59583333333333</v>
      </c>
      <c r="G1193" s="10">
        <f t="shared" si="113"/>
        <v>45.945569846728823</v>
      </c>
      <c r="H1193" s="10">
        <f t="shared" si="114"/>
        <v>45.500102945399853</v>
      </c>
    </row>
    <row r="1194" spans="1:8" x14ac:dyDescent="0.3">
      <c r="A1194" s="10">
        <f t="shared" si="115"/>
        <v>2000</v>
      </c>
      <c r="B1194" s="10" t="s">
        <v>88</v>
      </c>
      <c r="C1194" s="10" t="str">
        <f t="shared" si="110"/>
        <v>2000-May</v>
      </c>
      <c r="D1194" s="10">
        <v>124.5</v>
      </c>
      <c r="E1194" s="10">
        <f t="shared" si="111"/>
        <v>194.85833333333332</v>
      </c>
      <c r="F1194" s="10">
        <f t="shared" si="112"/>
        <v>195.27499999999998</v>
      </c>
      <c r="G1194" s="10">
        <f t="shared" si="113"/>
        <v>63.756241198310086</v>
      </c>
      <c r="H1194" s="10">
        <f t="shared" si="114"/>
        <v>94.194633866921578</v>
      </c>
    </row>
    <row r="1195" spans="1:8" x14ac:dyDescent="0.3">
      <c r="A1195" s="10">
        <f t="shared" si="115"/>
        <v>2000</v>
      </c>
      <c r="B1195" s="10" t="s">
        <v>89</v>
      </c>
      <c r="C1195" s="10" t="str">
        <f t="shared" si="110"/>
        <v>2000-Jun</v>
      </c>
      <c r="D1195" s="10">
        <v>633.79999999999995</v>
      </c>
      <c r="E1195" s="10">
        <f t="shared" si="111"/>
        <v>195.69166666666663</v>
      </c>
      <c r="F1195" s="10">
        <f t="shared" si="112"/>
        <v>198.36666666666662</v>
      </c>
      <c r="G1195" s="10">
        <f t="shared" si="113"/>
        <v>319.50932616367004</v>
      </c>
      <c r="H1195" s="10">
        <f t="shared" si="114"/>
        <v>269.42935814401113</v>
      </c>
    </row>
    <row r="1196" spans="1:8" x14ac:dyDescent="0.3">
      <c r="A1196" s="10">
        <f t="shared" si="115"/>
        <v>2000</v>
      </c>
      <c r="B1196" s="10" t="s">
        <v>90</v>
      </c>
      <c r="C1196" s="10" t="str">
        <f t="shared" si="110"/>
        <v>2000-Jul</v>
      </c>
      <c r="D1196" s="10">
        <v>343.2</v>
      </c>
      <c r="E1196" s="10">
        <f t="shared" si="111"/>
        <v>201.04166666666663</v>
      </c>
      <c r="F1196" s="10">
        <f t="shared" si="112"/>
        <v>201.24166666666662</v>
      </c>
      <c r="G1196" s="10">
        <f t="shared" si="113"/>
        <v>170.54122323905756</v>
      </c>
      <c r="H1196" s="10">
        <f t="shared" si="114"/>
        <v>285.19083662626548</v>
      </c>
    </row>
    <row r="1197" spans="1:8" x14ac:dyDescent="0.3">
      <c r="A1197" s="10">
        <f t="shared" si="115"/>
        <v>2000</v>
      </c>
      <c r="B1197" s="10" t="s">
        <v>91</v>
      </c>
      <c r="C1197" s="10" t="str">
        <f t="shared" si="110"/>
        <v>2000-Aug</v>
      </c>
      <c r="D1197" s="10">
        <v>566.5</v>
      </c>
      <c r="E1197" s="10">
        <f t="shared" si="111"/>
        <v>201.44166666666663</v>
      </c>
      <c r="F1197" s="10">
        <f t="shared" si="112"/>
        <v>200.21249999999998</v>
      </c>
      <c r="G1197" s="10">
        <f t="shared" si="113"/>
        <v>282.94936629830806</v>
      </c>
      <c r="H1197" s="10">
        <f t="shared" si="114"/>
        <v>173.75703732870761</v>
      </c>
    </row>
    <row r="1198" spans="1:8" x14ac:dyDescent="0.3">
      <c r="A1198" s="10">
        <f t="shared" si="115"/>
        <v>2000</v>
      </c>
      <c r="B1198" s="10" t="s">
        <v>92</v>
      </c>
      <c r="C1198" s="10" t="str">
        <f t="shared" si="110"/>
        <v>2000-Sep</v>
      </c>
      <c r="D1198" s="10">
        <v>195.8</v>
      </c>
      <c r="E1198" s="10">
        <f t="shared" si="111"/>
        <v>198.98333333333332</v>
      </c>
      <c r="F1198" s="10">
        <f t="shared" si="112"/>
        <v>198.37916666666666</v>
      </c>
      <c r="G1198" s="10">
        <f t="shared" si="113"/>
        <v>98.699880279767285</v>
      </c>
      <c r="H1198" s="10">
        <f t="shared" si="114"/>
        <v>99.531501760555074</v>
      </c>
    </row>
    <row r="1199" spans="1:8" x14ac:dyDescent="0.3">
      <c r="A1199" s="10">
        <f t="shared" si="115"/>
        <v>2000</v>
      </c>
      <c r="B1199" s="10" t="s">
        <v>93</v>
      </c>
      <c r="C1199" s="10" t="str">
        <f t="shared" si="110"/>
        <v>2000-Oct</v>
      </c>
      <c r="D1199" s="10">
        <v>214.2</v>
      </c>
      <c r="E1199" s="10">
        <f t="shared" si="111"/>
        <v>197.77499999999998</v>
      </c>
      <c r="F1199" s="10">
        <f t="shared" si="112"/>
        <v>203.67916666666667</v>
      </c>
      <c r="G1199" s="10">
        <f t="shared" si="113"/>
        <v>105.16539492257021</v>
      </c>
      <c r="H1199" s="10">
        <f t="shared" si="114"/>
        <v>121.62025926293542</v>
      </c>
    </row>
    <row r="1200" spans="1:8" x14ac:dyDescent="0.3">
      <c r="A1200" s="10">
        <f t="shared" si="115"/>
        <v>2000</v>
      </c>
      <c r="B1200" s="10" t="s">
        <v>94</v>
      </c>
      <c r="C1200" s="10" t="str">
        <f t="shared" si="110"/>
        <v>2000-Nov</v>
      </c>
      <c r="D1200" s="10">
        <v>78.099999999999994</v>
      </c>
      <c r="E1200" s="10">
        <f t="shared" si="111"/>
        <v>209.58333333333334</v>
      </c>
      <c r="F1200" s="10">
        <f t="shared" si="112"/>
        <v>214.33750000000001</v>
      </c>
      <c r="G1200" s="10">
        <f t="shared" si="113"/>
        <v>36.437860850294506</v>
      </c>
      <c r="H1200" s="10">
        <f t="shared" si="114"/>
        <v>67.576439773848591</v>
      </c>
    </row>
    <row r="1201" spans="1:8" x14ac:dyDescent="0.3">
      <c r="A1201" s="10">
        <f t="shared" si="115"/>
        <v>2000</v>
      </c>
      <c r="B1201" s="10" t="s">
        <v>95</v>
      </c>
      <c r="C1201" s="10" t="str">
        <f t="shared" si="110"/>
        <v>2000-Dec</v>
      </c>
      <c r="D1201" s="10">
        <v>69.099999999999994</v>
      </c>
      <c r="E1201" s="10">
        <f t="shared" si="111"/>
        <v>219.09166666666667</v>
      </c>
      <c r="F1201" s="10">
        <f t="shared" si="112"/>
        <v>222.48749999999998</v>
      </c>
      <c r="G1201" s="10">
        <f t="shared" si="113"/>
        <v>31.057924602505757</v>
      </c>
      <c r="H1201" s="10">
        <f t="shared" si="114"/>
        <v>16.591425721648235</v>
      </c>
    </row>
    <row r="1202" spans="1:8" x14ac:dyDescent="0.3">
      <c r="A1202" s="10">
        <f t="shared" si="115"/>
        <v>2001</v>
      </c>
      <c r="B1202" s="10" t="s">
        <v>84</v>
      </c>
      <c r="C1202" s="10" t="str">
        <f t="shared" si="110"/>
        <v>2001-Jan</v>
      </c>
      <c r="D1202" s="10">
        <v>16.5</v>
      </c>
      <c r="E1202" s="10">
        <f t="shared" si="111"/>
        <v>225.8833333333333</v>
      </c>
      <c r="F1202" s="10">
        <f t="shared" si="112"/>
        <v>236.52083333333331</v>
      </c>
      <c r="G1202" s="10">
        <f t="shared" si="113"/>
        <v>6.976129657359289</v>
      </c>
      <c r="H1202" s="10">
        <f t="shared" si="114"/>
        <v>4.9026945630710452</v>
      </c>
    </row>
    <row r="1203" spans="1:8" x14ac:dyDescent="0.3">
      <c r="A1203" s="10">
        <f t="shared" si="115"/>
        <v>2001</v>
      </c>
      <c r="B1203" s="10" t="s">
        <v>85</v>
      </c>
      <c r="C1203" s="10" t="str">
        <f t="shared" si="110"/>
        <v>2001-Feb</v>
      </c>
      <c r="D1203" s="10">
        <v>28.3</v>
      </c>
      <c r="E1203" s="10">
        <f t="shared" si="111"/>
        <v>247.1583333333333</v>
      </c>
      <c r="F1203" s="10">
        <f t="shared" si="112"/>
        <v>238.60833333333329</v>
      </c>
      <c r="G1203" s="10">
        <f t="shared" si="113"/>
        <v>11.860440750183358</v>
      </c>
      <c r="H1203" s="10">
        <f t="shared" si="114"/>
        <v>6.3261633717838892</v>
      </c>
    </row>
    <row r="1204" spans="1:8" x14ac:dyDescent="0.3">
      <c r="A1204" s="10">
        <f t="shared" si="115"/>
        <v>2001</v>
      </c>
      <c r="B1204" s="10" t="s">
        <v>86</v>
      </c>
      <c r="C1204" s="10" t="str">
        <f t="shared" si="110"/>
        <v>2001-Mar</v>
      </c>
      <c r="D1204" s="10">
        <v>7</v>
      </c>
      <c r="E1204" s="10">
        <f t="shared" si="111"/>
        <v>230.05833333333331</v>
      </c>
      <c r="F1204" s="10">
        <f t="shared" si="112"/>
        <v>230.93333333333334</v>
      </c>
      <c r="G1204" s="10">
        <f t="shared" si="113"/>
        <v>3.031177829099307</v>
      </c>
      <c r="H1204" s="10">
        <f t="shared" si="114"/>
        <v>15.37954663485211</v>
      </c>
    </row>
    <row r="1205" spans="1:8" x14ac:dyDescent="0.3">
      <c r="A1205" s="10">
        <f t="shared" si="115"/>
        <v>2001</v>
      </c>
      <c r="B1205" s="10" t="s">
        <v>87</v>
      </c>
      <c r="C1205" s="10" t="str">
        <f t="shared" si="110"/>
        <v>2001-Apr</v>
      </c>
      <c r="D1205" s="10">
        <v>238</v>
      </c>
      <c r="E1205" s="10">
        <f t="shared" si="111"/>
        <v>231.80833333333337</v>
      </c>
      <c r="F1205" s="10">
        <f t="shared" si="112"/>
        <v>236.20000000000005</v>
      </c>
      <c r="G1205" s="10">
        <f t="shared" si="113"/>
        <v>100.76206604572394</v>
      </c>
      <c r="H1205" s="10">
        <f t="shared" si="114"/>
        <v>45.500102945399853</v>
      </c>
    </row>
    <row r="1206" spans="1:8" x14ac:dyDescent="0.3">
      <c r="A1206" s="10">
        <f t="shared" si="115"/>
        <v>2001</v>
      </c>
      <c r="B1206" s="10" t="s">
        <v>88</v>
      </c>
      <c r="C1206" s="10" t="str">
        <f t="shared" si="110"/>
        <v>2001-May</v>
      </c>
      <c r="D1206" s="10">
        <v>238.6</v>
      </c>
      <c r="E1206" s="10">
        <f t="shared" si="111"/>
        <v>240.5916666666667</v>
      </c>
      <c r="F1206" s="10">
        <f t="shared" si="112"/>
        <v>244.87916666666666</v>
      </c>
      <c r="G1206" s="10">
        <f t="shared" si="113"/>
        <v>97.43581017848939</v>
      </c>
      <c r="H1206" s="10">
        <f t="shared" si="114"/>
        <v>94.194633866921578</v>
      </c>
    </row>
    <row r="1207" spans="1:8" x14ac:dyDescent="0.3">
      <c r="A1207" s="10">
        <f t="shared" si="115"/>
        <v>2001</v>
      </c>
      <c r="B1207" s="10" t="s">
        <v>89</v>
      </c>
      <c r="C1207" s="10" t="str">
        <f t="shared" si="110"/>
        <v>2001-Jun</v>
      </c>
      <c r="D1207" s="10">
        <v>715.3</v>
      </c>
      <c r="E1207" s="10">
        <f t="shared" si="111"/>
        <v>249.16666666666666</v>
      </c>
      <c r="F1207" s="10">
        <f t="shared" si="112"/>
        <v>246.70833333333331</v>
      </c>
      <c r="G1207" s="10">
        <f t="shared" si="113"/>
        <v>289.9375105556494</v>
      </c>
      <c r="H1207" s="10">
        <f t="shared" si="114"/>
        <v>269.42935814401113</v>
      </c>
    </row>
    <row r="1208" spans="1:8" x14ac:dyDescent="0.3">
      <c r="A1208" s="10">
        <f t="shared" si="115"/>
        <v>2001</v>
      </c>
      <c r="B1208" s="10" t="s">
        <v>90</v>
      </c>
      <c r="C1208" s="10" t="str">
        <f t="shared" si="110"/>
        <v>2001-Jul</v>
      </c>
      <c r="D1208" s="10">
        <v>598.5</v>
      </c>
      <c r="E1208" s="10">
        <f t="shared" si="111"/>
        <v>244.25</v>
      </c>
      <c r="F1208" s="10">
        <f t="shared" si="112"/>
        <v>243.75833333333333</v>
      </c>
      <c r="G1208" s="10">
        <f t="shared" si="113"/>
        <v>245.53006734812485</v>
      </c>
      <c r="H1208" s="10">
        <f t="shared" si="114"/>
        <v>285.19083662626548</v>
      </c>
    </row>
    <row r="1209" spans="1:8" x14ac:dyDescent="0.3">
      <c r="A1209" s="10">
        <f t="shared" si="115"/>
        <v>2001</v>
      </c>
      <c r="B1209" s="10" t="s">
        <v>91</v>
      </c>
      <c r="C1209" s="10" t="str">
        <f t="shared" si="110"/>
        <v>2001-Aug</v>
      </c>
      <c r="D1209" s="10">
        <v>361.3</v>
      </c>
      <c r="E1209" s="10">
        <f t="shared" si="111"/>
        <v>243.26666666666665</v>
      </c>
      <c r="F1209" s="10">
        <f t="shared" si="112"/>
        <v>242.45</v>
      </c>
      <c r="G1209" s="10">
        <f t="shared" si="113"/>
        <v>149.0204165807383</v>
      </c>
      <c r="H1209" s="10">
        <f t="shared" si="114"/>
        <v>173.75703732870761</v>
      </c>
    </row>
    <row r="1210" spans="1:8" x14ac:dyDescent="0.3">
      <c r="A1210" s="10">
        <f t="shared" si="115"/>
        <v>2001</v>
      </c>
      <c r="B1210" s="10" t="s">
        <v>92</v>
      </c>
      <c r="C1210" s="10" t="str">
        <f t="shared" si="110"/>
        <v>2001-Sep</v>
      </c>
      <c r="D1210" s="10">
        <v>216.8</v>
      </c>
      <c r="E1210" s="10">
        <f t="shared" si="111"/>
        <v>241.63333333333333</v>
      </c>
      <c r="F1210" s="10">
        <f t="shared" si="112"/>
        <v>242.82916666666665</v>
      </c>
      <c r="G1210" s="10">
        <f t="shared" si="113"/>
        <v>89.280873041747455</v>
      </c>
      <c r="H1210" s="10">
        <f t="shared" si="114"/>
        <v>99.531501760555074</v>
      </c>
    </row>
    <row r="1211" spans="1:8" x14ac:dyDescent="0.3">
      <c r="A1211" s="10">
        <f t="shared" si="115"/>
        <v>2001</v>
      </c>
      <c r="B1211" s="10" t="s">
        <v>93</v>
      </c>
      <c r="C1211" s="10" t="str">
        <f t="shared" si="110"/>
        <v>2001-Oct</v>
      </c>
      <c r="D1211" s="10">
        <v>319.60000000000002</v>
      </c>
      <c r="E1211" s="10">
        <f t="shared" si="111"/>
        <v>244.02499999999998</v>
      </c>
      <c r="F1211" s="10">
        <f t="shared" si="112"/>
        <v>238.99583333333328</v>
      </c>
      <c r="G1211" s="10">
        <f t="shared" si="113"/>
        <v>133.72618072142126</v>
      </c>
      <c r="H1211" s="10">
        <f t="shared" si="114"/>
        <v>121.62025926293542</v>
      </c>
    </row>
    <row r="1212" spans="1:8" x14ac:dyDescent="0.3">
      <c r="A1212" s="10">
        <f t="shared" si="115"/>
        <v>2001</v>
      </c>
      <c r="B1212" s="10" t="s">
        <v>94</v>
      </c>
      <c r="C1212" s="10" t="str">
        <f t="shared" si="110"/>
        <v>2001-Nov</v>
      </c>
      <c r="D1212" s="10">
        <v>181</v>
      </c>
      <c r="E1212" s="10">
        <f t="shared" si="111"/>
        <v>233.96666666666661</v>
      </c>
      <c r="F1212" s="10">
        <f t="shared" si="112"/>
        <v>237.80833333333328</v>
      </c>
      <c r="G1212" s="10">
        <f t="shared" si="113"/>
        <v>76.111714616112437</v>
      </c>
      <c r="H1212" s="10">
        <f t="shared" si="114"/>
        <v>67.576439773848591</v>
      </c>
    </row>
    <row r="1213" spans="1:8" x14ac:dyDescent="0.3">
      <c r="A1213" s="10">
        <f t="shared" si="115"/>
        <v>2001</v>
      </c>
      <c r="B1213" s="10" t="s">
        <v>95</v>
      </c>
      <c r="C1213" s="10" t="str">
        <f t="shared" si="110"/>
        <v>2001-Dec</v>
      </c>
      <c r="D1213" s="10">
        <v>10.1</v>
      </c>
      <c r="E1213" s="10">
        <f t="shared" si="111"/>
        <v>241.64999999999998</v>
      </c>
      <c r="F1213" s="10">
        <f t="shared" si="112"/>
        <v>232.80833333333334</v>
      </c>
      <c r="G1213" s="10">
        <f t="shared" si="113"/>
        <v>4.3383326770948916</v>
      </c>
      <c r="H1213" s="10">
        <f t="shared" si="114"/>
        <v>16.591425721648235</v>
      </c>
    </row>
    <row r="1214" spans="1:8" x14ac:dyDescent="0.3">
      <c r="A1214" s="10">
        <f t="shared" si="115"/>
        <v>2002</v>
      </c>
      <c r="B1214" s="10" t="s">
        <v>84</v>
      </c>
      <c r="C1214" s="10" t="str">
        <f t="shared" si="110"/>
        <v>2002-Jan</v>
      </c>
      <c r="D1214" s="10">
        <v>4.7</v>
      </c>
      <c r="E1214" s="10">
        <f t="shared" si="111"/>
        <v>223.96666666666667</v>
      </c>
      <c r="F1214" s="10">
        <f t="shared" si="112"/>
        <v>212.30833333333334</v>
      </c>
      <c r="G1214" s="10">
        <f t="shared" si="113"/>
        <v>2.2137614318797345</v>
      </c>
      <c r="H1214" s="10">
        <f t="shared" si="114"/>
        <v>4.9026945630710452</v>
      </c>
    </row>
    <row r="1215" spans="1:8" x14ac:dyDescent="0.3">
      <c r="A1215" s="10">
        <f t="shared" si="115"/>
        <v>2002</v>
      </c>
      <c r="B1215" s="10" t="s">
        <v>85</v>
      </c>
      <c r="C1215" s="10" t="str">
        <f t="shared" si="110"/>
        <v>2002-Feb</v>
      </c>
      <c r="D1215" s="10">
        <v>8.6999999999999993</v>
      </c>
      <c r="E1215" s="10">
        <f t="shared" si="111"/>
        <v>200.64999999999998</v>
      </c>
      <c r="F1215" s="10">
        <f t="shared" si="112"/>
        <v>203.85416666666669</v>
      </c>
      <c r="G1215" s="10">
        <f t="shared" si="113"/>
        <v>4.2677567705671935</v>
      </c>
      <c r="H1215" s="10">
        <f t="shared" si="114"/>
        <v>6.3261633717838892</v>
      </c>
    </row>
    <row r="1216" spans="1:8" x14ac:dyDescent="0.3">
      <c r="A1216" s="10">
        <f t="shared" si="115"/>
        <v>2002</v>
      </c>
      <c r="B1216" s="10" t="s">
        <v>86</v>
      </c>
      <c r="C1216" s="10" t="str">
        <f t="shared" si="110"/>
        <v>2002-Mar</v>
      </c>
      <c r="D1216" s="10">
        <v>35.700000000000003</v>
      </c>
      <c r="E1216" s="10">
        <f t="shared" si="111"/>
        <v>207.05833333333337</v>
      </c>
      <c r="F1216" s="10">
        <f t="shared" si="112"/>
        <v>202.15000000000003</v>
      </c>
      <c r="G1216" s="10">
        <f t="shared" si="113"/>
        <v>17.660153351471678</v>
      </c>
      <c r="H1216" s="10">
        <f t="shared" si="114"/>
        <v>15.37954663485211</v>
      </c>
    </row>
    <row r="1217" spans="1:8" x14ac:dyDescent="0.3">
      <c r="A1217" s="10">
        <f t="shared" si="115"/>
        <v>2002</v>
      </c>
      <c r="B1217" s="10" t="s">
        <v>87</v>
      </c>
      <c r="C1217" s="10" t="str">
        <f t="shared" si="110"/>
        <v>2002-Apr</v>
      </c>
      <c r="D1217" s="10">
        <v>117.3</v>
      </c>
      <c r="E1217" s="10">
        <f t="shared" si="111"/>
        <v>197.24166666666667</v>
      </c>
      <c r="F1217" s="10">
        <f t="shared" si="112"/>
        <v>205.24583333333334</v>
      </c>
      <c r="G1217" s="10">
        <f t="shared" si="113"/>
        <v>57.150977486347671</v>
      </c>
      <c r="H1217" s="10">
        <f t="shared" si="114"/>
        <v>45.500102945399853</v>
      </c>
    </row>
    <row r="1218" spans="1:8" x14ac:dyDescent="0.3">
      <c r="A1218" s="10">
        <f t="shared" si="115"/>
        <v>2002</v>
      </c>
      <c r="B1218" s="10" t="s">
        <v>88</v>
      </c>
      <c r="C1218" s="10" t="str">
        <f t="shared" si="110"/>
        <v>2002-May</v>
      </c>
      <c r="D1218" s="10">
        <v>330.8</v>
      </c>
      <c r="E1218" s="10">
        <f t="shared" si="111"/>
        <v>213.25</v>
      </c>
      <c r="F1218" s="10">
        <f t="shared" si="112"/>
        <v>211.4375</v>
      </c>
      <c r="G1218" s="10">
        <f t="shared" si="113"/>
        <v>156.45285249778303</v>
      </c>
      <c r="H1218" s="10">
        <f t="shared" si="114"/>
        <v>94.194633866921578</v>
      </c>
    </row>
    <row r="1219" spans="1:8" x14ac:dyDescent="0.3">
      <c r="A1219" s="10">
        <f t="shared" si="115"/>
        <v>2002</v>
      </c>
      <c r="B1219" s="10" t="s">
        <v>89</v>
      </c>
      <c r="C1219" s="10" t="str">
        <f t="shared" ref="C1219:C1282" si="116">_xlfn.CONCAT(A1219,"-",LEFT(B1219,3))</f>
        <v>2002-Jun</v>
      </c>
      <c r="D1219" s="10">
        <v>503.1</v>
      </c>
      <c r="E1219" s="10">
        <f t="shared" si="111"/>
        <v>209.625</v>
      </c>
      <c r="F1219" s="10">
        <f t="shared" si="112"/>
        <v>209.29166666666669</v>
      </c>
      <c r="G1219" s="10">
        <f t="shared" si="113"/>
        <v>240.3822416882341</v>
      </c>
      <c r="H1219" s="10">
        <f t="shared" si="114"/>
        <v>269.42935814401113</v>
      </c>
    </row>
    <row r="1220" spans="1:8" x14ac:dyDescent="0.3">
      <c r="A1220" s="10">
        <f t="shared" si="115"/>
        <v>2002</v>
      </c>
      <c r="B1220" s="10" t="s">
        <v>90</v>
      </c>
      <c r="C1220" s="10" t="str">
        <f t="shared" si="116"/>
        <v>2002-Jul</v>
      </c>
      <c r="D1220" s="10">
        <v>318.7</v>
      </c>
      <c r="E1220" s="10">
        <f t="shared" si="111"/>
        <v>208.95833333333334</v>
      </c>
      <c r="F1220" s="10">
        <f t="shared" si="112"/>
        <v>208.79166666666666</v>
      </c>
      <c r="G1220" s="10">
        <f t="shared" si="113"/>
        <v>152.64019157852724</v>
      </c>
      <c r="H1220" s="10">
        <f t="shared" si="114"/>
        <v>285.19083662626548</v>
      </c>
    </row>
    <row r="1221" spans="1:8" x14ac:dyDescent="0.3">
      <c r="A1221" s="10">
        <f t="shared" si="115"/>
        <v>2002</v>
      </c>
      <c r="B1221" s="10" t="s">
        <v>91</v>
      </c>
      <c r="C1221" s="10" t="str">
        <f t="shared" si="116"/>
        <v>2002-Aug</v>
      </c>
      <c r="D1221" s="10">
        <v>438.2</v>
      </c>
      <c r="E1221" s="10">
        <f t="shared" si="111"/>
        <v>208.62499999999997</v>
      </c>
      <c r="F1221" s="10">
        <f t="shared" si="112"/>
        <v>210.38333333333333</v>
      </c>
      <c r="G1221" s="10">
        <f t="shared" si="113"/>
        <v>208.28646122157966</v>
      </c>
      <c r="H1221" s="10">
        <f t="shared" si="114"/>
        <v>173.75703732870761</v>
      </c>
    </row>
    <row r="1222" spans="1:8" x14ac:dyDescent="0.3">
      <c r="A1222" s="10">
        <f t="shared" si="115"/>
        <v>2002</v>
      </c>
      <c r="B1222" s="10" t="s">
        <v>92</v>
      </c>
      <c r="C1222" s="10" t="str">
        <f t="shared" si="116"/>
        <v>2002-Sep</v>
      </c>
      <c r="D1222" s="10">
        <v>99</v>
      </c>
      <c r="E1222" s="10">
        <f t="shared" si="111"/>
        <v>212.14166666666665</v>
      </c>
      <c r="F1222" s="10">
        <f t="shared" si="112"/>
        <v>214.07499999999999</v>
      </c>
      <c r="G1222" s="10">
        <f t="shared" si="113"/>
        <v>46.245474716804864</v>
      </c>
      <c r="H1222" s="10">
        <f t="shared" si="114"/>
        <v>99.531501760555074</v>
      </c>
    </row>
    <row r="1223" spans="1:8" x14ac:dyDescent="0.3">
      <c r="A1223" s="10">
        <f t="shared" si="115"/>
        <v>2002</v>
      </c>
      <c r="B1223" s="10" t="s">
        <v>93</v>
      </c>
      <c r="C1223" s="10" t="str">
        <f t="shared" si="116"/>
        <v>2002-Oct</v>
      </c>
      <c r="D1223" s="10">
        <v>511.7</v>
      </c>
      <c r="E1223" s="10">
        <f t="shared" si="111"/>
        <v>216.00833333333333</v>
      </c>
      <c r="F1223" s="10">
        <f t="shared" si="112"/>
        <v>216.7208333333333</v>
      </c>
      <c r="G1223" s="10">
        <f t="shared" si="113"/>
        <v>236.11020321842619</v>
      </c>
      <c r="H1223" s="10">
        <f t="shared" si="114"/>
        <v>121.62025926293542</v>
      </c>
    </row>
    <row r="1224" spans="1:8" x14ac:dyDescent="0.3">
      <c r="A1224" s="10">
        <f t="shared" si="115"/>
        <v>2002</v>
      </c>
      <c r="B1224" s="10" t="s">
        <v>94</v>
      </c>
      <c r="C1224" s="10" t="str">
        <f t="shared" si="116"/>
        <v>2002-Nov</v>
      </c>
      <c r="D1224" s="10">
        <v>137.5</v>
      </c>
      <c r="E1224" s="10">
        <f t="shared" si="111"/>
        <v>217.43333333333331</v>
      </c>
      <c r="F1224" s="10">
        <f t="shared" si="112"/>
        <v>207.44166666666666</v>
      </c>
      <c r="G1224" s="10">
        <f t="shared" si="113"/>
        <v>66.283694211224045</v>
      </c>
      <c r="H1224" s="10">
        <f t="shared" si="114"/>
        <v>67.576439773848591</v>
      </c>
    </row>
    <row r="1225" spans="1:8" x14ac:dyDescent="0.3">
      <c r="A1225" s="10">
        <f t="shared" si="115"/>
        <v>2002</v>
      </c>
      <c r="B1225" s="10" t="s">
        <v>95</v>
      </c>
      <c r="C1225" s="10" t="str">
        <f t="shared" si="116"/>
        <v>2002-Dec</v>
      </c>
      <c r="D1225" s="10">
        <v>2.1</v>
      </c>
      <c r="E1225" s="10">
        <f t="shared" ref="E1225:E1288" si="117">AVERAGE(D1219:D1230)</f>
        <v>197.45000000000002</v>
      </c>
      <c r="F1225" s="10">
        <f t="shared" ref="F1225:F1288" si="118">AVERAGE(E1225:E1226)</f>
        <v>200.10000000000002</v>
      </c>
      <c r="G1225" s="10">
        <f t="shared" ref="G1225:G1288" si="119">D1225*100/F1225</f>
        <v>1.0494752623688155</v>
      </c>
      <c r="H1225" s="10">
        <f t="shared" ref="H1225:H1288" si="120">_xlfn.SWITCH(TRUE,B1225="January",$K$125,B1225="February",$K$126,B1225="March",$K$127,B1225="April",$K$128,B1225="May",$K$129,B1225="June",$K$130,B1225="July",$K$131,B1225="August",$K$132,B1225="September",$K$133,B1225="October",$K$134,B1225="November",$K$135,B1225="December",$K$136)</f>
        <v>16.591425721648235</v>
      </c>
    </row>
    <row r="1226" spans="1:8" x14ac:dyDescent="0.3">
      <c r="A1226" s="10">
        <f t="shared" si="115"/>
        <v>2003</v>
      </c>
      <c r="B1226" s="10" t="s">
        <v>84</v>
      </c>
      <c r="C1226" s="10" t="str">
        <f t="shared" si="116"/>
        <v>2003-Jan</v>
      </c>
      <c r="D1226" s="10">
        <v>0.7</v>
      </c>
      <c r="E1226" s="10">
        <f t="shared" si="117"/>
        <v>202.75</v>
      </c>
      <c r="F1226" s="10">
        <f t="shared" si="118"/>
        <v>211.63749999999999</v>
      </c>
      <c r="G1226" s="10">
        <f t="shared" si="119"/>
        <v>0.33075423778867169</v>
      </c>
      <c r="H1226" s="10">
        <f t="shared" si="120"/>
        <v>4.9026945630710452</v>
      </c>
    </row>
    <row r="1227" spans="1:8" x14ac:dyDescent="0.3">
      <c r="A1227" s="10">
        <f t="shared" si="115"/>
        <v>2003</v>
      </c>
      <c r="B1227" s="10" t="s">
        <v>85</v>
      </c>
      <c r="C1227" s="10" t="str">
        <f t="shared" si="116"/>
        <v>2003-Feb</v>
      </c>
      <c r="D1227" s="10">
        <v>50.9</v>
      </c>
      <c r="E1227" s="10">
        <f t="shared" si="117"/>
        <v>220.52500000000001</v>
      </c>
      <c r="F1227" s="10">
        <f t="shared" si="118"/>
        <v>216.86250000000001</v>
      </c>
      <c r="G1227" s="10">
        <f t="shared" si="119"/>
        <v>23.471093434780101</v>
      </c>
      <c r="H1227" s="10">
        <f t="shared" si="120"/>
        <v>6.3261633717838892</v>
      </c>
    </row>
    <row r="1228" spans="1:8" x14ac:dyDescent="0.3">
      <c r="A1228" s="10">
        <f t="shared" si="115"/>
        <v>2003</v>
      </c>
      <c r="B1228" s="10" t="s">
        <v>86</v>
      </c>
      <c r="C1228" s="10" t="str">
        <f t="shared" si="116"/>
        <v>2003-Mar</v>
      </c>
      <c r="D1228" s="10">
        <v>82.1</v>
      </c>
      <c r="E1228" s="10">
        <f t="shared" si="117"/>
        <v>213.20000000000005</v>
      </c>
      <c r="F1228" s="10">
        <f t="shared" si="118"/>
        <v>212.97500000000002</v>
      </c>
      <c r="G1228" s="10">
        <f t="shared" si="119"/>
        <v>38.549125484211757</v>
      </c>
      <c r="H1228" s="10">
        <f t="shared" si="120"/>
        <v>15.37954663485211</v>
      </c>
    </row>
    <row r="1229" spans="1:8" x14ac:dyDescent="0.3">
      <c r="A1229" s="10">
        <f t="shared" si="115"/>
        <v>2003</v>
      </c>
      <c r="B1229" s="10" t="s">
        <v>87</v>
      </c>
      <c r="C1229" s="10" t="str">
        <f t="shared" si="116"/>
        <v>2003-Apr</v>
      </c>
      <c r="D1229" s="10">
        <v>134.4</v>
      </c>
      <c r="E1229" s="10">
        <f t="shared" si="117"/>
        <v>212.75000000000003</v>
      </c>
      <c r="F1229" s="10">
        <f t="shared" si="118"/>
        <v>208.38750000000002</v>
      </c>
      <c r="G1229" s="10">
        <f t="shared" si="119"/>
        <v>64.495231239877626</v>
      </c>
      <c r="H1229" s="10">
        <f t="shared" si="120"/>
        <v>45.500102945399853</v>
      </c>
    </row>
    <row r="1230" spans="1:8" x14ac:dyDescent="0.3">
      <c r="A1230" s="10">
        <f t="shared" ref="A1230:A1293" si="121">A1218+1</f>
        <v>2003</v>
      </c>
      <c r="B1230" s="10" t="s">
        <v>88</v>
      </c>
      <c r="C1230" s="10" t="str">
        <f t="shared" si="116"/>
        <v>2003-May</v>
      </c>
      <c r="D1230" s="10">
        <v>91</v>
      </c>
      <c r="E1230" s="10">
        <f t="shared" si="117"/>
        <v>204.02500000000001</v>
      </c>
      <c r="F1230" s="10">
        <f t="shared" si="118"/>
        <v>201.47916666666669</v>
      </c>
      <c r="G1230" s="10">
        <f t="shared" si="119"/>
        <v>45.165960086857609</v>
      </c>
      <c r="H1230" s="10">
        <f t="shared" si="120"/>
        <v>94.194633866921578</v>
      </c>
    </row>
    <row r="1231" spans="1:8" x14ac:dyDescent="0.3">
      <c r="A1231" s="10">
        <f t="shared" si="121"/>
        <v>2003</v>
      </c>
      <c r="B1231" s="10" t="s">
        <v>89</v>
      </c>
      <c r="C1231" s="10" t="str">
        <f t="shared" si="116"/>
        <v>2003-Jun</v>
      </c>
      <c r="D1231" s="10">
        <v>566.70000000000005</v>
      </c>
      <c r="E1231" s="10">
        <f t="shared" si="117"/>
        <v>198.93333333333337</v>
      </c>
      <c r="F1231" s="10">
        <f t="shared" si="118"/>
        <v>199.25</v>
      </c>
      <c r="G1231" s="10">
        <f t="shared" si="119"/>
        <v>284.41656210790467</v>
      </c>
      <c r="H1231" s="10">
        <f t="shared" si="120"/>
        <v>269.42935814401113</v>
      </c>
    </row>
    <row r="1232" spans="1:8" x14ac:dyDescent="0.3">
      <c r="A1232" s="10">
        <f t="shared" si="121"/>
        <v>2003</v>
      </c>
      <c r="B1232" s="10" t="s">
        <v>90</v>
      </c>
      <c r="C1232" s="10" t="str">
        <f t="shared" si="116"/>
        <v>2003-Jul</v>
      </c>
      <c r="D1232" s="10">
        <v>532</v>
      </c>
      <c r="E1232" s="10">
        <f t="shared" si="117"/>
        <v>199.56666666666663</v>
      </c>
      <c r="F1232" s="10">
        <f t="shared" si="118"/>
        <v>199.63749999999999</v>
      </c>
      <c r="G1232" s="10">
        <f t="shared" si="119"/>
        <v>266.48300043829443</v>
      </c>
      <c r="H1232" s="10">
        <f t="shared" si="120"/>
        <v>285.19083662626548</v>
      </c>
    </row>
    <row r="1233" spans="1:8" x14ac:dyDescent="0.3">
      <c r="A1233" s="10">
        <f t="shared" si="121"/>
        <v>2003</v>
      </c>
      <c r="B1233" s="10" t="s">
        <v>91</v>
      </c>
      <c r="C1233" s="10" t="str">
        <f t="shared" si="116"/>
        <v>2003-Aug</v>
      </c>
      <c r="D1233" s="10">
        <v>350.3</v>
      </c>
      <c r="E1233" s="10">
        <f t="shared" si="117"/>
        <v>199.70833333333334</v>
      </c>
      <c r="F1233" s="10">
        <f t="shared" si="118"/>
        <v>197.92500000000001</v>
      </c>
      <c r="G1233" s="10">
        <f t="shared" si="119"/>
        <v>176.98623215864595</v>
      </c>
      <c r="H1233" s="10">
        <f t="shared" si="120"/>
        <v>173.75703732870761</v>
      </c>
    </row>
    <row r="1234" spans="1:8" x14ac:dyDescent="0.3">
      <c r="A1234" s="10">
        <f t="shared" si="121"/>
        <v>2003</v>
      </c>
      <c r="B1234" s="10" t="s">
        <v>92</v>
      </c>
      <c r="C1234" s="10" t="str">
        <f t="shared" si="116"/>
        <v>2003-Sep</v>
      </c>
      <c r="D1234" s="10">
        <v>93.6</v>
      </c>
      <c r="E1234" s="10">
        <f t="shared" si="117"/>
        <v>196.14166666666665</v>
      </c>
      <c r="F1234" s="10">
        <f t="shared" si="118"/>
        <v>194.3</v>
      </c>
      <c r="G1234" s="10">
        <f t="shared" si="119"/>
        <v>48.172928461142561</v>
      </c>
      <c r="H1234" s="10">
        <f t="shared" si="120"/>
        <v>99.531501760555074</v>
      </c>
    </row>
    <row r="1235" spans="1:8" x14ac:dyDescent="0.3">
      <c r="A1235" s="10">
        <f t="shared" si="121"/>
        <v>2003</v>
      </c>
      <c r="B1235" s="10" t="s">
        <v>93</v>
      </c>
      <c r="C1235" s="10" t="str">
        <f t="shared" si="116"/>
        <v>2003-Oct</v>
      </c>
      <c r="D1235" s="10">
        <v>407</v>
      </c>
      <c r="E1235" s="10">
        <f t="shared" si="117"/>
        <v>192.45833333333334</v>
      </c>
      <c r="F1235" s="10">
        <f t="shared" si="118"/>
        <v>191.57499999999999</v>
      </c>
      <c r="G1235" s="10">
        <f t="shared" si="119"/>
        <v>212.44943233720477</v>
      </c>
      <c r="H1235" s="10">
        <f t="shared" si="120"/>
        <v>121.62025926293542</v>
      </c>
    </row>
    <row r="1236" spans="1:8" x14ac:dyDescent="0.3">
      <c r="A1236" s="10">
        <f t="shared" si="121"/>
        <v>2003</v>
      </c>
      <c r="B1236" s="10" t="s">
        <v>94</v>
      </c>
      <c r="C1236" s="10" t="str">
        <f t="shared" si="116"/>
        <v>2003-Nov</v>
      </c>
      <c r="D1236" s="10">
        <v>76.400000000000006</v>
      </c>
      <c r="E1236" s="10">
        <f t="shared" si="117"/>
        <v>190.69166666666663</v>
      </c>
      <c r="F1236" s="10">
        <f t="shared" si="118"/>
        <v>212.35416666666663</v>
      </c>
      <c r="G1236" s="10">
        <f t="shared" si="119"/>
        <v>35.977631708034934</v>
      </c>
      <c r="H1236" s="10">
        <f t="shared" si="120"/>
        <v>67.576439773848591</v>
      </c>
    </row>
    <row r="1237" spans="1:8" x14ac:dyDescent="0.3">
      <c r="A1237" s="10">
        <f t="shared" si="121"/>
        <v>2003</v>
      </c>
      <c r="B1237" s="10" t="s">
        <v>95</v>
      </c>
      <c r="C1237" s="10" t="str">
        <f t="shared" si="116"/>
        <v>2003-Dec</v>
      </c>
      <c r="D1237" s="10">
        <v>9.6999999999999993</v>
      </c>
      <c r="E1237" s="10">
        <f t="shared" si="117"/>
        <v>234.01666666666665</v>
      </c>
      <c r="F1237" s="10">
        <f t="shared" si="118"/>
        <v>238.46250000000003</v>
      </c>
      <c r="G1237" s="10">
        <f t="shared" si="119"/>
        <v>4.0677255333647837</v>
      </c>
      <c r="H1237" s="10">
        <f t="shared" si="120"/>
        <v>16.591425721648235</v>
      </c>
    </row>
    <row r="1238" spans="1:8" x14ac:dyDescent="0.3">
      <c r="A1238" s="10">
        <f t="shared" si="121"/>
        <v>2004</v>
      </c>
      <c r="B1238" s="10" t="s">
        <v>84</v>
      </c>
      <c r="C1238" s="10" t="str">
        <f t="shared" si="116"/>
        <v>2004-Jan</v>
      </c>
      <c r="D1238" s="10">
        <v>2.4</v>
      </c>
      <c r="E1238" s="10">
        <f t="shared" si="117"/>
        <v>242.90833333333339</v>
      </c>
      <c r="F1238" s="10">
        <f t="shared" si="118"/>
        <v>236.80000000000004</v>
      </c>
      <c r="G1238" s="10">
        <f t="shared" si="119"/>
        <v>1.0135135135135134</v>
      </c>
      <c r="H1238" s="10">
        <f t="shared" si="120"/>
        <v>4.9026945630710452</v>
      </c>
    </row>
    <row r="1239" spans="1:8" x14ac:dyDescent="0.3">
      <c r="A1239" s="10">
        <f t="shared" si="121"/>
        <v>2004</v>
      </c>
      <c r="B1239" s="10" t="s">
        <v>85</v>
      </c>
      <c r="C1239" s="10" t="str">
        <f t="shared" si="116"/>
        <v>2004-Feb</v>
      </c>
      <c r="D1239" s="10">
        <v>8.1</v>
      </c>
      <c r="E1239" s="10">
        <f t="shared" si="117"/>
        <v>230.69166666666669</v>
      </c>
      <c r="F1239" s="10">
        <f t="shared" si="118"/>
        <v>233.50833333333335</v>
      </c>
      <c r="G1239" s="10">
        <f t="shared" si="119"/>
        <v>3.4688269512151599</v>
      </c>
      <c r="H1239" s="10">
        <f t="shared" si="120"/>
        <v>6.3261633717838892</v>
      </c>
    </row>
    <row r="1240" spans="1:8" x14ac:dyDescent="0.3">
      <c r="A1240" s="10">
        <f t="shared" si="121"/>
        <v>2004</v>
      </c>
      <c r="B1240" s="10" t="s">
        <v>86</v>
      </c>
      <c r="C1240" s="10" t="str">
        <f t="shared" si="116"/>
        <v>2004-Mar</v>
      </c>
      <c r="D1240" s="10">
        <v>37.9</v>
      </c>
      <c r="E1240" s="10">
        <f t="shared" si="117"/>
        <v>236.32500000000002</v>
      </c>
      <c r="F1240" s="10">
        <f t="shared" si="118"/>
        <v>240.45833333333337</v>
      </c>
      <c r="G1240" s="10">
        <f t="shared" si="119"/>
        <v>15.761566452954424</v>
      </c>
      <c r="H1240" s="10">
        <f t="shared" si="120"/>
        <v>15.37954663485211</v>
      </c>
    </row>
    <row r="1241" spans="1:8" x14ac:dyDescent="0.3">
      <c r="A1241" s="10">
        <f t="shared" si="121"/>
        <v>2004</v>
      </c>
      <c r="B1241" s="10" t="s">
        <v>87</v>
      </c>
      <c r="C1241" s="10" t="str">
        <f t="shared" si="116"/>
        <v>2004-Apr</v>
      </c>
      <c r="D1241" s="10">
        <v>113.2</v>
      </c>
      <c r="E1241" s="10">
        <f t="shared" si="117"/>
        <v>244.5916666666667</v>
      </c>
      <c r="F1241" s="10">
        <f t="shared" si="118"/>
        <v>240.99166666666667</v>
      </c>
      <c r="G1241" s="10">
        <f t="shared" si="119"/>
        <v>46.972578581555375</v>
      </c>
      <c r="H1241" s="10">
        <f t="shared" si="120"/>
        <v>45.500102945399853</v>
      </c>
    </row>
    <row r="1242" spans="1:8" x14ac:dyDescent="0.3">
      <c r="A1242" s="10">
        <f t="shared" si="121"/>
        <v>2004</v>
      </c>
      <c r="B1242" s="10" t="s">
        <v>88</v>
      </c>
      <c r="C1242" s="10" t="str">
        <f t="shared" si="116"/>
        <v>2004-May</v>
      </c>
      <c r="D1242" s="10">
        <v>610.9</v>
      </c>
      <c r="E1242" s="10">
        <f t="shared" si="117"/>
        <v>237.39166666666668</v>
      </c>
      <c r="F1242" s="10">
        <f t="shared" si="118"/>
        <v>239.23750000000001</v>
      </c>
      <c r="G1242" s="10">
        <f t="shared" si="119"/>
        <v>255.35294424996081</v>
      </c>
      <c r="H1242" s="10">
        <f t="shared" si="120"/>
        <v>94.194633866921578</v>
      </c>
    </row>
    <row r="1243" spans="1:8" x14ac:dyDescent="0.3">
      <c r="A1243" s="10">
        <f t="shared" si="121"/>
        <v>2004</v>
      </c>
      <c r="B1243" s="10" t="s">
        <v>89</v>
      </c>
      <c r="C1243" s="10" t="str">
        <f t="shared" si="116"/>
        <v>2004-Jun</v>
      </c>
      <c r="D1243" s="10">
        <v>673.4</v>
      </c>
      <c r="E1243" s="10">
        <f t="shared" si="117"/>
        <v>241.08333333333334</v>
      </c>
      <c r="F1243" s="10">
        <f t="shared" si="118"/>
        <v>240.79166666666669</v>
      </c>
      <c r="G1243" s="10">
        <f t="shared" si="119"/>
        <v>279.66084097594739</v>
      </c>
      <c r="H1243" s="10">
        <f t="shared" si="120"/>
        <v>269.42935814401113</v>
      </c>
    </row>
    <row r="1244" spans="1:8" x14ac:dyDescent="0.3">
      <c r="A1244" s="10">
        <f t="shared" si="121"/>
        <v>2004</v>
      </c>
      <c r="B1244" s="10" t="s">
        <v>90</v>
      </c>
      <c r="C1244" s="10" t="str">
        <f t="shared" si="116"/>
        <v>2004-Jul</v>
      </c>
      <c r="D1244" s="10">
        <v>385.4</v>
      </c>
      <c r="E1244" s="10">
        <f t="shared" si="117"/>
        <v>240.5</v>
      </c>
      <c r="F1244" s="10">
        <f t="shared" si="118"/>
        <v>241.22500000000002</v>
      </c>
      <c r="G1244" s="10">
        <f t="shared" si="119"/>
        <v>159.7678515908384</v>
      </c>
      <c r="H1244" s="10">
        <f t="shared" si="120"/>
        <v>285.19083662626548</v>
      </c>
    </row>
    <row r="1245" spans="1:8" x14ac:dyDescent="0.3">
      <c r="A1245" s="10">
        <f t="shared" si="121"/>
        <v>2004</v>
      </c>
      <c r="B1245" s="10" t="s">
        <v>91</v>
      </c>
      <c r="C1245" s="10" t="str">
        <f t="shared" si="116"/>
        <v>2004-Aug</v>
      </c>
      <c r="D1245" s="10">
        <v>417.9</v>
      </c>
      <c r="E1245" s="10">
        <f t="shared" si="117"/>
        <v>241.95000000000002</v>
      </c>
      <c r="F1245" s="10">
        <f t="shared" si="118"/>
        <v>241.9041666666667</v>
      </c>
      <c r="G1245" s="10">
        <f t="shared" si="119"/>
        <v>172.75436209242639</v>
      </c>
      <c r="H1245" s="10">
        <f t="shared" si="120"/>
        <v>173.75703732870761</v>
      </c>
    </row>
    <row r="1246" spans="1:8" x14ac:dyDescent="0.3">
      <c r="A1246" s="10">
        <f t="shared" si="121"/>
        <v>2004</v>
      </c>
      <c r="B1246" s="10" t="s">
        <v>92</v>
      </c>
      <c r="C1246" s="10" t="str">
        <f t="shared" si="116"/>
        <v>2004-Sep</v>
      </c>
      <c r="D1246" s="10">
        <v>192.8</v>
      </c>
      <c r="E1246" s="10">
        <f t="shared" si="117"/>
        <v>241.85833333333335</v>
      </c>
      <c r="F1246" s="10">
        <f t="shared" si="118"/>
        <v>241.33333333333337</v>
      </c>
      <c r="G1246" s="10">
        <f t="shared" si="119"/>
        <v>79.889502762430922</v>
      </c>
      <c r="H1246" s="10">
        <f t="shared" si="120"/>
        <v>99.531501760555074</v>
      </c>
    </row>
    <row r="1247" spans="1:8" x14ac:dyDescent="0.3">
      <c r="A1247" s="10">
        <f t="shared" si="121"/>
        <v>2004</v>
      </c>
      <c r="B1247" s="10" t="s">
        <v>93</v>
      </c>
      <c r="C1247" s="10" t="str">
        <f t="shared" si="116"/>
        <v>2004-Oct</v>
      </c>
      <c r="D1247" s="10">
        <v>320.60000000000002</v>
      </c>
      <c r="E1247" s="10">
        <f t="shared" si="117"/>
        <v>240.80833333333337</v>
      </c>
      <c r="F1247" s="10">
        <f t="shared" si="118"/>
        <v>244.67083333333335</v>
      </c>
      <c r="G1247" s="10">
        <f t="shared" si="119"/>
        <v>131.03319085165444</v>
      </c>
      <c r="H1247" s="10">
        <f t="shared" si="120"/>
        <v>121.62025926293542</v>
      </c>
    </row>
    <row r="1248" spans="1:8" x14ac:dyDescent="0.3">
      <c r="A1248" s="10">
        <f t="shared" si="121"/>
        <v>2004</v>
      </c>
      <c r="B1248" s="10" t="s">
        <v>94</v>
      </c>
      <c r="C1248" s="10" t="str">
        <f t="shared" si="116"/>
        <v>2004-Nov</v>
      </c>
      <c r="D1248" s="10">
        <v>120.7</v>
      </c>
      <c r="E1248" s="10">
        <f t="shared" si="117"/>
        <v>248.53333333333333</v>
      </c>
      <c r="F1248" s="10">
        <f t="shared" si="118"/>
        <v>228.69583333333333</v>
      </c>
      <c r="G1248" s="10">
        <f t="shared" si="119"/>
        <v>52.7775247326325</v>
      </c>
      <c r="H1248" s="10">
        <f t="shared" si="120"/>
        <v>67.576439773848591</v>
      </c>
    </row>
    <row r="1249" spans="1:8" x14ac:dyDescent="0.3">
      <c r="A1249" s="10">
        <f t="shared" si="121"/>
        <v>2004</v>
      </c>
      <c r="B1249" s="10" t="s">
        <v>95</v>
      </c>
      <c r="C1249" s="10" t="str">
        <f t="shared" si="116"/>
        <v>2004-Dec</v>
      </c>
      <c r="D1249" s="10">
        <v>2.7</v>
      </c>
      <c r="E1249" s="10">
        <f t="shared" si="117"/>
        <v>208.85833333333335</v>
      </c>
      <c r="F1249" s="10">
        <f t="shared" si="118"/>
        <v>206.60000000000002</v>
      </c>
      <c r="G1249" s="10">
        <f t="shared" si="119"/>
        <v>1.3068731848983541</v>
      </c>
      <c r="H1249" s="10">
        <f t="shared" si="120"/>
        <v>16.591425721648235</v>
      </c>
    </row>
    <row r="1250" spans="1:8" x14ac:dyDescent="0.3">
      <c r="A1250" s="10">
        <f t="shared" si="121"/>
        <v>2005</v>
      </c>
      <c r="B1250" s="10" t="s">
        <v>84</v>
      </c>
      <c r="C1250" s="10" t="str">
        <f t="shared" si="116"/>
        <v>2005-Jan</v>
      </c>
      <c r="D1250" s="10">
        <v>19.8</v>
      </c>
      <c r="E1250" s="10">
        <f t="shared" si="117"/>
        <v>204.34166666666667</v>
      </c>
      <c r="F1250" s="10">
        <f t="shared" si="118"/>
        <v>222.97916666666666</v>
      </c>
      <c r="G1250" s="10">
        <f t="shared" si="119"/>
        <v>8.8797533401849957</v>
      </c>
      <c r="H1250" s="10">
        <f t="shared" si="120"/>
        <v>4.9026945630710452</v>
      </c>
    </row>
    <row r="1251" spans="1:8" x14ac:dyDescent="0.3">
      <c r="A1251" s="10">
        <f t="shared" si="121"/>
        <v>2005</v>
      </c>
      <c r="B1251" s="10" t="s">
        <v>85</v>
      </c>
      <c r="C1251" s="10" t="str">
        <f t="shared" si="116"/>
        <v>2005-Feb</v>
      </c>
      <c r="D1251" s="10">
        <v>7</v>
      </c>
      <c r="E1251" s="10">
        <f t="shared" si="117"/>
        <v>241.61666666666665</v>
      </c>
      <c r="F1251" s="10">
        <f t="shared" si="118"/>
        <v>236.32916666666665</v>
      </c>
      <c r="G1251" s="10">
        <f t="shared" si="119"/>
        <v>2.9619704155573974</v>
      </c>
      <c r="H1251" s="10">
        <f t="shared" si="120"/>
        <v>6.3261633717838892</v>
      </c>
    </row>
    <row r="1252" spans="1:8" x14ac:dyDescent="0.3">
      <c r="A1252" s="10">
        <f t="shared" si="121"/>
        <v>2005</v>
      </c>
      <c r="B1252" s="10" t="s">
        <v>86</v>
      </c>
      <c r="C1252" s="10" t="str">
        <f t="shared" si="116"/>
        <v>2005-Mar</v>
      </c>
      <c r="D1252" s="10">
        <v>25.3</v>
      </c>
      <c r="E1252" s="10">
        <f t="shared" si="117"/>
        <v>231.04166666666666</v>
      </c>
      <c r="F1252" s="10">
        <f t="shared" si="118"/>
        <v>240.28749999999997</v>
      </c>
      <c r="G1252" s="10">
        <f t="shared" si="119"/>
        <v>10.529053737710036</v>
      </c>
      <c r="H1252" s="10">
        <f t="shared" si="120"/>
        <v>15.37954663485211</v>
      </c>
    </row>
    <row r="1253" spans="1:8" x14ac:dyDescent="0.3">
      <c r="A1253" s="10">
        <f t="shared" si="121"/>
        <v>2005</v>
      </c>
      <c r="B1253" s="10" t="s">
        <v>87</v>
      </c>
      <c r="C1253" s="10" t="str">
        <f t="shared" si="116"/>
        <v>2005-Apr</v>
      </c>
      <c r="D1253" s="10">
        <v>205.9</v>
      </c>
      <c r="E1253" s="10">
        <f t="shared" si="117"/>
        <v>249.5333333333333</v>
      </c>
      <c r="F1253" s="10">
        <f t="shared" si="118"/>
        <v>246.17916666666667</v>
      </c>
      <c r="G1253" s="10">
        <f t="shared" si="119"/>
        <v>83.638271584042784</v>
      </c>
      <c r="H1253" s="10">
        <f t="shared" si="120"/>
        <v>45.500102945399853</v>
      </c>
    </row>
    <row r="1254" spans="1:8" x14ac:dyDescent="0.3">
      <c r="A1254" s="10">
        <f t="shared" si="121"/>
        <v>2005</v>
      </c>
      <c r="B1254" s="10" t="s">
        <v>88</v>
      </c>
      <c r="C1254" s="10" t="str">
        <f t="shared" si="116"/>
        <v>2005-May</v>
      </c>
      <c r="D1254" s="10">
        <v>134.80000000000001</v>
      </c>
      <c r="E1254" s="10">
        <f t="shared" si="117"/>
        <v>242.82500000000002</v>
      </c>
      <c r="F1254" s="10">
        <f t="shared" si="118"/>
        <v>245.47500000000002</v>
      </c>
      <c r="G1254" s="10">
        <f t="shared" si="119"/>
        <v>54.913942356655468</v>
      </c>
      <c r="H1254" s="10">
        <f t="shared" si="120"/>
        <v>94.194633866921578</v>
      </c>
    </row>
    <row r="1255" spans="1:8" x14ac:dyDescent="0.3">
      <c r="A1255" s="10">
        <f t="shared" si="121"/>
        <v>2005</v>
      </c>
      <c r="B1255" s="10" t="s">
        <v>89</v>
      </c>
      <c r="C1255" s="10" t="str">
        <f t="shared" si="116"/>
        <v>2005-Jun</v>
      </c>
      <c r="D1255" s="10">
        <v>619.20000000000005</v>
      </c>
      <c r="E1255" s="10">
        <f t="shared" si="117"/>
        <v>248.125</v>
      </c>
      <c r="F1255" s="10">
        <f t="shared" si="118"/>
        <v>250.36250000000001</v>
      </c>
      <c r="G1255" s="10">
        <f t="shared" si="119"/>
        <v>247.32138399320985</v>
      </c>
      <c r="H1255" s="10">
        <f t="shared" si="120"/>
        <v>269.42935814401113</v>
      </c>
    </row>
    <row r="1256" spans="1:8" x14ac:dyDescent="0.3">
      <c r="A1256" s="10">
        <f t="shared" si="121"/>
        <v>2005</v>
      </c>
      <c r="B1256" s="10" t="s">
        <v>90</v>
      </c>
      <c r="C1256" s="10" t="str">
        <f t="shared" si="116"/>
        <v>2005-Jul</v>
      </c>
      <c r="D1256" s="10">
        <v>832.7</v>
      </c>
      <c r="E1256" s="10">
        <f t="shared" si="117"/>
        <v>252.6</v>
      </c>
      <c r="F1256" s="10">
        <f t="shared" si="118"/>
        <v>252.11250000000001</v>
      </c>
      <c r="G1256" s="10">
        <f t="shared" si="119"/>
        <v>330.28905746442558</v>
      </c>
      <c r="H1256" s="10">
        <f t="shared" si="120"/>
        <v>285.19083662626548</v>
      </c>
    </row>
    <row r="1257" spans="1:8" x14ac:dyDescent="0.3">
      <c r="A1257" s="10">
        <f t="shared" si="121"/>
        <v>2005</v>
      </c>
      <c r="B1257" s="10" t="s">
        <v>91</v>
      </c>
      <c r="C1257" s="10" t="str">
        <f t="shared" si="116"/>
        <v>2005-Aug</v>
      </c>
      <c r="D1257" s="10">
        <v>291</v>
      </c>
      <c r="E1257" s="10">
        <f t="shared" si="117"/>
        <v>251.625</v>
      </c>
      <c r="F1257" s="10">
        <f t="shared" si="118"/>
        <v>251.35416666666669</v>
      </c>
      <c r="G1257" s="10">
        <f t="shared" si="119"/>
        <v>115.7728968089515</v>
      </c>
      <c r="H1257" s="10">
        <f t="shared" si="120"/>
        <v>173.75703732870761</v>
      </c>
    </row>
    <row r="1258" spans="1:8" x14ac:dyDescent="0.3">
      <c r="A1258" s="10">
        <f t="shared" si="121"/>
        <v>2005</v>
      </c>
      <c r="B1258" s="10" t="s">
        <v>92</v>
      </c>
      <c r="C1258" s="10" t="str">
        <f t="shared" si="116"/>
        <v>2005-Sep</v>
      </c>
      <c r="D1258" s="10">
        <v>414.7</v>
      </c>
      <c r="E1258" s="10">
        <f t="shared" si="117"/>
        <v>251.08333333333334</v>
      </c>
      <c r="F1258" s="10">
        <f t="shared" si="118"/>
        <v>253.80833333333334</v>
      </c>
      <c r="G1258" s="10">
        <f t="shared" si="119"/>
        <v>163.39101027678365</v>
      </c>
      <c r="H1258" s="10">
        <f t="shared" si="120"/>
        <v>99.531501760555074</v>
      </c>
    </row>
    <row r="1259" spans="1:8" x14ac:dyDescent="0.3">
      <c r="A1259" s="10">
        <f t="shared" si="121"/>
        <v>2005</v>
      </c>
      <c r="B1259" s="10" t="s">
        <v>93</v>
      </c>
      <c r="C1259" s="10" t="str">
        <f t="shared" si="116"/>
        <v>2005-Oct</v>
      </c>
      <c r="D1259" s="10">
        <v>240.1</v>
      </c>
      <c r="E1259" s="10">
        <f t="shared" si="117"/>
        <v>256.53333333333336</v>
      </c>
      <c r="F1259" s="10">
        <f t="shared" si="118"/>
        <v>250.67500000000001</v>
      </c>
      <c r="G1259" s="10">
        <f t="shared" si="119"/>
        <v>95.781390246334894</v>
      </c>
      <c r="H1259" s="10">
        <f t="shared" si="120"/>
        <v>121.62025926293542</v>
      </c>
    </row>
    <row r="1260" spans="1:8" x14ac:dyDescent="0.3">
      <c r="A1260" s="10">
        <f t="shared" si="121"/>
        <v>2005</v>
      </c>
      <c r="B1260" s="10" t="s">
        <v>94</v>
      </c>
      <c r="C1260" s="10" t="str">
        <f t="shared" si="116"/>
        <v>2005-Nov</v>
      </c>
      <c r="D1260" s="10">
        <v>184.3</v>
      </c>
      <c r="E1260" s="10">
        <f t="shared" si="117"/>
        <v>244.81666666666669</v>
      </c>
      <c r="F1260" s="10">
        <f t="shared" si="118"/>
        <v>260.91666666666669</v>
      </c>
      <c r="G1260" s="10">
        <f t="shared" si="119"/>
        <v>70.635579687000956</v>
      </c>
      <c r="H1260" s="10">
        <f t="shared" si="120"/>
        <v>67.576439773848591</v>
      </c>
    </row>
    <row r="1261" spans="1:8" x14ac:dyDescent="0.3">
      <c r="A1261" s="10">
        <f t="shared" si="121"/>
        <v>2005</v>
      </c>
      <c r="B1261" s="10" t="s">
        <v>95</v>
      </c>
      <c r="C1261" s="10" t="str">
        <f t="shared" si="116"/>
        <v>2005-Dec</v>
      </c>
      <c r="D1261" s="10">
        <v>56.4</v>
      </c>
      <c r="E1261" s="10">
        <f t="shared" si="117"/>
        <v>277.01666666666665</v>
      </c>
      <c r="F1261" s="10">
        <f t="shared" si="118"/>
        <v>271.31666666666666</v>
      </c>
      <c r="G1261" s="10">
        <f t="shared" si="119"/>
        <v>20.787517660789977</v>
      </c>
      <c r="H1261" s="10">
        <f t="shared" si="120"/>
        <v>16.591425721648235</v>
      </c>
    </row>
    <row r="1262" spans="1:8" x14ac:dyDescent="0.3">
      <c r="A1262" s="10">
        <f t="shared" si="121"/>
        <v>2006</v>
      </c>
      <c r="B1262" s="10" t="s">
        <v>84</v>
      </c>
      <c r="C1262" s="10" t="str">
        <f t="shared" si="116"/>
        <v>2006-Jan</v>
      </c>
      <c r="D1262" s="10">
        <v>8.1</v>
      </c>
      <c r="E1262" s="10">
        <f t="shared" si="117"/>
        <v>265.61666666666667</v>
      </c>
      <c r="F1262" s="10">
        <f t="shared" si="118"/>
        <v>264.42083333333335</v>
      </c>
      <c r="G1262" s="10">
        <f t="shared" si="119"/>
        <v>3.0632987188982206</v>
      </c>
      <c r="H1262" s="10">
        <f t="shared" si="120"/>
        <v>4.9026945630710452</v>
      </c>
    </row>
    <row r="1263" spans="1:8" x14ac:dyDescent="0.3">
      <c r="A1263" s="10">
        <f t="shared" si="121"/>
        <v>2006</v>
      </c>
      <c r="B1263" s="10" t="s">
        <v>85</v>
      </c>
      <c r="C1263" s="10" t="str">
        <f t="shared" si="116"/>
        <v>2006-Feb</v>
      </c>
      <c r="D1263" s="10">
        <v>0.5</v>
      </c>
      <c r="E1263" s="10">
        <f t="shared" si="117"/>
        <v>263.22500000000002</v>
      </c>
      <c r="F1263" s="10">
        <f t="shared" si="118"/>
        <v>269.125</v>
      </c>
      <c r="G1263" s="10">
        <f t="shared" si="119"/>
        <v>0.18578727357176034</v>
      </c>
      <c r="H1263" s="10">
        <f t="shared" si="120"/>
        <v>6.3261633717838892</v>
      </c>
    </row>
    <row r="1264" spans="1:8" x14ac:dyDescent="0.3">
      <c r="A1264" s="10">
        <f t="shared" si="121"/>
        <v>2006</v>
      </c>
      <c r="B1264" s="10" t="s">
        <v>86</v>
      </c>
      <c r="C1264" s="10" t="str">
        <f t="shared" si="116"/>
        <v>2006-Mar</v>
      </c>
      <c r="D1264" s="10">
        <v>90.7</v>
      </c>
      <c r="E1264" s="10">
        <f t="shared" si="117"/>
        <v>275.02499999999998</v>
      </c>
      <c r="F1264" s="10">
        <f t="shared" si="118"/>
        <v>277.5291666666667</v>
      </c>
      <c r="G1264" s="10">
        <f t="shared" si="119"/>
        <v>32.681249718498051</v>
      </c>
      <c r="H1264" s="10">
        <f t="shared" si="120"/>
        <v>15.37954663485211</v>
      </c>
    </row>
    <row r="1265" spans="1:8" x14ac:dyDescent="0.3">
      <c r="A1265" s="10">
        <f t="shared" si="121"/>
        <v>2006</v>
      </c>
      <c r="B1265" s="10" t="s">
        <v>87</v>
      </c>
      <c r="C1265" s="10" t="str">
        <f t="shared" si="116"/>
        <v>2006-Apr</v>
      </c>
      <c r="D1265" s="10">
        <v>65.3</v>
      </c>
      <c r="E1265" s="10">
        <f t="shared" si="117"/>
        <v>280.03333333333336</v>
      </c>
      <c r="F1265" s="10">
        <f t="shared" si="118"/>
        <v>285.71250000000003</v>
      </c>
      <c r="G1265" s="10">
        <f t="shared" si="119"/>
        <v>22.855142844642778</v>
      </c>
      <c r="H1265" s="10">
        <f t="shared" si="120"/>
        <v>45.500102945399853</v>
      </c>
    </row>
    <row r="1266" spans="1:8" x14ac:dyDescent="0.3">
      <c r="A1266" s="10">
        <f t="shared" si="121"/>
        <v>2006</v>
      </c>
      <c r="B1266" s="10" t="s">
        <v>88</v>
      </c>
      <c r="C1266" s="10" t="str">
        <f t="shared" si="116"/>
        <v>2006-May</v>
      </c>
      <c r="D1266" s="10">
        <v>521.20000000000005</v>
      </c>
      <c r="E1266" s="10">
        <f t="shared" si="117"/>
        <v>291.39166666666671</v>
      </c>
      <c r="F1266" s="10">
        <f t="shared" si="118"/>
        <v>290.49583333333339</v>
      </c>
      <c r="G1266" s="10">
        <f t="shared" si="119"/>
        <v>179.41737546436408</v>
      </c>
      <c r="H1266" s="10">
        <f t="shared" si="120"/>
        <v>94.194633866921578</v>
      </c>
    </row>
    <row r="1267" spans="1:8" x14ac:dyDescent="0.3">
      <c r="A1267" s="10">
        <f t="shared" si="121"/>
        <v>2006</v>
      </c>
      <c r="B1267" s="10" t="s">
        <v>89</v>
      </c>
      <c r="C1267" s="10" t="str">
        <f t="shared" si="116"/>
        <v>2006-Jun</v>
      </c>
      <c r="D1267" s="10">
        <v>482.4</v>
      </c>
      <c r="E1267" s="10">
        <f t="shared" si="117"/>
        <v>289.60000000000002</v>
      </c>
      <c r="F1267" s="10">
        <f t="shared" si="118"/>
        <v>287.32500000000005</v>
      </c>
      <c r="G1267" s="10">
        <f t="shared" si="119"/>
        <v>167.89350039154266</v>
      </c>
      <c r="H1267" s="10">
        <f t="shared" si="120"/>
        <v>269.42935814401113</v>
      </c>
    </row>
    <row r="1268" spans="1:8" x14ac:dyDescent="0.3">
      <c r="A1268" s="10">
        <f t="shared" si="121"/>
        <v>2006</v>
      </c>
      <c r="B1268" s="10" t="s">
        <v>90</v>
      </c>
      <c r="C1268" s="10" t="str">
        <f t="shared" si="116"/>
        <v>2006-Jul</v>
      </c>
      <c r="D1268" s="10">
        <v>804</v>
      </c>
      <c r="E1268" s="10">
        <f t="shared" si="117"/>
        <v>285.05000000000007</v>
      </c>
      <c r="F1268" s="10">
        <f t="shared" si="118"/>
        <v>284.73333333333335</v>
      </c>
      <c r="G1268" s="10">
        <f t="shared" si="119"/>
        <v>282.36946850854599</v>
      </c>
      <c r="H1268" s="10">
        <f t="shared" si="120"/>
        <v>285.19083662626548</v>
      </c>
    </row>
    <row r="1269" spans="1:8" x14ac:dyDescent="0.3">
      <c r="A1269" s="10">
        <f t="shared" si="121"/>
        <v>2006</v>
      </c>
      <c r="B1269" s="10" t="s">
        <v>91</v>
      </c>
      <c r="C1269" s="10" t="str">
        <f t="shared" si="116"/>
        <v>2006-Aug</v>
      </c>
      <c r="D1269" s="10">
        <v>432.6</v>
      </c>
      <c r="E1269" s="10">
        <f t="shared" si="117"/>
        <v>284.41666666666669</v>
      </c>
      <c r="F1269" s="10">
        <f t="shared" si="118"/>
        <v>284.62916666666672</v>
      </c>
      <c r="G1269" s="10">
        <f t="shared" si="119"/>
        <v>151.98723485236636</v>
      </c>
      <c r="H1269" s="10">
        <f t="shared" si="120"/>
        <v>173.75703732870761</v>
      </c>
    </row>
    <row r="1270" spans="1:8" x14ac:dyDescent="0.3">
      <c r="A1270" s="10">
        <f t="shared" si="121"/>
        <v>2006</v>
      </c>
      <c r="B1270" s="10" t="s">
        <v>92</v>
      </c>
      <c r="C1270" s="10" t="str">
        <f t="shared" si="116"/>
        <v>2006-Sep</v>
      </c>
      <c r="D1270" s="10">
        <v>474.8</v>
      </c>
      <c r="E1270" s="10">
        <f t="shared" si="117"/>
        <v>284.8416666666667</v>
      </c>
      <c r="F1270" s="10">
        <f t="shared" si="118"/>
        <v>281.36666666666667</v>
      </c>
      <c r="G1270" s="10">
        <f t="shared" si="119"/>
        <v>168.74777869920626</v>
      </c>
      <c r="H1270" s="10">
        <f t="shared" si="120"/>
        <v>99.531501760555074</v>
      </c>
    </row>
    <row r="1271" spans="1:8" x14ac:dyDescent="0.3">
      <c r="A1271" s="10">
        <f t="shared" si="121"/>
        <v>2006</v>
      </c>
      <c r="B1271" s="10" t="s">
        <v>93</v>
      </c>
      <c r="C1271" s="10" t="str">
        <f t="shared" si="116"/>
        <v>2006-Oct</v>
      </c>
      <c r="D1271" s="10">
        <v>376.4</v>
      </c>
      <c r="E1271" s="10">
        <f t="shared" si="117"/>
        <v>277.89166666666671</v>
      </c>
      <c r="F1271" s="10">
        <f t="shared" si="118"/>
        <v>280.94166666666672</v>
      </c>
      <c r="G1271" s="10">
        <f t="shared" si="119"/>
        <v>133.97799068608546</v>
      </c>
      <c r="H1271" s="10">
        <f t="shared" si="120"/>
        <v>121.62025926293542</v>
      </c>
    </row>
    <row r="1272" spans="1:8" x14ac:dyDescent="0.3">
      <c r="A1272" s="10">
        <f t="shared" si="121"/>
        <v>2006</v>
      </c>
      <c r="B1272" s="10" t="s">
        <v>94</v>
      </c>
      <c r="C1272" s="10" t="str">
        <f t="shared" si="116"/>
        <v>2006-Nov</v>
      </c>
      <c r="D1272" s="10">
        <v>162.80000000000001</v>
      </c>
      <c r="E1272" s="10">
        <f t="shared" si="117"/>
        <v>283.99166666666673</v>
      </c>
      <c r="F1272" s="10">
        <f t="shared" si="118"/>
        <v>270.30416666666673</v>
      </c>
      <c r="G1272" s="10">
        <f t="shared" si="119"/>
        <v>60.228446349020388</v>
      </c>
      <c r="H1272" s="10">
        <f t="shared" si="120"/>
        <v>67.576439773848591</v>
      </c>
    </row>
    <row r="1273" spans="1:8" x14ac:dyDescent="0.3">
      <c r="A1273" s="10">
        <f t="shared" si="121"/>
        <v>2006</v>
      </c>
      <c r="B1273" s="10" t="s">
        <v>95</v>
      </c>
      <c r="C1273" s="10" t="str">
        <f t="shared" si="116"/>
        <v>2006-Dec</v>
      </c>
      <c r="D1273" s="10">
        <v>1.8</v>
      </c>
      <c r="E1273" s="10">
        <f t="shared" si="117"/>
        <v>256.61666666666673</v>
      </c>
      <c r="F1273" s="10">
        <f t="shared" si="118"/>
        <v>265.92916666666667</v>
      </c>
      <c r="G1273" s="10">
        <f t="shared" si="119"/>
        <v>0.67687197405324095</v>
      </c>
      <c r="H1273" s="10">
        <f t="shared" si="120"/>
        <v>16.591425721648235</v>
      </c>
    </row>
    <row r="1274" spans="1:8" x14ac:dyDescent="0.3">
      <c r="A1274" s="10">
        <f t="shared" si="121"/>
        <v>2007</v>
      </c>
      <c r="B1274" s="10" t="s">
        <v>84</v>
      </c>
      <c r="C1274" s="10" t="str">
        <f t="shared" si="116"/>
        <v>2007-Jan</v>
      </c>
      <c r="D1274" s="10">
        <v>0.5</v>
      </c>
      <c r="E1274" s="10">
        <f t="shared" si="117"/>
        <v>275.24166666666667</v>
      </c>
      <c r="F1274" s="10">
        <f t="shared" si="118"/>
        <v>282.00416666666666</v>
      </c>
      <c r="G1274" s="10">
        <f t="shared" si="119"/>
        <v>0.17730234482351029</v>
      </c>
      <c r="H1274" s="10">
        <f t="shared" si="120"/>
        <v>4.9026945630710452</v>
      </c>
    </row>
    <row r="1275" spans="1:8" x14ac:dyDescent="0.3">
      <c r="A1275" s="10">
        <f t="shared" si="121"/>
        <v>2007</v>
      </c>
      <c r="B1275" s="10" t="s">
        <v>85</v>
      </c>
      <c r="C1275" s="10" t="str">
        <f t="shared" si="116"/>
        <v>2007-Feb</v>
      </c>
      <c r="D1275" s="10">
        <v>5.6</v>
      </c>
      <c r="E1275" s="10">
        <f t="shared" si="117"/>
        <v>288.76666666666665</v>
      </c>
      <c r="F1275" s="10">
        <f t="shared" si="118"/>
        <v>291.14166666666665</v>
      </c>
      <c r="G1275" s="10">
        <f t="shared" si="119"/>
        <v>1.9234622320176318</v>
      </c>
      <c r="H1275" s="10">
        <f t="shared" si="120"/>
        <v>6.3261633717838892</v>
      </c>
    </row>
    <row r="1276" spans="1:8" x14ac:dyDescent="0.3">
      <c r="A1276" s="10">
        <f t="shared" si="121"/>
        <v>2007</v>
      </c>
      <c r="B1276" s="10" t="s">
        <v>86</v>
      </c>
      <c r="C1276" s="10" t="str">
        <f t="shared" si="116"/>
        <v>2007-Mar</v>
      </c>
      <c r="D1276" s="10">
        <v>7.3</v>
      </c>
      <c r="E1276" s="10">
        <f t="shared" si="117"/>
        <v>293.51666666666671</v>
      </c>
      <c r="F1276" s="10">
        <f t="shared" si="118"/>
        <v>295.67916666666667</v>
      </c>
      <c r="G1276" s="10">
        <f t="shared" si="119"/>
        <v>2.468892239617829</v>
      </c>
      <c r="H1276" s="10">
        <f t="shared" si="120"/>
        <v>15.37954663485211</v>
      </c>
    </row>
    <row r="1277" spans="1:8" x14ac:dyDescent="0.3">
      <c r="A1277" s="10">
        <f t="shared" si="121"/>
        <v>2007</v>
      </c>
      <c r="B1277" s="10" t="s">
        <v>87</v>
      </c>
      <c r="C1277" s="10" t="str">
        <f t="shared" si="116"/>
        <v>2007-Apr</v>
      </c>
      <c r="D1277" s="10">
        <v>138.5</v>
      </c>
      <c r="E1277" s="10">
        <f t="shared" si="117"/>
        <v>297.8416666666667</v>
      </c>
      <c r="F1277" s="10">
        <f t="shared" si="118"/>
        <v>297.04166666666663</v>
      </c>
      <c r="G1277" s="10">
        <f t="shared" si="119"/>
        <v>46.626455323327264</v>
      </c>
      <c r="H1277" s="10">
        <f t="shared" si="120"/>
        <v>45.500102945399853</v>
      </c>
    </row>
    <row r="1278" spans="1:8" x14ac:dyDescent="0.3">
      <c r="A1278" s="10">
        <f t="shared" si="121"/>
        <v>2007</v>
      </c>
      <c r="B1278" s="10" t="s">
        <v>88</v>
      </c>
      <c r="C1278" s="10" t="str">
        <f t="shared" si="116"/>
        <v>2007-May</v>
      </c>
      <c r="D1278" s="10">
        <v>192.7</v>
      </c>
      <c r="E1278" s="10">
        <f t="shared" si="117"/>
        <v>296.24166666666662</v>
      </c>
      <c r="F1278" s="10">
        <f t="shared" si="118"/>
        <v>293.09999999999997</v>
      </c>
      <c r="G1278" s="10">
        <f t="shared" si="119"/>
        <v>65.745479358580695</v>
      </c>
      <c r="H1278" s="10">
        <f t="shared" si="120"/>
        <v>94.194633866921578</v>
      </c>
    </row>
    <row r="1279" spans="1:8" x14ac:dyDescent="0.3">
      <c r="A1279" s="10">
        <f t="shared" si="121"/>
        <v>2007</v>
      </c>
      <c r="B1279" s="10" t="s">
        <v>89</v>
      </c>
      <c r="C1279" s="10" t="str">
        <f t="shared" si="116"/>
        <v>2007-Jun</v>
      </c>
      <c r="D1279" s="10">
        <v>705.9</v>
      </c>
      <c r="E1279" s="10">
        <f t="shared" si="117"/>
        <v>289.95833333333331</v>
      </c>
      <c r="F1279" s="10">
        <f t="shared" si="118"/>
        <v>290.37916666666666</v>
      </c>
      <c r="G1279" s="10">
        <f t="shared" si="119"/>
        <v>243.09595213155214</v>
      </c>
      <c r="H1279" s="10">
        <f t="shared" si="120"/>
        <v>269.42935814401113</v>
      </c>
    </row>
    <row r="1280" spans="1:8" x14ac:dyDescent="0.3">
      <c r="A1280" s="10">
        <f t="shared" si="121"/>
        <v>2007</v>
      </c>
      <c r="B1280" s="10" t="s">
        <v>90</v>
      </c>
      <c r="C1280" s="10" t="str">
        <f t="shared" si="116"/>
        <v>2007-Jul</v>
      </c>
      <c r="D1280" s="10">
        <v>966.3</v>
      </c>
      <c r="E1280" s="10">
        <f t="shared" si="117"/>
        <v>290.8</v>
      </c>
      <c r="F1280" s="10">
        <f t="shared" si="118"/>
        <v>290.8125</v>
      </c>
      <c r="G1280" s="10">
        <f t="shared" si="119"/>
        <v>332.27595099935525</v>
      </c>
      <c r="H1280" s="10">
        <f t="shared" si="120"/>
        <v>285.19083662626548</v>
      </c>
    </row>
    <row r="1281" spans="1:8" x14ac:dyDescent="0.3">
      <c r="A1281" s="10">
        <f t="shared" si="121"/>
        <v>2007</v>
      </c>
      <c r="B1281" s="10" t="s">
        <v>91</v>
      </c>
      <c r="C1281" s="10" t="str">
        <f t="shared" si="116"/>
        <v>2007-Aug</v>
      </c>
      <c r="D1281" s="10">
        <v>489.6</v>
      </c>
      <c r="E1281" s="10">
        <f t="shared" si="117"/>
        <v>290.82500000000005</v>
      </c>
      <c r="F1281" s="10">
        <f t="shared" si="118"/>
        <v>291.85416666666674</v>
      </c>
      <c r="G1281" s="10">
        <f t="shared" si="119"/>
        <v>167.75501463344989</v>
      </c>
      <c r="H1281" s="10">
        <f t="shared" si="120"/>
        <v>173.75703732870761</v>
      </c>
    </row>
    <row r="1282" spans="1:8" x14ac:dyDescent="0.3">
      <c r="A1282" s="10">
        <f t="shared" si="121"/>
        <v>2007</v>
      </c>
      <c r="B1282" s="10" t="s">
        <v>92</v>
      </c>
      <c r="C1282" s="10" t="str">
        <f t="shared" si="116"/>
        <v>2007-Sep</v>
      </c>
      <c r="D1282" s="10">
        <v>526.70000000000005</v>
      </c>
      <c r="E1282" s="10">
        <f t="shared" si="117"/>
        <v>292.88333333333338</v>
      </c>
      <c r="F1282" s="10">
        <f t="shared" si="118"/>
        <v>301.62916666666672</v>
      </c>
      <c r="G1282" s="10">
        <f t="shared" si="119"/>
        <v>174.61839178903455</v>
      </c>
      <c r="H1282" s="10">
        <f t="shared" si="120"/>
        <v>99.531501760555074</v>
      </c>
    </row>
    <row r="1283" spans="1:8" x14ac:dyDescent="0.3">
      <c r="A1283" s="10">
        <f t="shared" si="121"/>
        <v>2007</v>
      </c>
      <c r="B1283" s="10" t="s">
        <v>93</v>
      </c>
      <c r="C1283" s="10" t="str">
        <f t="shared" ref="C1283:C1346" si="122">_xlfn.CONCAT(A1283,"-",LEFT(B1283,3))</f>
        <v>2007-Oct</v>
      </c>
      <c r="D1283" s="10">
        <v>357.2</v>
      </c>
      <c r="E1283" s="10">
        <f t="shared" si="117"/>
        <v>310.375</v>
      </c>
      <c r="F1283" s="10">
        <f t="shared" si="118"/>
        <v>309.12083333333334</v>
      </c>
      <c r="G1283" s="10">
        <f t="shared" si="119"/>
        <v>115.55351871571257</v>
      </c>
      <c r="H1283" s="10">
        <f t="shared" si="120"/>
        <v>121.62025926293542</v>
      </c>
    </row>
    <row r="1284" spans="1:8" x14ac:dyDescent="0.3">
      <c r="A1284" s="10">
        <f t="shared" si="121"/>
        <v>2007</v>
      </c>
      <c r="B1284" s="10" t="s">
        <v>94</v>
      </c>
      <c r="C1284" s="10" t="str">
        <f t="shared" si="122"/>
        <v>2007-Nov</v>
      </c>
      <c r="D1284" s="10">
        <v>87.4</v>
      </c>
      <c r="E1284" s="10">
        <f t="shared" si="117"/>
        <v>307.86666666666667</v>
      </c>
      <c r="F1284" s="10">
        <f t="shared" si="118"/>
        <v>303.2208333333333</v>
      </c>
      <c r="G1284" s="10">
        <f t="shared" si="119"/>
        <v>28.82387698734421</v>
      </c>
      <c r="H1284" s="10">
        <f t="shared" si="120"/>
        <v>67.576439773848591</v>
      </c>
    </row>
    <row r="1285" spans="1:8" x14ac:dyDescent="0.3">
      <c r="A1285" s="10">
        <f t="shared" si="121"/>
        <v>2007</v>
      </c>
      <c r="B1285" s="10" t="s">
        <v>95</v>
      </c>
      <c r="C1285" s="10" t="str">
        <f t="shared" si="122"/>
        <v>2007-Dec</v>
      </c>
      <c r="D1285" s="10">
        <v>11.9</v>
      </c>
      <c r="E1285" s="10">
        <f t="shared" si="117"/>
        <v>298.57499999999999</v>
      </c>
      <c r="F1285" s="10">
        <f t="shared" si="118"/>
        <v>288.74166666666667</v>
      </c>
      <c r="G1285" s="10">
        <f t="shared" si="119"/>
        <v>4.1213310629455391</v>
      </c>
      <c r="H1285" s="10">
        <f t="shared" si="120"/>
        <v>16.591425721648235</v>
      </c>
    </row>
    <row r="1286" spans="1:8" x14ac:dyDescent="0.3">
      <c r="A1286" s="10">
        <f t="shared" si="121"/>
        <v>2008</v>
      </c>
      <c r="B1286" s="10" t="s">
        <v>84</v>
      </c>
      <c r="C1286" s="10" t="str">
        <f t="shared" si="122"/>
        <v>2008-Jan</v>
      </c>
      <c r="D1286" s="10">
        <v>0.8</v>
      </c>
      <c r="E1286" s="10">
        <f t="shared" si="117"/>
        <v>278.90833333333336</v>
      </c>
      <c r="F1286" s="10">
        <f t="shared" si="118"/>
        <v>259.69166666666672</v>
      </c>
      <c r="G1286" s="10">
        <f t="shared" si="119"/>
        <v>0.30805763244873724</v>
      </c>
      <c r="H1286" s="10">
        <f t="shared" si="120"/>
        <v>4.9026945630710452</v>
      </c>
    </row>
    <row r="1287" spans="1:8" x14ac:dyDescent="0.3">
      <c r="A1287" s="10">
        <f t="shared" si="121"/>
        <v>2008</v>
      </c>
      <c r="B1287" s="10" t="s">
        <v>85</v>
      </c>
      <c r="C1287" s="10" t="str">
        <f t="shared" si="122"/>
        <v>2008-Feb</v>
      </c>
      <c r="D1287" s="10">
        <v>30.3</v>
      </c>
      <c r="E1287" s="10">
        <f t="shared" si="117"/>
        <v>240.47500000000002</v>
      </c>
      <c r="F1287" s="10">
        <f t="shared" si="118"/>
        <v>234.61666666666667</v>
      </c>
      <c r="G1287" s="10">
        <f t="shared" si="119"/>
        <v>12.914683526319529</v>
      </c>
      <c r="H1287" s="10">
        <f t="shared" si="120"/>
        <v>6.3261633717838892</v>
      </c>
    </row>
    <row r="1288" spans="1:8" x14ac:dyDescent="0.3">
      <c r="A1288" s="10">
        <f t="shared" si="121"/>
        <v>2008</v>
      </c>
      <c r="B1288" s="10" t="s">
        <v>86</v>
      </c>
      <c r="C1288" s="10" t="str">
        <f t="shared" si="122"/>
        <v>2008-Mar</v>
      </c>
      <c r="D1288" s="10">
        <v>217.2</v>
      </c>
      <c r="E1288" s="10">
        <f t="shared" si="117"/>
        <v>228.75833333333333</v>
      </c>
      <c r="F1288" s="10">
        <f t="shared" si="118"/>
        <v>221.27083333333331</v>
      </c>
      <c r="G1288" s="10">
        <f t="shared" si="119"/>
        <v>98.160248564165343</v>
      </c>
      <c r="H1288" s="10">
        <f t="shared" si="120"/>
        <v>15.37954663485211</v>
      </c>
    </row>
    <row r="1289" spans="1:8" x14ac:dyDescent="0.3">
      <c r="A1289" s="10">
        <f t="shared" si="121"/>
        <v>2008</v>
      </c>
      <c r="B1289" s="10" t="s">
        <v>87</v>
      </c>
      <c r="C1289" s="10" t="str">
        <f t="shared" si="122"/>
        <v>2008-Apr</v>
      </c>
      <c r="D1289" s="10">
        <v>108.4</v>
      </c>
      <c r="E1289" s="10">
        <f t="shared" ref="E1289:E1352" si="123">AVERAGE(D1283:D1294)</f>
        <v>213.78333333333333</v>
      </c>
      <c r="F1289" s="10">
        <f t="shared" ref="F1289:F1352" si="124">AVERAGE(E1289:E1290)</f>
        <v>213.20833333333331</v>
      </c>
      <c r="G1289" s="10">
        <f t="shared" ref="G1289:G1352" si="125">D1289*100/F1289</f>
        <v>50.842290404533912</v>
      </c>
      <c r="H1289" s="10">
        <f t="shared" ref="H1289:H1352" si="126">_xlfn.SWITCH(TRUE,B1289="January",$K$125,B1289="February",$K$126,B1289="March",$K$127,B1289="April",$K$128,B1289="May",$K$129,B1289="June",$K$130,B1289="July",$K$131,B1289="August",$K$132,B1289="September",$K$133,B1289="October",$K$134,B1289="November",$K$135,B1289="December",$K$136)</f>
        <v>45.500102945399853</v>
      </c>
    </row>
    <row r="1290" spans="1:8" x14ac:dyDescent="0.3">
      <c r="A1290" s="10">
        <f t="shared" si="121"/>
        <v>2008</v>
      </c>
      <c r="B1290" s="10" t="s">
        <v>88</v>
      </c>
      <c r="C1290" s="10" t="str">
        <f t="shared" si="122"/>
        <v>2008-May</v>
      </c>
      <c r="D1290" s="10">
        <v>81.2</v>
      </c>
      <c r="E1290" s="10">
        <f t="shared" si="123"/>
        <v>212.63333333333333</v>
      </c>
      <c r="F1290" s="10">
        <f t="shared" si="124"/>
        <v>211.3</v>
      </c>
      <c r="G1290" s="10">
        <f t="shared" si="125"/>
        <v>38.428774254614289</v>
      </c>
      <c r="H1290" s="10">
        <f t="shared" si="126"/>
        <v>94.194633866921578</v>
      </c>
    </row>
    <row r="1291" spans="1:8" x14ac:dyDescent="0.3">
      <c r="A1291" s="10">
        <f t="shared" si="121"/>
        <v>2008</v>
      </c>
      <c r="B1291" s="10" t="s">
        <v>89</v>
      </c>
      <c r="C1291" s="10" t="str">
        <f t="shared" si="122"/>
        <v>2008-Jun</v>
      </c>
      <c r="D1291" s="10">
        <v>469.9</v>
      </c>
      <c r="E1291" s="10">
        <f t="shared" si="123"/>
        <v>209.9666666666667</v>
      </c>
      <c r="F1291" s="10">
        <f t="shared" si="124"/>
        <v>210.17916666666667</v>
      </c>
      <c r="G1291" s="10">
        <f t="shared" si="125"/>
        <v>223.57115952659436</v>
      </c>
      <c r="H1291" s="10">
        <f t="shared" si="126"/>
        <v>269.42935814401113</v>
      </c>
    </row>
    <row r="1292" spans="1:8" x14ac:dyDescent="0.3">
      <c r="A1292" s="10">
        <f t="shared" si="121"/>
        <v>2008</v>
      </c>
      <c r="B1292" s="10" t="s">
        <v>90</v>
      </c>
      <c r="C1292" s="10" t="str">
        <f t="shared" si="122"/>
        <v>2008-Jul</v>
      </c>
      <c r="D1292" s="10">
        <v>505.1</v>
      </c>
      <c r="E1292" s="10">
        <f t="shared" si="123"/>
        <v>210.39166666666668</v>
      </c>
      <c r="F1292" s="10">
        <f t="shared" si="124"/>
        <v>210.49583333333334</v>
      </c>
      <c r="G1292" s="10">
        <f t="shared" si="125"/>
        <v>239.95724380925986</v>
      </c>
      <c r="H1292" s="10">
        <f t="shared" si="126"/>
        <v>285.19083662626548</v>
      </c>
    </row>
    <row r="1293" spans="1:8" x14ac:dyDescent="0.3">
      <c r="A1293" s="10">
        <f t="shared" si="121"/>
        <v>2008</v>
      </c>
      <c r="B1293" s="10" t="s">
        <v>91</v>
      </c>
      <c r="C1293" s="10" t="str">
        <f t="shared" si="122"/>
        <v>2008-Aug</v>
      </c>
      <c r="D1293" s="10">
        <v>349</v>
      </c>
      <c r="E1293" s="10">
        <f t="shared" si="123"/>
        <v>210.60000000000002</v>
      </c>
      <c r="F1293" s="10">
        <f t="shared" si="124"/>
        <v>209.40000000000003</v>
      </c>
      <c r="G1293" s="10">
        <f t="shared" si="125"/>
        <v>166.66666666666663</v>
      </c>
      <c r="H1293" s="10">
        <f t="shared" si="126"/>
        <v>173.75703732870761</v>
      </c>
    </row>
    <row r="1294" spans="1:8" x14ac:dyDescent="0.3">
      <c r="A1294" s="10">
        <f t="shared" ref="A1294:A1357" si="127">A1282+1</f>
        <v>2008</v>
      </c>
      <c r="B1294" s="10" t="s">
        <v>92</v>
      </c>
      <c r="C1294" s="10" t="str">
        <f t="shared" si="122"/>
        <v>2008-Sep</v>
      </c>
      <c r="D1294" s="10">
        <v>347</v>
      </c>
      <c r="E1294" s="10">
        <f t="shared" si="123"/>
        <v>208.20000000000005</v>
      </c>
      <c r="F1294" s="10">
        <f t="shared" si="124"/>
        <v>201.75833333333338</v>
      </c>
      <c r="G1294" s="10">
        <f t="shared" si="125"/>
        <v>171.98793936640365</v>
      </c>
      <c r="H1294" s="10">
        <f t="shared" si="126"/>
        <v>99.531501760555074</v>
      </c>
    </row>
    <row r="1295" spans="1:8" x14ac:dyDescent="0.3">
      <c r="A1295" s="10">
        <f t="shared" si="127"/>
        <v>2008</v>
      </c>
      <c r="B1295" s="10" t="s">
        <v>93</v>
      </c>
      <c r="C1295" s="10" t="str">
        <f t="shared" si="122"/>
        <v>2008-Oct</v>
      </c>
      <c r="D1295" s="10">
        <v>343.4</v>
      </c>
      <c r="E1295" s="10">
        <f t="shared" si="123"/>
        <v>195.31666666666669</v>
      </c>
      <c r="F1295" s="10">
        <f t="shared" si="124"/>
        <v>193.67500000000001</v>
      </c>
      <c r="G1295" s="10">
        <f t="shared" si="125"/>
        <v>177.30734477862399</v>
      </c>
      <c r="H1295" s="10">
        <f t="shared" si="126"/>
        <v>121.62025926293542</v>
      </c>
    </row>
    <row r="1296" spans="1:8" x14ac:dyDescent="0.3">
      <c r="A1296" s="10">
        <f t="shared" si="127"/>
        <v>2008</v>
      </c>
      <c r="B1296" s="10" t="s">
        <v>94</v>
      </c>
      <c r="C1296" s="10" t="str">
        <f t="shared" si="122"/>
        <v>2008-Nov</v>
      </c>
      <c r="D1296" s="10">
        <v>55.4</v>
      </c>
      <c r="E1296" s="10">
        <f t="shared" si="123"/>
        <v>192.03333333333333</v>
      </c>
      <c r="F1296" s="10">
        <f t="shared" si="124"/>
        <v>196.63333333333333</v>
      </c>
      <c r="G1296" s="10">
        <f t="shared" si="125"/>
        <v>28.174266824885574</v>
      </c>
      <c r="H1296" s="10">
        <f t="shared" si="126"/>
        <v>67.576439773848591</v>
      </c>
    </row>
    <row r="1297" spans="1:8" x14ac:dyDescent="0.3">
      <c r="A1297" s="10">
        <f t="shared" si="127"/>
        <v>2008</v>
      </c>
      <c r="B1297" s="10" t="s">
        <v>95</v>
      </c>
      <c r="C1297" s="10" t="str">
        <f t="shared" si="122"/>
        <v>2008-Dec</v>
      </c>
      <c r="D1297" s="10">
        <v>17</v>
      </c>
      <c r="E1297" s="10">
        <f t="shared" si="123"/>
        <v>201.23333333333335</v>
      </c>
      <c r="F1297" s="10">
        <f t="shared" si="124"/>
        <v>199.91250000000002</v>
      </c>
      <c r="G1297" s="10">
        <f t="shared" si="125"/>
        <v>8.5037203776652284</v>
      </c>
      <c r="H1297" s="10">
        <f t="shared" si="126"/>
        <v>16.591425721648235</v>
      </c>
    </row>
    <row r="1298" spans="1:8" x14ac:dyDescent="0.3">
      <c r="A1298" s="10">
        <f t="shared" si="127"/>
        <v>2009</v>
      </c>
      <c r="B1298" s="10" t="s">
        <v>84</v>
      </c>
      <c r="C1298" s="10" t="str">
        <f t="shared" si="122"/>
        <v>2009-Jan</v>
      </c>
      <c r="D1298" s="10">
        <v>3.3</v>
      </c>
      <c r="E1298" s="10">
        <f t="shared" si="123"/>
        <v>198.59166666666667</v>
      </c>
      <c r="F1298" s="10">
        <f t="shared" si="124"/>
        <v>216.08333333333334</v>
      </c>
      <c r="G1298" s="10">
        <f t="shared" si="125"/>
        <v>1.5271885846509834</v>
      </c>
      <c r="H1298" s="10">
        <f t="shared" si="126"/>
        <v>4.9026945630710452</v>
      </c>
    </row>
    <row r="1299" spans="1:8" x14ac:dyDescent="0.3">
      <c r="A1299" s="10">
        <f t="shared" si="127"/>
        <v>2009</v>
      </c>
      <c r="B1299" s="10" t="s">
        <v>85</v>
      </c>
      <c r="C1299" s="10" t="str">
        <f t="shared" si="122"/>
        <v>2009-Feb</v>
      </c>
      <c r="D1299" s="10">
        <v>1.5</v>
      </c>
      <c r="E1299" s="10">
        <f t="shared" si="123"/>
        <v>233.57500000000002</v>
      </c>
      <c r="F1299" s="10">
        <f t="shared" si="124"/>
        <v>230.25416666666669</v>
      </c>
      <c r="G1299" s="10">
        <f t="shared" si="125"/>
        <v>0.65145400915654794</v>
      </c>
      <c r="H1299" s="10">
        <f t="shared" si="126"/>
        <v>6.3261633717838892</v>
      </c>
    </row>
    <row r="1300" spans="1:8" x14ac:dyDescent="0.3">
      <c r="A1300" s="10">
        <f t="shared" si="127"/>
        <v>2009</v>
      </c>
      <c r="B1300" s="10" t="s">
        <v>86</v>
      </c>
      <c r="C1300" s="10" t="str">
        <f t="shared" si="122"/>
        <v>2009-Mar</v>
      </c>
      <c r="D1300" s="10">
        <v>62.6</v>
      </c>
      <c r="E1300" s="10">
        <f t="shared" si="123"/>
        <v>226.93333333333337</v>
      </c>
      <c r="F1300" s="10">
        <f t="shared" si="124"/>
        <v>226.07916666666671</v>
      </c>
      <c r="G1300" s="10">
        <f t="shared" si="125"/>
        <v>27.689415580825298</v>
      </c>
      <c r="H1300" s="10">
        <f t="shared" si="126"/>
        <v>15.37954663485211</v>
      </c>
    </row>
    <row r="1301" spans="1:8" x14ac:dyDescent="0.3">
      <c r="A1301" s="10">
        <f t="shared" si="127"/>
        <v>2009</v>
      </c>
      <c r="B1301" s="10" t="s">
        <v>87</v>
      </c>
      <c r="C1301" s="10" t="str">
        <f t="shared" si="122"/>
        <v>2009-Apr</v>
      </c>
      <c r="D1301" s="10">
        <v>69</v>
      </c>
      <c r="E1301" s="10">
        <f t="shared" si="123"/>
        <v>225.22500000000002</v>
      </c>
      <c r="F1301" s="10">
        <f t="shared" si="124"/>
        <v>219.4666666666667</v>
      </c>
      <c r="G1301" s="10">
        <f t="shared" si="125"/>
        <v>31.439854191980555</v>
      </c>
      <c r="H1301" s="10">
        <f t="shared" si="126"/>
        <v>45.500102945399853</v>
      </c>
    </row>
    <row r="1302" spans="1:8" x14ac:dyDescent="0.3">
      <c r="A1302" s="10">
        <f t="shared" si="127"/>
        <v>2009</v>
      </c>
      <c r="B1302" s="10" t="s">
        <v>88</v>
      </c>
      <c r="C1302" s="10" t="str">
        <f t="shared" si="122"/>
        <v>2009-May</v>
      </c>
      <c r="D1302" s="10">
        <v>191.6</v>
      </c>
      <c r="E1302" s="10">
        <f t="shared" si="123"/>
        <v>213.70833333333334</v>
      </c>
      <c r="F1302" s="10">
        <f t="shared" si="124"/>
        <v>222.83333333333331</v>
      </c>
      <c r="G1302" s="10">
        <f t="shared" si="125"/>
        <v>85.983545250560965</v>
      </c>
      <c r="H1302" s="10">
        <f t="shared" si="126"/>
        <v>94.194633866921578</v>
      </c>
    </row>
    <row r="1303" spans="1:8" x14ac:dyDescent="0.3">
      <c r="A1303" s="10">
        <f t="shared" si="127"/>
        <v>2009</v>
      </c>
      <c r="B1303" s="10" t="s">
        <v>89</v>
      </c>
      <c r="C1303" s="10" t="str">
        <f t="shared" si="122"/>
        <v>2009-Jun</v>
      </c>
      <c r="D1303" s="10">
        <v>438.2</v>
      </c>
      <c r="E1303" s="10">
        <f t="shared" si="123"/>
        <v>231.95833333333329</v>
      </c>
      <c r="F1303" s="10">
        <f t="shared" si="124"/>
        <v>233.09166666666661</v>
      </c>
      <c r="G1303" s="10">
        <f t="shared" si="125"/>
        <v>187.99470880554864</v>
      </c>
      <c r="H1303" s="10">
        <f t="shared" si="126"/>
        <v>269.42935814401113</v>
      </c>
    </row>
    <row r="1304" spans="1:8" x14ac:dyDescent="0.3">
      <c r="A1304" s="10">
        <f t="shared" si="127"/>
        <v>2009</v>
      </c>
      <c r="B1304" s="10" t="s">
        <v>90</v>
      </c>
      <c r="C1304" s="10" t="str">
        <f t="shared" si="122"/>
        <v>2009-Jul</v>
      </c>
      <c r="D1304" s="10">
        <v>924.9</v>
      </c>
      <c r="E1304" s="10">
        <f t="shared" si="123"/>
        <v>234.22499999999994</v>
      </c>
      <c r="F1304" s="10">
        <f t="shared" si="124"/>
        <v>234.86249999999995</v>
      </c>
      <c r="G1304" s="10">
        <f t="shared" si="125"/>
        <v>393.80488583745819</v>
      </c>
      <c r="H1304" s="10">
        <f t="shared" si="126"/>
        <v>285.19083662626548</v>
      </c>
    </row>
    <row r="1305" spans="1:8" x14ac:dyDescent="0.3">
      <c r="A1305" s="10">
        <f t="shared" si="127"/>
        <v>2009</v>
      </c>
      <c r="B1305" s="10" t="s">
        <v>91</v>
      </c>
      <c r="C1305" s="10" t="str">
        <f t="shared" si="122"/>
        <v>2009-Aug</v>
      </c>
      <c r="D1305" s="10">
        <v>269.3</v>
      </c>
      <c r="E1305" s="10">
        <f t="shared" si="123"/>
        <v>235.49999999999997</v>
      </c>
      <c r="F1305" s="10">
        <f t="shared" si="124"/>
        <v>235.47916666666663</v>
      </c>
      <c r="G1305" s="10">
        <f t="shared" si="125"/>
        <v>114.3625586127577</v>
      </c>
      <c r="H1305" s="10">
        <f t="shared" si="126"/>
        <v>173.75703732870761</v>
      </c>
    </row>
    <row r="1306" spans="1:8" x14ac:dyDescent="0.3">
      <c r="A1306" s="10">
        <f t="shared" si="127"/>
        <v>2009</v>
      </c>
      <c r="B1306" s="10" t="s">
        <v>92</v>
      </c>
      <c r="C1306" s="10" t="str">
        <f t="shared" si="122"/>
        <v>2009-Sep</v>
      </c>
      <c r="D1306" s="10">
        <v>326.5</v>
      </c>
      <c r="E1306" s="10">
        <f t="shared" si="123"/>
        <v>235.45833333333329</v>
      </c>
      <c r="F1306" s="10">
        <f t="shared" si="124"/>
        <v>234.1583333333333</v>
      </c>
      <c r="G1306" s="10">
        <f t="shared" si="125"/>
        <v>139.43556710203211</v>
      </c>
      <c r="H1306" s="10">
        <f t="shared" si="126"/>
        <v>99.531501760555074</v>
      </c>
    </row>
    <row r="1307" spans="1:8" x14ac:dyDescent="0.3">
      <c r="A1307" s="10">
        <f t="shared" si="127"/>
        <v>2009</v>
      </c>
      <c r="B1307" s="10" t="s">
        <v>93</v>
      </c>
      <c r="C1307" s="10" t="str">
        <f t="shared" si="122"/>
        <v>2009-Oct</v>
      </c>
      <c r="D1307" s="10">
        <v>205.2</v>
      </c>
      <c r="E1307" s="10">
        <f t="shared" si="123"/>
        <v>232.85833333333332</v>
      </c>
      <c r="F1307" s="10">
        <f t="shared" si="124"/>
        <v>235.77083333333331</v>
      </c>
      <c r="G1307" s="10">
        <f t="shared" si="125"/>
        <v>87.03366616594505</v>
      </c>
      <c r="H1307" s="10">
        <f t="shared" si="126"/>
        <v>121.62025926293542</v>
      </c>
    </row>
    <row r="1308" spans="1:8" x14ac:dyDescent="0.3">
      <c r="A1308" s="10">
        <f t="shared" si="127"/>
        <v>2009</v>
      </c>
      <c r="B1308" s="10" t="s">
        <v>94</v>
      </c>
      <c r="C1308" s="10" t="str">
        <f t="shared" si="122"/>
        <v>2009-Nov</v>
      </c>
      <c r="D1308" s="10">
        <v>274.39999999999998</v>
      </c>
      <c r="E1308" s="10">
        <f t="shared" si="123"/>
        <v>238.68333333333331</v>
      </c>
      <c r="F1308" s="10">
        <f t="shared" si="124"/>
        <v>238.64166666666665</v>
      </c>
      <c r="G1308" s="10">
        <f t="shared" si="125"/>
        <v>114.98411146418968</v>
      </c>
      <c r="H1308" s="10">
        <f t="shared" si="126"/>
        <v>67.576439773848591</v>
      </c>
    </row>
    <row r="1309" spans="1:8" x14ac:dyDescent="0.3">
      <c r="A1309" s="10">
        <f t="shared" si="127"/>
        <v>2009</v>
      </c>
      <c r="B1309" s="10" t="s">
        <v>95</v>
      </c>
      <c r="C1309" s="10" t="str">
        <f t="shared" si="122"/>
        <v>2009-Dec</v>
      </c>
      <c r="D1309" s="10">
        <v>44.2</v>
      </c>
      <c r="E1309" s="10">
        <f t="shared" si="123"/>
        <v>238.6</v>
      </c>
      <c r="F1309" s="10">
        <f t="shared" si="124"/>
        <v>248.1541666666667</v>
      </c>
      <c r="G1309" s="10">
        <f t="shared" si="125"/>
        <v>17.81150830297026</v>
      </c>
      <c r="H1309" s="10">
        <f t="shared" si="126"/>
        <v>16.591425721648235</v>
      </c>
    </row>
    <row r="1310" spans="1:8" x14ac:dyDescent="0.3">
      <c r="A1310" s="10">
        <f t="shared" si="127"/>
        <v>2010</v>
      </c>
      <c r="B1310" s="10" t="s">
        <v>84</v>
      </c>
      <c r="C1310" s="10" t="str">
        <f t="shared" si="122"/>
        <v>2010-Jan</v>
      </c>
      <c r="D1310" s="10">
        <v>18.600000000000001</v>
      </c>
      <c r="E1310" s="10">
        <f t="shared" si="123"/>
        <v>257.70833333333337</v>
      </c>
      <c r="F1310" s="10">
        <f t="shared" si="124"/>
        <v>245.37916666666672</v>
      </c>
      <c r="G1310" s="10">
        <f t="shared" si="125"/>
        <v>7.5801056188551721</v>
      </c>
      <c r="H1310" s="10">
        <f t="shared" si="126"/>
        <v>4.9026945630710452</v>
      </c>
    </row>
    <row r="1311" spans="1:8" x14ac:dyDescent="0.3">
      <c r="A1311" s="10">
        <f t="shared" si="127"/>
        <v>2010</v>
      </c>
      <c r="B1311" s="10" t="s">
        <v>85</v>
      </c>
      <c r="C1311" s="10" t="str">
        <f t="shared" si="122"/>
        <v>2010-Feb</v>
      </c>
      <c r="D1311" s="10">
        <v>1</v>
      </c>
      <c r="E1311" s="10">
        <f t="shared" si="123"/>
        <v>233.05000000000004</v>
      </c>
      <c r="F1311" s="10">
        <f t="shared" si="124"/>
        <v>236.66250000000002</v>
      </c>
      <c r="G1311" s="10">
        <f t="shared" si="125"/>
        <v>0.42254265039877459</v>
      </c>
      <c r="H1311" s="10">
        <f t="shared" si="126"/>
        <v>6.3261633717838892</v>
      </c>
    </row>
    <row r="1312" spans="1:8" x14ac:dyDescent="0.3">
      <c r="A1312" s="10">
        <f t="shared" si="127"/>
        <v>2010</v>
      </c>
      <c r="B1312" s="10" t="s">
        <v>86</v>
      </c>
      <c r="C1312" s="10" t="str">
        <f t="shared" si="122"/>
        <v>2010-Mar</v>
      </c>
      <c r="D1312" s="10">
        <v>31.4</v>
      </c>
      <c r="E1312" s="10">
        <f t="shared" si="123"/>
        <v>240.27500000000001</v>
      </c>
      <c r="F1312" s="10">
        <f t="shared" si="124"/>
        <v>238.15416666666667</v>
      </c>
      <c r="G1312" s="10">
        <f t="shared" si="125"/>
        <v>13.184736777647531</v>
      </c>
      <c r="H1312" s="10">
        <f t="shared" si="126"/>
        <v>15.37954663485211</v>
      </c>
    </row>
    <row r="1313" spans="1:8" x14ac:dyDescent="0.3">
      <c r="A1313" s="10">
        <f t="shared" si="127"/>
        <v>2010</v>
      </c>
      <c r="B1313" s="10" t="s">
        <v>87</v>
      </c>
      <c r="C1313" s="10" t="str">
        <f t="shared" si="122"/>
        <v>2010-Apr</v>
      </c>
      <c r="D1313" s="10">
        <v>138.9</v>
      </c>
      <c r="E1313" s="10">
        <f t="shared" si="123"/>
        <v>236.03333333333333</v>
      </c>
      <c r="F1313" s="10">
        <f t="shared" si="124"/>
        <v>245.875</v>
      </c>
      <c r="G1313" s="10">
        <f t="shared" si="125"/>
        <v>56.492119979664466</v>
      </c>
      <c r="H1313" s="10">
        <f t="shared" si="126"/>
        <v>45.500102945399853</v>
      </c>
    </row>
    <row r="1314" spans="1:8" x14ac:dyDescent="0.3">
      <c r="A1314" s="10">
        <f t="shared" si="127"/>
        <v>2010</v>
      </c>
      <c r="B1314" s="10" t="s">
        <v>88</v>
      </c>
      <c r="C1314" s="10" t="str">
        <f t="shared" si="122"/>
        <v>2010-May</v>
      </c>
      <c r="D1314" s="10">
        <v>190.6</v>
      </c>
      <c r="E1314" s="10">
        <f t="shared" si="123"/>
        <v>255.71666666666667</v>
      </c>
      <c r="F1314" s="10">
        <f t="shared" si="124"/>
        <v>258.24583333333334</v>
      </c>
      <c r="G1314" s="10">
        <f t="shared" si="125"/>
        <v>73.805643847109508</v>
      </c>
      <c r="H1314" s="10">
        <f t="shared" si="126"/>
        <v>94.194633866921578</v>
      </c>
    </row>
    <row r="1315" spans="1:8" x14ac:dyDescent="0.3">
      <c r="A1315" s="10">
        <f t="shared" si="127"/>
        <v>2010</v>
      </c>
      <c r="B1315" s="10" t="s">
        <v>89</v>
      </c>
      <c r="C1315" s="10" t="str">
        <f t="shared" si="122"/>
        <v>2010-Jun</v>
      </c>
      <c r="D1315" s="10">
        <v>667.5</v>
      </c>
      <c r="E1315" s="10">
        <f t="shared" si="123"/>
        <v>260.77499999999998</v>
      </c>
      <c r="F1315" s="10">
        <f t="shared" si="124"/>
        <v>260.88333333333333</v>
      </c>
      <c r="G1315" s="10">
        <f t="shared" si="125"/>
        <v>255.86149619881175</v>
      </c>
      <c r="H1315" s="10">
        <f t="shared" si="126"/>
        <v>269.42935814401113</v>
      </c>
    </row>
    <row r="1316" spans="1:8" x14ac:dyDescent="0.3">
      <c r="A1316" s="10">
        <f t="shared" si="127"/>
        <v>2010</v>
      </c>
      <c r="B1316" s="10" t="s">
        <v>90</v>
      </c>
      <c r="C1316" s="10" t="str">
        <f t="shared" si="122"/>
        <v>2010-Jul</v>
      </c>
      <c r="D1316" s="10">
        <v>629</v>
      </c>
      <c r="E1316" s="10">
        <f t="shared" si="123"/>
        <v>260.99166666666667</v>
      </c>
      <c r="F1316" s="10">
        <f t="shared" si="124"/>
        <v>261.07083333333333</v>
      </c>
      <c r="G1316" s="10">
        <f t="shared" si="125"/>
        <v>240.93078187592766</v>
      </c>
      <c r="H1316" s="10">
        <f t="shared" si="126"/>
        <v>285.19083662626548</v>
      </c>
    </row>
    <row r="1317" spans="1:8" x14ac:dyDescent="0.3">
      <c r="A1317" s="10">
        <f t="shared" si="127"/>
        <v>2010</v>
      </c>
      <c r="B1317" s="10" t="s">
        <v>91</v>
      </c>
      <c r="C1317" s="10" t="str">
        <f t="shared" si="122"/>
        <v>2010-Aug</v>
      </c>
      <c r="D1317" s="10">
        <v>356</v>
      </c>
      <c r="E1317" s="10">
        <f t="shared" si="123"/>
        <v>261.15000000000003</v>
      </c>
      <c r="F1317" s="10">
        <f t="shared" si="124"/>
        <v>263.01250000000005</v>
      </c>
      <c r="G1317" s="10">
        <f t="shared" si="125"/>
        <v>135.35478351789362</v>
      </c>
      <c r="H1317" s="10">
        <f t="shared" si="126"/>
        <v>173.75703732870761</v>
      </c>
    </row>
    <row r="1318" spans="1:8" x14ac:dyDescent="0.3">
      <c r="A1318" s="10">
        <f t="shared" si="127"/>
        <v>2010</v>
      </c>
      <c r="B1318" s="10" t="s">
        <v>92</v>
      </c>
      <c r="C1318" s="10" t="str">
        <f t="shared" si="122"/>
        <v>2010-Sep</v>
      </c>
      <c r="D1318" s="10">
        <v>275.60000000000002</v>
      </c>
      <c r="E1318" s="10">
        <f t="shared" si="123"/>
        <v>264.875</v>
      </c>
      <c r="F1318" s="10">
        <f t="shared" si="124"/>
        <v>264.57083333333333</v>
      </c>
      <c r="G1318" s="10">
        <f t="shared" si="125"/>
        <v>104.16870088350632</v>
      </c>
      <c r="H1318" s="10">
        <f t="shared" si="126"/>
        <v>99.531501760555074</v>
      </c>
    </row>
    <row r="1319" spans="1:8" x14ac:dyDescent="0.3">
      <c r="A1319" s="10">
        <f t="shared" si="127"/>
        <v>2010</v>
      </c>
      <c r="B1319" s="10" t="s">
        <v>93</v>
      </c>
      <c r="C1319" s="10" t="str">
        <f t="shared" si="122"/>
        <v>2010-Oct</v>
      </c>
      <c r="D1319" s="10">
        <v>441.4</v>
      </c>
      <c r="E1319" s="10">
        <f t="shared" si="123"/>
        <v>264.26666666666665</v>
      </c>
      <c r="F1319" s="10">
        <f t="shared" si="124"/>
        <v>265.36249999999995</v>
      </c>
      <c r="G1319" s="10">
        <f t="shared" si="125"/>
        <v>166.33849922276136</v>
      </c>
      <c r="H1319" s="10">
        <f t="shared" si="126"/>
        <v>121.62025926293542</v>
      </c>
    </row>
    <row r="1320" spans="1:8" x14ac:dyDescent="0.3">
      <c r="A1320" s="10">
        <f t="shared" si="127"/>
        <v>2010</v>
      </c>
      <c r="B1320" s="10" t="s">
        <v>94</v>
      </c>
      <c r="C1320" s="10" t="str">
        <f t="shared" si="122"/>
        <v>2010-Nov</v>
      </c>
      <c r="D1320" s="10">
        <v>335.1</v>
      </c>
      <c r="E1320" s="10">
        <f t="shared" si="123"/>
        <v>266.45833333333331</v>
      </c>
      <c r="F1320" s="10">
        <f t="shared" si="124"/>
        <v>263.69166666666661</v>
      </c>
      <c r="G1320" s="10">
        <f t="shared" si="125"/>
        <v>127.08023891539996</v>
      </c>
      <c r="H1320" s="10">
        <f t="shared" si="126"/>
        <v>67.576439773848591</v>
      </c>
    </row>
    <row r="1321" spans="1:8" x14ac:dyDescent="0.3">
      <c r="A1321" s="10">
        <f t="shared" si="127"/>
        <v>2010</v>
      </c>
      <c r="B1321" s="10" t="s">
        <v>95</v>
      </c>
      <c r="C1321" s="10" t="str">
        <f t="shared" si="122"/>
        <v>2010-Dec</v>
      </c>
      <c r="D1321" s="10">
        <v>46.8</v>
      </c>
      <c r="E1321" s="10">
        <f t="shared" si="123"/>
        <v>260.92499999999995</v>
      </c>
      <c r="F1321" s="10">
        <f t="shared" si="124"/>
        <v>265.96666666666658</v>
      </c>
      <c r="G1321" s="10">
        <f t="shared" si="125"/>
        <v>17.596189998746716</v>
      </c>
      <c r="H1321" s="10">
        <f t="shared" si="126"/>
        <v>16.591425721648235</v>
      </c>
    </row>
    <row r="1322" spans="1:8" x14ac:dyDescent="0.3">
      <c r="A1322" s="10">
        <f t="shared" si="127"/>
        <v>2011</v>
      </c>
      <c r="B1322" s="10" t="s">
        <v>84</v>
      </c>
      <c r="C1322" s="10" t="str">
        <f t="shared" si="122"/>
        <v>2011-Jan</v>
      </c>
      <c r="D1322" s="10">
        <v>20.5</v>
      </c>
      <c r="E1322" s="10">
        <f t="shared" si="123"/>
        <v>271.00833333333327</v>
      </c>
      <c r="F1322" s="10">
        <f t="shared" si="124"/>
        <v>267.16666666666663</v>
      </c>
      <c r="G1322" s="10">
        <f t="shared" si="125"/>
        <v>7.6731129132875866</v>
      </c>
      <c r="H1322" s="10">
        <f t="shared" si="126"/>
        <v>4.9026945630710452</v>
      </c>
    </row>
    <row r="1323" spans="1:8" x14ac:dyDescent="0.3">
      <c r="A1323" s="10">
        <f t="shared" si="127"/>
        <v>2011</v>
      </c>
      <c r="B1323" s="10" t="s">
        <v>85</v>
      </c>
      <c r="C1323" s="10" t="str">
        <f t="shared" si="122"/>
        <v>2011-Feb</v>
      </c>
      <c r="D1323" s="10">
        <v>45.7</v>
      </c>
      <c r="E1323" s="10">
        <f t="shared" si="123"/>
        <v>263.32499999999999</v>
      </c>
      <c r="F1323" s="10">
        <f t="shared" si="124"/>
        <v>269.02083333333331</v>
      </c>
      <c r="G1323" s="10">
        <f t="shared" si="125"/>
        <v>16.987531944552003</v>
      </c>
      <c r="H1323" s="10">
        <f t="shared" si="126"/>
        <v>6.3261633717838892</v>
      </c>
    </row>
    <row r="1324" spans="1:8" x14ac:dyDescent="0.3">
      <c r="A1324" s="10">
        <f t="shared" si="127"/>
        <v>2011</v>
      </c>
      <c r="B1324" s="10" t="s">
        <v>86</v>
      </c>
      <c r="C1324" s="10" t="str">
        <f t="shared" si="122"/>
        <v>2011-Mar</v>
      </c>
      <c r="D1324" s="10">
        <v>24.1</v>
      </c>
      <c r="E1324" s="10">
        <f t="shared" si="123"/>
        <v>274.71666666666664</v>
      </c>
      <c r="F1324" s="10">
        <f t="shared" si="124"/>
        <v>279.5333333333333</v>
      </c>
      <c r="G1324" s="10">
        <f t="shared" si="125"/>
        <v>8.621512043882662</v>
      </c>
      <c r="H1324" s="10">
        <f t="shared" si="126"/>
        <v>15.37954663485211</v>
      </c>
    </row>
    <row r="1325" spans="1:8" x14ac:dyDescent="0.3">
      <c r="A1325" s="10">
        <f t="shared" si="127"/>
        <v>2011</v>
      </c>
      <c r="B1325" s="10" t="s">
        <v>87</v>
      </c>
      <c r="C1325" s="10" t="str">
        <f t="shared" si="122"/>
        <v>2011-Apr</v>
      </c>
      <c r="D1325" s="10">
        <v>165.2</v>
      </c>
      <c r="E1325" s="10">
        <f t="shared" si="123"/>
        <v>284.34999999999997</v>
      </c>
      <c r="F1325" s="10">
        <f t="shared" si="124"/>
        <v>275.42499999999995</v>
      </c>
      <c r="G1325" s="10">
        <f t="shared" si="125"/>
        <v>59.980030861396031</v>
      </c>
      <c r="H1325" s="10">
        <f t="shared" si="126"/>
        <v>45.500102945399853</v>
      </c>
    </row>
    <row r="1326" spans="1:8" x14ac:dyDescent="0.3">
      <c r="A1326" s="10">
        <f t="shared" si="127"/>
        <v>2011</v>
      </c>
      <c r="B1326" s="10" t="s">
        <v>88</v>
      </c>
      <c r="C1326" s="10" t="str">
        <f t="shared" si="122"/>
        <v>2011-May</v>
      </c>
      <c r="D1326" s="10">
        <v>124.2</v>
      </c>
      <c r="E1326" s="10">
        <f t="shared" si="123"/>
        <v>266.49999999999994</v>
      </c>
      <c r="F1326" s="10">
        <f t="shared" si="124"/>
        <v>259.60833333333329</v>
      </c>
      <c r="G1326" s="10">
        <f t="shared" si="125"/>
        <v>47.841299393316866</v>
      </c>
      <c r="H1326" s="10">
        <f t="shared" si="126"/>
        <v>94.194633866921578</v>
      </c>
    </row>
    <row r="1327" spans="1:8" x14ac:dyDescent="0.3">
      <c r="A1327" s="10">
        <f t="shared" si="127"/>
        <v>2011</v>
      </c>
      <c r="B1327" s="10" t="s">
        <v>89</v>
      </c>
      <c r="C1327" s="10" t="str">
        <f t="shared" si="122"/>
        <v>2011-Jun</v>
      </c>
      <c r="D1327" s="10">
        <v>788.5</v>
      </c>
      <c r="E1327" s="10">
        <f t="shared" si="123"/>
        <v>252.71666666666661</v>
      </c>
      <c r="F1327" s="10">
        <f t="shared" si="124"/>
        <v>252.82916666666659</v>
      </c>
      <c r="G1327" s="10">
        <f t="shared" si="125"/>
        <v>311.87066365628976</v>
      </c>
      <c r="H1327" s="10">
        <f t="shared" si="126"/>
        <v>269.42935814401113</v>
      </c>
    </row>
    <row r="1328" spans="1:8" x14ac:dyDescent="0.3">
      <c r="A1328" s="10">
        <f t="shared" si="127"/>
        <v>2011</v>
      </c>
      <c r="B1328" s="10" t="s">
        <v>90</v>
      </c>
      <c r="C1328" s="10" t="str">
        <f t="shared" si="122"/>
        <v>2011-Jul</v>
      </c>
      <c r="D1328" s="10">
        <v>536.79999999999995</v>
      </c>
      <c r="E1328" s="10">
        <f t="shared" si="123"/>
        <v>252.94166666666661</v>
      </c>
      <c r="F1328" s="10">
        <f t="shared" si="124"/>
        <v>252.39583333333326</v>
      </c>
      <c r="G1328" s="10">
        <f t="shared" si="125"/>
        <v>212.68179942220391</v>
      </c>
      <c r="H1328" s="10">
        <f t="shared" si="126"/>
        <v>285.19083662626548</v>
      </c>
    </row>
    <row r="1329" spans="1:8" x14ac:dyDescent="0.3">
      <c r="A1329" s="10">
        <f t="shared" si="127"/>
        <v>2011</v>
      </c>
      <c r="B1329" s="10" t="s">
        <v>91</v>
      </c>
      <c r="C1329" s="10" t="str">
        <f t="shared" si="122"/>
        <v>2011-Aug</v>
      </c>
      <c r="D1329" s="10">
        <v>492.7</v>
      </c>
      <c r="E1329" s="10">
        <f t="shared" si="123"/>
        <v>251.84999999999994</v>
      </c>
      <c r="F1329" s="10">
        <f t="shared" si="124"/>
        <v>250.40416666666661</v>
      </c>
      <c r="G1329" s="10">
        <f t="shared" si="125"/>
        <v>196.76190159242563</v>
      </c>
      <c r="H1329" s="10">
        <f t="shared" si="126"/>
        <v>173.75703732870761</v>
      </c>
    </row>
    <row r="1330" spans="1:8" x14ac:dyDescent="0.3">
      <c r="A1330" s="10">
        <f t="shared" si="127"/>
        <v>2011</v>
      </c>
      <c r="B1330" s="10" t="s">
        <v>92</v>
      </c>
      <c r="C1330" s="10" t="str">
        <f t="shared" si="122"/>
        <v>2011-Sep</v>
      </c>
      <c r="D1330" s="10">
        <v>391.2</v>
      </c>
      <c r="E1330" s="10">
        <f t="shared" si="123"/>
        <v>248.95833333333329</v>
      </c>
      <c r="F1330" s="10">
        <f t="shared" si="124"/>
        <v>248.82916666666662</v>
      </c>
      <c r="G1330" s="10">
        <f t="shared" si="125"/>
        <v>157.21629632110387</v>
      </c>
      <c r="H1330" s="10">
        <f t="shared" si="126"/>
        <v>99.531501760555074</v>
      </c>
    </row>
    <row r="1331" spans="1:8" x14ac:dyDescent="0.3">
      <c r="A1331" s="10">
        <f t="shared" si="127"/>
        <v>2011</v>
      </c>
      <c r="B1331" s="10" t="s">
        <v>93</v>
      </c>
      <c r="C1331" s="10" t="str">
        <f t="shared" si="122"/>
        <v>2011-Oct</v>
      </c>
      <c r="D1331" s="10">
        <v>227.2</v>
      </c>
      <c r="E1331" s="10">
        <f t="shared" si="123"/>
        <v>248.69999999999996</v>
      </c>
      <c r="F1331" s="10">
        <f t="shared" si="124"/>
        <v>248.9458333333333</v>
      </c>
      <c r="G1331" s="10">
        <f t="shared" si="125"/>
        <v>91.264833380755533</v>
      </c>
      <c r="H1331" s="10">
        <f t="shared" si="126"/>
        <v>121.62025926293542</v>
      </c>
    </row>
    <row r="1332" spans="1:8" x14ac:dyDescent="0.3">
      <c r="A1332" s="10">
        <f t="shared" si="127"/>
        <v>2011</v>
      </c>
      <c r="B1332" s="10" t="s">
        <v>94</v>
      </c>
      <c r="C1332" s="10" t="str">
        <f t="shared" si="122"/>
        <v>2011-Nov</v>
      </c>
      <c r="D1332" s="10">
        <v>169.7</v>
      </c>
      <c r="E1332" s="10">
        <f t="shared" si="123"/>
        <v>249.19166666666663</v>
      </c>
      <c r="F1332" s="10">
        <f t="shared" si="124"/>
        <v>247.98749999999995</v>
      </c>
      <c r="G1332" s="10">
        <f t="shared" si="125"/>
        <v>68.430868491355426</v>
      </c>
      <c r="H1332" s="10">
        <f t="shared" si="126"/>
        <v>67.576439773848591</v>
      </c>
    </row>
    <row r="1333" spans="1:8" x14ac:dyDescent="0.3">
      <c r="A1333" s="10">
        <f t="shared" si="127"/>
        <v>2011</v>
      </c>
      <c r="B1333" s="10" t="s">
        <v>95</v>
      </c>
      <c r="C1333" s="10" t="str">
        <f t="shared" si="122"/>
        <v>2011-Dec</v>
      </c>
      <c r="D1333" s="10">
        <v>49.5</v>
      </c>
      <c r="E1333" s="10">
        <f t="shared" si="123"/>
        <v>246.7833333333333</v>
      </c>
      <c r="F1333" s="10">
        <f t="shared" si="124"/>
        <v>231.85833333333335</v>
      </c>
      <c r="G1333" s="10">
        <f t="shared" si="125"/>
        <v>21.349243431693203</v>
      </c>
      <c r="H1333" s="10">
        <f t="shared" si="126"/>
        <v>16.591425721648235</v>
      </c>
    </row>
    <row r="1334" spans="1:8" x14ac:dyDescent="0.3">
      <c r="A1334" s="10">
        <f t="shared" si="127"/>
        <v>2012</v>
      </c>
      <c r="B1334" s="10" t="s">
        <v>84</v>
      </c>
      <c r="C1334" s="10" t="str">
        <f t="shared" si="122"/>
        <v>2012-Jan</v>
      </c>
      <c r="D1334" s="10">
        <v>7.4</v>
      </c>
      <c r="E1334" s="10">
        <f t="shared" si="123"/>
        <v>216.93333333333339</v>
      </c>
      <c r="F1334" s="10">
        <f t="shared" si="124"/>
        <v>209.67500000000001</v>
      </c>
      <c r="G1334" s="10">
        <f t="shared" si="125"/>
        <v>3.5292714915941334</v>
      </c>
      <c r="H1334" s="10">
        <f t="shared" si="126"/>
        <v>4.9026945630710452</v>
      </c>
    </row>
    <row r="1335" spans="1:8" x14ac:dyDescent="0.3">
      <c r="A1335" s="10">
        <f t="shared" si="127"/>
        <v>2012</v>
      </c>
      <c r="B1335" s="10" t="s">
        <v>85</v>
      </c>
      <c r="C1335" s="10" t="str">
        <f t="shared" si="122"/>
        <v>2012-Feb</v>
      </c>
      <c r="D1335" s="10">
        <v>11</v>
      </c>
      <c r="E1335" s="10">
        <f t="shared" si="123"/>
        <v>202.41666666666666</v>
      </c>
      <c r="F1335" s="10">
        <f t="shared" si="124"/>
        <v>202.78749999999997</v>
      </c>
      <c r="G1335" s="10">
        <f t="shared" si="125"/>
        <v>5.4243974603957357</v>
      </c>
      <c r="H1335" s="10">
        <f t="shared" si="126"/>
        <v>6.3261633717838892</v>
      </c>
    </row>
    <row r="1336" spans="1:8" x14ac:dyDescent="0.3">
      <c r="A1336" s="10">
        <f t="shared" si="127"/>
        <v>2012</v>
      </c>
      <c r="B1336" s="10" t="s">
        <v>86</v>
      </c>
      <c r="C1336" s="10" t="str">
        <f t="shared" si="122"/>
        <v>2012-Mar</v>
      </c>
      <c r="D1336" s="10">
        <v>21</v>
      </c>
      <c r="E1336" s="10">
        <f t="shared" si="123"/>
        <v>203.1583333333333</v>
      </c>
      <c r="F1336" s="10">
        <f t="shared" si="124"/>
        <v>196.90416666666664</v>
      </c>
      <c r="G1336" s="10">
        <f t="shared" si="125"/>
        <v>10.665086653829064</v>
      </c>
      <c r="H1336" s="10">
        <f t="shared" si="126"/>
        <v>15.37954663485211</v>
      </c>
    </row>
    <row r="1337" spans="1:8" x14ac:dyDescent="0.3">
      <c r="A1337" s="10">
        <f t="shared" si="127"/>
        <v>2012</v>
      </c>
      <c r="B1337" s="10" t="s">
        <v>87</v>
      </c>
      <c r="C1337" s="10" t="str">
        <f t="shared" si="122"/>
        <v>2012-Apr</v>
      </c>
      <c r="D1337" s="10">
        <v>171.1</v>
      </c>
      <c r="E1337" s="10">
        <f t="shared" si="123"/>
        <v>190.64999999999998</v>
      </c>
      <c r="F1337" s="10">
        <f t="shared" si="124"/>
        <v>188.99583333333334</v>
      </c>
      <c r="G1337" s="10">
        <f t="shared" si="125"/>
        <v>90.531096364558294</v>
      </c>
      <c r="H1337" s="10">
        <f t="shared" si="126"/>
        <v>45.500102945399853</v>
      </c>
    </row>
    <row r="1338" spans="1:8" x14ac:dyDescent="0.3">
      <c r="A1338" s="10">
        <f t="shared" si="127"/>
        <v>2012</v>
      </c>
      <c r="B1338" s="10" t="s">
        <v>88</v>
      </c>
      <c r="C1338" s="10" t="str">
        <f t="shared" si="122"/>
        <v>2012-May</v>
      </c>
      <c r="D1338" s="10">
        <v>95.3</v>
      </c>
      <c r="E1338" s="10">
        <f t="shared" si="123"/>
        <v>187.34166666666667</v>
      </c>
      <c r="F1338" s="10">
        <f t="shared" si="124"/>
        <v>184.97500000000002</v>
      </c>
      <c r="G1338" s="10">
        <f t="shared" si="125"/>
        <v>51.520475739964851</v>
      </c>
      <c r="H1338" s="10">
        <f t="shared" si="126"/>
        <v>94.194633866921578</v>
      </c>
    </row>
    <row r="1339" spans="1:8" x14ac:dyDescent="0.3">
      <c r="A1339" s="10">
        <f t="shared" si="127"/>
        <v>2012</v>
      </c>
      <c r="B1339" s="10" t="s">
        <v>89</v>
      </c>
      <c r="C1339" s="10" t="str">
        <f t="shared" si="122"/>
        <v>2012-Jun</v>
      </c>
      <c r="D1339" s="10">
        <v>430.3</v>
      </c>
      <c r="E1339" s="10">
        <f t="shared" si="123"/>
        <v>182.60833333333335</v>
      </c>
      <c r="F1339" s="10">
        <f t="shared" si="124"/>
        <v>180.9375</v>
      </c>
      <c r="G1339" s="10">
        <f t="shared" si="125"/>
        <v>237.81692573402418</v>
      </c>
      <c r="H1339" s="10">
        <f t="shared" si="126"/>
        <v>269.42935814401113</v>
      </c>
    </row>
    <row r="1340" spans="1:8" x14ac:dyDescent="0.3">
      <c r="A1340" s="10">
        <f t="shared" si="127"/>
        <v>2012</v>
      </c>
      <c r="B1340" s="10" t="s">
        <v>90</v>
      </c>
      <c r="C1340" s="10" t="str">
        <f t="shared" si="122"/>
        <v>2012-Jul</v>
      </c>
      <c r="D1340" s="10">
        <v>362.6</v>
      </c>
      <c r="E1340" s="10">
        <f t="shared" si="123"/>
        <v>179.26666666666668</v>
      </c>
      <c r="F1340" s="10">
        <f t="shared" si="124"/>
        <v>179.12083333333334</v>
      </c>
      <c r="G1340" s="10">
        <f t="shared" si="125"/>
        <v>202.43318058107889</v>
      </c>
      <c r="H1340" s="10">
        <f t="shared" si="126"/>
        <v>285.19083662626548</v>
      </c>
    </row>
    <row r="1341" spans="1:8" x14ac:dyDescent="0.3">
      <c r="A1341" s="10">
        <f t="shared" si="127"/>
        <v>2012</v>
      </c>
      <c r="B1341" s="10" t="s">
        <v>91</v>
      </c>
      <c r="C1341" s="10" t="str">
        <f t="shared" si="122"/>
        <v>2012-Aug</v>
      </c>
      <c r="D1341" s="10">
        <v>501.6</v>
      </c>
      <c r="E1341" s="10">
        <f t="shared" si="123"/>
        <v>178.97500000000002</v>
      </c>
      <c r="F1341" s="10">
        <f t="shared" si="124"/>
        <v>180.1875</v>
      </c>
      <c r="G1341" s="10">
        <f t="shared" si="125"/>
        <v>278.3766909469303</v>
      </c>
      <c r="H1341" s="10">
        <f t="shared" si="126"/>
        <v>173.75703732870761</v>
      </c>
    </row>
    <row r="1342" spans="1:8" x14ac:dyDescent="0.3">
      <c r="A1342" s="10">
        <f t="shared" si="127"/>
        <v>2012</v>
      </c>
      <c r="B1342" s="10" t="s">
        <v>92</v>
      </c>
      <c r="C1342" s="10" t="str">
        <f t="shared" si="122"/>
        <v>2012-Sep</v>
      </c>
      <c r="D1342" s="10">
        <v>241.1</v>
      </c>
      <c r="E1342" s="10">
        <f t="shared" si="123"/>
        <v>181.4</v>
      </c>
      <c r="F1342" s="10">
        <f t="shared" si="124"/>
        <v>182.60416666666669</v>
      </c>
      <c r="G1342" s="10">
        <f t="shared" si="125"/>
        <v>132.03422703936107</v>
      </c>
      <c r="H1342" s="10">
        <f t="shared" si="126"/>
        <v>99.531501760555074</v>
      </c>
    </row>
    <row r="1343" spans="1:8" x14ac:dyDescent="0.3">
      <c r="A1343" s="10">
        <f t="shared" si="127"/>
        <v>2012</v>
      </c>
      <c r="B1343" s="10" t="s">
        <v>93</v>
      </c>
      <c r="C1343" s="10" t="str">
        <f t="shared" si="122"/>
        <v>2012-Oct</v>
      </c>
      <c r="D1343" s="10">
        <v>187.5</v>
      </c>
      <c r="E1343" s="10">
        <f t="shared" si="123"/>
        <v>183.80833333333337</v>
      </c>
      <c r="F1343" s="10">
        <f t="shared" si="124"/>
        <v>178.73333333333338</v>
      </c>
      <c r="G1343" s="10">
        <f t="shared" si="125"/>
        <v>104.9048862364789</v>
      </c>
      <c r="H1343" s="10">
        <f t="shared" si="126"/>
        <v>121.62025926293542</v>
      </c>
    </row>
    <row r="1344" spans="1:8" x14ac:dyDescent="0.3">
      <c r="A1344" s="10">
        <f t="shared" si="127"/>
        <v>2012</v>
      </c>
      <c r="B1344" s="10" t="s">
        <v>94</v>
      </c>
      <c r="C1344" s="10" t="str">
        <f t="shared" si="122"/>
        <v>2012-Nov</v>
      </c>
      <c r="D1344" s="10">
        <v>112.9</v>
      </c>
      <c r="E1344" s="10">
        <f t="shared" si="123"/>
        <v>173.65833333333339</v>
      </c>
      <c r="F1344" s="10">
        <f t="shared" si="124"/>
        <v>174.65833333333336</v>
      </c>
      <c r="G1344" s="10">
        <f t="shared" si="125"/>
        <v>64.640488572928092</v>
      </c>
      <c r="H1344" s="10">
        <f t="shared" si="126"/>
        <v>67.576439773848591</v>
      </c>
    </row>
    <row r="1345" spans="1:8" x14ac:dyDescent="0.3">
      <c r="A1345" s="10">
        <f t="shared" si="127"/>
        <v>2012</v>
      </c>
      <c r="B1345" s="10" t="s">
        <v>95</v>
      </c>
      <c r="C1345" s="10" t="str">
        <f t="shared" si="122"/>
        <v>2012-Dec</v>
      </c>
      <c r="D1345" s="10">
        <v>9.4</v>
      </c>
      <c r="E1345" s="10">
        <f t="shared" si="123"/>
        <v>175.65833333333333</v>
      </c>
      <c r="F1345" s="10">
        <f t="shared" si="124"/>
        <v>201.17500000000001</v>
      </c>
      <c r="G1345" s="10">
        <f t="shared" si="125"/>
        <v>4.672548775941344</v>
      </c>
      <c r="H1345" s="10">
        <f t="shared" si="126"/>
        <v>16.591425721648235</v>
      </c>
    </row>
    <row r="1346" spans="1:8" x14ac:dyDescent="0.3">
      <c r="A1346" s="10">
        <f t="shared" si="127"/>
        <v>2013</v>
      </c>
      <c r="B1346" s="10" t="s">
        <v>84</v>
      </c>
      <c r="C1346" s="10" t="str">
        <f t="shared" si="122"/>
        <v>2013-Jan</v>
      </c>
      <c r="D1346" s="10">
        <v>3.9</v>
      </c>
      <c r="E1346" s="10">
        <f t="shared" si="123"/>
        <v>226.69166666666669</v>
      </c>
      <c r="F1346" s="10">
        <f t="shared" si="124"/>
        <v>246.17500000000001</v>
      </c>
      <c r="G1346" s="10">
        <f t="shared" si="125"/>
        <v>1.5842388544734436</v>
      </c>
      <c r="H1346" s="10">
        <f t="shared" si="126"/>
        <v>4.9026945630710452</v>
      </c>
    </row>
    <row r="1347" spans="1:8" x14ac:dyDescent="0.3">
      <c r="A1347" s="10">
        <f t="shared" si="127"/>
        <v>2013</v>
      </c>
      <c r="B1347" s="10" t="s">
        <v>85</v>
      </c>
      <c r="C1347" s="10" t="str">
        <f t="shared" ref="C1347:C1405" si="128">_xlfn.CONCAT(A1347,"-",LEFT(B1347,3))</f>
        <v>2013-Feb</v>
      </c>
      <c r="D1347" s="10">
        <v>40.1</v>
      </c>
      <c r="E1347" s="10">
        <f t="shared" si="123"/>
        <v>265.65833333333336</v>
      </c>
      <c r="F1347" s="10">
        <f t="shared" si="124"/>
        <v>260.16250000000002</v>
      </c>
      <c r="G1347" s="10">
        <f t="shared" si="125"/>
        <v>15.413443520876374</v>
      </c>
      <c r="H1347" s="10">
        <f t="shared" si="126"/>
        <v>6.3261633717838892</v>
      </c>
    </row>
    <row r="1348" spans="1:8" x14ac:dyDescent="0.3">
      <c r="A1348" s="10">
        <f t="shared" si="127"/>
        <v>2013</v>
      </c>
      <c r="B1348" s="10" t="s">
        <v>86</v>
      </c>
      <c r="C1348" s="10" t="str">
        <f t="shared" si="128"/>
        <v>2013-Mar</v>
      </c>
      <c r="D1348" s="10">
        <v>49.9</v>
      </c>
      <c r="E1348" s="10">
        <f t="shared" si="123"/>
        <v>254.66666666666666</v>
      </c>
      <c r="F1348" s="10">
        <f t="shared" si="124"/>
        <v>257.89583333333331</v>
      </c>
      <c r="G1348" s="10">
        <f t="shared" si="125"/>
        <v>19.348897326116813</v>
      </c>
      <c r="H1348" s="10">
        <f t="shared" si="126"/>
        <v>15.37954663485211</v>
      </c>
    </row>
    <row r="1349" spans="1:8" x14ac:dyDescent="0.3">
      <c r="A1349" s="10">
        <f t="shared" si="127"/>
        <v>2013</v>
      </c>
      <c r="B1349" s="10" t="s">
        <v>87</v>
      </c>
      <c r="C1349" s="10" t="str">
        <f t="shared" si="128"/>
        <v>2013-Apr</v>
      </c>
      <c r="D1349" s="10">
        <v>49.3</v>
      </c>
      <c r="E1349" s="10">
        <f t="shared" si="123"/>
        <v>261.12499999999994</v>
      </c>
      <c r="F1349" s="10">
        <f t="shared" si="124"/>
        <v>264.14166666666665</v>
      </c>
      <c r="G1349" s="10">
        <f t="shared" si="125"/>
        <v>18.66422689844465</v>
      </c>
      <c r="H1349" s="10">
        <f t="shared" si="126"/>
        <v>45.500102945399853</v>
      </c>
    </row>
    <row r="1350" spans="1:8" x14ac:dyDescent="0.3">
      <c r="A1350" s="10">
        <f t="shared" si="127"/>
        <v>2013</v>
      </c>
      <c r="B1350" s="10" t="s">
        <v>88</v>
      </c>
      <c r="C1350" s="10" t="str">
        <f t="shared" si="128"/>
        <v>2013-May</v>
      </c>
      <c r="D1350" s="10">
        <v>119.3</v>
      </c>
      <c r="E1350" s="10">
        <f t="shared" si="123"/>
        <v>267.1583333333333</v>
      </c>
      <c r="F1350" s="10">
        <f t="shared" si="124"/>
        <v>268.9083333333333</v>
      </c>
      <c r="G1350" s="10">
        <f t="shared" si="125"/>
        <v>44.36456041401965</v>
      </c>
      <c r="H1350" s="10">
        <f t="shared" si="126"/>
        <v>94.194633866921578</v>
      </c>
    </row>
    <row r="1351" spans="1:8" x14ac:dyDescent="0.3">
      <c r="A1351" s="10">
        <f t="shared" si="127"/>
        <v>2013</v>
      </c>
      <c r="B1351" s="10" t="s">
        <v>89</v>
      </c>
      <c r="C1351" s="10" t="str">
        <f t="shared" si="128"/>
        <v>2013-Jun</v>
      </c>
      <c r="D1351" s="10">
        <v>1042.7</v>
      </c>
      <c r="E1351" s="10">
        <f t="shared" si="123"/>
        <v>270.65833333333336</v>
      </c>
      <c r="F1351" s="10">
        <f t="shared" si="124"/>
        <v>270.97500000000002</v>
      </c>
      <c r="G1351" s="10">
        <f t="shared" si="125"/>
        <v>384.79564535473747</v>
      </c>
      <c r="H1351" s="10">
        <f t="shared" si="126"/>
        <v>269.42935814401113</v>
      </c>
    </row>
    <row r="1352" spans="1:8" x14ac:dyDescent="0.3">
      <c r="A1352" s="10">
        <f t="shared" si="127"/>
        <v>2013</v>
      </c>
      <c r="B1352" s="10" t="s">
        <v>90</v>
      </c>
      <c r="C1352" s="10" t="str">
        <f t="shared" si="128"/>
        <v>2013-Jul</v>
      </c>
      <c r="D1352" s="10">
        <v>830.2</v>
      </c>
      <c r="E1352" s="10">
        <f t="shared" si="123"/>
        <v>271.29166666666669</v>
      </c>
      <c r="F1352" s="10">
        <f t="shared" si="124"/>
        <v>271.32083333333333</v>
      </c>
      <c r="G1352" s="10">
        <f t="shared" si="125"/>
        <v>305.98461231322085</v>
      </c>
      <c r="H1352" s="10">
        <f t="shared" si="126"/>
        <v>285.19083662626548</v>
      </c>
    </row>
    <row r="1353" spans="1:8" x14ac:dyDescent="0.3">
      <c r="A1353" s="10">
        <f t="shared" si="127"/>
        <v>2013</v>
      </c>
      <c r="B1353" s="10" t="s">
        <v>91</v>
      </c>
      <c r="C1353" s="10" t="str">
        <f t="shared" si="128"/>
        <v>2013-Aug</v>
      </c>
      <c r="D1353" s="10">
        <v>369.7</v>
      </c>
      <c r="E1353" s="10">
        <f t="shared" ref="E1353:E1400" si="129">AVERAGE(D1347:D1358)</f>
        <v>271.34999999999997</v>
      </c>
      <c r="F1353" s="10">
        <f t="shared" ref="F1353:F1399" si="130">AVERAGE(E1353:E1354)</f>
        <v>270.10833333333335</v>
      </c>
      <c r="G1353" s="10">
        <f t="shared" ref="G1353:G1399" si="131">D1353*100/F1353</f>
        <v>136.87100854595377</v>
      </c>
      <c r="H1353" s="10">
        <f t="shared" ref="H1353:H1399" si="132">_xlfn.SWITCH(TRUE,B1353="January",$K$125,B1353="February",$K$126,B1353="March",$K$127,B1353="April",$K$128,B1353="May",$K$129,B1353="June",$K$130,B1353="July",$K$131,B1353="August",$K$132,B1353="September",$K$133,B1353="October",$K$134,B1353="November",$K$135,B1353="December",$K$136)</f>
        <v>173.75703732870761</v>
      </c>
    </row>
    <row r="1354" spans="1:8" x14ac:dyDescent="0.3">
      <c r="A1354" s="10">
        <f t="shared" si="127"/>
        <v>2013</v>
      </c>
      <c r="B1354" s="10" t="s">
        <v>92</v>
      </c>
      <c r="C1354" s="10" t="str">
        <f t="shared" si="128"/>
        <v>2013-Sep</v>
      </c>
      <c r="D1354" s="10">
        <v>318.60000000000002</v>
      </c>
      <c r="E1354" s="10">
        <f t="shared" si="129"/>
        <v>268.86666666666667</v>
      </c>
      <c r="F1354" s="10">
        <f t="shared" si="130"/>
        <v>267.5333333333333</v>
      </c>
      <c r="G1354" s="10">
        <f t="shared" si="131"/>
        <v>119.08796411662101</v>
      </c>
      <c r="H1354" s="10">
        <f t="shared" si="132"/>
        <v>99.531501760555074</v>
      </c>
    </row>
    <row r="1355" spans="1:8" x14ac:dyDescent="0.3">
      <c r="A1355" s="10">
        <f t="shared" si="127"/>
        <v>2013</v>
      </c>
      <c r="B1355" s="10" t="s">
        <v>93</v>
      </c>
      <c r="C1355" s="10" t="str">
        <f t="shared" si="128"/>
        <v>2013-Oct</v>
      </c>
      <c r="D1355" s="10">
        <v>259.89999999999998</v>
      </c>
      <c r="E1355" s="10">
        <f t="shared" si="129"/>
        <v>266.2</v>
      </c>
      <c r="F1355" s="10">
        <f t="shared" si="130"/>
        <v>268.13333333333333</v>
      </c>
      <c r="G1355" s="10">
        <f t="shared" si="131"/>
        <v>96.929388363998001</v>
      </c>
      <c r="H1355" s="10">
        <f t="shared" si="132"/>
        <v>121.62025926293542</v>
      </c>
    </row>
    <row r="1356" spans="1:8" x14ac:dyDescent="0.3">
      <c r="A1356" s="10">
        <f t="shared" si="127"/>
        <v>2013</v>
      </c>
      <c r="B1356" s="10" t="s">
        <v>94</v>
      </c>
      <c r="C1356" s="10" t="str">
        <f t="shared" si="128"/>
        <v>2013-Nov</v>
      </c>
      <c r="D1356" s="10">
        <v>154.9</v>
      </c>
      <c r="E1356" s="10">
        <f t="shared" si="129"/>
        <v>270.06666666666666</v>
      </c>
      <c r="F1356" s="10">
        <f t="shared" si="130"/>
        <v>275.55416666666667</v>
      </c>
      <c r="G1356" s="10">
        <f t="shared" si="131"/>
        <v>56.213993014077687</v>
      </c>
      <c r="H1356" s="10">
        <f t="shared" si="132"/>
        <v>67.576439773848591</v>
      </c>
    </row>
    <row r="1357" spans="1:8" x14ac:dyDescent="0.3">
      <c r="A1357" s="10">
        <f t="shared" si="127"/>
        <v>2013</v>
      </c>
      <c r="B1357" s="10" t="s">
        <v>95</v>
      </c>
      <c r="C1357" s="10" t="str">
        <f t="shared" si="128"/>
        <v>2013-Dec</v>
      </c>
      <c r="D1357" s="10">
        <v>17</v>
      </c>
      <c r="E1357" s="10">
        <f t="shared" si="129"/>
        <v>281.04166666666669</v>
      </c>
      <c r="F1357" s="10">
        <f t="shared" si="130"/>
        <v>256.5291666666667</v>
      </c>
      <c r="G1357" s="10">
        <f t="shared" si="131"/>
        <v>6.6269267627137909</v>
      </c>
      <c r="H1357" s="10">
        <f t="shared" si="132"/>
        <v>16.591425721648235</v>
      </c>
    </row>
    <row r="1358" spans="1:8" x14ac:dyDescent="0.3">
      <c r="A1358" s="10">
        <f t="shared" ref="A1358:A1405" si="133">A1346+1</f>
        <v>2014</v>
      </c>
      <c r="B1358" s="10" t="s">
        <v>84</v>
      </c>
      <c r="C1358" s="10" t="str">
        <f t="shared" si="128"/>
        <v>2014-Jan</v>
      </c>
      <c r="D1358" s="10">
        <v>4.5999999999999996</v>
      </c>
      <c r="E1358" s="10">
        <f t="shared" si="129"/>
        <v>232.01666666666668</v>
      </c>
      <c r="F1358" s="10">
        <f t="shared" si="130"/>
        <v>225.66666666666669</v>
      </c>
      <c r="G1358" s="10">
        <f t="shared" si="131"/>
        <v>2.0384047267355978</v>
      </c>
      <c r="H1358" s="10">
        <f t="shared" si="132"/>
        <v>4.9026945630710452</v>
      </c>
    </row>
    <row r="1359" spans="1:8" x14ac:dyDescent="0.3">
      <c r="A1359" s="10">
        <f t="shared" si="133"/>
        <v>2014</v>
      </c>
      <c r="B1359" s="10" t="s">
        <v>85</v>
      </c>
      <c r="C1359" s="10" t="str">
        <f t="shared" si="128"/>
        <v>2014-Feb</v>
      </c>
      <c r="D1359" s="10">
        <v>10.3</v>
      </c>
      <c r="E1359" s="10">
        <f t="shared" si="129"/>
        <v>219.31666666666669</v>
      </c>
      <c r="F1359" s="10">
        <f t="shared" si="130"/>
        <v>234.4916666666667</v>
      </c>
      <c r="G1359" s="10">
        <f t="shared" si="131"/>
        <v>4.3924801876399293</v>
      </c>
      <c r="H1359" s="10">
        <f t="shared" si="132"/>
        <v>6.3261633717838892</v>
      </c>
    </row>
    <row r="1360" spans="1:8" x14ac:dyDescent="0.3">
      <c r="A1360" s="10">
        <f t="shared" si="133"/>
        <v>2014</v>
      </c>
      <c r="B1360" s="10" t="s">
        <v>86</v>
      </c>
      <c r="C1360" s="10" t="str">
        <f t="shared" si="128"/>
        <v>2014-Mar</v>
      </c>
      <c r="D1360" s="10">
        <v>17.899999999999999</v>
      </c>
      <c r="E1360" s="10">
        <f t="shared" si="129"/>
        <v>249.66666666666671</v>
      </c>
      <c r="F1360" s="10">
        <f t="shared" si="130"/>
        <v>248.8416666666667</v>
      </c>
      <c r="G1360" s="10">
        <f t="shared" si="131"/>
        <v>7.1933290914570831</v>
      </c>
      <c r="H1360" s="10">
        <f t="shared" si="132"/>
        <v>15.37954663485211</v>
      </c>
    </row>
    <row r="1361" spans="1:8" x14ac:dyDescent="0.3">
      <c r="A1361" s="10">
        <f t="shared" si="133"/>
        <v>2014</v>
      </c>
      <c r="B1361" s="10" t="s">
        <v>87</v>
      </c>
      <c r="C1361" s="10" t="str">
        <f t="shared" si="128"/>
        <v>2014-Apr</v>
      </c>
      <c r="D1361" s="10">
        <v>95.7</v>
      </c>
      <c r="E1361" s="10">
        <f t="shared" si="129"/>
        <v>248.01666666666665</v>
      </c>
      <c r="F1361" s="10">
        <f t="shared" si="130"/>
        <v>252</v>
      </c>
      <c r="G1361" s="10">
        <f t="shared" si="131"/>
        <v>37.976190476190474</v>
      </c>
      <c r="H1361" s="10">
        <f t="shared" si="132"/>
        <v>45.500102945399853</v>
      </c>
    </row>
    <row r="1362" spans="1:8" x14ac:dyDescent="0.3">
      <c r="A1362" s="10">
        <f t="shared" si="133"/>
        <v>2014</v>
      </c>
      <c r="B1362" s="10" t="s">
        <v>88</v>
      </c>
      <c r="C1362" s="10" t="str">
        <f t="shared" si="128"/>
        <v>2014-May</v>
      </c>
      <c r="D1362" s="10">
        <v>251</v>
      </c>
      <c r="E1362" s="10">
        <f t="shared" si="129"/>
        <v>255.98333333333335</v>
      </c>
      <c r="F1362" s="10">
        <f t="shared" si="130"/>
        <v>253.67500000000001</v>
      </c>
      <c r="G1362" s="10">
        <f t="shared" si="131"/>
        <v>98.945501133339903</v>
      </c>
      <c r="H1362" s="10">
        <f t="shared" si="132"/>
        <v>94.194633866921578</v>
      </c>
    </row>
    <row r="1363" spans="1:8" x14ac:dyDescent="0.3">
      <c r="A1363" s="10">
        <f t="shared" si="133"/>
        <v>2014</v>
      </c>
      <c r="B1363" s="10" t="s">
        <v>89</v>
      </c>
      <c r="C1363" s="10" t="str">
        <f t="shared" si="128"/>
        <v>2014-Jun</v>
      </c>
      <c r="D1363" s="10">
        <v>454.4</v>
      </c>
      <c r="E1363" s="10">
        <f t="shared" si="129"/>
        <v>251.36666666666667</v>
      </c>
      <c r="F1363" s="10">
        <f t="shared" si="130"/>
        <v>252.625</v>
      </c>
      <c r="G1363" s="10">
        <f t="shared" si="131"/>
        <v>179.87135081642751</v>
      </c>
      <c r="H1363" s="10">
        <f t="shared" si="132"/>
        <v>269.42935814401113</v>
      </c>
    </row>
    <row r="1364" spans="1:8" x14ac:dyDescent="0.3">
      <c r="A1364" s="10">
        <f t="shared" si="133"/>
        <v>2014</v>
      </c>
      <c r="B1364" s="10" t="s">
        <v>90</v>
      </c>
      <c r="C1364" s="10" t="str">
        <f t="shared" si="128"/>
        <v>2014-Jul</v>
      </c>
      <c r="D1364" s="10">
        <v>677.8</v>
      </c>
      <c r="E1364" s="10">
        <f t="shared" si="129"/>
        <v>253.88333333333333</v>
      </c>
      <c r="F1364" s="10">
        <f t="shared" si="130"/>
        <v>253.82083333333333</v>
      </c>
      <c r="G1364" s="10">
        <f t="shared" si="131"/>
        <v>267.03875765385692</v>
      </c>
      <c r="H1364" s="10">
        <f t="shared" si="132"/>
        <v>285.19083662626548</v>
      </c>
    </row>
    <row r="1365" spans="1:8" x14ac:dyDescent="0.3">
      <c r="A1365" s="10">
        <f t="shared" si="133"/>
        <v>2014</v>
      </c>
      <c r="B1365" s="10" t="s">
        <v>91</v>
      </c>
      <c r="C1365" s="10" t="str">
        <f t="shared" si="128"/>
        <v>2014-Aug</v>
      </c>
      <c r="D1365" s="10">
        <v>733.9</v>
      </c>
      <c r="E1365" s="10">
        <f t="shared" si="129"/>
        <v>253.75833333333333</v>
      </c>
      <c r="F1365" s="10">
        <f t="shared" si="130"/>
        <v>253.57083333333333</v>
      </c>
      <c r="G1365" s="10">
        <f t="shared" si="131"/>
        <v>289.42603151650593</v>
      </c>
      <c r="H1365" s="10">
        <f t="shared" si="132"/>
        <v>173.75703732870761</v>
      </c>
    </row>
    <row r="1366" spans="1:8" x14ac:dyDescent="0.3">
      <c r="A1366" s="10">
        <f t="shared" si="133"/>
        <v>2014</v>
      </c>
      <c r="B1366" s="10" t="s">
        <v>92</v>
      </c>
      <c r="C1366" s="10" t="str">
        <f t="shared" si="128"/>
        <v>2014-Sep</v>
      </c>
      <c r="D1366" s="10">
        <v>298.8</v>
      </c>
      <c r="E1366" s="10">
        <f t="shared" si="129"/>
        <v>253.38333333333333</v>
      </c>
      <c r="F1366" s="10">
        <f t="shared" si="130"/>
        <v>254.72499999999999</v>
      </c>
      <c r="G1366" s="10">
        <f t="shared" si="131"/>
        <v>117.30297379526941</v>
      </c>
      <c r="H1366" s="10">
        <f t="shared" si="132"/>
        <v>99.531501760555074</v>
      </c>
    </row>
    <row r="1367" spans="1:8" x14ac:dyDescent="0.3">
      <c r="A1367" s="10">
        <f t="shared" si="133"/>
        <v>2014</v>
      </c>
      <c r="B1367" s="10" t="s">
        <v>93</v>
      </c>
      <c r="C1367" s="10" t="str">
        <f t="shared" si="128"/>
        <v>2014-Oct</v>
      </c>
      <c r="D1367" s="10">
        <v>355.5</v>
      </c>
      <c r="E1367" s="10">
        <f t="shared" si="129"/>
        <v>256.06666666666666</v>
      </c>
      <c r="F1367" s="10">
        <f t="shared" si="130"/>
        <v>261</v>
      </c>
      <c r="G1367" s="10">
        <f t="shared" si="131"/>
        <v>136.20689655172413</v>
      </c>
      <c r="H1367" s="10">
        <f t="shared" si="132"/>
        <v>121.62025926293542</v>
      </c>
    </row>
    <row r="1368" spans="1:8" x14ac:dyDescent="0.3">
      <c r="A1368" s="10">
        <f t="shared" si="133"/>
        <v>2014</v>
      </c>
      <c r="B1368" s="10" t="s">
        <v>94</v>
      </c>
      <c r="C1368" s="10" t="str">
        <f t="shared" si="128"/>
        <v>2014-Nov</v>
      </c>
      <c r="D1368" s="10">
        <v>99.5</v>
      </c>
      <c r="E1368" s="10">
        <f t="shared" si="129"/>
        <v>265.93333333333334</v>
      </c>
      <c r="F1368" s="10">
        <f t="shared" si="130"/>
        <v>263.88333333333333</v>
      </c>
      <c r="G1368" s="10">
        <f t="shared" si="131"/>
        <v>37.706056969620413</v>
      </c>
      <c r="H1368" s="10">
        <f t="shared" si="132"/>
        <v>67.576439773848591</v>
      </c>
    </row>
    <row r="1369" spans="1:8" x14ac:dyDescent="0.3">
      <c r="A1369" s="10">
        <f t="shared" si="133"/>
        <v>2014</v>
      </c>
      <c r="B1369" s="10" t="s">
        <v>95</v>
      </c>
      <c r="C1369" s="10" t="str">
        <f t="shared" si="128"/>
        <v>2014-Dec</v>
      </c>
      <c r="D1369" s="10">
        <v>47.2</v>
      </c>
      <c r="E1369" s="10">
        <f t="shared" si="129"/>
        <v>261.83333333333331</v>
      </c>
      <c r="F1369" s="10">
        <f t="shared" si="130"/>
        <v>266.38333333333333</v>
      </c>
      <c r="G1369" s="10">
        <f t="shared" si="131"/>
        <v>17.718826252893699</v>
      </c>
      <c r="H1369" s="10">
        <f t="shared" si="132"/>
        <v>16.591425721648235</v>
      </c>
    </row>
    <row r="1370" spans="1:8" x14ac:dyDescent="0.3">
      <c r="A1370" s="10">
        <f t="shared" si="133"/>
        <v>2015</v>
      </c>
      <c r="B1370" s="10" t="s">
        <v>84</v>
      </c>
      <c r="C1370" s="10" t="str">
        <f t="shared" si="128"/>
        <v>2015-Jan</v>
      </c>
      <c r="D1370" s="10">
        <v>3.1</v>
      </c>
      <c r="E1370" s="10">
        <f t="shared" si="129"/>
        <v>270.93333333333334</v>
      </c>
      <c r="F1370" s="10">
        <f t="shared" si="130"/>
        <v>259.60833333333335</v>
      </c>
      <c r="G1370" s="10">
        <f t="shared" si="131"/>
        <v>1.1941065065964753</v>
      </c>
      <c r="H1370" s="10">
        <f t="shared" si="132"/>
        <v>4.9026945630710452</v>
      </c>
    </row>
    <row r="1371" spans="1:8" x14ac:dyDescent="0.3">
      <c r="A1371" s="10">
        <f t="shared" si="133"/>
        <v>2015</v>
      </c>
      <c r="B1371" s="10" t="s">
        <v>85</v>
      </c>
      <c r="C1371" s="10" t="str">
        <f t="shared" si="128"/>
        <v>2015-Feb</v>
      </c>
      <c r="D1371" s="10">
        <v>5.8</v>
      </c>
      <c r="E1371" s="10">
        <f t="shared" si="129"/>
        <v>248.2833333333333</v>
      </c>
      <c r="F1371" s="10">
        <f t="shared" si="130"/>
        <v>228.21249999999998</v>
      </c>
      <c r="G1371" s="10">
        <f t="shared" si="131"/>
        <v>2.5414909349838419</v>
      </c>
      <c r="H1371" s="10">
        <f t="shared" si="132"/>
        <v>6.3261633717838892</v>
      </c>
    </row>
    <row r="1372" spans="1:8" x14ac:dyDescent="0.3">
      <c r="A1372" s="10">
        <f t="shared" si="133"/>
        <v>2015</v>
      </c>
      <c r="B1372" s="10" t="s">
        <v>86</v>
      </c>
      <c r="C1372" s="10" t="str">
        <f t="shared" si="128"/>
        <v>2015-Mar</v>
      </c>
      <c r="D1372" s="10">
        <v>50.1</v>
      </c>
      <c r="E1372" s="10">
        <f t="shared" si="129"/>
        <v>208.14166666666665</v>
      </c>
      <c r="F1372" s="10">
        <f t="shared" si="130"/>
        <v>207.89583333333331</v>
      </c>
      <c r="G1372" s="10">
        <f t="shared" si="131"/>
        <v>24.098607074857203</v>
      </c>
      <c r="H1372" s="10">
        <f t="shared" si="132"/>
        <v>15.37954663485211</v>
      </c>
    </row>
    <row r="1373" spans="1:8" x14ac:dyDescent="0.3">
      <c r="A1373" s="10">
        <f t="shared" si="133"/>
        <v>2015</v>
      </c>
      <c r="B1373" s="10" t="s">
        <v>87</v>
      </c>
      <c r="C1373" s="10" t="str">
        <f t="shared" si="128"/>
        <v>2015-Apr</v>
      </c>
      <c r="D1373" s="10">
        <v>214.1</v>
      </c>
      <c r="E1373" s="10">
        <f t="shared" si="129"/>
        <v>207.65</v>
      </c>
      <c r="F1373" s="10">
        <f t="shared" si="130"/>
        <v>205.67499999999998</v>
      </c>
      <c r="G1373" s="10">
        <f t="shared" si="131"/>
        <v>104.09626838458735</v>
      </c>
      <c r="H1373" s="10">
        <f t="shared" si="132"/>
        <v>45.500102945399853</v>
      </c>
    </row>
    <row r="1374" spans="1:8" x14ac:dyDescent="0.3">
      <c r="A1374" s="10">
        <f t="shared" si="133"/>
        <v>2015</v>
      </c>
      <c r="B1374" s="10" t="s">
        <v>88</v>
      </c>
      <c r="C1374" s="10" t="str">
        <f t="shared" si="128"/>
        <v>2015-May</v>
      </c>
      <c r="D1374" s="10">
        <v>201.8</v>
      </c>
      <c r="E1374" s="10">
        <f t="shared" si="129"/>
        <v>203.69999999999996</v>
      </c>
      <c r="F1374" s="10">
        <f t="shared" si="130"/>
        <v>208.87083333333331</v>
      </c>
      <c r="G1374" s="10">
        <f t="shared" si="131"/>
        <v>96.614733986315315</v>
      </c>
      <c r="H1374" s="10">
        <f t="shared" si="132"/>
        <v>94.194633866921578</v>
      </c>
    </row>
    <row r="1375" spans="1:8" x14ac:dyDescent="0.3">
      <c r="A1375" s="10">
        <f t="shared" si="133"/>
        <v>2015</v>
      </c>
      <c r="B1375" s="10" t="s">
        <v>89</v>
      </c>
      <c r="C1375" s="10" t="str">
        <f t="shared" si="128"/>
        <v>2015-Jun</v>
      </c>
      <c r="D1375" s="10">
        <v>563.6</v>
      </c>
      <c r="E1375" s="10">
        <f t="shared" si="129"/>
        <v>214.04166666666666</v>
      </c>
      <c r="F1375" s="10">
        <f t="shared" si="130"/>
        <v>215.38333333333333</v>
      </c>
      <c r="G1375" s="10">
        <f t="shared" si="131"/>
        <v>261.67298614872709</v>
      </c>
      <c r="H1375" s="10">
        <f t="shared" si="132"/>
        <v>269.42935814401113</v>
      </c>
    </row>
    <row r="1376" spans="1:8" x14ac:dyDescent="0.3">
      <c r="A1376" s="10">
        <f t="shared" si="133"/>
        <v>2015</v>
      </c>
      <c r="B1376" s="10" t="s">
        <v>90</v>
      </c>
      <c r="C1376" s="10" t="str">
        <f t="shared" si="128"/>
        <v>2015-Jul</v>
      </c>
      <c r="D1376" s="10">
        <v>406</v>
      </c>
      <c r="E1376" s="10">
        <f t="shared" si="129"/>
        <v>216.72499999999999</v>
      </c>
      <c r="F1376" s="10">
        <f t="shared" si="130"/>
        <v>216.72083333333333</v>
      </c>
      <c r="G1376" s="10">
        <f t="shared" si="131"/>
        <v>187.33778093938054</v>
      </c>
      <c r="H1376" s="10">
        <f t="shared" si="132"/>
        <v>285.19083662626548</v>
      </c>
    </row>
    <row r="1377" spans="1:8" x14ac:dyDescent="0.3">
      <c r="A1377" s="10">
        <f t="shared" si="133"/>
        <v>2015</v>
      </c>
      <c r="B1377" s="10" t="s">
        <v>91</v>
      </c>
      <c r="C1377" s="10" t="str">
        <f t="shared" si="128"/>
        <v>2015-Aug</v>
      </c>
      <c r="D1377" s="10">
        <v>252.2</v>
      </c>
      <c r="E1377" s="10">
        <f t="shared" si="129"/>
        <v>216.71666666666667</v>
      </c>
      <c r="F1377" s="10">
        <f t="shared" si="130"/>
        <v>217.15833333333333</v>
      </c>
      <c r="G1377" s="10">
        <f t="shared" si="131"/>
        <v>116.13645957250854</v>
      </c>
      <c r="H1377" s="10">
        <f t="shared" si="132"/>
        <v>173.75703732870761</v>
      </c>
    </row>
    <row r="1378" spans="1:8" x14ac:dyDescent="0.3">
      <c r="A1378" s="10">
        <f t="shared" si="133"/>
        <v>2015</v>
      </c>
      <c r="B1378" s="10" t="s">
        <v>92</v>
      </c>
      <c r="C1378" s="10" t="str">
        <f t="shared" si="128"/>
        <v>2015-Sep</v>
      </c>
      <c r="D1378" s="10">
        <v>292.89999999999998</v>
      </c>
      <c r="E1378" s="10">
        <f t="shared" si="129"/>
        <v>217.6</v>
      </c>
      <c r="F1378" s="10">
        <f t="shared" si="130"/>
        <v>216.44583333333333</v>
      </c>
      <c r="G1378" s="10">
        <f t="shared" si="131"/>
        <v>135.32254028144069</v>
      </c>
      <c r="H1378" s="10">
        <f t="shared" si="132"/>
        <v>99.531501760555074</v>
      </c>
    </row>
    <row r="1379" spans="1:8" x14ac:dyDescent="0.3">
      <c r="A1379" s="10">
        <f t="shared" si="133"/>
        <v>2015</v>
      </c>
      <c r="B1379" s="10" t="s">
        <v>93</v>
      </c>
      <c r="C1379" s="10" t="str">
        <f t="shared" si="128"/>
        <v>2015-Oct</v>
      </c>
      <c r="D1379" s="10">
        <v>308.10000000000002</v>
      </c>
      <c r="E1379" s="10">
        <f t="shared" si="129"/>
        <v>215.29166666666666</v>
      </c>
      <c r="F1379" s="10">
        <f t="shared" si="130"/>
        <v>207.75833333333333</v>
      </c>
      <c r="G1379" s="10">
        <f t="shared" si="131"/>
        <v>148.29730054951668</v>
      </c>
      <c r="H1379" s="10">
        <f t="shared" si="132"/>
        <v>121.62025926293542</v>
      </c>
    </row>
    <row r="1380" spans="1:8" x14ac:dyDescent="0.3">
      <c r="A1380" s="10">
        <f t="shared" si="133"/>
        <v>2015</v>
      </c>
      <c r="B1380" s="10" t="s">
        <v>94</v>
      </c>
      <c r="C1380" s="10" t="str">
        <f t="shared" si="128"/>
        <v>2015-Nov</v>
      </c>
      <c r="D1380" s="10">
        <v>223.6</v>
      </c>
      <c r="E1380" s="10">
        <f t="shared" si="129"/>
        <v>200.22500000000002</v>
      </c>
      <c r="F1380" s="10">
        <f t="shared" si="130"/>
        <v>202.58333333333337</v>
      </c>
      <c r="G1380" s="10">
        <f t="shared" si="131"/>
        <v>110.37433155080213</v>
      </c>
      <c r="H1380" s="10">
        <f t="shared" si="132"/>
        <v>67.576439773848591</v>
      </c>
    </row>
    <row r="1381" spans="1:8" x14ac:dyDescent="0.3">
      <c r="A1381" s="10">
        <f t="shared" si="133"/>
        <v>2015</v>
      </c>
      <c r="B1381" s="10" t="s">
        <v>95</v>
      </c>
      <c r="C1381" s="10" t="str">
        <f t="shared" si="128"/>
        <v>2015-Dec</v>
      </c>
      <c r="D1381" s="10">
        <v>79.400000000000006</v>
      </c>
      <c r="E1381" s="10">
        <f t="shared" si="129"/>
        <v>204.94166666666669</v>
      </c>
      <c r="F1381" s="10">
        <f t="shared" si="130"/>
        <v>206.2791666666667</v>
      </c>
      <c r="G1381" s="10">
        <f t="shared" si="131"/>
        <v>38.491526450804933</v>
      </c>
      <c r="H1381" s="10">
        <f t="shared" si="132"/>
        <v>16.591425721648235</v>
      </c>
    </row>
    <row r="1382" spans="1:8" x14ac:dyDescent="0.3">
      <c r="A1382" s="10">
        <f t="shared" si="133"/>
        <v>2016</v>
      </c>
      <c r="B1382" s="10" t="s">
        <v>84</v>
      </c>
      <c r="C1382" s="10" t="str">
        <f t="shared" si="128"/>
        <v>2016-Jan</v>
      </c>
      <c r="D1382" s="10">
        <v>3</v>
      </c>
      <c r="E1382" s="10">
        <f t="shared" si="129"/>
        <v>207.6166666666667</v>
      </c>
      <c r="F1382" s="10">
        <f t="shared" si="130"/>
        <v>209.09583333333336</v>
      </c>
      <c r="G1382" s="10">
        <f t="shared" si="131"/>
        <v>1.4347488193212838</v>
      </c>
      <c r="H1382" s="10">
        <f t="shared" si="132"/>
        <v>4.9026945630710452</v>
      </c>
    </row>
    <row r="1383" spans="1:8" x14ac:dyDescent="0.3">
      <c r="A1383" s="10">
        <f t="shared" si="133"/>
        <v>2016</v>
      </c>
      <c r="B1383" s="10" t="s">
        <v>85</v>
      </c>
      <c r="C1383" s="10" t="str">
        <f t="shared" si="128"/>
        <v>2016-Feb</v>
      </c>
      <c r="D1383" s="10">
        <v>16.399999999999999</v>
      </c>
      <c r="E1383" s="10">
        <f t="shared" si="129"/>
        <v>210.57500000000005</v>
      </c>
      <c r="F1383" s="10">
        <f t="shared" si="130"/>
        <v>209.69166666666666</v>
      </c>
      <c r="G1383" s="10">
        <f t="shared" si="131"/>
        <v>7.8210070341374234</v>
      </c>
      <c r="H1383" s="10">
        <f t="shared" si="132"/>
        <v>6.3261633717838892</v>
      </c>
    </row>
    <row r="1384" spans="1:8" x14ac:dyDescent="0.3">
      <c r="A1384" s="10">
        <f t="shared" si="133"/>
        <v>2016</v>
      </c>
      <c r="B1384" s="10" t="s">
        <v>86</v>
      </c>
      <c r="C1384" s="10" t="str">
        <f t="shared" si="128"/>
        <v>2016-Mar</v>
      </c>
      <c r="D1384" s="10">
        <v>22.4</v>
      </c>
      <c r="E1384" s="10">
        <f t="shared" si="129"/>
        <v>208.80833333333331</v>
      </c>
      <c r="F1384" s="10">
        <f t="shared" si="130"/>
        <v>200.10833333333332</v>
      </c>
      <c r="G1384" s="10">
        <f t="shared" si="131"/>
        <v>11.193936617665432</v>
      </c>
      <c r="H1384" s="10">
        <f t="shared" si="132"/>
        <v>15.37954663485211</v>
      </c>
    </row>
    <row r="1385" spans="1:8" x14ac:dyDescent="0.3">
      <c r="A1385" s="10">
        <f t="shared" si="133"/>
        <v>2016</v>
      </c>
      <c r="B1385" s="10" t="s">
        <v>87</v>
      </c>
      <c r="C1385" s="10" t="str">
        <f t="shared" si="128"/>
        <v>2016-Apr</v>
      </c>
      <c r="D1385" s="10">
        <v>33.299999999999997</v>
      </c>
      <c r="E1385" s="10">
        <f t="shared" si="129"/>
        <v>191.40833333333333</v>
      </c>
      <c r="F1385" s="10">
        <f t="shared" si="130"/>
        <v>182.95</v>
      </c>
      <c r="G1385" s="10">
        <f t="shared" si="131"/>
        <v>18.201694452036072</v>
      </c>
      <c r="H1385" s="10">
        <f t="shared" si="132"/>
        <v>45.500102945399853</v>
      </c>
    </row>
    <row r="1386" spans="1:8" x14ac:dyDescent="0.3">
      <c r="A1386" s="10">
        <f t="shared" si="133"/>
        <v>2016</v>
      </c>
      <c r="B1386" s="10" t="s">
        <v>88</v>
      </c>
      <c r="C1386" s="10" t="str">
        <f t="shared" si="128"/>
        <v>2016-May</v>
      </c>
      <c r="D1386" s="10">
        <v>258.39999999999998</v>
      </c>
      <c r="E1386" s="10">
        <f t="shared" si="129"/>
        <v>174.49166666666667</v>
      </c>
      <c r="F1386" s="10">
        <f t="shared" si="130"/>
        <v>167.58749999999998</v>
      </c>
      <c r="G1386" s="10">
        <f t="shared" si="131"/>
        <v>154.18811068844633</v>
      </c>
      <c r="H1386" s="10">
        <f t="shared" si="132"/>
        <v>94.194633866921578</v>
      </c>
    </row>
    <row r="1387" spans="1:8" x14ac:dyDescent="0.3">
      <c r="A1387" s="10">
        <f t="shared" si="133"/>
        <v>2016</v>
      </c>
      <c r="B1387" s="10" t="s">
        <v>89</v>
      </c>
      <c r="C1387" s="10" t="str">
        <f t="shared" si="128"/>
        <v>2016-Jun</v>
      </c>
      <c r="D1387" s="10">
        <v>595.70000000000005</v>
      </c>
      <c r="E1387" s="10">
        <f t="shared" si="129"/>
        <v>160.68333333333331</v>
      </c>
      <c r="F1387" s="10">
        <f t="shared" si="130"/>
        <v>158.29166666666666</v>
      </c>
      <c r="G1387" s="10">
        <f t="shared" si="131"/>
        <v>376.33061331929463</v>
      </c>
      <c r="H1387" s="10">
        <f t="shared" si="132"/>
        <v>269.42935814401113</v>
      </c>
    </row>
    <row r="1388" spans="1:8" x14ac:dyDescent="0.3">
      <c r="A1388" s="10">
        <f t="shared" si="133"/>
        <v>2016</v>
      </c>
      <c r="B1388" s="10" t="s">
        <v>90</v>
      </c>
      <c r="C1388" s="10" t="str">
        <f t="shared" si="128"/>
        <v>2016-Jul</v>
      </c>
      <c r="D1388" s="10">
        <v>441.5</v>
      </c>
      <c r="E1388" s="10">
        <f t="shared" si="129"/>
        <v>155.9</v>
      </c>
      <c r="F1388" s="10">
        <f t="shared" si="130"/>
        <v>156.30416666666667</v>
      </c>
      <c r="G1388" s="10">
        <f t="shared" si="131"/>
        <v>282.46207981233169</v>
      </c>
      <c r="H1388" s="10">
        <f t="shared" si="132"/>
        <v>285.19083662626548</v>
      </c>
    </row>
    <row r="1389" spans="1:8" x14ac:dyDescent="0.3">
      <c r="A1389" s="10">
        <f t="shared" si="133"/>
        <v>2016</v>
      </c>
      <c r="B1389" s="10" t="s">
        <v>91</v>
      </c>
      <c r="C1389" s="10" t="str">
        <f t="shared" si="128"/>
        <v>2016-Aug</v>
      </c>
      <c r="D1389" s="10">
        <v>231</v>
      </c>
      <c r="E1389" s="10">
        <f t="shared" si="129"/>
        <v>156.70833333333334</v>
      </c>
      <c r="F1389" s="10">
        <f t="shared" si="130"/>
        <v>156.03749999999999</v>
      </c>
      <c r="G1389" s="10">
        <f t="shared" si="131"/>
        <v>148.04133621725546</v>
      </c>
      <c r="H1389" s="10">
        <f t="shared" si="132"/>
        <v>173.75703732870761</v>
      </c>
    </row>
    <row r="1390" spans="1:8" x14ac:dyDescent="0.3">
      <c r="A1390" s="10">
        <f t="shared" si="133"/>
        <v>2016</v>
      </c>
      <c r="B1390" s="10" t="s">
        <v>92</v>
      </c>
      <c r="C1390" s="10" t="str">
        <f t="shared" si="128"/>
        <v>2016-Sep</v>
      </c>
      <c r="D1390" s="10">
        <v>84.1</v>
      </c>
      <c r="E1390" s="10">
        <f t="shared" si="129"/>
        <v>155.36666666666665</v>
      </c>
      <c r="F1390" s="10">
        <f t="shared" si="130"/>
        <v>158.09166666666664</v>
      </c>
      <c r="G1390" s="10">
        <f t="shared" si="131"/>
        <v>53.196984871646208</v>
      </c>
      <c r="H1390" s="10">
        <f t="shared" si="132"/>
        <v>99.531501760555074</v>
      </c>
    </row>
    <row r="1391" spans="1:8" x14ac:dyDescent="0.3">
      <c r="A1391" s="10">
        <f t="shared" si="133"/>
        <v>2016</v>
      </c>
      <c r="B1391" s="10" t="s">
        <v>93</v>
      </c>
      <c r="C1391" s="10" t="str">
        <f t="shared" si="128"/>
        <v>2016-Oct</v>
      </c>
      <c r="D1391" s="10">
        <v>105.1</v>
      </c>
      <c r="E1391" s="10">
        <f t="shared" si="129"/>
        <v>160.81666666666666</v>
      </c>
      <c r="F1391" s="10">
        <f t="shared" si="130"/>
        <v>161.62916666666666</v>
      </c>
      <c r="G1391" s="10">
        <f t="shared" si="131"/>
        <v>65.025392487948238</v>
      </c>
      <c r="H1391" s="10">
        <f t="shared" si="132"/>
        <v>121.62025926293542</v>
      </c>
    </row>
    <row r="1392" spans="1:8" x14ac:dyDescent="0.3">
      <c r="A1392" s="10">
        <f t="shared" si="133"/>
        <v>2016</v>
      </c>
      <c r="B1392" s="10" t="s">
        <v>94</v>
      </c>
      <c r="C1392" s="10" t="str">
        <f t="shared" si="128"/>
        <v>2016-Nov</v>
      </c>
      <c r="D1392" s="10">
        <v>57.9</v>
      </c>
      <c r="E1392" s="10">
        <f t="shared" si="129"/>
        <v>162.44166666666663</v>
      </c>
      <c r="F1392" s="10">
        <f t="shared" si="130"/>
        <v>160.56249999999997</v>
      </c>
      <c r="G1392" s="10">
        <f t="shared" si="131"/>
        <v>36.060724017127292</v>
      </c>
      <c r="H1392" s="10">
        <f t="shared" si="132"/>
        <v>67.576439773848591</v>
      </c>
    </row>
    <row r="1393" spans="1:8" x14ac:dyDescent="0.3">
      <c r="A1393" s="10">
        <f t="shared" si="133"/>
        <v>2016</v>
      </c>
      <c r="B1393" s="10" t="s">
        <v>95</v>
      </c>
      <c r="C1393" s="10" t="str">
        <f t="shared" si="128"/>
        <v>2016-Dec</v>
      </c>
      <c r="D1393" s="10">
        <v>22</v>
      </c>
      <c r="E1393" s="10">
        <f t="shared" si="129"/>
        <v>158.68333333333331</v>
      </c>
      <c r="F1393" s="10">
        <f t="shared" si="130"/>
        <v>158.02083333333331</v>
      </c>
      <c r="G1393" s="10">
        <f t="shared" si="131"/>
        <v>13.922214897824656</v>
      </c>
      <c r="H1393" s="10">
        <f t="shared" si="132"/>
        <v>16.591425721648235</v>
      </c>
    </row>
    <row r="1394" spans="1:8" x14ac:dyDescent="0.3">
      <c r="A1394" s="10">
        <f t="shared" si="133"/>
        <v>2017</v>
      </c>
      <c r="B1394" s="10" t="s">
        <v>84</v>
      </c>
      <c r="C1394" s="10" t="str">
        <f t="shared" si="128"/>
        <v>2017-Jan</v>
      </c>
      <c r="D1394" s="10">
        <v>12.7</v>
      </c>
      <c r="E1394" s="10">
        <f t="shared" si="129"/>
        <v>157.35833333333332</v>
      </c>
      <c r="F1394" s="10">
        <f t="shared" si="130"/>
        <v>154.73333333333332</v>
      </c>
      <c r="G1394" s="10">
        <f t="shared" si="131"/>
        <v>8.2076691081430422</v>
      </c>
      <c r="H1394" s="10">
        <f t="shared" si="132"/>
        <v>4.9026945630710452</v>
      </c>
    </row>
    <row r="1395" spans="1:8" x14ac:dyDescent="0.3">
      <c r="A1395" s="10">
        <f t="shared" si="133"/>
        <v>2017</v>
      </c>
      <c r="B1395" s="10" t="s">
        <v>85</v>
      </c>
      <c r="C1395" s="10" t="str">
        <f t="shared" si="128"/>
        <v>2017-Feb</v>
      </c>
      <c r="D1395" s="10">
        <v>0.3</v>
      </c>
      <c r="E1395" s="10">
        <f t="shared" si="129"/>
        <v>152.10833333333332</v>
      </c>
      <c r="F1395" s="10">
        <f t="shared" si="130"/>
        <v>161.75833333333333</v>
      </c>
      <c r="G1395" s="10">
        <f t="shared" si="131"/>
        <v>0.18546185152748443</v>
      </c>
      <c r="H1395" s="10">
        <f t="shared" si="132"/>
        <v>6.3261633717838892</v>
      </c>
    </row>
    <row r="1396" spans="1:8" x14ac:dyDescent="0.3">
      <c r="A1396" s="10">
        <f t="shared" si="133"/>
        <v>2017</v>
      </c>
      <c r="B1396" s="10" t="s">
        <v>86</v>
      </c>
      <c r="C1396" s="10" t="str">
        <f t="shared" si="128"/>
        <v>2017-Mar</v>
      </c>
      <c r="D1396" s="10">
        <v>87.8</v>
      </c>
      <c r="E1396" s="10">
        <f t="shared" si="129"/>
        <v>171.40833333333333</v>
      </c>
      <c r="F1396" s="10">
        <f t="shared" si="130"/>
        <v>186.05</v>
      </c>
      <c r="G1396" s="10">
        <f t="shared" si="131"/>
        <v>47.1916151572158</v>
      </c>
      <c r="H1396" s="10">
        <f t="shared" si="132"/>
        <v>15.37954663485211</v>
      </c>
    </row>
    <row r="1397" spans="1:8" x14ac:dyDescent="0.3">
      <c r="A1397" s="10">
        <f t="shared" si="133"/>
        <v>2017</v>
      </c>
      <c r="B1397" s="10" t="s">
        <v>87</v>
      </c>
      <c r="C1397" s="10" t="str">
        <f t="shared" si="128"/>
        <v>2017-Apr</v>
      </c>
      <c r="D1397" s="10">
        <v>52.8</v>
      </c>
      <c r="E1397" s="10">
        <f t="shared" si="129"/>
        <v>200.69166666666669</v>
      </c>
      <c r="F1397" s="10">
        <f t="shared" si="130"/>
        <v>205.8125</v>
      </c>
      <c r="G1397" s="10">
        <f t="shared" si="131"/>
        <v>25.654418463407229</v>
      </c>
      <c r="H1397" s="10">
        <f t="shared" si="132"/>
        <v>45.500102945399853</v>
      </c>
    </row>
    <row r="1398" spans="1:8" x14ac:dyDescent="0.3">
      <c r="A1398" s="10">
        <f t="shared" si="133"/>
        <v>2017</v>
      </c>
      <c r="B1398" s="10" t="s">
        <v>88</v>
      </c>
      <c r="C1398" s="10" t="str">
        <f t="shared" si="128"/>
        <v>2017-May</v>
      </c>
      <c r="D1398" s="10">
        <v>213.3</v>
      </c>
      <c r="E1398" s="10">
        <f t="shared" si="129"/>
        <v>210.93333333333331</v>
      </c>
      <c r="F1398" s="10">
        <f t="shared" si="130"/>
        <v>214.85833333333329</v>
      </c>
      <c r="G1398" s="10">
        <f t="shared" si="131"/>
        <v>99.274715898072387</v>
      </c>
      <c r="H1398" s="10">
        <f t="shared" si="132"/>
        <v>94.194633866921578</v>
      </c>
    </row>
    <row r="1399" spans="1:8" x14ac:dyDescent="0.3">
      <c r="A1399" s="10">
        <f t="shared" si="133"/>
        <v>2017</v>
      </c>
      <c r="B1399" s="10" t="s">
        <v>89</v>
      </c>
      <c r="C1399" s="10" t="str">
        <f t="shared" si="128"/>
        <v>2017-Jun</v>
      </c>
      <c r="D1399" s="10">
        <v>579.79999999999995</v>
      </c>
      <c r="E1399" s="10">
        <f t="shared" si="129"/>
        <v>218.7833333333333</v>
      </c>
      <c r="F1399" s="10">
        <f t="shared" si="130"/>
        <v>220.42499999999995</v>
      </c>
      <c r="G1399" s="10">
        <f t="shared" si="131"/>
        <v>263.03731427923333</v>
      </c>
      <c r="H1399" s="10">
        <f t="shared" si="132"/>
        <v>269.42935814401113</v>
      </c>
    </row>
    <row r="1400" spans="1:8" x14ac:dyDescent="0.3">
      <c r="A1400" s="10">
        <f t="shared" si="133"/>
        <v>2017</v>
      </c>
      <c r="B1400" s="10" t="s">
        <v>90</v>
      </c>
      <c r="C1400" s="10" t="str">
        <f t="shared" si="128"/>
        <v>2017-Jul</v>
      </c>
      <c r="D1400" s="10">
        <v>378.5</v>
      </c>
      <c r="E1400" s="10">
        <f t="shared" si="129"/>
        <v>222.06666666666663</v>
      </c>
      <c r="F1400" s="10"/>
      <c r="G1400" s="10"/>
      <c r="H1400" s="10"/>
    </row>
    <row r="1401" spans="1:8" x14ac:dyDescent="0.3">
      <c r="A1401" s="10">
        <f t="shared" si="133"/>
        <v>2017</v>
      </c>
      <c r="B1401" s="10" t="s">
        <v>91</v>
      </c>
      <c r="C1401" s="10" t="str">
        <f t="shared" si="128"/>
        <v>2017-Aug</v>
      </c>
      <c r="D1401" s="10">
        <v>462.6</v>
      </c>
      <c r="E1401" s="10"/>
      <c r="F1401" s="10"/>
      <c r="G1401" s="10"/>
      <c r="H1401" s="10"/>
    </row>
    <row r="1402" spans="1:8" x14ac:dyDescent="0.3">
      <c r="A1402" s="10">
        <f t="shared" si="133"/>
        <v>2017</v>
      </c>
      <c r="B1402" s="10" t="s">
        <v>92</v>
      </c>
      <c r="C1402" s="10" t="str">
        <f t="shared" si="128"/>
        <v>2017-Sep</v>
      </c>
      <c r="D1402" s="10">
        <v>435.5</v>
      </c>
      <c r="E1402" s="10"/>
      <c r="F1402" s="10"/>
      <c r="G1402" s="10"/>
      <c r="H1402" s="10"/>
    </row>
    <row r="1403" spans="1:8" x14ac:dyDescent="0.3">
      <c r="A1403" s="10">
        <f t="shared" si="133"/>
        <v>2017</v>
      </c>
      <c r="B1403" s="10" t="s">
        <v>93</v>
      </c>
      <c r="C1403" s="10" t="str">
        <f t="shared" si="128"/>
        <v>2017-Oct</v>
      </c>
      <c r="D1403" s="10">
        <v>228</v>
      </c>
      <c r="E1403" s="10"/>
      <c r="F1403" s="10"/>
      <c r="G1403" s="10"/>
      <c r="H1403" s="10"/>
    </row>
    <row r="1404" spans="1:8" x14ac:dyDescent="0.3">
      <c r="A1404" s="10">
        <f t="shared" si="133"/>
        <v>2017</v>
      </c>
      <c r="B1404" s="10" t="s">
        <v>94</v>
      </c>
      <c r="C1404" s="10" t="str">
        <f t="shared" si="128"/>
        <v>2017-Nov</v>
      </c>
      <c r="D1404" s="10">
        <v>152.1</v>
      </c>
      <c r="E1404" s="10"/>
      <c r="F1404" s="10"/>
      <c r="G1404" s="10"/>
      <c r="H1404" s="10"/>
    </row>
    <row r="1405" spans="1:8" x14ac:dyDescent="0.3">
      <c r="A1405" s="10">
        <f t="shared" si="133"/>
        <v>2017</v>
      </c>
      <c r="B1405" s="10" t="s">
        <v>95</v>
      </c>
      <c r="C1405" s="10" t="str">
        <f t="shared" si="128"/>
        <v>2017-Dec</v>
      </c>
      <c r="D1405" s="10">
        <v>61.4</v>
      </c>
      <c r="E1405" s="10"/>
      <c r="F1405" s="10"/>
      <c r="G1405" s="10"/>
      <c r="H1405" s="10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11EFC-CFDD-4EB4-BEDC-396FE13C9CDC}">
  <dimension ref="A1:O118"/>
  <sheetViews>
    <sheetView topLeftCell="I1" workbookViewId="0">
      <selection activeCell="W24" sqref="W24"/>
    </sheetView>
  </sheetViews>
  <sheetFormatPr defaultColWidth="8.88671875" defaultRowHeight="14.4" x14ac:dyDescent="0.3"/>
  <cols>
    <col min="1" max="1" width="12.5546875" style="2" bestFit="1" customWidth="1"/>
    <col min="2" max="14" width="8.88671875" style="2"/>
    <col min="15" max="15" width="15.21875" style="2" bestFit="1" customWidth="1"/>
    <col min="16" max="16384" width="8.88671875" style="2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20" t="s">
        <v>101</v>
      </c>
      <c r="B2" s="10">
        <v>1901</v>
      </c>
      <c r="C2" s="10">
        <v>55.7</v>
      </c>
      <c r="D2" s="10">
        <v>50.1</v>
      </c>
      <c r="E2" s="10">
        <v>25.2</v>
      </c>
      <c r="F2" s="10">
        <v>2.1</v>
      </c>
      <c r="G2" s="10">
        <v>25.2</v>
      </c>
      <c r="H2" s="10">
        <v>10.4</v>
      </c>
      <c r="I2" s="10">
        <v>178.2</v>
      </c>
      <c r="J2" s="10">
        <v>145</v>
      </c>
      <c r="K2" s="10">
        <v>24.4</v>
      </c>
      <c r="L2" s="10">
        <v>3.7</v>
      </c>
      <c r="M2" s="10">
        <v>0</v>
      </c>
      <c r="N2" s="10">
        <v>3.3</v>
      </c>
      <c r="O2" s="4">
        <f t="shared" ref="O2:O65" si="0">AVERAGE(C2:N2)</f>
        <v>43.608333333333327</v>
      </c>
    </row>
    <row r="3" spans="1:15" x14ac:dyDescent="0.3">
      <c r="A3" s="20" t="s">
        <v>101</v>
      </c>
      <c r="B3" s="10">
        <v>1902</v>
      </c>
      <c r="C3" s="10">
        <v>0</v>
      </c>
      <c r="D3" s="10">
        <v>0.8</v>
      </c>
      <c r="E3" s="10">
        <v>9.9</v>
      </c>
      <c r="F3" s="10">
        <v>10.9</v>
      </c>
      <c r="G3" s="10">
        <v>29.6</v>
      </c>
      <c r="H3" s="10">
        <v>49.9</v>
      </c>
      <c r="I3" s="10">
        <v>125.6</v>
      </c>
      <c r="J3" s="10">
        <v>94.9</v>
      </c>
      <c r="K3" s="10">
        <v>67.2</v>
      </c>
      <c r="L3" s="10">
        <v>9</v>
      </c>
      <c r="M3" s="10">
        <v>0</v>
      </c>
      <c r="N3" s="10">
        <v>0.1</v>
      </c>
      <c r="O3" s="4">
        <f t="shared" si="0"/>
        <v>33.158333333333339</v>
      </c>
    </row>
    <row r="4" spans="1:15" x14ac:dyDescent="0.3">
      <c r="A4" s="20" t="s">
        <v>101</v>
      </c>
      <c r="B4" s="10">
        <v>1903</v>
      </c>
      <c r="C4" s="10">
        <v>29.5</v>
      </c>
      <c r="D4" s="10">
        <v>0.5</v>
      </c>
      <c r="E4" s="10">
        <v>45</v>
      </c>
      <c r="F4" s="10">
        <v>1.3</v>
      </c>
      <c r="G4" s="10">
        <v>9.1999999999999993</v>
      </c>
      <c r="H4" s="10">
        <v>5.2</v>
      </c>
      <c r="I4" s="10">
        <v>212.2</v>
      </c>
      <c r="J4" s="10">
        <v>119.1</v>
      </c>
      <c r="K4" s="10">
        <v>132.5</v>
      </c>
      <c r="L4" s="10">
        <v>6.9</v>
      </c>
      <c r="M4" s="10">
        <v>0</v>
      </c>
      <c r="N4" s="10">
        <v>9.5</v>
      </c>
      <c r="O4" s="4">
        <f t="shared" si="0"/>
        <v>47.574999999999996</v>
      </c>
    </row>
    <row r="5" spans="1:15" x14ac:dyDescent="0.3">
      <c r="A5" s="20" t="s">
        <v>101</v>
      </c>
      <c r="B5" s="10">
        <v>1904</v>
      </c>
      <c r="C5" s="10">
        <v>24.2</v>
      </c>
      <c r="D5" s="10">
        <v>1.7</v>
      </c>
      <c r="E5" s="10">
        <v>87.8</v>
      </c>
      <c r="F5" s="10">
        <v>1.2</v>
      </c>
      <c r="G5" s="10">
        <v>13.8</v>
      </c>
      <c r="H5" s="10">
        <v>22</v>
      </c>
      <c r="I5" s="10">
        <v>59.9</v>
      </c>
      <c r="J5" s="10">
        <v>124</v>
      </c>
      <c r="K5" s="10">
        <v>73.8</v>
      </c>
      <c r="L5" s="10">
        <v>7.4</v>
      </c>
      <c r="M5" s="10">
        <v>9.8000000000000007</v>
      </c>
      <c r="N5" s="10">
        <v>25.9</v>
      </c>
      <c r="O5" s="4">
        <f t="shared" si="0"/>
        <v>37.625</v>
      </c>
    </row>
    <row r="6" spans="1:15" x14ac:dyDescent="0.3">
      <c r="A6" s="20" t="s">
        <v>101</v>
      </c>
      <c r="B6" s="10">
        <v>1905</v>
      </c>
      <c r="C6" s="10">
        <v>53</v>
      </c>
      <c r="D6" s="10">
        <v>40.299999999999997</v>
      </c>
      <c r="E6" s="10">
        <v>24.3</v>
      </c>
      <c r="F6" s="10">
        <v>0.5</v>
      </c>
      <c r="G6" s="10">
        <v>2.2000000000000002</v>
      </c>
      <c r="H6" s="10">
        <v>19.2</v>
      </c>
      <c r="I6" s="10">
        <v>122.6</v>
      </c>
      <c r="J6" s="10">
        <v>50.3</v>
      </c>
      <c r="K6" s="10">
        <v>111.1</v>
      </c>
      <c r="L6" s="10">
        <v>1.2</v>
      </c>
      <c r="M6" s="10">
        <v>0</v>
      </c>
      <c r="N6" s="10">
        <v>9.4</v>
      </c>
      <c r="O6" s="4">
        <f t="shared" si="0"/>
        <v>36.174999999999997</v>
      </c>
    </row>
    <row r="7" spans="1:15" x14ac:dyDescent="0.3">
      <c r="A7" s="20" t="s">
        <v>101</v>
      </c>
      <c r="B7" s="10">
        <v>1906</v>
      </c>
      <c r="C7" s="10">
        <v>5.3</v>
      </c>
      <c r="D7" s="10">
        <v>83.1</v>
      </c>
      <c r="E7" s="10">
        <v>50.5</v>
      </c>
      <c r="F7" s="10">
        <v>1.5</v>
      </c>
      <c r="G7" s="10">
        <v>4.7</v>
      </c>
      <c r="H7" s="10">
        <v>38.299999999999997</v>
      </c>
      <c r="I7" s="10">
        <v>99.4</v>
      </c>
      <c r="J7" s="10">
        <v>190.5</v>
      </c>
      <c r="K7" s="10">
        <v>181.5</v>
      </c>
      <c r="L7" s="10">
        <v>0.5</v>
      </c>
      <c r="M7" s="10">
        <v>0</v>
      </c>
      <c r="N7" s="10">
        <v>22.2</v>
      </c>
      <c r="O7" s="4">
        <f t="shared" si="0"/>
        <v>56.458333333333336</v>
      </c>
    </row>
    <row r="8" spans="1:15" x14ac:dyDescent="0.3">
      <c r="A8" s="20" t="s">
        <v>101</v>
      </c>
      <c r="B8" s="10">
        <v>1907</v>
      </c>
      <c r="C8" s="10">
        <v>27.3</v>
      </c>
      <c r="D8" s="10">
        <v>95.4</v>
      </c>
      <c r="E8" s="10">
        <v>53.1</v>
      </c>
      <c r="F8" s="10">
        <v>50.7</v>
      </c>
      <c r="G8" s="10">
        <v>3.3</v>
      </c>
      <c r="H8" s="10">
        <v>20.2</v>
      </c>
      <c r="I8" s="10">
        <v>82.8</v>
      </c>
      <c r="J8" s="10">
        <v>249</v>
      </c>
      <c r="K8" s="10">
        <v>6.8</v>
      </c>
      <c r="L8" s="10">
        <v>0.4</v>
      </c>
      <c r="M8" s="10">
        <v>0</v>
      </c>
      <c r="N8" s="10">
        <v>0</v>
      </c>
      <c r="O8" s="4">
        <f t="shared" si="0"/>
        <v>49.083333333333321</v>
      </c>
    </row>
    <row r="9" spans="1:15" x14ac:dyDescent="0.3">
      <c r="A9" s="20" t="s">
        <v>101</v>
      </c>
      <c r="B9" s="10">
        <v>1908</v>
      </c>
      <c r="C9" s="10">
        <v>46.9</v>
      </c>
      <c r="D9" s="10">
        <v>11.8</v>
      </c>
      <c r="E9" s="10">
        <v>0.3</v>
      </c>
      <c r="F9" s="10">
        <v>31.3</v>
      </c>
      <c r="G9" s="10">
        <v>12.1</v>
      </c>
      <c r="H9" s="10">
        <v>13</v>
      </c>
      <c r="I9" s="10">
        <v>183.8</v>
      </c>
      <c r="J9" s="10">
        <v>399.1</v>
      </c>
      <c r="K9" s="10">
        <v>37.299999999999997</v>
      </c>
      <c r="L9" s="10">
        <v>1.2</v>
      </c>
      <c r="M9" s="10">
        <v>1.7</v>
      </c>
      <c r="N9" s="10">
        <v>2</v>
      </c>
      <c r="O9" s="4">
        <f t="shared" si="0"/>
        <v>61.708333333333336</v>
      </c>
    </row>
    <row r="10" spans="1:15" x14ac:dyDescent="0.3">
      <c r="A10" s="20" t="s">
        <v>101</v>
      </c>
      <c r="B10" s="10">
        <v>1909</v>
      </c>
      <c r="C10" s="10">
        <v>34</v>
      </c>
      <c r="D10" s="10">
        <v>21</v>
      </c>
      <c r="E10" s="10">
        <v>0.2</v>
      </c>
      <c r="F10" s="10">
        <v>48.6</v>
      </c>
      <c r="G10" s="10">
        <v>1.8</v>
      </c>
      <c r="H10" s="10">
        <v>81.3</v>
      </c>
      <c r="I10" s="10">
        <v>240.9</v>
      </c>
      <c r="J10" s="10">
        <v>178.7</v>
      </c>
      <c r="K10" s="10">
        <v>197.2</v>
      </c>
      <c r="L10" s="10">
        <v>1.5</v>
      </c>
      <c r="M10" s="10">
        <v>0</v>
      </c>
      <c r="N10" s="10">
        <v>40.5</v>
      </c>
      <c r="O10" s="4">
        <f t="shared" si="0"/>
        <v>70.475000000000009</v>
      </c>
    </row>
    <row r="11" spans="1:15" x14ac:dyDescent="0.3">
      <c r="A11" s="20" t="s">
        <v>101</v>
      </c>
      <c r="B11" s="10">
        <v>1910</v>
      </c>
      <c r="C11" s="10">
        <v>27.1</v>
      </c>
      <c r="D11" s="10">
        <v>5.6</v>
      </c>
      <c r="E11" s="10">
        <v>1.1000000000000001</v>
      </c>
      <c r="F11" s="10">
        <v>2.7</v>
      </c>
      <c r="G11" s="10">
        <v>1.4</v>
      </c>
      <c r="H11" s="10">
        <v>111.4</v>
      </c>
      <c r="I11" s="10">
        <v>143.9</v>
      </c>
      <c r="J11" s="10">
        <v>217.9</v>
      </c>
      <c r="K11" s="10">
        <v>79.5</v>
      </c>
      <c r="L11" s="10">
        <v>21</v>
      </c>
      <c r="M11" s="10">
        <v>0</v>
      </c>
      <c r="N11" s="10">
        <v>4.8</v>
      </c>
      <c r="O11" s="4">
        <f t="shared" si="0"/>
        <v>51.366666666666667</v>
      </c>
    </row>
    <row r="12" spans="1:15" x14ac:dyDescent="0.3">
      <c r="A12" s="20" t="s">
        <v>101</v>
      </c>
      <c r="B12" s="10">
        <v>1911</v>
      </c>
      <c r="C12" s="10">
        <v>112.1</v>
      </c>
      <c r="D12" s="10">
        <v>7.3</v>
      </c>
      <c r="E12" s="10">
        <v>108.5</v>
      </c>
      <c r="F12" s="10">
        <v>3.7</v>
      </c>
      <c r="G12" s="10">
        <v>1</v>
      </c>
      <c r="H12" s="10">
        <v>64.900000000000006</v>
      </c>
      <c r="I12" s="10">
        <v>26.4</v>
      </c>
      <c r="J12" s="10">
        <v>103.5</v>
      </c>
      <c r="K12" s="10">
        <v>34</v>
      </c>
      <c r="L12" s="10">
        <v>11.7</v>
      </c>
      <c r="M12" s="10">
        <v>32.6</v>
      </c>
      <c r="N12" s="10">
        <v>0.1</v>
      </c>
      <c r="O12" s="4">
        <f t="shared" si="0"/>
        <v>42.15</v>
      </c>
    </row>
    <row r="13" spans="1:15" x14ac:dyDescent="0.3">
      <c r="A13" s="20" t="s">
        <v>101</v>
      </c>
      <c r="B13" s="10">
        <v>1912</v>
      </c>
      <c r="C13" s="10">
        <v>53.3</v>
      </c>
      <c r="D13" s="10">
        <v>5.2</v>
      </c>
      <c r="E13" s="10">
        <v>8.5</v>
      </c>
      <c r="F13" s="10">
        <v>19.899999999999999</v>
      </c>
      <c r="G13" s="10">
        <v>10</v>
      </c>
      <c r="H13" s="10">
        <v>10.6</v>
      </c>
      <c r="I13" s="10">
        <v>173.3</v>
      </c>
      <c r="J13" s="10">
        <v>197.4</v>
      </c>
      <c r="K13" s="10">
        <v>37.5</v>
      </c>
      <c r="L13" s="10">
        <v>0</v>
      </c>
      <c r="M13" s="10">
        <v>18.5</v>
      </c>
      <c r="N13" s="10">
        <v>2.2000000000000002</v>
      </c>
      <c r="O13" s="4">
        <f t="shared" si="0"/>
        <v>44.70000000000001</v>
      </c>
    </row>
    <row r="14" spans="1:15" x14ac:dyDescent="0.3">
      <c r="A14" s="20" t="s">
        <v>101</v>
      </c>
      <c r="B14" s="10">
        <v>1913</v>
      </c>
      <c r="C14" s="10">
        <v>0.9</v>
      </c>
      <c r="D14" s="10">
        <v>58.7</v>
      </c>
      <c r="E14" s="10">
        <v>47.5</v>
      </c>
      <c r="F14" s="10">
        <v>0.6</v>
      </c>
      <c r="G14" s="10">
        <v>52.8</v>
      </c>
      <c r="H14" s="10">
        <v>86.9</v>
      </c>
      <c r="I14" s="10">
        <v>111.5</v>
      </c>
      <c r="J14" s="10">
        <v>159</v>
      </c>
      <c r="K14" s="10">
        <v>22.6</v>
      </c>
      <c r="L14" s="10">
        <v>2.2000000000000002</v>
      </c>
      <c r="M14" s="10">
        <v>2.6</v>
      </c>
      <c r="N14" s="10">
        <v>15.8</v>
      </c>
      <c r="O14" s="4">
        <f t="shared" si="0"/>
        <v>46.758333333333333</v>
      </c>
    </row>
    <row r="15" spans="1:15" x14ac:dyDescent="0.3">
      <c r="A15" s="20" t="s">
        <v>101</v>
      </c>
      <c r="B15" s="10">
        <v>1914</v>
      </c>
      <c r="C15" s="10">
        <v>19.8</v>
      </c>
      <c r="D15" s="10">
        <v>26.9</v>
      </c>
      <c r="E15" s="10">
        <v>15.8</v>
      </c>
      <c r="F15" s="10">
        <v>44.6</v>
      </c>
      <c r="G15" s="10">
        <v>17.3</v>
      </c>
      <c r="H15" s="10">
        <v>58.9</v>
      </c>
      <c r="I15" s="10">
        <v>290.89999999999998</v>
      </c>
      <c r="J15" s="10">
        <v>75.599999999999994</v>
      </c>
      <c r="K15" s="10">
        <v>193.1</v>
      </c>
      <c r="L15" s="10">
        <v>34.700000000000003</v>
      </c>
      <c r="M15" s="10">
        <v>8.1</v>
      </c>
      <c r="N15" s="10">
        <v>8.6999999999999993</v>
      </c>
      <c r="O15" s="4">
        <f t="shared" si="0"/>
        <v>66.2</v>
      </c>
    </row>
    <row r="16" spans="1:15" x14ac:dyDescent="0.3">
      <c r="A16" s="20" t="s">
        <v>101</v>
      </c>
      <c r="B16" s="10">
        <v>1915</v>
      </c>
      <c r="C16" s="10">
        <v>28.7</v>
      </c>
      <c r="D16" s="10">
        <v>59.8</v>
      </c>
      <c r="E16" s="10">
        <v>48.3</v>
      </c>
      <c r="F16" s="10">
        <v>9.3000000000000007</v>
      </c>
      <c r="G16" s="10">
        <v>4.3</v>
      </c>
      <c r="H16" s="10">
        <v>22.5</v>
      </c>
      <c r="I16" s="10">
        <v>54.1</v>
      </c>
      <c r="J16" s="10">
        <v>67.400000000000006</v>
      </c>
      <c r="K16" s="10">
        <v>105.5</v>
      </c>
      <c r="L16" s="10">
        <v>19.3</v>
      </c>
      <c r="M16" s="10">
        <v>0</v>
      </c>
      <c r="N16" s="10">
        <v>2.4</v>
      </c>
      <c r="O16" s="4">
        <f t="shared" si="0"/>
        <v>35.133333333333333</v>
      </c>
    </row>
    <row r="17" spans="1:15" x14ac:dyDescent="0.3">
      <c r="A17" s="20" t="s">
        <v>101</v>
      </c>
      <c r="B17" s="10">
        <v>1916</v>
      </c>
      <c r="C17" s="10">
        <v>2.8</v>
      </c>
      <c r="D17" s="10">
        <v>20.9</v>
      </c>
      <c r="E17" s="10">
        <v>2.8</v>
      </c>
      <c r="F17" s="10">
        <v>4.4000000000000004</v>
      </c>
      <c r="G17" s="10">
        <v>8.1999999999999993</v>
      </c>
      <c r="H17" s="10">
        <v>33.9</v>
      </c>
      <c r="I17" s="10">
        <v>238.3</v>
      </c>
      <c r="J17" s="10">
        <v>184.1</v>
      </c>
      <c r="K17" s="10">
        <v>71.3</v>
      </c>
      <c r="L17" s="10">
        <v>21.1</v>
      </c>
      <c r="M17" s="10">
        <v>0</v>
      </c>
      <c r="N17" s="10">
        <v>0.6</v>
      </c>
      <c r="O17" s="4">
        <f t="shared" si="0"/>
        <v>49.033333333333331</v>
      </c>
    </row>
    <row r="18" spans="1:15" x14ac:dyDescent="0.3">
      <c r="A18" s="20" t="s">
        <v>101</v>
      </c>
      <c r="B18" s="10">
        <v>1917</v>
      </c>
      <c r="C18" s="10">
        <v>6.5</v>
      </c>
      <c r="D18" s="10">
        <v>3.1</v>
      </c>
      <c r="E18" s="10">
        <v>12.5</v>
      </c>
      <c r="F18" s="10">
        <v>71.900000000000006</v>
      </c>
      <c r="G18" s="10">
        <v>31.3</v>
      </c>
      <c r="H18" s="10">
        <v>82.6</v>
      </c>
      <c r="I18" s="10">
        <v>172.4</v>
      </c>
      <c r="J18" s="10">
        <v>211.4</v>
      </c>
      <c r="K18" s="10">
        <v>369.1</v>
      </c>
      <c r="L18" s="10">
        <v>156.5</v>
      </c>
      <c r="M18" s="10">
        <v>0</v>
      </c>
      <c r="N18" s="10">
        <v>9.4</v>
      </c>
      <c r="O18" s="4">
        <f t="shared" si="0"/>
        <v>93.891666666666666</v>
      </c>
    </row>
    <row r="19" spans="1:15" x14ac:dyDescent="0.3">
      <c r="A19" s="20" t="s">
        <v>101</v>
      </c>
      <c r="B19" s="10">
        <v>1918</v>
      </c>
      <c r="C19" s="10">
        <v>3.1</v>
      </c>
      <c r="D19" s="10">
        <v>1.2</v>
      </c>
      <c r="E19" s="10">
        <v>61.4</v>
      </c>
      <c r="F19" s="10">
        <v>38.5</v>
      </c>
      <c r="G19" s="10">
        <v>0.6</v>
      </c>
      <c r="H19" s="10">
        <v>31.9</v>
      </c>
      <c r="I19" s="10">
        <v>38.700000000000003</v>
      </c>
      <c r="J19" s="10">
        <v>140.5</v>
      </c>
      <c r="K19" s="10">
        <v>15.5</v>
      </c>
      <c r="L19" s="10">
        <v>0.2</v>
      </c>
      <c r="M19" s="10">
        <v>3.5</v>
      </c>
      <c r="N19" s="10">
        <v>4.5</v>
      </c>
      <c r="O19" s="4">
        <f t="shared" si="0"/>
        <v>28.299999999999997</v>
      </c>
    </row>
    <row r="20" spans="1:15" x14ac:dyDescent="0.3">
      <c r="A20" s="20" t="s">
        <v>101</v>
      </c>
      <c r="B20" s="10">
        <v>1919</v>
      </c>
      <c r="C20" s="10">
        <v>81.400000000000006</v>
      </c>
      <c r="D20" s="10">
        <v>12.3</v>
      </c>
      <c r="E20" s="10">
        <v>11.1</v>
      </c>
      <c r="F20" s="10">
        <v>4.9000000000000004</v>
      </c>
      <c r="G20" s="10">
        <v>11.9</v>
      </c>
      <c r="H20" s="10">
        <v>6.4</v>
      </c>
      <c r="I20" s="10">
        <v>202</v>
      </c>
      <c r="J20" s="10">
        <v>137</v>
      </c>
      <c r="K20" s="10">
        <v>46.2</v>
      </c>
      <c r="L20" s="10">
        <v>0.4</v>
      </c>
      <c r="M20" s="10">
        <v>3.3</v>
      </c>
      <c r="N20" s="10">
        <v>32.9</v>
      </c>
      <c r="O20" s="4">
        <f t="shared" si="0"/>
        <v>45.816666666666663</v>
      </c>
    </row>
    <row r="21" spans="1:15" x14ac:dyDescent="0.3">
      <c r="A21" s="20" t="s">
        <v>101</v>
      </c>
      <c r="B21" s="10">
        <v>1920</v>
      </c>
      <c r="C21" s="10">
        <v>25.7</v>
      </c>
      <c r="D21" s="10">
        <v>18.3</v>
      </c>
      <c r="E21" s="10">
        <v>21.3</v>
      </c>
      <c r="F21" s="10">
        <v>0.6</v>
      </c>
      <c r="G21" s="10">
        <v>20</v>
      </c>
      <c r="H21" s="10">
        <v>42.7</v>
      </c>
      <c r="I21" s="10">
        <v>148</v>
      </c>
      <c r="J21" s="10">
        <v>81.3</v>
      </c>
      <c r="K21" s="10">
        <v>23.3</v>
      </c>
      <c r="L21" s="10">
        <v>0.4</v>
      </c>
      <c r="M21" s="10">
        <v>0</v>
      </c>
      <c r="N21" s="10">
        <v>1.5</v>
      </c>
      <c r="O21" s="4">
        <f t="shared" si="0"/>
        <v>31.925000000000001</v>
      </c>
    </row>
    <row r="22" spans="1:15" x14ac:dyDescent="0.3">
      <c r="A22" s="20" t="s">
        <v>101</v>
      </c>
      <c r="B22" s="10">
        <v>1921</v>
      </c>
      <c r="C22" s="10">
        <v>19.3</v>
      </c>
      <c r="D22" s="10">
        <v>3.9</v>
      </c>
      <c r="E22" s="10">
        <v>0.7</v>
      </c>
      <c r="F22" s="10">
        <v>0.7</v>
      </c>
      <c r="G22" s="10">
        <v>1</v>
      </c>
      <c r="H22" s="10">
        <v>19.899999999999999</v>
      </c>
      <c r="I22" s="10">
        <v>116.8</v>
      </c>
      <c r="J22" s="10">
        <v>113.9</v>
      </c>
      <c r="K22" s="10">
        <v>46.6</v>
      </c>
      <c r="L22" s="10">
        <v>27</v>
      </c>
      <c r="M22" s="10">
        <v>0</v>
      </c>
      <c r="N22" s="10">
        <v>20.5</v>
      </c>
      <c r="O22" s="4">
        <f t="shared" si="0"/>
        <v>30.858333333333338</v>
      </c>
    </row>
    <row r="23" spans="1:15" x14ac:dyDescent="0.3">
      <c r="A23" s="20" t="s">
        <v>101</v>
      </c>
      <c r="B23" s="10">
        <v>1922</v>
      </c>
      <c r="C23" s="10">
        <v>23.8</v>
      </c>
      <c r="D23" s="10">
        <v>14</v>
      </c>
      <c r="E23" s="10">
        <v>3.1</v>
      </c>
      <c r="F23" s="10">
        <v>3</v>
      </c>
      <c r="G23" s="10">
        <v>1.7</v>
      </c>
      <c r="H23" s="10">
        <v>65.099999999999994</v>
      </c>
      <c r="I23" s="10">
        <v>132.80000000000001</v>
      </c>
      <c r="J23" s="10">
        <v>85.6</v>
      </c>
      <c r="K23" s="10">
        <v>148.5</v>
      </c>
      <c r="L23" s="10">
        <v>2.5</v>
      </c>
      <c r="M23" s="10">
        <v>0</v>
      </c>
      <c r="N23" s="10">
        <v>33.5</v>
      </c>
      <c r="O23" s="4">
        <f t="shared" si="0"/>
        <v>42.800000000000004</v>
      </c>
    </row>
    <row r="24" spans="1:15" x14ac:dyDescent="0.3">
      <c r="A24" s="20" t="s">
        <v>101</v>
      </c>
      <c r="B24" s="10">
        <v>1923</v>
      </c>
      <c r="C24" s="10">
        <v>36.4</v>
      </c>
      <c r="D24" s="10">
        <v>63</v>
      </c>
      <c r="E24" s="10">
        <v>7.3</v>
      </c>
      <c r="F24" s="10">
        <v>4.9000000000000004</v>
      </c>
      <c r="G24" s="10">
        <v>38</v>
      </c>
      <c r="H24" s="10">
        <v>21.8</v>
      </c>
      <c r="I24" s="10">
        <v>222.2</v>
      </c>
      <c r="J24" s="10">
        <v>279.10000000000002</v>
      </c>
      <c r="K24" s="10">
        <v>12.8</v>
      </c>
      <c r="L24" s="10">
        <v>5.7</v>
      </c>
      <c r="M24" s="10">
        <v>2.5</v>
      </c>
      <c r="N24" s="10">
        <v>44.1</v>
      </c>
      <c r="O24" s="4">
        <f t="shared" si="0"/>
        <v>61.483333333333341</v>
      </c>
    </row>
    <row r="25" spans="1:15" x14ac:dyDescent="0.3">
      <c r="A25" s="20" t="s">
        <v>101</v>
      </c>
      <c r="B25" s="10">
        <v>1924</v>
      </c>
      <c r="C25" s="10">
        <v>39.1</v>
      </c>
      <c r="D25" s="10">
        <v>42.3</v>
      </c>
      <c r="E25" s="10">
        <v>2.6</v>
      </c>
      <c r="F25" s="10">
        <v>1.1000000000000001</v>
      </c>
      <c r="G25" s="10">
        <v>17.7</v>
      </c>
      <c r="H25" s="10">
        <v>2.2999999999999998</v>
      </c>
      <c r="I25" s="10">
        <v>185.8</v>
      </c>
      <c r="J25" s="10">
        <v>109</v>
      </c>
      <c r="K25" s="10">
        <v>155</v>
      </c>
      <c r="L25" s="10">
        <v>0.5</v>
      </c>
      <c r="M25" s="10">
        <v>1.1000000000000001</v>
      </c>
      <c r="N25" s="10">
        <v>34.4</v>
      </c>
      <c r="O25" s="4">
        <f t="shared" si="0"/>
        <v>49.241666666666667</v>
      </c>
    </row>
    <row r="26" spans="1:15" x14ac:dyDescent="0.3">
      <c r="A26" s="20" t="s">
        <v>101</v>
      </c>
      <c r="B26" s="10">
        <v>1925</v>
      </c>
      <c r="C26" s="10">
        <v>18.100000000000001</v>
      </c>
      <c r="D26" s="10">
        <v>2.1</v>
      </c>
      <c r="E26" s="10">
        <v>1.1000000000000001</v>
      </c>
      <c r="F26" s="10">
        <v>7.7</v>
      </c>
      <c r="G26" s="10">
        <v>21.1</v>
      </c>
      <c r="H26" s="10">
        <v>104.7</v>
      </c>
      <c r="I26" s="10">
        <v>284.39999999999998</v>
      </c>
      <c r="J26" s="10">
        <v>158.80000000000001</v>
      </c>
      <c r="K26" s="10">
        <v>14.4</v>
      </c>
      <c r="L26" s="10">
        <v>7.5</v>
      </c>
      <c r="M26" s="10">
        <v>9.8000000000000007</v>
      </c>
      <c r="N26" s="10">
        <v>0</v>
      </c>
      <c r="O26" s="4">
        <f t="shared" si="0"/>
        <v>52.474999999999994</v>
      </c>
    </row>
    <row r="27" spans="1:15" x14ac:dyDescent="0.3">
      <c r="A27" s="20" t="s">
        <v>101</v>
      </c>
      <c r="B27" s="10">
        <v>1926</v>
      </c>
      <c r="C27" s="10">
        <v>14.1</v>
      </c>
      <c r="D27" s="10">
        <v>7.5</v>
      </c>
      <c r="E27" s="10">
        <v>50.2</v>
      </c>
      <c r="F27" s="10">
        <v>16.2</v>
      </c>
      <c r="G27" s="10">
        <v>34.9</v>
      </c>
      <c r="H27" s="10">
        <v>7.2</v>
      </c>
      <c r="I27" s="10">
        <v>189</v>
      </c>
      <c r="J27" s="10">
        <v>228.4</v>
      </c>
      <c r="K27" s="10">
        <v>54.1</v>
      </c>
      <c r="L27" s="10">
        <v>0.1</v>
      </c>
      <c r="M27" s="10">
        <v>1.3</v>
      </c>
      <c r="N27" s="10">
        <v>4.4000000000000004</v>
      </c>
      <c r="O27" s="4">
        <f t="shared" si="0"/>
        <v>50.616666666666667</v>
      </c>
    </row>
    <row r="28" spans="1:15" x14ac:dyDescent="0.3">
      <c r="A28" s="20" t="s">
        <v>101</v>
      </c>
      <c r="B28" s="10">
        <v>1927</v>
      </c>
      <c r="C28" s="10">
        <v>0.7</v>
      </c>
      <c r="D28" s="10">
        <v>39.799999999999997</v>
      </c>
      <c r="E28" s="10">
        <v>15.7</v>
      </c>
      <c r="F28" s="10">
        <v>6.6</v>
      </c>
      <c r="G28" s="10">
        <v>18.100000000000001</v>
      </c>
      <c r="H28" s="10">
        <v>18.600000000000001</v>
      </c>
      <c r="I28" s="10">
        <v>226.1</v>
      </c>
      <c r="J28" s="10">
        <v>95.2</v>
      </c>
      <c r="K28" s="10">
        <v>24.8</v>
      </c>
      <c r="L28" s="10">
        <v>5.5</v>
      </c>
      <c r="M28" s="10">
        <v>2.2999999999999998</v>
      </c>
      <c r="N28" s="10">
        <v>27.7</v>
      </c>
      <c r="O28" s="4">
        <f t="shared" si="0"/>
        <v>40.091666666666669</v>
      </c>
    </row>
    <row r="29" spans="1:15" x14ac:dyDescent="0.3">
      <c r="A29" s="20" t="s">
        <v>101</v>
      </c>
      <c r="B29" s="10">
        <v>1928</v>
      </c>
      <c r="C29" s="10">
        <v>25.6</v>
      </c>
      <c r="D29" s="10">
        <v>21.3</v>
      </c>
      <c r="E29" s="10">
        <v>6.3</v>
      </c>
      <c r="F29" s="10">
        <v>10.199999999999999</v>
      </c>
      <c r="G29" s="10">
        <v>2.8</v>
      </c>
      <c r="H29" s="10">
        <v>34.9</v>
      </c>
      <c r="I29" s="10">
        <v>92.3</v>
      </c>
      <c r="J29" s="10">
        <v>120.2</v>
      </c>
      <c r="K29" s="10">
        <v>58.8</v>
      </c>
      <c r="L29" s="10">
        <v>1</v>
      </c>
      <c r="M29" s="10">
        <v>27</v>
      </c>
      <c r="N29" s="10">
        <v>36.9</v>
      </c>
      <c r="O29" s="4">
        <f t="shared" si="0"/>
        <v>36.441666666666663</v>
      </c>
    </row>
    <row r="30" spans="1:15" x14ac:dyDescent="0.3">
      <c r="A30" s="20" t="s">
        <v>101</v>
      </c>
      <c r="B30" s="10">
        <v>1929</v>
      </c>
      <c r="C30" s="10">
        <v>8.9</v>
      </c>
      <c r="D30" s="10">
        <v>1.1000000000000001</v>
      </c>
      <c r="E30" s="10">
        <v>0</v>
      </c>
      <c r="F30" s="10">
        <v>11.5</v>
      </c>
      <c r="G30" s="10">
        <v>1.7</v>
      </c>
      <c r="H30" s="10">
        <v>45.6</v>
      </c>
      <c r="I30" s="10">
        <v>163.30000000000001</v>
      </c>
      <c r="J30" s="10">
        <v>111.6</v>
      </c>
      <c r="K30" s="10">
        <v>8.5</v>
      </c>
      <c r="L30" s="10">
        <v>10.199999999999999</v>
      </c>
      <c r="M30" s="10">
        <v>0</v>
      </c>
      <c r="N30" s="10">
        <v>60.6</v>
      </c>
      <c r="O30" s="4">
        <f t="shared" si="0"/>
        <v>35.250000000000007</v>
      </c>
    </row>
    <row r="31" spans="1:15" x14ac:dyDescent="0.3">
      <c r="A31" s="20" t="s">
        <v>101</v>
      </c>
      <c r="B31" s="10">
        <v>1930</v>
      </c>
      <c r="C31" s="10">
        <v>25.6</v>
      </c>
      <c r="D31" s="10">
        <v>27</v>
      </c>
      <c r="E31" s="10">
        <v>6.7</v>
      </c>
      <c r="F31" s="10">
        <v>13.3</v>
      </c>
      <c r="G31" s="10">
        <v>7.1</v>
      </c>
      <c r="H31" s="10">
        <v>55</v>
      </c>
      <c r="I31" s="10">
        <v>258.39999999999998</v>
      </c>
      <c r="J31" s="10">
        <v>57.4</v>
      </c>
      <c r="K31" s="10">
        <v>91.7</v>
      </c>
      <c r="L31" s="10">
        <v>1.1000000000000001</v>
      </c>
      <c r="M31" s="10">
        <v>0.2</v>
      </c>
      <c r="N31" s="10">
        <v>13.9</v>
      </c>
      <c r="O31" s="4">
        <f t="shared" si="0"/>
        <v>46.449999999999996</v>
      </c>
    </row>
    <row r="32" spans="1:15" x14ac:dyDescent="0.3">
      <c r="A32" s="20" t="s">
        <v>101</v>
      </c>
      <c r="B32" s="10">
        <v>1931</v>
      </c>
      <c r="C32" s="10">
        <v>12.6</v>
      </c>
      <c r="D32" s="10">
        <v>27.1</v>
      </c>
      <c r="E32" s="10">
        <v>21.1</v>
      </c>
      <c r="F32" s="10">
        <v>2</v>
      </c>
      <c r="G32" s="10">
        <v>19.399999999999999</v>
      </c>
      <c r="H32" s="10">
        <v>9.5</v>
      </c>
      <c r="I32" s="10">
        <v>183.8</v>
      </c>
      <c r="J32" s="10">
        <v>222.1</v>
      </c>
      <c r="K32" s="10">
        <v>68.8</v>
      </c>
      <c r="L32" s="10">
        <v>21.8</v>
      </c>
      <c r="M32" s="10">
        <v>0</v>
      </c>
      <c r="N32" s="10">
        <v>0.5</v>
      </c>
      <c r="O32" s="4">
        <f t="shared" si="0"/>
        <v>49.05833333333333</v>
      </c>
    </row>
    <row r="33" spans="1:15" x14ac:dyDescent="0.3">
      <c r="A33" s="20" t="s">
        <v>101</v>
      </c>
      <c r="B33" s="10">
        <v>1932</v>
      </c>
      <c r="C33" s="10">
        <v>19</v>
      </c>
      <c r="D33" s="10">
        <v>13.2</v>
      </c>
      <c r="E33" s="10">
        <v>28.8</v>
      </c>
      <c r="F33" s="10">
        <v>7.3</v>
      </c>
      <c r="G33" s="10">
        <v>11.6</v>
      </c>
      <c r="H33" s="10">
        <v>19.899999999999999</v>
      </c>
      <c r="I33" s="10">
        <v>190.7</v>
      </c>
      <c r="J33" s="10">
        <v>136.1</v>
      </c>
      <c r="K33" s="10">
        <v>32</v>
      </c>
      <c r="L33" s="10">
        <v>1.5</v>
      </c>
      <c r="M33" s="10">
        <v>0.3</v>
      </c>
      <c r="N33" s="10">
        <v>29.9</v>
      </c>
      <c r="O33" s="4">
        <f t="shared" si="0"/>
        <v>40.858333333333334</v>
      </c>
    </row>
    <row r="34" spans="1:15" x14ac:dyDescent="0.3">
      <c r="A34" s="20" t="s">
        <v>101</v>
      </c>
      <c r="B34" s="10">
        <v>1933</v>
      </c>
      <c r="C34" s="10">
        <v>6.2</v>
      </c>
      <c r="D34" s="10">
        <v>26.4</v>
      </c>
      <c r="E34" s="10">
        <v>35.700000000000003</v>
      </c>
      <c r="F34" s="10">
        <v>7.2</v>
      </c>
      <c r="G34" s="10">
        <v>25.7</v>
      </c>
      <c r="H34" s="10">
        <v>37.1</v>
      </c>
      <c r="I34" s="10">
        <v>180</v>
      </c>
      <c r="J34" s="10">
        <v>327.3</v>
      </c>
      <c r="K34" s="10">
        <v>202.7</v>
      </c>
      <c r="L34" s="10">
        <v>8.4</v>
      </c>
      <c r="M34" s="10">
        <v>2.9</v>
      </c>
      <c r="N34" s="10">
        <v>0.9</v>
      </c>
      <c r="O34" s="4">
        <f t="shared" si="0"/>
        <v>71.708333333333329</v>
      </c>
    </row>
    <row r="35" spans="1:15" x14ac:dyDescent="0.3">
      <c r="A35" s="20" t="s">
        <v>101</v>
      </c>
      <c r="B35" s="10">
        <v>1934</v>
      </c>
      <c r="C35" s="10">
        <v>18.3</v>
      </c>
      <c r="D35" s="10">
        <v>1.7</v>
      </c>
      <c r="E35" s="10">
        <v>37.5</v>
      </c>
      <c r="F35" s="10">
        <v>2.4</v>
      </c>
      <c r="G35" s="10">
        <v>6</v>
      </c>
      <c r="H35" s="10">
        <v>51</v>
      </c>
      <c r="I35" s="10">
        <v>150.9</v>
      </c>
      <c r="J35" s="10">
        <v>136.6</v>
      </c>
      <c r="K35" s="10">
        <v>14.9</v>
      </c>
      <c r="L35" s="10">
        <v>0</v>
      </c>
      <c r="M35" s="10">
        <v>0</v>
      </c>
      <c r="N35" s="10">
        <v>9.9</v>
      </c>
      <c r="O35" s="4">
        <f t="shared" si="0"/>
        <v>35.766666666666659</v>
      </c>
    </row>
    <row r="36" spans="1:15" x14ac:dyDescent="0.3">
      <c r="A36" s="20" t="s">
        <v>101</v>
      </c>
      <c r="B36" s="10">
        <v>1935</v>
      </c>
      <c r="C36" s="10">
        <v>73.7</v>
      </c>
      <c r="D36" s="10">
        <v>40.9</v>
      </c>
      <c r="E36" s="10">
        <v>12.8</v>
      </c>
      <c r="F36" s="10">
        <v>44.2</v>
      </c>
      <c r="G36" s="10">
        <v>2.1</v>
      </c>
      <c r="H36" s="10">
        <v>8.1999999999999993</v>
      </c>
      <c r="I36" s="10">
        <v>203.9</v>
      </c>
      <c r="J36" s="10">
        <v>144.6</v>
      </c>
      <c r="K36" s="10">
        <v>45.1</v>
      </c>
      <c r="L36" s="10">
        <v>2.7</v>
      </c>
      <c r="M36" s="10">
        <v>11.6</v>
      </c>
      <c r="N36" s="10">
        <v>8.1999999999999993</v>
      </c>
      <c r="O36" s="4">
        <f t="shared" si="0"/>
        <v>49.833333333333343</v>
      </c>
    </row>
    <row r="37" spans="1:15" x14ac:dyDescent="0.3">
      <c r="A37" s="20" t="s">
        <v>101</v>
      </c>
      <c r="B37" s="10">
        <v>1936</v>
      </c>
      <c r="C37" s="10">
        <v>1.3</v>
      </c>
      <c r="D37" s="10">
        <v>58.8</v>
      </c>
      <c r="E37" s="10">
        <v>17.3</v>
      </c>
      <c r="F37" s="10">
        <v>10.9</v>
      </c>
      <c r="G37" s="10">
        <v>5.4</v>
      </c>
      <c r="H37" s="10">
        <v>105</v>
      </c>
      <c r="I37" s="10">
        <v>170.2</v>
      </c>
      <c r="J37" s="10">
        <v>165.5</v>
      </c>
      <c r="K37" s="10">
        <v>57.7</v>
      </c>
      <c r="L37" s="10">
        <v>6.2</v>
      </c>
      <c r="M37" s="10">
        <v>0.2</v>
      </c>
      <c r="N37" s="10">
        <v>27.9</v>
      </c>
      <c r="O37" s="4">
        <f t="shared" si="0"/>
        <v>52.20000000000001</v>
      </c>
    </row>
    <row r="38" spans="1:15" x14ac:dyDescent="0.3">
      <c r="A38" s="20" t="s">
        <v>101</v>
      </c>
      <c r="B38" s="10">
        <v>1937</v>
      </c>
      <c r="C38" s="10">
        <v>5.8</v>
      </c>
      <c r="D38" s="10">
        <v>96</v>
      </c>
      <c r="E38" s="10">
        <v>10.199999999999999</v>
      </c>
      <c r="F38" s="10">
        <v>41.8</v>
      </c>
      <c r="G38" s="10">
        <v>8.8000000000000007</v>
      </c>
      <c r="H38" s="10">
        <v>55.4</v>
      </c>
      <c r="I38" s="10">
        <v>218.6</v>
      </c>
      <c r="J38" s="10">
        <v>30.5</v>
      </c>
      <c r="K38" s="10">
        <v>70.2</v>
      </c>
      <c r="L38" s="10">
        <v>7.3</v>
      </c>
      <c r="M38" s="10">
        <v>0.3</v>
      </c>
      <c r="N38" s="10">
        <v>26.2</v>
      </c>
      <c r="O38" s="4">
        <f t="shared" si="0"/>
        <v>47.591666666666669</v>
      </c>
    </row>
    <row r="39" spans="1:15" x14ac:dyDescent="0.3">
      <c r="A39" s="20" t="s">
        <v>101</v>
      </c>
      <c r="B39" s="10">
        <v>1938</v>
      </c>
      <c r="C39" s="10">
        <v>77.5</v>
      </c>
      <c r="D39" s="10">
        <v>22.2</v>
      </c>
      <c r="E39" s="10">
        <v>1.8</v>
      </c>
      <c r="F39" s="10">
        <v>9.1</v>
      </c>
      <c r="G39" s="10">
        <v>3.4</v>
      </c>
      <c r="H39" s="10">
        <v>112.8</v>
      </c>
      <c r="I39" s="10">
        <v>102.3</v>
      </c>
      <c r="J39" s="10">
        <v>85.4</v>
      </c>
      <c r="K39" s="10">
        <v>5.8</v>
      </c>
      <c r="L39" s="10">
        <v>9.9</v>
      </c>
      <c r="M39" s="10">
        <v>0</v>
      </c>
      <c r="N39" s="10">
        <v>0.6</v>
      </c>
      <c r="O39" s="4">
        <f t="shared" si="0"/>
        <v>35.9</v>
      </c>
    </row>
    <row r="40" spans="1:15" x14ac:dyDescent="0.3">
      <c r="A40" s="20" t="s">
        <v>101</v>
      </c>
      <c r="B40" s="10">
        <v>1939</v>
      </c>
      <c r="C40" s="10">
        <v>6.2</v>
      </c>
      <c r="D40" s="10">
        <v>61</v>
      </c>
      <c r="E40" s="10">
        <v>58.1</v>
      </c>
      <c r="F40" s="10">
        <v>8.3000000000000007</v>
      </c>
      <c r="G40" s="10">
        <v>0.8</v>
      </c>
      <c r="H40" s="10">
        <v>49.8</v>
      </c>
      <c r="I40" s="10">
        <v>100.5</v>
      </c>
      <c r="J40" s="10">
        <v>78.599999999999994</v>
      </c>
      <c r="K40" s="10">
        <v>37.9</v>
      </c>
      <c r="L40" s="10">
        <v>2.6</v>
      </c>
      <c r="M40" s="10">
        <v>0</v>
      </c>
      <c r="N40" s="10">
        <v>0</v>
      </c>
      <c r="O40" s="4">
        <f t="shared" si="0"/>
        <v>33.650000000000006</v>
      </c>
    </row>
    <row r="41" spans="1:15" x14ac:dyDescent="0.3">
      <c r="A41" s="20" t="s">
        <v>101</v>
      </c>
      <c r="B41" s="10">
        <v>1940</v>
      </c>
      <c r="C41" s="10">
        <v>36.799999999999997</v>
      </c>
      <c r="D41" s="10">
        <v>45.1</v>
      </c>
      <c r="E41" s="10">
        <v>13.7</v>
      </c>
      <c r="F41" s="10">
        <v>2.9</v>
      </c>
      <c r="G41" s="10">
        <v>6.5</v>
      </c>
      <c r="H41" s="10">
        <v>60.3</v>
      </c>
      <c r="I41" s="10">
        <v>159.30000000000001</v>
      </c>
      <c r="J41" s="10">
        <v>179.6</v>
      </c>
      <c r="K41" s="10">
        <v>27.4</v>
      </c>
      <c r="L41" s="10">
        <v>0.1</v>
      </c>
      <c r="M41" s="10">
        <v>0.1</v>
      </c>
      <c r="N41" s="10">
        <v>0.5</v>
      </c>
      <c r="O41" s="4">
        <f t="shared" si="0"/>
        <v>44.358333333333341</v>
      </c>
    </row>
    <row r="42" spans="1:15" x14ac:dyDescent="0.3">
      <c r="A42" s="20" t="s">
        <v>101</v>
      </c>
      <c r="B42" s="10">
        <v>1941</v>
      </c>
      <c r="C42" s="10">
        <v>55.3</v>
      </c>
      <c r="D42" s="10">
        <v>8.5</v>
      </c>
      <c r="E42" s="10">
        <v>12.4</v>
      </c>
      <c r="F42" s="10">
        <v>1</v>
      </c>
      <c r="G42" s="10">
        <v>15.2</v>
      </c>
      <c r="H42" s="10">
        <v>89.5</v>
      </c>
      <c r="I42" s="10">
        <v>111.4</v>
      </c>
      <c r="J42" s="10">
        <v>152.1</v>
      </c>
      <c r="K42" s="10">
        <v>41</v>
      </c>
      <c r="L42" s="10">
        <v>9.8000000000000007</v>
      </c>
      <c r="M42" s="10">
        <v>0</v>
      </c>
      <c r="N42" s="10">
        <v>10.199999999999999</v>
      </c>
      <c r="O42" s="4">
        <f t="shared" si="0"/>
        <v>42.199999999999996</v>
      </c>
    </row>
    <row r="43" spans="1:15" x14ac:dyDescent="0.3">
      <c r="A43" s="20" t="s">
        <v>101</v>
      </c>
      <c r="B43" s="10">
        <v>1942</v>
      </c>
      <c r="C43" s="10">
        <v>27.2</v>
      </c>
      <c r="D43" s="10">
        <v>57.2</v>
      </c>
      <c r="E43" s="10">
        <v>15.4</v>
      </c>
      <c r="F43" s="10">
        <v>19.600000000000001</v>
      </c>
      <c r="G43" s="10">
        <v>13.4</v>
      </c>
      <c r="H43" s="10">
        <v>52.4</v>
      </c>
      <c r="I43" s="10">
        <v>253.3</v>
      </c>
      <c r="J43" s="10">
        <v>256.39999999999998</v>
      </c>
      <c r="K43" s="10">
        <v>131.69999999999999</v>
      </c>
      <c r="L43" s="10">
        <v>5.0999999999999996</v>
      </c>
      <c r="M43" s="10">
        <v>0</v>
      </c>
      <c r="N43" s="10">
        <v>39.799999999999997</v>
      </c>
      <c r="O43" s="4">
        <f t="shared" si="0"/>
        <v>72.624999999999986</v>
      </c>
    </row>
    <row r="44" spans="1:15" x14ac:dyDescent="0.3">
      <c r="A44" s="20" t="s">
        <v>101</v>
      </c>
      <c r="B44" s="10">
        <v>1943</v>
      </c>
      <c r="C44" s="10">
        <v>55.6</v>
      </c>
      <c r="D44" s="10">
        <v>1.9</v>
      </c>
      <c r="E44" s="10">
        <v>7.9</v>
      </c>
      <c r="F44" s="10">
        <v>7.8</v>
      </c>
      <c r="G44" s="10">
        <v>9.8000000000000007</v>
      </c>
      <c r="H44" s="10">
        <v>29.2</v>
      </c>
      <c r="I44" s="10">
        <v>130.4</v>
      </c>
      <c r="J44" s="10">
        <v>132.6</v>
      </c>
      <c r="K44" s="10">
        <v>46.6</v>
      </c>
      <c r="L44" s="10">
        <v>0.4</v>
      </c>
      <c r="M44" s="10">
        <v>0</v>
      </c>
      <c r="N44" s="10">
        <v>0.2</v>
      </c>
      <c r="O44" s="4">
        <f t="shared" si="0"/>
        <v>35.200000000000003</v>
      </c>
    </row>
    <row r="45" spans="1:15" x14ac:dyDescent="0.3">
      <c r="A45" s="20" t="s">
        <v>101</v>
      </c>
      <c r="B45" s="10">
        <v>1944</v>
      </c>
      <c r="C45" s="10">
        <v>32.299999999999997</v>
      </c>
      <c r="D45" s="10">
        <v>54.6</v>
      </c>
      <c r="E45" s="10">
        <v>49.5</v>
      </c>
      <c r="F45" s="10">
        <v>46.5</v>
      </c>
      <c r="G45" s="10">
        <v>0.6</v>
      </c>
      <c r="H45" s="10">
        <v>21.8</v>
      </c>
      <c r="I45" s="10">
        <v>183.8</v>
      </c>
      <c r="J45" s="10">
        <v>145.80000000000001</v>
      </c>
      <c r="K45" s="10">
        <v>67.2</v>
      </c>
      <c r="L45" s="10">
        <v>14.6</v>
      </c>
      <c r="M45" s="10">
        <v>1.6</v>
      </c>
      <c r="N45" s="10">
        <v>8.4</v>
      </c>
      <c r="O45" s="4">
        <f t="shared" si="0"/>
        <v>52.225000000000016</v>
      </c>
    </row>
    <row r="46" spans="1:15" x14ac:dyDescent="0.3">
      <c r="A46" s="20" t="s">
        <v>101</v>
      </c>
      <c r="B46" s="10">
        <v>1945</v>
      </c>
      <c r="C46" s="10">
        <v>71.400000000000006</v>
      </c>
      <c r="D46" s="10">
        <v>0</v>
      </c>
      <c r="E46" s="10">
        <v>14.5</v>
      </c>
      <c r="F46" s="10">
        <v>15.9</v>
      </c>
      <c r="G46" s="10">
        <v>3.2</v>
      </c>
      <c r="H46" s="10">
        <v>38.299999999999997</v>
      </c>
      <c r="I46" s="10">
        <v>156.9</v>
      </c>
      <c r="J46" s="10">
        <v>138.6</v>
      </c>
      <c r="K46" s="10">
        <v>359.8</v>
      </c>
      <c r="L46" s="10">
        <v>6</v>
      </c>
      <c r="M46" s="10">
        <v>0.5</v>
      </c>
      <c r="N46" s="10">
        <v>0.2</v>
      </c>
      <c r="O46" s="4">
        <f t="shared" si="0"/>
        <v>67.108333333333348</v>
      </c>
    </row>
    <row r="47" spans="1:15" x14ac:dyDescent="0.3">
      <c r="A47" s="20" t="s">
        <v>101</v>
      </c>
      <c r="B47" s="10">
        <v>1946</v>
      </c>
      <c r="C47" s="10">
        <v>2.6</v>
      </c>
      <c r="D47" s="10">
        <v>16.100000000000001</v>
      </c>
      <c r="E47" s="10">
        <v>7</v>
      </c>
      <c r="F47" s="10">
        <v>4.2</v>
      </c>
      <c r="G47" s="10">
        <v>19.3</v>
      </c>
      <c r="H47" s="10">
        <v>63.1</v>
      </c>
      <c r="I47" s="10">
        <v>129.5</v>
      </c>
      <c r="J47" s="10">
        <v>150.5</v>
      </c>
      <c r="K47" s="10">
        <v>7.4</v>
      </c>
      <c r="L47" s="10">
        <v>32</v>
      </c>
      <c r="M47" s="10">
        <v>7.6</v>
      </c>
      <c r="N47" s="10">
        <v>38.700000000000003</v>
      </c>
      <c r="O47" s="4">
        <f t="shared" si="0"/>
        <v>39.833333333333336</v>
      </c>
    </row>
    <row r="48" spans="1:15" x14ac:dyDescent="0.3">
      <c r="A48" s="20" t="s">
        <v>101</v>
      </c>
      <c r="B48" s="10">
        <v>1947</v>
      </c>
      <c r="C48" s="10">
        <v>23.2</v>
      </c>
      <c r="D48" s="10">
        <v>14.5</v>
      </c>
      <c r="E48" s="10">
        <v>9.4</v>
      </c>
      <c r="F48" s="10">
        <v>0</v>
      </c>
      <c r="G48" s="10">
        <v>5.4</v>
      </c>
      <c r="H48" s="10">
        <v>3.5</v>
      </c>
      <c r="I48" s="10">
        <v>57.4</v>
      </c>
      <c r="J48" s="10">
        <v>177.4</v>
      </c>
      <c r="K48" s="10">
        <v>270.8</v>
      </c>
      <c r="L48" s="10">
        <v>3</v>
      </c>
      <c r="M48" s="10">
        <v>0</v>
      </c>
      <c r="N48" s="10">
        <v>36.299999999999997</v>
      </c>
      <c r="O48" s="4">
        <f t="shared" si="0"/>
        <v>50.074999999999996</v>
      </c>
    </row>
    <row r="49" spans="1:15" x14ac:dyDescent="0.3">
      <c r="A49" s="20" t="s">
        <v>101</v>
      </c>
      <c r="B49" s="10">
        <v>1948</v>
      </c>
      <c r="C49" s="10">
        <v>19.899999999999999</v>
      </c>
      <c r="D49" s="10">
        <v>53.1</v>
      </c>
      <c r="E49" s="10">
        <v>66.5</v>
      </c>
      <c r="F49" s="10">
        <v>6.7</v>
      </c>
      <c r="G49" s="10">
        <v>2.2000000000000002</v>
      </c>
      <c r="H49" s="10">
        <v>11.2</v>
      </c>
      <c r="I49" s="10">
        <v>195.7</v>
      </c>
      <c r="J49" s="10">
        <v>209.6</v>
      </c>
      <c r="K49" s="10">
        <v>38.299999999999997</v>
      </c>
      <c r="L49" s="10">
        <v>0.6</v>
      </c>
      <c r="M49" s="10">
        <v>0.3</v>
      </c>
      <c r="N49" s="10">
        <v>16.2</v>
      </c>
      <c r="O49" s="4">
        <f t="shared" si="0"/>
        <v>51.691666666666663</v>
      </c>
    </row>
    <row r="50" spans="1:15" x14ac:dyDescent="0.3">
      <c r="A50" s="20" t="s">
        <v>101</v>
      </c>
      <c r="B50" s="10">
        <v>1949</v>
      </c>
      <c r="C50" s="10">
        <v>9.3000000000000007</v>
      </c>
      <c r="D50" s="10">
        <v>58.4</v>
      </c>
      <c r="E50" s="10">
        <v>4.8</v>
      </c>
      <c r="F50" s="10">
        <v>5.2</v>
      </c>
      <c r="G50" s="10">
        <v>9.8000000000000007</v>
      </c>
      <c r="H50" s="10">
        <v>26.9</v>
      </c>
      <c r="I50" s="10">
        <v>320</v>
      </c>
      <c r="J50" s="10">
        <v>93.7</v>
      </c>
      <c r="K50" s="10">
        <v>51</v>
      </c>
      <c r="L50" s="10">
        <v>1.4</v>
      </c>
      <c r="M50" s="10">
        <v>0</v>
      </c>
      <c r="N50" s="10">
        <v>4.5</v>
      </c>
      <c r="O50" s="4">
        <f t="shared" si="0"/>
        <v>48.75</v>
      </c>
    </row>
    <row r="51" spans="1:15" x14ac:dyDescent="0.3">
      <c r="A51" s="20" t="s">
        <v>101</v>
      </c>
      <c r="B51" s="10">
        <v>1950</v>
      </c>
      <c r="C51" s="10">
        <v>53.1</v>
      </c>
      <c r="D51" s="10">
        <v>25.4</v>
      </c>
      <c r="E51" s="10">
        <v>50.1</v>
      </c>
      <c r="F51" s="10">
        <v>2.4</v>
      </c>
      <c r="G51" s="10">
        <v>8.1</v>
      </c>
      <c r="H51" s="10">
        <v>14.1</v>
      </c>
      <c r="I51" s="10">
        <v>209.2</v>
      </c>
      <c r="J51" s="10">
        <v>232.3</v>
      </c>
      <c r="K51" s="10">
        <v>396.8</v>
      </c>
      <c r="L51" s="10">
        <v>0.4</v>
      </c>
      <c r="M51" s="10">
        <v>0</v>
      </c>
      <c r="N51" s="10">
        <v>0.1</v>
      </c>
      <c r="O51" s="4">
        <f t="shared" si="0"/>
        <v>82.666666666666671</v>
      </c>
    </row>
    <row r="52" spans="1:15" x14ac:dyDescent="0.3">
      <c r="A52" s="20" t="s">
        <v>101</v>
      </c>
      <c r="B52" s="10">
        <v>1951</v>
      </c>
      <c r="C52" s="10">
        <v>23.9</v>
      </c>
      <c r="D52" s="10">
        <v>4.3</v>
      </c>
      <c r="E52" s="10">
        <v>53.5</v>
      </c>
      <c r="F52" s="10">
        <v>10.4</v>
      </c>
      <c r="G52" s="10">
        <v>21.5</v>
      </c>
      <c r="H52" s="10">
        <v>5.0999999999999996</v>
      </c>
      <c r="I52" s="10">
        <v>207.8</v>
      </c>
      <c r="J52" s="10">
        <v>122.2</v>
      </c>
      <c r="K52" s="10">
        <v>12.5</v>
      </c>
      <c r="L52" s="10">
        <v>1.9</v>
      </c>
      <c r="M52" s="10">
        <v>34.5</v>
      </c>
      <c r="N52" s="10">
        <v>1.9</v>
      </c>
      <c r="O52" s="4">
        <f t="shared" si="0"/>
        <v>41.624999999999993</v>
      </c>
    </row>
    <row r="53" spans="1:15" x14ac:dyDescent="0.3">
      <c r="A53" s="20" t="s">
        <v>101</v>
      </c>
      <c r="B53" s="10">
        <v>1952</v>
      </c>
      <c r="C53" s="10">
        <v>19.7</v>
      </c>
      <c r="D53" s="10">
        <v>20.399999999999999</v>
      </c>
      <c r="E53" s="10">
        <v>34</v>
      </c>
      <c r="F53" s="10">
        <v>0.7</v>
      </c>
      <c r="G53" s="10">
        <v>6.4</v>
      </c>
      <c r="H53" s="10">
        <v>59.8</v>
      </c>
      <c r="I53" s="10">
        <v>137</v>
      </c>
      <c r="J53" s="10">
        <v>282.3</v>
      </c>
      <c r="K53" s="10">
        <v>1.7</v>
      </c>
      <c r="L53" s="10">
        <v>0.1</v>
      </c>
      <c r="M53" s="10">
        <v>0.1</v>
      </c>
      <c r="N53" s="10">
        <v>3.8</v>
      </c>
      <c r="O53" s="4">
        <f t="shared" si="0"/>
        <v>47.166666666666664</v>
      </c>
    </row>
    <row r="54" spans="1:15" x14ac:dyDescent="0.3">
      <c r="A54" s="20" t="s">
        <v>101</v>
      </c>
      <c r="B54" s="10">
        <v>1953</v>
      </c>
      <c r="C54" s="10">
        <v>47.1</v>
      </c>
      <c r="D54" s="10">
        <v>1.5</v>
      </c>
      <c r="E54" s="10">
        <v>0</v>
      </c>
      <c r="F54" s="10">
        <v>8.1999999999999993</v>
      </c>
      <c r="G54" s="10">
        <v>2.2000000000000002</v>
      </c>
      <c r="H54" s="10">
        <v>54.3</v>
      </c>
      <c r="I54" s="10">
        <v>262.7</v>
      </c>
      <c r="J54" s="10">
        <v>153.30000000000001</v>
      </c>
      <c r="K54" s="10">
        <v>72.099999999999994</v>
      </c>
      <c r="L54" s="10">
        <v>0.5</v>
      </c>
      <c r="M54" s="10">
        <v>0.4</v>
      </c>
      <c r="N54" s="10">
        <v>9.3000000000000007</v>
      </c>
      <c r="O54" s="4">
        <f t="shared" si="0"/>
        <v>50.966666666666661</v>
      </c>
    </row>
    <row r="55" spans="1:15" x14ac:dyDescent="0.3">
      <c r="A55" s="20" t="s">
        <v>101</v>
      </c>
      <c r="B55" s="10">
        <v>1954</v>
      </c>
      <c r="C55" s="10">
        <v>30.8</v>
      </c>
      <c r="D55" s="10">
        <v>92.2</v>
      </c>
      <c r="E55" s="10">
        <v>9.5</v>
      </c>
      <c r="F55" s="10">
        <v>0.1</v>
      </c>
      <c r="G55" s="10">
        <v>2.4</v>
      </c>
      <c r="H55" s="10">
        <v>27.6</v>
      </c>
      <c r="I55" s="10">
        <v>181.8</v>
      </c>
      <c r="J55" s="10">
        <v>45.7</v>
      </c>
      <c r="K55" s="10">
        <v>226.5</v>
      </c>
      <c r="L55" s="10">
        <v>16.600000000000001</v>
      </c>
      <c r="M55" s="10">
        <v>0</v>
      </c>
      <c r="N55" s="10">
        <v>0</v>
      </c>
      <c r="O55" s="4">
        <f t="shared" si="0"/>
        <v>52.766666666666659</v>
      </c>
    </row>
    <row r="56" spans="1:15" x14ac:dyDescent="0.3">
      <c r="A56" s="20" t="s">
        <v>101</v>
      </c>
      <c r="B56" s="10">
        <v>1955</v>
      </c>
      <c r="C56" s="10">
        <v>33</v>
      </c>
      <c r="D56" s="10">
        <v>3.6</v>
      </c>
      <c r="E56" s="10">
        <v>24.9</v>
      </c>
      <c r="F56" s="10">
        <v>20.5</v>
      </c>
      <c r="G56" s="10">
        <v>18.600000000000001</v>
      </c>
      <c r="H56" s="10">
        <v>38</v>
      </c>
      <c r="I56" s="10">
        <v>148.69999999999999</v>
      </c>
      <c r="J56" s="10">
        <v>169.7</v>
      </c>
      <c r="K56" s="10">
        <v>144.19999999999999</v>
      </c>
      <c r="L56" s="10">
        <v>370.3</v>
      </c>
      <c r="M56" s="10">
        <v>0</v>
      </c>
      <c r="N56" s="10">
        <v>2.6</v>
      </c>
      <c r="O56" s="4">
        <f t="shared" si="0"/>
        <v>81.174999999999997</v>
      </c>
    </row>
    <row r="57" spans="1:15" x14ac:dyDescent="0.3">
      <c r="A57" s="20" t="s">
        <v>101</v>
      </c>
      <c r="B57" s="10">
        <v>1956</v>
      </c>
      <c r="C57" s="10">
        <v>21.6</v>
      </c>
      <c r="D57" s="10">
        <v>6.8</v>
      </c>
      <c r="E57" s="10">
        <v>45.3</v>
      </c>
      <c r="F57" s="10">
        <v>5.0999999999999996</v>
      </c>
      <c r="G57" s="10">
        <v>0.7</v>
      </c>
      <c r="H57" s="10">
        <v>53.5</v>
      </c>
      <c r="I57" s="10">
        <v>236.5</v>
      </c>
      <c r="J57" s="10">
        <v>208.7</v>
      </c>
      <c r="K57" s="10">
        <v>26.7</v>
      </c>
      <c r="L57" s="10">
        <v>140.1</v>
      </c>
      <c r="M57" s="10">
        <v>0.2</v>
      </c>
      <c r="N57" s="10">
        <v>5.3</v>
      </c>
      <c r="O57" s="4">
        <f t="shared" si="0"/>
        <v>62.541666666666679</v>
      </c>
    </row>
    <row r="58" spans="1:15" x14ac:dyDescent="0.3">
      <c r="A58" s="20" t="s">
        <v>101</v>
      </c>
      <c r="B58" s="10">
        <v>1957</v>
      </c>
      <c r="C58" s="10">
        <v>105</v>
      </c>
      <c r="D58" s="10">
        <v>4</v>
      </c>
      <c r="E58" s="10">
        <v>26.6</v>
      </c>
      <c r="F58" s="10">
        <v>10.6</v>
      </c>
      <c r="G58" s="10">
        <v>10.8</v>
      </c>
      <c r="H58" s="10">
        <v>19.5</v>
      </c>
      <c r="I58" s="10">
        <v>197.5</v>
      </c>
      <c r="J58" s="10">
        <v>167.4</v>
      </c>
      <c r="K58" s="10">
        <v>106.1</v>
      </c>
      <c r="L58" s="10">
        <v>17.2</v>
      </c>
      <c r="M58" s="10">
        <v>10.3</v>
      </c>
      <c r="N58" s="10">
        <v>35.5</v>
      </c>
      <c r="O58" s="4">
        <f t="shared" si="0"/>
        <v>59.208333333333336</v>
      </c>
    </row>
    <row r="59" spans="1:15" x14ac:dyDescent="0.3">
      <c r="A59" s="20" t="s">
        <v>101</v>
      </c>
      <c r="B59" s="10">
        <v>1958</v>
      </c>
      <c r="C59" s="10">
        <v>9.5</v>
      </c>
      <c r="D59" s="10">
        <v>3.5</v>
      </c>
      <c r="E59" s="10">
        <v>6.9</v>
      </c>
      <c r="F59" s="10">
        <v>4.4000000000000004</v>
      </c>
      <c r="G59" s="10">
        <v>0.4</v>
      </c>
      <c r="H59" s="10">
        <v>28</v>
      </c>
      <c r="I59" s="10">
        <v>186.2</v>
      </c>
      <c r="J59" s="10">
        <v>128.4</v>
      </c>
      <c r="K59" s="10">
        <v>372.3</v>
      </c>
      <c r="L59" s="10">
        <v>43.4</v>
      </c>
      <c r="M59" s="10">
        <v>0</v>
      </c>
      <c r="N59" s="10">
        <v>45</v>
      </c>
      <c r="O59" s="4">
        <f t="shared" si="0"/>
        <v>68.999999999999986</v>
      </c>
    </row>
    <row r="60" spans="1:15" x14ac:dyDescent="0.3">
      <c r="A60" s="20" t="s">
        <v>101</v>
      </c>
      <c r="B60" s="10">
        <v>1959</v>
      </c>
      <c r="C60" s="10">
        <v>43.3</v>
      </c>
      <c r="D60" s="10">
        <v>21.4</v>
      </c>
      <c r="E60" s="10">
        <v>10</v>
      </c>
      <c r="F60" s="10">
        <v>4.8</v>
      </c>
      <c r="G60" s="10">
        <v>20.3</v>
      </c>
      <c r="H60" s="10">
        <v>21.5</v>
      </c>
      <c r="I60" s="10">
        <v>188</v>
      </c>
      <c r="J60" s="10">
        <v>210.1</v>
      </c>
      <c r="K60" s="10">
        <v>133.9</v>
      </c>
      <c r="L60" s="10">
        <v>24</v>
      </c>
      <c r="M60" s="10">
        <v>21.9</v>
      </c>
      <c r="N60" s="10">
        <v>0.5</v>
      </c>
      <c r="O60" s="4">
        <f t="shared" si="0"/>
        <v>58.30833333333333</v>
      </c>
    </row>
    <row r="61" spans="1:15" x14ac:dyDescent="0.3">
      <c r="A61" s="20" t="s">
        <v>101</v>
      </c>
      <c r="B61" s="10">
        <v>1960</v>
      </c>
      <c r="C61" s="10">
        <v>14.2</v>
      </c>
      <c r="D61" s="10">
        <v>0.1</v>
      </c>
      <c r="E61" s="10">
        <v>33.299999999999997</v>
      </c>
      <c r="F61" s="10">
        <v>4.7</v>
      </c>
      <c r="G61" s="10">
        <v>4</v>
      </c>
      <c r="H61" s="10">
        <v>44.1</v>
      </c>
      <c r="I61" s="10">
        <v>243.1</v>
      </c>
      <c r="J61" s="10">
        <v>234.1</v>
      </c>
      <c r="K61" s="10">
        <v>8.6</v>
      </c>
      <c r="L61" s="10">
        <v>0.5</v>
      </c>
      <c r="M61" s="10">
        <v>0</v>
      </c>
      <c r="N61" s="10">
        <v>20.3</v>
      </c>
      <c r="O61" s="4">
        <f t="shared" si="0"/>
        <v>50.583333333333336</v>
      </c>
    </row>
    <row r="62" spans="1:15" x14ac:dyDescent="0.3">
      <c r="A62" s="20" t="s">
        <v>101</v>
      </c>
      <c r="B62" s="10">
        <v>1961</v>
      </c>
      <c r="C62" s="10">
        <v>51.7</v>
      </c>
      <c r="D62" s="10">
        <v>39.5</v>
      </c>
      <c r="E62" s="10">
        <v>3</v>
      </c>
      <c r="F62" s="10">
        <v>14.2</v>
      </c>
      <c r="G62" s="10">
        <v>4.5999999999999996</v>
      </c>
      <c r="H62" s="10">
        <v>43</v>
      </c>
      <c r="I62" s="10">
        <v>216.1</v>
      </c>
      <c r="J62" s="10">
        <v>199.3</v>
      </c>
      <c r="K62" s="10">
        <v>87</v>
      </c>
      <c r="L62" s="10">
        <v>22.8</v>
      </c>
      <c r="M62" s="10">
        <v>2.8</v>
      </c>
      <c r="N62" s="10">
        <v>6.1</v>
      </c>
      <c r="O62" s="4">
        <f t="shared" si="0"/>
        <v>57.508333333333333</v>
      </c>
    </row>
    <row r="63" spans="1:15" x14ac:dyDescent="0.3">
      <c r="A63" s="20" t="s">
        <v>101</v>
      </c>
      <c r="B63" s="10">
        <v>1962</v>
      </c>
      <c r="C63" s="10">
        <v>39.6</v>
      </c>
      <c r="D63" s="10">
        <v>14.2</v>
      </c>
      <c r="E63" s="10">
        <v>43.2</v>
      </c>
      <c r="F63" s="10">
        <v>4.2</v>
      </c>
      <c r="G63" s="10">
        <v>4.7</v>
      </c>
      <c r="H63" s="10">
        <v>26</v>
      </c>
      <c r="I63" s="10">
        <v>167.5</v>
      </c>
      <c r="J63" s="10">
        <v>126.8</v>
      </c>
      <c r="K63" s="10">
        <v>321.2</v>
      </c>
      <c r="L63" s="10">
        <v>0.5</v>
      </c>
      <c r="M63" s="10">
        <v>14.8</v>
      </c>
      <c r="N63" s="10">
        <v>6.7</v>
      </c>
      <c r="O63" s="4">
        <f t="shared" si="0"/>
        <v>64.11666666666666</v>
      </c>
    </row>
    <row r="64" spans="1:15" x14ac:dyDescent="0.3">
      <c r="A64" s="20" t="s">
        <v>101</v>
      </c>
      <c r="B64" s="10">
        <v>1963</v>
      </c>
      <c r="C64" s="10">
        <v>0.4</v>
      </c>
      <c r="D64" s="10">
        <v>14.5</v>
      </c>
      <c r="E64" s="10">
        <v>34.299999999999997</v>
      </c>
      <c r="F64" s="10">
        <v>3</v>
      </c>
      <c r="G64" s="10">
        <v>12.7</v>
      </c>
      <c r="H64" s="10">
        <v>31.3</v>
      </c>
      <c r="I64" s="10">
        <v>116.7</v>
      </c>
      <c r="J64" s="10">
        <v>199.4</v>
      </c>
      <c r="K64" s="10">
        <v>42.6</v>
      </c>
      <c r="L64" s="10">
        <v>0.6</v>
      </c>
      <c r="M64" s="10">
        <v>7</v>
      </c>
      <c r="N64" s="10">
        <v>13.6</v>
      </c>
      <c r="O64" s="4">
        <f t="shared" si="0"/>
        <v>39.675000000000004</v>
      </c>
    </row>
    <row r="65" spans="1:15" x14ac:dyDescent="0.3">
      <c r="A65" s="20" t="s">
        <v>101</v>
      </c>
      <c r="B65" s="10">
        <v>1964</v>
      </c>
      <c r="C65" s="10">
        <v>11</v>
      </c>
      <c r="D65" s="10">
        <v>5.7</v>
      </c>
      <c r="E65" s="10">
        <v>3.9</v>
      </c>
      <c r="F65" s="10">
        <v>5.2</v>
      </c>
      <c r="G65" s="10">
        <v>19.2</v>
      </c>
      <c r="H65" s="10">
        <v>10.199999999999999</v>
      </c>
      <c r="I65" s="10">
        <v>359.3</v>
      </c>
      <c r="J65" s="10">
        <v>189.8</v>
      </c>
      <c r="K65" s="10">
        <v>95</v>
      </c>
      <c r="L65" s="10">
        <v>0</v>
      </c>
      <c r="M65" s="10">
        <v>0</v>
      </c>
      <c r="N65" s="10">
        <v>9.6</v>
      </c>
      <c r="O65" s="4">
        <f t="shared" si="0"/>
        <v>59.074999999999996</v>
      </c>
    </row>
    <row r="66" spans="1:15" x14ac:dyDescent="0.3">
      <c r="A66" s="20" t="s">
        <v>101</v>
      </c>
      <c r="B66" s="10">
        <v>1965</v>
      </c>
      <c r="C66" s="10">
        <v>13.1</v>
      </c>
      <c r="D66" s="10">
        <v>23.9</v>
      </c>
      <c r="E66" s="10">
        <v>15.3</v>
      </c>
      <c r="F66" s="10">
        <v>21.3</v>
      </c>
      <c r="G66" s="10">
        <v>34.299999999999997</v>
      </c>
      <c r="H66" s="10">
        <v>1.6</v>
      </c>
      <c r="I66" s="10">
        <v>192.6</v>
      </c>
      <c r="J66" s="10">
        <v>91.6</v>
      </c>
      <c r="K66" s="10">
        <v>14.2</v>
      </c>
      <c r="L66" s="10">
        <v>10.4</v>
      </c>
      <c r="M66" s="10">
        <v>4.5</v>
      </c>
      <c r="N66" s="10">
        <v>0.5</v>
      </c>
      <c r="O66" s="4">
        <f t="shared" ref="O66:O118" si="1">AVERAGE(C66:N66)</f>
        <v>35.274999999999991</v>
      </c>
    </row>
    <row r="67" spans="1:15" x14ac:dyDescent="0.3">
      <c r="A67" s="20" t="s">
        <v>101</v>
      </c>
      <c r="B67" s="10">
        <v>1966</v>
      </c>
      <c r="C67" s="10">
        <v>0.2</v>
      </c>
      <c r="D67" s="10">
        <v>38.9</v>
      </c>
      <c r="E67" s="10">
        <v>18.5</v>
      </c>
      <c r="F67" s="10">
        <v>3.6</v>
      </c>
      <c r="G67" s="10">
        <v>37.6</v>
      </c>
      <c r="H67" s="10">
        <v>85.1</v>
      </c>
      <c r="I67" s="10">
        <v>109.8</v>
      </c>
      <c r="J67" s="10">
        <v>200</v>
      </c>
      <c r="K67" s="10">
        <v>132.6</v>
      </c>
      <c r="L67" s="10">
        <v>9.5</v>
      </c>
      <c r="M67" s="10">
        <v>0</v>
      </c>
      <c r="N67" s="10">
        <v>2.2999999999999998</v>
      </c>
      <c r="O67" s="4">
        <f t="shared" si="1"/>
        <v>53.17499999999999</v>
      </c>
    </row>
    <row r="68" spans="1:15" x14ac:dyDescent="0.3">
      <c r="A68" s="20" t="s">
        <v>101</v>
      </c>
      <c r="B68" s="10">
        <v>1967</v>
      </c>
      <c r="C68" s="10">
        <v>0.2</v>
      </c>
      <c r="D68" s="10">
        <v>13.1</v>
      </c>
      <c r="E68" s="10">
        <v>84.8</v>
      </c>
      <c r="F68" s="10">
        <v>1.8</v>
      </c>
      <c r="G68" s="10">
        <v>1.1000000000000001</v>
      </c>
      <c r="H68" s="10">
        <v>14.7</v>
      </c>
      <c r="I68" s="10">
        <v>211.6</v>
      </c>
      <c r="J68" s="10">
        <v>197.8</v>
      </c>
      <c r="K68" s="10">
        <v>61.5</v>
      </c>
      <c r="L68" s="10">
        <v>14.2</v>
      </c>
      <c r="M68" s="10">
        <v>1.9</v>
      </c>
      <c r="N68" s="10">
        <v>77.599999999999994</v>
      </c>
      <c r="O68" s="4">
        <f t="shared" si="1"/>
        <v>56.691666666666663</v>
      </c>
    </row>
    <row r="69" spans="1:15" x14ac:dyDescent="0.3">
      <c r="A69" s="20" t="s">
        <v>101</v>
      </c>
      <c r="B69" s="10">
        <v>1968</v>
      </c>
      <c r="C69" s="10">
        <v>24.7</v>
      </c>
      <c r="D69" s="10">
        <v>30.5</v>
      </c>
      <c r="E69" s="10">
        <v>32.700000000000003</v>
      </c>
      <c r="F69" s="10">
        <v>2.1</v>
      </c>
      <c r="G69" s="10">
        <v>1.6</v>
      </c>
      <c r="H69" s="10">
        <v>42.6</v>
      </c>
      <c r="I69" s="10">
        <v>239.4</v>
      </c>
      <c r="J69" s="10">
        <v>142.1</v>
      </c>
      <c r="K69" s="10">
        <v>0.5</v>
      </c>
      <c r="L69" s="10">
        <v>11.7</v>
      </c>
      <c r="M69" s="10">
        <v>0.5</v>
      </c>
      <c r="N69" s="10">
        <v>7.8</v>
      </c>
      <c r="O69" s="4">
        <f t="shared" si="1"/>
        <v>44.683333333333337</v>
      </c>
    </row>
    <row r="70" spans="1:15" x14ac:dyDescent="0.3">
      <c r="A70" s="20" t="s">
        <v>101</v>
      </c>
      <c r="B70" s="10">
        <v>1969</v>
      </c>
      <c r="C70" s="10">
        <v>14.2</v>
      </c>
      <c r="D70" s="10">
        <v>21.7</v>
      </c>
      <c r="E70" s="10">
        <v>24.4</v>
      </c>
      <c r="F70" s="10">
        <v>12</v>
      </c>
      <c r="G70" s="10">
        <v>17.2</v>
      </c>
      <c r="H70" s="10">
        <v>10.8</v>
      </c>
      <c r="I70" s="10">
        <v>145.9</v>
      </c>
      <c r="J70" s="10">
        <v>122.9</v>
      </c>
      <c r="K70" s="10">
        <v>120.9</v>
      </c>
      <c r="L70" s="10">
        <v>1.1000000000000001</v>
      </c>
      <c r="M70" s="10">
        <v>3.7</v>
      </c>
      <c r="N70" s="10">
        <v>0</v>
      </c>
      <c r="O70" s="4">
        <f t="shared" si="1"/>
        <v>41.233333333333334</v>
      </c>
    </row>
    <row r="71" spans="1:15" x14ac:dyDescent="0.3">
      <c r="A71" s="20" t="s">
        <v>101</v>
      </c>
      <c r="B71" s="10">
        <v>1970</v>
      </c>
      <c r="C71" s="10">
        <v>40.1</v>
      </c>
      <c r="D71" s="10">
        <v>20.6</v>
      </c>
      <c r="E71" s="10">
        <v>7.3</v>
      </c>
      <c r="F71" s="10">
        <v>0.3</v>
      </c>
      <c r="G71" s="10">
        <v>12.8</v>
      </c>
      <c r="H71" s="10">
        <v>119.8</v>
      </c>
      <c r="I71" s="10">
        <v>75.400000000000006</v>
      </c>
      <c r="J71" s="10">
        <v>260.7</v>
      </c>
      <c r="K71" s="10">
        <v>109.4</v>
      </c>
      <c r="L71" s="10">
        <v>4.2</v>
      </c>
      <c r="M71" s="10">
        <v>0</v>
      </c>
      <c r="N71" s="10">
        <v>0</v>
      </c>
      <c r="O71" s="4">
        <f t="shared" si="1"/>
        <v>54.216666666666669</v>
      </c>
    </row>
    <row r="72" spans="1:15" x14ac:dyDescent="0.3">
      <c r="A72" s="20" t="s">
        <v>101</v>
      </c>
      <c r="B72" s="10">
        <v>1971</v>
      </c>
      <c r="C72" s="10">
        <v>5.2</v>
      </c>
      <c r="D72" s="10">
        <v>42</v>
      </c>
      <c r="E72" s="10">
        <v>3.3</v>
      </c>
      <c r="F72" s="10">
        <v>11.8</v>
      </c>
      <c r="G72" s="10">
        <v>42.6</v>
      </c>
      <c r="H72" s="10">
        <v>99</v>
      </c>
      <c r="I72" s="10">
        <v>251.4</v>
      </c>
      <c r="J72" s="10">
        <v>255.9</v>
      </c>
      <c r="K72" s="10">
        <v>27.2</v>
      </c>
      <c r="L72" s="10">
        <v>1.6</v>
      </c>
      <c r="M72" s="10">
        <v>8.1</v>
      </c>
      <c r="N72" s="10">
        <v>0</v>
      </c>
      <c r="O72" s="4">
        <f t="shared" si="1"/>
        <v>62.341666666666676</v>
      </c>
    </row>
    <row r="73" spans="1:15" x14ac:dyDescent="0.3">
      <c r="A73" s="20" t="s">
        <v>101</v>
      </c>
      <c r="B73" s="10">
        <v>1972</v>
      </c>
      <c r="C73" s="10">
        <v>9.1</v>
      </c>
      <c r="D73" s="10">
        <v>31.9</v>
      </c>
      <c r="E73" s="10">
        <v>10.8</v>
      </c>
      <c r="F73" s="10">
        <v>6.5</v>
      </c>
      <c r="G73" s="10">
        <v>0.1</v>
      </c>
      <c r="H73" s="10">
        <v>23.8</v>
      </c>
      <c r="I73" s="10">
        <v>192.9</v>
      </c>
      <c r="J73" s="10">
        <v>132.30000000000001</v>
      </c>
      <c r="K73" s="10">
        <v>26.1</v>
      </c>
      <c r="L73" s="10">
        <v>7.9</v>
      </c>
      <c r="M73" s="10">
        <v>19.600000000000001</v>
      </c>
      <c r="N73" s="10">
        <v>10.1</v>
      </c>
      <c r="O73" s="4">
        <f t="shared" si="1"/>
        <v>39.25833333333334</v>
      </c>
    </row>
    <row r="74" spans="1:15" x14ac:dyDescent="0.3">
      <c r="A74" s="20" t="s">
        <v>101</v>
      </c>
      <c r="B74" s="10">
        <v>1973</v>
      </c>
      <c r="C74" s="10">
        <v>26</v>
      </c>
      <c r="D74" s="10">
        <v>32.4</v>
      </c>
      <c r="E74" s="10">
        <v>8.1999999999999993</v>
      </c>
      <c r="F74" s="10">
        <v>1.8</v>
      </c>
      <c r="G74" s="10">
        <v>41.2</v>
      </c>
      <c r="H74" s="10">
        <v>111.4</v>
      </c>
      <c r="I74" s="10">
        <v>170.5</v>
      </c>
      <c r="J74" s="10">
        <v>256.3</v>
      </c>
      <c r="K74" s="10">
        <v>43.3</v>
      </c>
      <c r="L74" s="10">
        <v>19.600000000000001</v>
      </c>
      <c r="M74" s="10">
        <v>0</v>
      </c>
      <c r="N74" s="10">
        <v>32.4</v>
      </c>
      <c r="O74" s="4">
        <f t="shared" si="1"/>
        <v>61.92499999999999</v>
      </c>
    </row>
    <row r="75" spans="1:15" x14ac:dyDescent="0.3">
      <c r="A75" s="20" t="s">
        <v>101</v>
      </c>
      <c r="B75" s="10">
        <v>1974</v>
      </c>
      <c r="C75" s="10">
        <v>3.2</v>
      </c>
      <c r="D75" s="10">
        <v>2</v>
      </c>
      <c r="E75" s="10">
        <v>3.1</v>
      </c>
      <c r="F75" s="10">
        <v>1.3</v>
      </c>
      <c r="G75" s="10">
        <v>6.9</v>
      </c>
      <c r="H75" s="10">
        <v>71</v>
      </c>
      <c r="I75" s="10">
        <v>136.69999999999999</v>
      </c>
      <c r="J75" s="10">
        <v>101.3</v>
      </c>
      <c r="K75" s="10">
        <v>14.4</v>
      </c>
      <c r="L75" s="10">
        <v>0.6</v>
      </c>
      <c r="M75" s="10">
        <v>0</v>
      </c>
      <c r="N75" s="10">
        <v>15.8</v>
      </c>
      <c r="O75" s="4">
        <f t="shared" si="1"/>
        <v>29.691666666666666</v>
      </c>
    </row>
    <row r="76" spans="1:15" x14ac:dyDescent="0.3">
      <c r="A76" s="20" t="s">
        <v>101</v>
      </c>
      <c r="B76" s="10">
        <v>1975</v>
      </c>
      <c r="C76" s="10">
        <v>21.1</v>
      </c>
      <c r="D76" s="10">
        <v>20.399999999999999</v>
      </c>
      <c r="E76" s="10">
        <v>20</v>
      </c>
      <c r="F76" s="10">
        <v>1.3</v>
      </c>
      <c r="G76" s="10">
        <v>3.3</v>
      </c>
      <c r="H76" s="10">
        <v>60</v>
      </c>
      <c r="I76" s="10">
        <v>230.6</v>
      </c>
      <c r="J76" s="10">
        <v>195.1</v>
      </c>
      <c r="K76" s="10">
        <v>148.80000000000001</v>
      </c>
      <c r="L76" s="10">
        <v>5.2</v>
      </c>
      <c r="M76" s="10">
        <v>0</v>
      </c>
      <c r="N76" s="10">
        <v>0</v>
      </c>
      <c r="O76" s="4">
        <f t="shared" si="1"/>
        <v>58.816666666666663</v>
      </c>
    </row>
    <row r="77" spans="1:15" x14ac:dyDescent="0.3">
      <c r="A77" s="20" t="s">
        <v>101</v>
      </c>
      <c r="B77" s="10">
        <v>1976</v>
      </c>
      <c r="C77" s="10">
        <v>29.2</v>
      </c>
      <c r="D77" s="10">
        <v>53.7</v>
      </c>
      <c r="E77" s="10">
        <v>22.7</v>
      </c>
      <c r="F77" s="10">
        <v>9.4</v>
      </c>
      <c r="G77" s="10">
        <v>12.5</v>
      </c>
      <c r="H77" s="10">
        <v>63.1</v>
      </c>
      <c r="I77" s="10">
        <v>195.3</v>
      </c>
      <c r="J77" s="10">
        <v>318.7</v>
      </c>
      <c r="K77" s="10">
        <v>85.1</v>
      </c>
      <c r="L77" s="10">
        <v>4.4000000000000004</v>
      </c>
      <c r="M77" s="10">
        <v>0</v>
      </c>
      <c r="N77" s="10">
        <v>0.5</v>
      </c>
      <c r="O77" s="4">
        <f t="shared" si="1"/>
        <v>66.216666666666669</v>
      </c>
    </row>
    <row r="78" spans="1:15" x14ac:dyDescent="0.3">
      <c r="A78" s="20" t="s">
        <v>101</v>
      </c>
      <c r="B78" s="10">
        <v>1977</v>
      </c>
      <c r="C78" s="10">
        <v>37.700000000000003</v>
      </c>
      <c r="D78" s="10">
        <v>0.5</v>
      </c>
      <c r="E78" s="10">
        <v>1</v>
      </c>
      <c r="F78" s="10">
        <v>37.1</v>
      </c>
      <c r="G78" s="10">
        <v>41.9</v>
      </c>
      <c r="H78" s="10">
        <v>62.3</v>
      </c>
      <c r="I78" s="10">
        <v>208.1</v>
      </c>
      <c r="J78" s="10">
        <v>175.9</v>
      </c>
      <c r="K78" s="10">
        <v>120.1</v>
      </c>
      <c r="L78" s="10">
        <v>6.6</v>
      </c>
      <c r="M78" s="10">
        <v>0.4</v>
      </c>
      <c r="N78" s="10">
        <v>21.1</v>
      </c>
      <c r="O78" s="4">
        <f t="shared" si="1"/>
        <v>59.391666666666673</v>
      </c>
    </row>
    <row r="79" spans="1:15" x14ac:dyDescent="0.3">
      <c r="A79" s="20" t="s">
        <v>101</v>
      </c>
      <c r="B79" s="10">
        <v>1978</v>
      </c>
      <c r="C79" s="10">
        <v>4.0999999999999996</v>
      </c>
      <c r="D79" s="10">
        <v>30</v>
      </c>
      <c r="E79" s="10">
        <v>65.099999999999994</v>
      </c>
      <c r="F79" s="10">
        <v>2.8</v>
      </c>
      <c r="G79" s="10">
        <v>1.9</v>
      </c>
      <c r="H79" s="10">
        <v>99.2</v>
      </c>
      <c r="I79" s="10">
        <v>229.4</v>
      </c>
      <c r="J79" s="10">
        <v>231.6</v>
      </c>
      <c r="K79" s="10">
        <v>45.7</v>
      </c>
      <c r="L79" s="10">
        <v>2.2999999999999998</v>
      </c>
      <c r="M79" s="10">
        <v>8.1</v>
      </c>
      <c r="N79" s="10">
        <v>0.5</v>
      </c>
      <c r="O79" s="4">
        <f t="shared" si="1"/>
        <v>60.058333333333337</v>
      </c>
    </row>
    <row r="80" spans="1:15" x14ac:dyDescent="0.3">
      <c r="A80" s="20" t="s">
        <v>101</v>
      </c>
      <c r="B80" s="10">
        <v>1979</v>
      </c>
      <c r="C80" s="10">
        <v>25.9</v>
      </c>
      <c r="D80" s="10">
        <v>71.900000000000006</v>
      </c>
      <c r="E80" s="10">
        <v>45.7</v>
      </c>
      <c r="F80" s="10">
        <v>6.8</v>
      </c>
      <c r="G80" s="10">
        <v>22.2</v>
      </c>
      <c r="H80" s="10">
        <v>37.299999999999997</v>
      </c>
      <c r="I80" s="10">
        <v>147.5</v>
      </c>
      <c r="J80" s="10">
        <v>46.6</v>
      </c>
      <c r="K80" s="10">
        <v>45.1</v>
      </c>
      <c r="L80" s="10">
        <v>2</v>
      </c>
      <c r="M80" s="10">
        <v>7.8</v>
      </c>
      <c r="N80" s="10">
        <v>5.0999999999999996</v>
      </c>
      <c r="O80" s="4">
        <f t="shared" si="1"/>
        <v>38.658333333333339</v>
      </c>
    </row>
    <row r="81" spans="1:15" x14ac:dyDescent="0.3">
      <c r="A81" s="20" t="s">
        <v>101</v>
      </c>
      <c r="B81" s="10">
        <v>1980</v>
      </c>
      <c r="C81" s="10">
        <v>19.399999999999999</v>
      </c>
      <c r="D81" s="10">
        <v>12.4</v>
      </c>
      <c r="E81" s="10">
        <v>24.3</v>
      </c>
      <c r="F81" s="10">
        <v>3.7</v>
      </c>
      <c r="G81" s="10">
        <v>1.4</v>
      </c>
      <c r="H81" s="10">
        <v>53.5</v>
      </c>
      <c r="I81" s="10">
        <v>316.7</v>
      </c>
      <c r="J81" s="10">
        <v>122.2</v>
      </c>
      <c r="K81" s="10">
        <v>39.1</v>
      </c>
      <c r="L81" s="10">
        <v>11.6</v>
      </c>
      <c r="M81" s="10">
        <v>16.2</v>
      </c>
      <c r="N81" s="10">
        <v>41.2</v>
      </c>
      <c r="O81" s="4">
        <f t="shared" si="1"/>
        <v>55.14166666666668</v>
      </c>
    </row>
    <row r="82" spans="1:15" x14ac:dyDescent="0.3">
      <c r="A82" s="20" t="s">
        <v>101</v>
      </c>
      <c r="B82" s="10">
        <v>1981</v>
      </c>
      <c r="C82" s="10">
        <v>48.1</v>
      </c>
      <c r="D82" s="10">
        <v>20.6</v>
      </c>
      <c r="E82" s="10">
        <v>53.8</v>
      </c>
      <c r="F82" s="10">
        <v>2.2000000000000002</v>
      </c>
      <c r="G82" s="10">
        <v>9.6</v>
      </c>
      <c r="H82" s="10">
        <v>21.7</v>
      </c>
      <c r="I82" s="10">
        <v>215.5</v>
      </c>
      <c r="J82" s="10">
        <v>58.3</v>
      </c>
      <c r="K82" s="10">
        <v>23</v>
      </c>
      <c r="L82" s="10">
        <v>0.3</v>
      </c>
      <c r="M82" s="10">
        <v>50.7</v>
      </c>
      <c r="N82" s="10">
        <v>0</v>
      </c>
      <c r="O82" s="4">
        <f t="shared" si="1"/>
        <v>41.983333333333334</v>
      </c>
    </row>
    <row r="83" spans="1:15" x14ac:dyDescent="0.3">
      <c r="A83" s="20" t="s">
        <v>101</v>
      </c>
      <c r="B83" s="10">
        <v>1982</v>
      </c>
      <c r="C83" s="10">
        <v>35.799999999999997</v>
      </c>
      <c r="D83" s="10">
        <v>27.7</v>
      </c>
      <c r="E83" s="10">
        <v>87.5</v>
      </c>
      <c r="F83" s="10">
        <v>49.9</v>
      </c>
      <c r="G83" s="10">
        <v>57.2</v>
      </c>
      <c r="H83" s="10">
        <v>17</v>
      </c>
      <c r="I83" s="10">
        <v>83.5</v>
      </c>
      <c r="J83" s="10">
        <v>172.7</v>
      </c>
      <c r="K83" s="10">
        <v>3.7</v>
      </c>
      <c r="L83" s="10">
        <v>4</v>
      </c>
      <c r="M83" s="10">
        <v>9.8000000000000007</v>
      </c>
      <c r="N83" s="10">
        <v>22.6</v>
      </c>
      <c r="O83" s="4">
        <f t="shared" si="1"/>
        <v>47.616666666666667</v>
      </c>
    </row>
    <row r="84" spans="1:15" x14ac:dyDescent="0.3">
      <c r="A84" s="20" t="s">
        <v>101</v>
      </c>
      <c r="B84" s="10">
        <v>1983</v>
      </c>
      <c r="C84" s="10">
        <v>65.3</v>
      </c>
      <c r="D84" s="10">
        <v>26.7</v>
      </c>
      <c r="E84" s="10">
        <v>27.4</v>
      </c>
      <c r="F84" s="10">
        <v>113.2</v>
      </c>
      <c r="G84" s="10">
        <v>48.2</v>
      </c>
      <c r="H84" s="10">
        <v>26.6</v>
      </c>
      <c r="I84" s="10">
        <v>151.9</v>
      </c>
      <c r="J84" s="10">
        <v>208.1</v>
      </c>
      <c r="K84" s="10">
        <v>69.7</v>
      </c>
      <c r="L84" s="10">
        <v>12.2</v>
      </c>
      <c r="M84" s="10">
        <v>0</v>
      </c>
      <c r="N84" s="10">
        <v>1.7</v>
      </c>
      <c r="O84" s="4">
        <f t="shared" si="1"/>
        <v>62.58333333333335</v>
      </c>
    </row>
    <row r="85" spans="1:15" x14ac:dyDescent="0.3">
      <c r="A85" s="20" t="s">
        <v>101</v>
      </c>
      <c r="B85" s="10">
        <v>1984</v>
      </c>
      <c r="C85" s="10">
        <v>2.4</v>
      </c>
      <c r="D85" s="10">
        <v>67.2</v>
      </c>
      <c r="E85" s="10">
        <v>13.9</v>
      </c>
      <c r="F85" s="10">
        <v>9.3000000000000007</v>
      </c>
      <c r="G85" s="10">
        <v>1.3</v>
      </c>
      <c r="H85" s="10">
        <v>50.2</v>
      </c>
      <c r="I85" s="10">
        <v>220.2</v>
      </c>
      <c r="J85" s="10">
        <v>214.5</v>
      </c>
      <c r="K85" s="10">
        <v>125.7</v>
      </c>
      <c r="L85" s="10">
        <v>0.2</v>
      </c>
      <c r="M85" s="10">
        <v>0.6</v>
      </c>
      <c r="N85" s="10">
        <v>4.9000000000000004</v>
      </c>
      <c r="O85" s="4">
        <f t="shared" si="1"/>
        <v>59.20000000000001</v>
      </c>
    </row>
    <row r="86" spans="1:15" x14ac:dyDescent="0.3">
      <c r="A86" s="20" t="s">
        <v>101</v>
      </c>
      <c r="B86" s="10">
        <v>1985</v>
      </c>
      <c r="C86" s="10">
        <v>4.8</v>
      </c>
      <c r="D86" s="10">
        <v>0.9</v>
      </c>
      <c r="E86" s="10">
        <v>3.6</v>
      </c>
      <c r="F86" s="10">
        <v>21.2</v>
      </c>
      <c r="G86" s="10">
        <v>6.2</v>
      </c>
      <c r="H86" s="10">
        <v>55.7</v>
      </c>
      <c r="I86" s="10">
        <v>269.5</v>
      </c>
      <c r="J86" s="10">
        <v>243.3</v>
      </c>
      <c r="K86" s="10">
        <v>51.9</v>
      </c>
      <c r="L86" s="10">
        <v>50.2</v>
      </c>
      <c r="M86" s="10">
        <v>0.6</v>
      </c>
      <c r="N86" s="10">
        <v>45.1</v>
      </c>
      <c r="O86" s="4">
        <f t="shared" si="1"/>
        <v>62.750000000000007</v>
      </c>
    </row>
    <row r="87" spans="1:15" x14ac:dyDescent="0.3">
      <c r="A87" s="20" t="s">
        <v>101</v>
      </c>
      <c r="B87" s="10">
        <v>1986</v>
      </c>
      <c r="C87" s="10">
        <v>0.7</v>
      </c>
      <c r="D87" s="10">
        <v>42.1</v>
      </c>
      <c r="E87" s="10">
        <v>24.6</v>
      </c>
      <c r="F87" s="10">
        <v>18.899999999999999</v>
      </c>
      <c r="G87" s="10">
        <v>32.299999999999997</v>
      </c>
      <c r="H87" s="10">
        <v>92.2</v>
      </c>
      <c r="I87" s="10">
        <v>156.4</v>
      </c>
      <c r="J87" s="10">
        <v>153</v>
      </c>
      <c r="K87" s="10">
        <v>55.1</v>
      </c>
      <c r="L87" s="10">
        <v>16</v>
      </c>
      <c r="M87" s="10">
        <v>9.5</v>
      </c>
      <c r="N87" s="10">
        <v>11.2</v>
      </c>
      <c r="O87" s="4">
        <f t="shared" si="1"/>
        <v>51.000000000000007</v>
      </c>
    </row>
    <row r="88" spans="1:15" x14ac:dyDescent="0.3">
      <c r="A88" s="20" t="s">
        <v>101</v>
      </c>
      <c r="B88" s="10">
        <v>1987</v>
      </c>
      <c r="C88" s="10">
        <v>23.1</v>
      </c>
      <c r="D88" s="10">
        <v>30.8</v>
      </c>
      <c r="E88" s="10">
        <v>23.3</v>
      </c>
      <c r="F88" s="10">
        <v>14.9</v>
      </c>
      <c r="G88" s="10">
        <v>98.3</v>
      </c>
      <c r="H88" s="10">
        <v>44.7</v>
      </c>
      <c r="I88" s="10">
        <v>44.1</v>
      </c>
      <c r="J88" s="10">
        <v>82.2</v>
      </c>
      <c r="K88" s="10">
        <v>10.5</v>
      </c>
      <c r="L88" s="10">
        <v>34.1</v>
      </c>
      <c r="M88" s="10">
        <v>0.2</v>
      </c>
      <c r="N88" s="10">
        <v>3.3</v>
      </c>
      <c r="O88" s="4">
        <f t="shared" si="1"/>
        <v>34.125000000000007</v>
      </c>
    </row>
    <row r="89" spans="1:15" x14ac:dyDescent="0.3">
      <c r="A89" s="20" t="s">
        <v>101</v>
      </c>
      <c r="B89" s="10">
        <v>1988</v>
      </c>
      <c r="C89" s="10">
        <v>5</v>
      </c>
      <c r="D89" s="10">
        <v>22.5</v>
      </c>
      <c r="E89" s="10">
        <v>86.4</v>
      </c>
      <c r="F89" s="10">
        <v>3.3</v>
      </c>
      <c r="G89" s="10">
        <v>3.6</v>
      </c>
      <c r="H89" s="10">
        <v>42.7</v>
      </c>
      <c r="I89" s="10">
        <v>356.1</v>
      </c>
      <c r="J89" s="10">
        <v>234.3</v>
      </c>
      <c r="K89" s="10">
        <v>434.1</v>
      </c>
      <c r="L89" s="10">
        <v>0.4</v>
      </c>
      <c r="M89" s="10">
        <v>0.7</v>
      </c>
      <c r="N89" s="10">
        <v>33.5</v>
      </c>
      <c r="O89" s="4">
        <f t="shared" si="1"/>
        <v>101.88333333333334</v>
      </c>
    </row>
    <row r="90" spans="1:15" x14ac:dyDescent="0.3">
      <c r="A90" s="20" t="s">
        <v>101</v>
      </c>
      <c r="B90" s="10">
        <v>1989</v>
      </c>
      <c r="C90" s="10">
        <v>45.7</v>
      </c>
      <c r="D90" s="10">
        <v>4.0999999999999996</v>
      </c>
      <c r="E90" s="10">
        <v>17.600000000000001</v>
      </c>
      <c r="F90" s="10">
        <v>1.7</v>
      </c>
      <c r="G90" s="10">
        <v>4.9000000000000004</v>
      </c>
      <c r="H90" s="10">
        <v>39.6</v>
      </c>
      <c r="I90" s="10">
        <v>164.1</v>
      </c>
      <c r="J90" s="10">
        <v>151.9</v>
      </c>
      <c r="K90" s="10">
        <v>20.7</v>
      </c>
      <c r="L90" s="10">
        <v>0.3</v>
      </c>
      <c r="M90" s="10">
        <v>8</v>
      </c>
      <c r="N90" s="10">
        <v>21.8</v>
      </c>
      <c r="O90" s="4">
        <f t="shared" si="1"/>
        <v>40.033333333333339</v>
      </c>
    </row>
    <row r="91" spans="1:15" x14ac:dyDescent="0.3">
      <c r="A91" s="20" t="s">
        <v>101</v>
      </c>
      <c r="B91" s="10">
        <v>1990</v>
      </c>
      <c r="C91" s="10">
        <v>1.9</v>
      </c>
      <c r="D91" s="10">
        <v>57.7</v>
      </c>
      <c r="E91" s="10">
        <v>32.700000000000003</v>
      </c>
      <c r="F91" s="10">
        <v>4.2</v>
      </c>
      <c r="G91" s="10">
        <v>13.8</v>
      </c>
      <c r="H91" s="10">
        <v>18.600000000000001</v>
      </c>
      <c r="I91" s="10">
        <v>200.3</v>
      </c>
      <c r="J91" s="10">
        <v>188.8</v>
      </c>
      <c r="K91" s="10">
        <v>194.4</v>
      </c>
      <c r="L91" s="10">
        <v>0.6</v>
      </c>
      <c r="M91" s="10">
        <v>5.6</v>
      </c>
      <c r="N91" s="10">
        <v>36.1</v>
      </c>
      <c r="O91" s="4">
        <f t="shared" si="1"/>
        <v>62.891666666666673</v>
      </c>
    </row>
    <row r="92" spans="1:15" x14ac:dyDescent="0.3">
      <c r="A92" s="20" t="s">
        <v>101</v>
      </c>
      <c r="B92" s="10">
        <v>1991</v>
      </c>
      <c r="C92" s="10">
        <v>0.1</v>
      </c>
      <c r="D92" s="10">
        <v>39.799999999999997</v>
      </c>
      <c r="E92" s="10">
        <v>16</v>
      </c>
      <c r="F92" s="10">
        <v>34.799999999999997</v>
      </c>
      <c r="G92" s="10">
        <v>10.8</v>
      </c>
      <c r="H92" s="10">
        <v>73.5</v>
      </c>
      <c r="I92" s="10">
        <v>86.8</v>
      </c>
      <c r="J92" s="10">
        <v>144.30000000000001</v>
      </c>
      <c r="K92" s="10">
        <v>41.7</v>
      </c>
      <c r="L92" s="10">
        <v>1</v>
      </c>
      <c r="M92" s="10">
        <v>0.2</v>
      </c>
      <c r="N92" s="10">
        <v>26.8</v>
      </c>
      <c r="O92" s="4">
        <f t="shared" si="1"/>
        <v>39.65</v>
      </c>
    </row>
    <row r="93" spans="1:15" x14ac:dyDescent="0.3">
      <c r="A93" s="20" t="s">
        <v>101</v>
      </c>
      <c r="B93" s="10">
        <v>1992</v>
      </c>
      <c r="C93" s="10">
        <v>38.799999999999997</v>
      </c>
      <c r="D93" s="10">
        <v>34.200000000000003</v>
      </c>
      <c r="E93" s="10">
        <v>11.9</v>
      </c>
      <c r="F93" s="10">
        <v>2.2000000000000002</v>
      </c>
      <c r="G93" s="10">
        <v>8.6</v>
      </c>
      <c r="H93" s="10">
        <v>24.7</v>
      </c>
      <c r="I93" s="10">
        <v>144.5</v>
      </c>
      <c r="J93" s="10">
        <v>146.5</v>
      </c>
      <c r="K93" s="10">
        <v>50</v>
      </c>
      <c r="L93" s="10">
        <v>3.2</v>
      </c>
      <c r="M93" s="10">
        <v>13</v>
      </c>
      <c r="N93" s="10">
        <v>0.5</v>
      </c>
      <c r="O93" s="4">
        <f t="shared" si="1"/>
        <v>39.841666666666661</v>
      </c>
    </row>
    <row r="94" spans="1:15" x14ac:dyDescent="0.3">
      <c r="A94" s="20" t="s">
        <v>101</v>
      </c>
      <c r="B94" s="10">
        <v>1993</v>
      </c>
      <c r="C94" s="10">
        <v>8.5</v>
      </c>
      <c r="D94" s="10">
        <v>12.7</v>
      </c>
      <c r="E94" s="10">
        <v>29.5</v>
      </c>
      <c r="F94" s="10">
        <v>9.4</v>
      </c>
      <c r="G94" s="10">
        <v>13.3</v>
      </c>
      <c r="H94" s="10">
        <v>38.700000000000003</v>
      </c>
      <c r="I94" s="10">
        <v>352.6</v>
      </c>
      <c r="J94" s="10">
        <v>17.399999999999999</v>
      </c>
      <c r="K94" s="10">
        <v>98.4</v>
      </c>
      <c r="L94" s="10">
        <v>0.3</v>
      </c>
      <c r="M94" s="10">
        <v>2.1</v>
      </c>
      <c r="N94" s="10">
        <v>0</v>
      </c>
      <c r="O94" s="4">
        <f t="shared" si="1"/>
        <v>48.574999999999996</v>
      </c>
    </row>
    <row r="95" spans="1:15" x14ac:dyDescent="0.3">
      <c r="A95" s="20" t="s">
        <v>101</v>
      </c>
      <c r="B95" s="10">
        <v>1994</v>
      </c>
      <c r="C95" s="10">
        <v>27.6</v>
      </c>
      <c r="D95" s="10">
        <v>23.3</v>
      </c>
      <c r="E95" s="10">
        <v>2.8</v>
      </c>
      <c r="F95" s="10">
        <v>6.4</v>
      </c>
      <c r="G95" s="10">
        <v>7.2</v>
      </c>
      <c r="H95" s="10">
        <v>29.5</v>
      </c>
      <c r="I95" s="10">
        <v>167.4</v>
      </c>
      <c r="J95" s="10">
        <v>222.2</v>
      </c>
      <c r="K95" s="10">
        <v>89</v>
      </c>
      <c r="L95" s="10">
        <v>0.4</v>
      </c>
      <c r="M95" s="10">
        <v>0</v>
      </c>
      <c r="N95" s="10">
        <v>5.0999999999999996</v>
      </c>
      <c r="O95" s="4">
        <f t="shared" si="1"/>
        <v>48.408333333333331</v>
      </c>
    </row>
    <row r="96" spans="1:15" x14ac:dyDescent="0.3">
      <c r="A96" s="20" t="s">
        <v>101</v>
      </c>
      <c r="B96" s="10">
        <v>1995</v>
      </c>
      <c r="C96" s="10">
        <v>50.8</v>
      </c>
      <c r="D96" s="10">
        <v>56</v>
      </c>
      <c r="E96" s="10">
        <v>17.2</v>
      </c>
      <c r="F96" s="10">
        <v>8.8000000000000007</v>
      </c>
      <c r="G96" s="10">
        <v>1.3</v>
      </c>
      <c r="H96" s="10">
        <v>51</v>
      </c>
      <c r="I96" s="10">
        <v>160</v>
      </c>
      <c r="J96" s="10">
        <v>375.5</v>
      </c>
      <c r="K96" s="10">
        <v>145.6</v>
      </c>
      <c r="L96" s="10">
        <v>1.3</v>
      </c>
      <c r="M96" s="10">
        <v>1.4</v>
      </c>
      <c r="N96" s="10">
        <v>0.3</v>
      </c>
      <c r="O96" s="4">
        <f t="shared" si="1"/>
        <v>72.433333333333323</v>
      </c>
    </row>
    <row r="97" spans="1:15" x14ac:dyDescent="0.3">
      <c r="A97" s="20" t="s">
        <v>101</v>
      </c>
      <c r="B97" s="10">
        <v>1996</v>
      </c>
      <c r="C97" s="10">
        <v>32.700000000000003</v>
      </c>
      <c r="D97" s="10">
        <v>38.9</v>
      </c>
      <c r="E97" s="10">
        <v>19</v>
      </c>
      <c r="F97" s="10">
        <v>2.8</v>
      </c>
      <c r="G97" s="10">
        <v>3.7</v>
      </c>
      <c r="H97" s="10">
        <v>118.6</v>
      </c>
      <c r="I97" s="10">
        <v>87.9</v>
      </c>
      <c r="J97" s="10">
        <v>194.1</v>
      </c>
      <c r="K97" s="10">
        <v>72.400000000000006</v>
      </c>
      <c r="L97" s="10">
        <v>18.8</v>
      </c>
      <c r="M97" s="10">
        <v>0</v>
      </c>
      <c r="N97" s="10">
        <v>0.7</v>
      </c>
      <c r="O97" s="4">
        <f t="shared" si="1"/>
        <v>49.133333333333333</v>
      </c>
    </row>
    <row r="98" spans="1:15" x14ac:dyDescent="0.3">
      <c r="A98" s="20" t="s">
        <v>101</v>
      </c>
      <c r="B98" s="10">
        <v>1997</v>
      </c>
      <c r="C98" s="10">
        <v>14.5</v>
      </c>
      <c r="D98" s="10">
        <v>5.4</v>
      </c>
      <c r="E98" s="10">
        <v>8.9</v>
      </c>
      <c r="F98" s="10">
        <v>35.799999999999997</v>
      </c>
      <c r="G98" s="10">
        <v>30.4</v>
      </c>
      <c r="H98" s="10">
        <v>55.3</v>
      </c>
      <c r="I98" s="10">
        <v>144.1</v>
      </c>
      <c r="J98" s="10">
        <v>261.5</v>
      </c>
      <c r="K98" s="10">
        <v>24.3</v>
      </c>
      <c r="L98" s="10">
        <v>39</v>
      </c>
      <c r="M98" s="10">
        <v>28.8</v>
      </c>
      <c r="N98" s="10">
        <v>42.1</v>
      </c>
      <c r="O98" s="4">
        <f t="shared" si="1"/>
        <v>57.508333333333326</v>
      </c>
    </row>
    <row r="99" spans="1:15" x14ac:dyDescent="0.3">
      <c r="A99" s="20" t="s">
        <v>101</v>
      </c>
      <c r="B99" s="10">
        <v>1998</v>
      </c>
      <c r="C99" s="10">
        <v>2.8</v>
      </c>
      <c r="D99" s="10">
        <v>55.8</v>
      </c>
      <c r="E99" s="10">
        <v>25.5</v>
      </c>
      <c r="F99" s="10">
        <v>19.100000000000001</v>
      </c>
      <c r="G99" s="10">
        <v>2.7</v>
      </c>
      <c r="H99" s="10">
        <v>42.4</v>
      </c>
      <c r="I99" s="10">
        <v>160.6</v>
      </c>
      <c r="J99" s="10">
        <v>90.1</v>
      </c>
      <c r="K99" s="10">
        <v>139.5</v>
      </c>
      <c r="L99" s="10">
        <v>49.9</v>
      </c>
      <c r="M99" s="10">
        <v>0</v>
      </c>
      <c r="N99" s="10">
        <v>0.2</v>
      </c>
      <c r="O99" s="4">
        <f t="shared" si="1"/>
        <v>49.050000000000004</v>
      </c>
    </row>
    <row r="100" spans="1:15" x14ac:dyDescent="0.3">
      <c r="A100" s="20" t="s">
        <v>101</v>
      </c>
      <c r="B100" s="10">
        <v>1999</v>
      </c>
      <c r="C100" s="10">
        <v>43.4</v>
      </c>
      <c r="D100" s="10">
        <v>5.6</v>
      </c>
      <c r="E100" s="10">
        <v>4.3</v>
      </c>
      <c r="F100" s="10">
        <v>0</v>
      </c>
      <c r="G100" s="10">
        <v>22.6</v>
      </c>
      <c r="H100" s="10">
        <v>35.6</v>
      </c>
      <c r="I100" s="10">
        <v>139.6</v>
      </c>
      <c r="J100" s="10">
        <v>82</v>
      </c>
      <c r="K100" s="10">
        <v>30.7</v>
      </c>
      <c r="L100" s="10">
        <v>0.5</v>
      </c>
      <c r="M100" s="10">
        <v>0.1</v>
      </c>
      <c r="N100" s="10">
        <v>0.2</v>
      </c>
      <c r="O100" s="4">
        <f t="shared" si="1"/>
        <v>30.383333333333336</v>
      </c>
    </row>
    <row r="101" spans="1:15" x14ac:dyDescent="0.3">
      <c r="A101" s="20" t="s">
        <v>101</v>
      </c>
      <c r="B101" s="10">
        <v>2000</v>
      </c>
      <c r="C101" s="10">
        <v>25.4</v>
      </c>
      <c r="D101" s="10">
        <v>26.6</v>
      </c>
      <c r="E101" s="10">
        <v>6.9</v>
      </c>
      <c r="F101" s="10">
        <v>1.3</v>
      </c>
      <c r="G101" s="10">
        <v>15.3</v>
      </c>
      <c r="H101" s="10">
        <v>50.1</v>
      </c>
      <c r="I101" s="10">
        <v>164.8</v>
      </c>
      <c r="J101" s="10">
        <v>70</v>
      </c>
      <c r="K101" s="10">
        <v>42</v>
      </c>
      <c r="L101" s="10">
        <v>0</v>
      </c>
      <c r="M101" s="10">
        <v>0.7</v>
      </c>
      <c r="N101" s="10">
        <v>2.2000000000000002</v>
      </c>
      <c r="O101" s="4">
        <f t="shared" si="1"/>
        <v>33.774999999999999</v>
      </c>
    </row>
    <row r="102" spans="1:15" x14ac:dyDescent="0.3">
      <c r="A102" s="20" t="s">
        <v>101</v>
      </c>
      <c r="B102" s="10">
        <v>2001</v>
      </c>
      <c r="C102" s="10">
        <v>8</v>
      </c>
      <c r="D102" s="10">
        <v>2.1</v>
      </c>
      <c r="E102" s="10">
        <v>6.2</v>
      </c>
      <c r="F102" s="10">
        <v>24.5</v>
      </c>
      <c r="G102" s="10">
        <v>36.9</v>
      </c>
      <c r="H102" s="10">
        <v>93.8</v>
      </c>
      <c r="I102" s="10">
        <v>173.9</v>
      </c>
      <c r="J102" s="10">
        <v>69.5</v>
      </c>
      <c r="K102" s="10">
        <v>19.899999999999999</v>
      </c>
      <c r="L102" s="10">
        <v>1.5</v>
      </c>
      <c r="M102" s="10">
        <v>0.9</v>
      </c>
      <c r="N102" s="10">
        <v>3.8</v>
      </c>
      <c r="O102" s="4">
        <f t="shared" si="1"/>
        <v>36.749999999999993</v>
      </c>
    </row>
    <row r="103" spans="1:15" x14ac:dyDescent="0.3">
      <c r="A103" s="20" t="s">
        <v>101</v>
      </c>
      <c r="B103" s="10">
        <v>2002</v>
      </c>
      <c r="C103" s="10">
        <v>2.4</v>
      </c>
      <c r="D103" s="10">
        <v>6.6</v>
      </c>
      <c r="E103" s="10">
        <v>6.8</v>
      </c>
      <c r="F103" s="10">
        <v>3.3</v>
      </c>
      <c r="G103" s="10">
        <v>20.8</v>
      </c>
      <c r="H103" s="10">
        <v>24.7</v>
      </c>
      <c r="I103" s="10">
        <v>50.4</v>
      </c>
      <c r="J103" s="10">
        <v>58.4</v>
      </c>
      <c r="K103" s="10">
        <v>95</v>
      </c>
      <c r="L103" s="10">
        <v>2.6</v>
      </c>
      <c r="M103" s="10">
        <v>0</v>
      </c>
      <c r="N103" s="10">
        <v>3.7</v>
      </c>
      <c r="O103" s="4">
        <f t="shared" si="1"/>
        <v>22.891666666666666</v>
      </c>
    </row>
    <row r="104" spans="1:15" x14ac:dyDescent="0.3">
      <c r="A104" s="20" t="s">
        <v>101</v>
      </c>
      <c r="B104" s="10">
        <v>2003</v>
      </c>
      <c r="C104" s="10">
        <v>10.6</v>
      </c>
      <c r="D104" s="10">
        <v>56.4</v>
      </c>
      <c r="E104" s="10">
        <v>19.399999999999999</v>
      </c>
      <c r="F104" s="10">
        <v>3</v>
      </c>
      <c r="G104" s="10">
        <v>3.9</v>
      </c>
      <c r="H104" s="10">
        <v>40.700000000000003</v>
      </c>
      <c r="I104" s="10">
        <v>136.69999999999999</v>
      </c>
      <c r="J104" s="10">
        <v>94.7</v>
      </c>
      <c r="K104" s="10">
        <v>52.2</v>
      </c>
      <c r="L104" s="10">
        <v>0</v>
      </c>
      <c r="M104" s="10">
        <v>2.2000000000000002</v>
      </c>
      <c r="N104" s="10">
        <v>5</v>
      </c>
      <c r="O104" s="4">
        <f t="shared" si="1"/>
        <v>35.4</v>
      </c>
    </row>
    <row r="105" spans="1:15" x14ac:dyDescent="0.3">
      <c r="A105" s="20" t="s">
        <v>101</v>
      </c>
      <c r="B105" s="10">
        <v>2004</v>
      </c>
      <c r="C105" s="10">
        <v>32.4</v>
      </c>
      <c r="D105" s="10">
        <v>5.7</v>
      </c>
      <c r="E105" s="10">
        <v>0</v>
      </c>
      <c r="F105" s="10">
        <v>15.5</v>
      </c>
      <c r="G105" s="10">
        <v>27.2</v>
      </c>
      <c r="H105" s="10">
        <v>48.8</v>
      </c>
      <c r="I105" s="10">
        <v>52.1</v>
      </c>
      <c r="J105" s="10">
        <v>124.2</v>
      </c>
      <c r="K105" s="10">
        <v>8.9</v>
      </c>
      <c r="L105" s="10">
        <v>31.2</v>
      </c>
      <c r="M105" s="10">
        <v>0.8</v>
      </c>
      <c r="N105" s="10">
        <v>5</v>
      </c>
      <c r="O105" s="4">
        <f t="shared" si="1"/>
        <v>29.316666666666663</v>
      </c>
    </row>
    <row r="106" spans="1:15" x14ac:dyDescent="0.3">
      <c r="A106" s="20" t="s">
        <v>101</v>
      </c>
      <c r="B106" s="10">
        <v>2005</v>
      </c>
      <c r="C106" s="10">
        <v>35.799999999999997</v>
      </c>
      <c r="D106" s="10">
        <v>60.3</v>
      </c>
      <c r="E106" s="10">
        <v>28.6</v>
      </c>
      <c r="F106" s="10">
        <v>8.4</v>
      </c>
      <c r="G106" s="10">
        <v>5.2</v>
      </c>
      <c r="H106" s="10">
        <v>34.6</v>
      </c>
      <c r="I106" s="10">
        <v>176.7</v>
      </c>
      <c r="J106" s="10">
        <v>95.3</v>
      </c>
      <c r="K106" s="10">
        <v>106.7</v>
      </c>
      <c r="L106" s="10">
        <v>0.4</v>
      </c>
      <c r="M106" s="10">
        <v>0</v>
      </c>
      <c r="N106" s="10">
        <v>0</v>
      </c>
      <c r="O106" s="4">
        <f t="shared" si="1"/>
        <v>46</v>
      </c>
    </row>
    <row r="107" spans="1:15" x14ac:dyDescent="0.3">
      <c r="A107" s="20" t="s">
        <v>101</v>
      </c>
      <c r="B107" s="10">
        <v>2006</v>
      </c>
      <c r="C107" s="10">
        <v>15</v>
      </c>
      <c r="D107" s="10">
        <v>3.7</v>
      </c>
      <c r="E107" s="10">
        <v>46.1</v>
      </c>
      <c r="F107" s="10">
        <v>1.3</v>
      </c>
      <c r="G107" s="10">
        <v>32.1</v>
      </c>
      <c r="H107" s="10">
        <v>73</v>
      </c>
      <c r="I107" s="10">
        <v>220.3</v>
      </c>
      <c r="J107" s="10">
        <v>90.8</v>
      </c>
      <c r="K107" s="10">
        <v>120.7</v>
      </c>
      <c r="L107" s="10">
        <v>24.6</v>
      </c>
      <c r="M107" s="10">
        <v>13.4</v>
      </c>
      <c r="N107" s="10">
        <v>6.7</v>
      </c>
      <c r="O107" s="4">
        <f t="shared" si="1"/>
        <v>53.975000000000001</v>
      </c>
    </row>
    <row r="108" spans="1:15" x14ac:dyDescent="0.3">
      <c r="A108" s="20" t="s">
        <v>101</v>
      </c>
      <c r="B108" s="10">
        <v>2007</v>
      </c>
      <c r="C108" s="10">
        <v>1.2</v>
      </c>
      <c r="D108" s="10">
        <v>68.8</v>
      </c>
      <c r="E108" s="10">
        <v>48.2</v>
      </c>
      <c r="F108" s="10">
        <v>10</v>
      </c>
      <c r="G108" s="10">
        <v>5.9</v>
      </c>
      <c r="H108" s="10">
        <v>64.400000000000006</v>
      </c>
      <c r="I108" s="10">
        <v>95.1</v>
      </c>
      <c r="J108" s="10">
        <v>215.4</v>
      </c>
      <c r="K108" s="10">
        <v>73.7</v>
      </c>
      <c r="L108" s="10">
        <v>0.6</v>
      </c>
      <c r="M108" s="10">
        <v>0.9</v>
      </c>
      <c r="N108" s="10">
        <v>10.6</v>
      </c>
      <c r="O108" s="4">
        <f t="shared" si="1"/>
        <v>49.56666666666667</v>
      </c>
    </row>
    <row r="109" spans="1:15" x14ac:dyDescent="0.3">
      <c r="A109" s="20" t="s">
        <v>101</v>
      </c>
      <c r="B109" s="10">
        <v>2008</v>
      </c>
      <c r="C109" s="10">
        <v>12</v>
      </c>
      <c r="D109" s="10">
        <v>4.0999999999999996</v>
      </c>
      <c r="E109" s="10">
        <v>0</v>
      </c>
      <c r="F109" s="10">
        <v>19.7</v>
      </c>
      <c r="G109" s="10">
        <v>40.6</v>
      </c>
      <c r="H109" s="10">
        <v>155.5</v>
      </c>
      <c r="I109" s="10">
        <v>101.9</v>
      </c>
      <c r="J109" s="10">
        <v>312.2</v>
      </c>
      <c r="K109" s="10">
        <v>59.8</v>
      </c>
      <c r="L109" s="10">
        <v>9.9</v>
      </c>
      <c r="M109" s="10">
        <v>0.6</v>
      </c>
      <c r="N109" s="10">
        <v>0.9</v>
      </c>
      <c r="O109" s="4">
        <f t="shared" si="1"/>
        <v>59.766666666666659</v>
      </c>
    </row>
    <row r="110" spans="1:15" x14ac:dyDescent="0.3">
      <c r="A110" s="20" t="s">
        <v>101</v>
      </c>
      <c r="B110" s="10">
        <v>2009</v>
      </c>
      <c r="C110" s="10">
        <v>9.4</v>
      </c>
      <c r="D110" s="10">
        <v>14.4</v>
      </c>
      <c r="E110" s="10">
        <v>10.5</v>
      </c>
      <c r="F110" s="10">
        <v>14</v>
      </c>
      <c r="G110" s="10">
        <v>5.6</v>
      </c>
      <c r="H110" s="10">
        <v>10.6</v>
      </c>
      <c r="I110" s="10">
        <v>158</v>
      </c>
      <c r="J110" s="10">
        <v>76.8</v>
      </c>
      <c r="K110" s="10">
        <v>54.7</v>
      </c>
      <c r="L110" s="10">
        <v>4</v>
      </c>
      <c r="M110" s="10">
        <v>2.7</v>
      </c>
      <c r="N110" s="10">
        <v>0.4</v>
      </c>
      <c r="O110" s="4">
        <f t="shared" si="1"/>
        <v>30.091666666666665</v>
      </c>
    </row>
    <row r="111" spans="1:15" x14ac:dyDescent="0.3">
      <c r="A111" s="20" t="s">
        <v>101</v>
      </c>
      <c r="B111" s="10">
        <v>2010</v>
      </c>
      <c r="C111" s="10">
        <v>3.8</v>
      </c>
      <c r="D111" s="10">
        <v>13.8</v>
      </c>
      <c r="E111" s="10">
        <v>1.9</v>
      </c>
      <c r="F111" s="10">
        <v>0.7</v>
      </c>
      <c r="G111" s="10">
        <v>6</v>
      </c>
      <c r="H111" s="10">
        <v>41.8</v>
      </c>
      <c r="I111" s="10">
        <v>143.80000000000001</v>
      </c>
      <c r="J111" s="10">
        <v>96.7</v>
      </c>
      <c r="K111" s="10">
        <v>112.8</v>
      </c>
      <c r="L111" s="10">
        <v>4.7</v>
      </c>
      <c r="M111" s="10">
        <v>1.1000000000000001</v>
      </c>
      <c r="N111" s="10">
        <v>24.4</v>
      </c>
      <c r="O111" s="4">
        <f t="shared" si="1"/>
        <v>37.625</v>
      </c>
    </row>
    <row r="112" spans="1:15" x14ac:dyDescent="0.3">
      <c r="A112" s="20" t="s">
        <v>101</v>
      </c>
      <c r="B112" s="10">
        <v>2011</v>
      </c>
      <c r="C112" s="10">
        <v>3.5</v>
      </c>
      <c r="D112" s="10">
        <v>35.6</v>
      </c>
      <c r="E112" s="10">
        <v>8.1999999999999993</v>
      </c>
      <c r="F112" s="10">
        <v>17.8</v>
      </c>
      <c r="G112" s="10">
        <v>18.899999999999999</v>
      </c>
      <c r="H112" s="10">
        <v>162.9</v>
      </c>
      <c r="I112" s="10">
        <v>120.9</v>
      </c>
      <c r="J112" s="10">
        <v>193.5</v>
      </c>
      <c r="K112" s="10">
        <v>140.19999999999999</v>
      </c>
      <c r="L112" s="10">
        <v>0</v>
      </c>
      <c r="M112" s="10">
        <v>1</v>
      </c>
      <c r="N112" s="10">
        <v>2.6</v>
      </c>
      <c r="O112" s="4">
        <f t="shared" si="1"/>
        <v>58.758333333333333</v>
      </c>
    </row>
    <row r="113" spans="1:15" x14ac:dyDescent="0.3">
      <c r="A113" s="20" t="s">
        <v>101</v>
      </c>
      <c r="B113" s="10">
        <v>2012</v>
      </c>
      <c r="C113" s="10">
        <v>62.6</v>
      </c>
      <c r="D113" s="10">
        <v>3.2</v>
      </c>
      <c r="E113" s="10">
        <v>1.9</v>
      </c>
      <c r="F113" s="10">
        <v>31.1</v>
      </c>
      <c r="G113" s="10">
        <v>1.6</v>
      </c>
      <c r="H113" s="10">
        <v>11.9</v>
      </c>
      <c r="I113" s="10">
        <v>120.2</v>
      </c>
      <c r="J113" s="10">
        <v>135.1</v>
      </c>
      <c r="K113" s="10">
        <v>112.3</v>
      </c>
      <c r="L113" s="10">
        <v>2.2000000000000002</v>
      </c>
      <c r="M113" s="10">
        <v>0.4</v>
      </c>
      <c r="N113" s="10">
        <v>11</v>
      </c>
      <c r="O113" s="4">
        <f t="shared" si="1"/>
        <v>41.125</v>
      </c>
    </row>
    <row r="114" spans="1:15" x14ac:dyDescent="0.3">
      <c r="A114" s="20" t="s">
        <v>101</v>
      </c>
      <c r="B114" s="10">
        <v>2013</v>
      </c>
      <c r="C114" s="10">
        <v>9.3000000000000007</v>
      </c>
      <c r="D114" s="10">
        <v>50.1</v>
      </c>
      <c r="E114" s="10">
        <v>11.6</v>
      </c>
      <c r="F114" s="10">
        <v>3.4</v>
      </c>
      <c r="G114" s="10">
        <v>3.6</v>
      </c>
      <c r="H114" s="10">
        <v>120.3</v>
      </c>
      <c r="I114" s="10">
        <v>117.9</v>
      </c>
      <c r="J114" s="10">
        <v>217.1</v>
      </c>
      <c r="K114" s="10">
        <v>24.4</v>
      </c>
      <c r="L114" s="10">
        <v>16.2</v>
      </c>
      <c r="M114" s="10">
        <v>6.1</v>
      </c>
      <c r="N114" s="10">
        <v>6.6</v>
      </c>
      <c r="O114" s="4">
        <f t="shared" si="1"/>
        <v>48.883333333333347</v>
      </c>
    </row>
    <row r="115" spans="1:15" x14ac:dyDescent="0.3">
      <c r="A115" s="20" t="s">
        <v>101</v>
      </c>
      <c r="B115" s="10">
        <v>2014</v>
      </c>
      <c r="C115" s="10">
        <v>21.8</v>
      </c>
      <c r="D115" s="10">
        <v>20.100000000000001</v>
      </c>
      <c r="E115" s="10">
        <v>30.3</v>
      </c>
      <c r="F115" s="10">
        <v>24.5</v>
      </c>
      <c r="G115" s="10">
        <v>20.8</v>
      </c>
      <c r="H115" s="10">
        <v>20.6</v>
      </c>
      <c r="I115" s="10">
        <v>76.3</v>
      </c>
      <c r="J115" s="10">
        <v>41.9</v>
      </c>
      <c r="K115" s="10">
        <v>105.8</v>
      </c>
      <c r="L115" s="10">
        <v>6</v>
      </c>
      <c r="M115" s="10">
        <v>0.7</v>
      </c>
      <c r="N115" s="10">
        <v>14.1</v>
      </c>
      <c r="O115" s="4">
        <f t="shared" si="1"/>
        <v>31.908333333333331</v>
      </c>
    </row>
    <row r="116" spans="1:15" x14ac:dyDescent="0.3">
      <c r="A116" s="20" t="s">
        <v>101</v>
      </c>
      <c r="B116" s="10">
        <v>2015</v>
      </c>
      <c r="C116" s="10">
        <v>17.7</v>
      </c>
      <c r="D116" s="10">
        <v>31.3</v>
      </c>
      <c r="E116" s="10">
        <v>68.5</v>
      </c>
      <c r="F116" s="10">
        <v>29.8</v>
      </c>
      <c r="G116" s="10">
        <v>16.7</v>
      </c>
      <c r="H116" s="10">
        <v>48.3</v>
      </c>
      <c r="I116" s="10">
        <v>130.19999999999999</v>
      </c>
      <c r="J116" s="10">
        <v>88.6</v>
      </c>
      <c r="K116" s="10">
        <v>69.2</v>
      </c>
      <c r="L116" s="10">
        <v>9</v>
      </c>
      <c r="M116" s="10">
        <v>0.8</v>
      </c>
      <c r="N116" s="10">
        <v>0.7</v>
      </c>
      <c r="O116" s="4">
        <f t="shared" si="1"/>
        <v>42.56666666666667</v>
      </c>
    </row>
    <row r="117" spans="1:15" x14ac:dyDescent="0.3">
      <c r="A117" s="20" t="s">
        <v>101</v>
      </c>
      <c r="B117" s="10">
        <v>2016</v>
      </c>
      <c r="C117" s="10">
        <v>6.5</v>
      </c>
      <c r="D117" s="10">
        <v>6</v>
      </c>
      <c r="E117" s="10">
        <v>34.6</v>
      </c>
      <c r="F117" s="10">
        <v>0.8</v>
      </c>
      <c r="G117" s="10">
        <v>24.8</v>
      </c>
      <c r="H117" s="10">
        <v>52.6</v>
      </c>
      <c r="I117" s="10">
        <v>153.1</v>
      </c>
      <c r="J117" s="10">
        <v>144.80000000000001</v>
      </c>
      <c r="K117" s="10">
        <v>17.399999999999999</v>
      </c>
      <c r="L117" s="10">
        <v>1.9</v>
      </c>
      <c r="M117" s="10">
        <v>0.5</v>
      </c>
      <c r="N117" s="10">
        <v>1.1000000000000001</v>
      </c>
      <c r="O117" s="4">
        <f t="shared" si="1"/>
        <v>37.008333333333333</v>
      </c>
    </row>
    <row r="118" spans="1:15" x14ac:dyDescent="0.3">
      <c r="A118" s="20" t="s">
        <v>101</v>
      </c>
      <c r="B118" s="10">
        <v>2017</v>
      </c>
      <c r="C118" s="10">
        <v>42.4</v>
      </c>
      <c r="D118" s="10">
        <v>3</v>
      </c>
      <c r="E118" s="10">
        <v>14.5</v>
      </c>
      <c r="F118" s="10">
        <v>12.3</v>
      </c>
      <c r="G118" s="10">
        <v>12.3</v>
      </c>
      <c r="H118" s="10">
        <v>110.8</v>
      </c>
      <c r="I118" s="10">
        <v>94.4</v>
      </c>
      <c r="J118" s="10">
        <v>122.2</v>
      </c>
      <c r="K118" s="10">
        <v>62.7</v>
      </c>
      <c r="L118" s="10">
        <v>0</v>
      </c>
      <c r="M118" s="10">
        <v>5.2</v>
      </c>
      <c r="N118" s="10">
        <v>17.7</v>
      </c>
      <c r="O118" s="4">
        <f t="shared" si="1"/>
        <v>41.458333333333336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AF6CD-9577-444B-8C51-0C74AEC0798D}">
  <dimension ref="A1:V125"/>
  <sheetViews>
    <sheetView tabSelected="1" topLeftCell="B1" workbookViewId="0">
      <selection activeCell="T15" sqref="T15"/>
    </sheetView>
  </sheetViews>
  <sheetFormatPr defaultColWidth="14.44140625" defaultRowHeight="15" customHeight="1" x14ac:dyDescent="0.3"/>
  <cols>
    <col min="1" max="1" width="12.5546875" style="24" customWidth="1"/>
    <col min="2" max="2" width="8.109375" style="24" customWidth="1"/>
    <col min="3" max="3" width="6" style="24" customWidth="1"/>
    <col min="4" max="4" width="5" style="24" customWidth="1"/>
    <col min="5" max="5" width="6" style="24" customWidth="1"/>
    <col min="6" max="12" width="9.109375" style="24" customWidth="1"/>
    <col min="13" max="13" width="10.44140625" style="24" customWidth="1"/>
    <col min="14" max="14" width="13.6640625" style="24" customWidth="1"/>
    <col min="15" max="15" width="9.109375" style="24" customWidth="1"/>
    <col min="16" max="16" width="8.5546875" style="24" customWidth="1"/>
    <col min="17" max="17" width="12" style="24" customWidth="1"/>
    <col min="18" max="19" width="7.88671875" style="24" customWidth="1"/>
    <col min="20" max="16384" width="14.44140625" style="24"/>
  </cols>
  <sheetData>
    <row r="1" spans="1:22" ht="14.4" x14ac:dyDescent="0.3">
      <c r="A1" s="24" t="s">
        <v>16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5" t="s">
        <v>13</v>
      </c>
      <c r="O1" s="25" t="s">
        <v>17</v>
      </c>
      <c r="P1" s="25" t="s">
        <v>18</v>
      </c>
      <c r="Q1" s="25" t="s">
        <v>19</v>
      </c>
      <c r="S1" s="26" t="s">
        <v>20</v>
      </c>
      <c r="T1" s="27">
        <v>117</v>
      </c>
      <c r="U1" s="27">
        <v>116</v>
      </c>
      <c r="V1" s="27">
        <f>U1-1</f>
        <v>115</v>
      </c>
    </row>
    <row r="2" spans="1:22" ht="14.4" x14ac:dyDescent="0.3">
      <c r="A2" s="24" t="s">
        <v>101</v>
      </c>
      <c r="B2" s="25">
        <v>1901</v>
      </c>
      <c r="C2" s="28">
        <v>55.7</v>
      </c>
      <c r="D2" s="28">
        <v>50.1</v>
      </c>
      <c r="E2" s="28">
        <v>25.2</v>
      </c>
      <c r="F2" s="28">
        <v>2.1</v>
      </c>
      <c r="G2" s="28">
        <v>25.2</v>
      </c>
      <c r="H2" s="28">
        <v>10.4</v>
      </c>
      <c r="I2" s="28">
        <v>178.2</v>
      </c>
      <c r="J2" s="28">
        <v>145</v>
      </c>
      <c r="K2" s="28">
        <v>24.4</v>
      </c>
      <c r="L2" s="28">
        <v>3.7</v>
      </c>
      <c r="M2" s="28">
        <v>0</v>
      </c>
      <c r="N2" s="28">
        <v>3.3</v>
      </c>
      <c r="O2" s="28">
        <f t="shared" ref="O2:O118" si="0">AVERAGE(C2:N2)</f>
        <v>43.608333333333327</v>
      </c>
      <c r="P2" s="28"/>
      <c r="Q2" s="28"/>
      <c r="S2" s="26" t="s">
        <v>21</v>
      </c>
      <c r="T2" s="27">
        <v>0</v>
      </c>
      <c r="U2" s="27">
        <v>1</v>
      </c>
      <c r="V2" s="27">
        <v>2</v>
      </c>
    </row>
    <row r="3" spans="1:22" ht="16.2" x14ac:dyDescent="0.3">
      <c r="A3" s="24" t="s">
        <v>101</v>
      </c>
      <c r="B3" s="25">
        <v>1902</v>
      </c>
      <c r="C3" s="28">
        <v>0</v>
      </c>
      <c r="D3" s="28">
        <v>0.8</v>
      </c>
      <c r="E3" s="28">
        <v>9.9</v>
      </c>
      <c r="F3" s="28">
        <v>10.9</v>
      </c>
      <c r="G3" s="28">
        <v>29.6</v>
      </c>
      <c r="H3" s="28">
        <v>49.9</v>
      </c>
      <c r="I3" s="28">
        <v>125.6</v>
      </c>
      <c r="J3" s="28">
        <v>94.9</v>
      </c>
      <c r="K3" s="28">
        <v>67.2</v>
      </c>
      <c r="L3" s="28">
        <v>9</v>
      </c>
      <c r="M3" s="28">
        <v>0</v>
      </c>
      <c r="N3" s="28">
        <v>0.1</v>
      </c>
      <c r="O3" s="28">
        <f t="shared" si="0"/>
        <v>33.158333333333339</v>
      </c>
      <c r="P3" s="28">
        <f t="shared" ref="P3:Q118" si="1">O3-O2</f>
        <v>-10.449999999999989</v>
      </c>
      <c r="Q3" s="28"/>
      <c r="S3" s="5" t="s">
        <v>109</v>
      </c>
      <c r="T3" s="27">
        <f>SUMPRODUCT(O2:O118,O2:O118)/T1</f>
        <v>2611.582899453942</v>
      </c>
      <c r="U3" s="27">
        <f>SUMPRODUCT(P2:P118,P2:P118)/U1</f>
        <v>369.82527179118773</v>
      </c>
      <c r="V3" s="27">
        <f>SUMPRODUCT(Q2:Q118,Q2:Q118)/V1</f>
        <v>1181.7337910628012</v>
      </c>
    </row>
    <row r="4" spans="1:22" ht="16.8" x14ac:dyDescent="0.35">
      <c r="A4" s="24" t="s">
        <v>101</v>
      </c>
      <c r="B4" s="25">
        <v>1903</v>
      </c>
      <c r="C4" s="28">
        <v>29.5</v>
      </c>
      <c r="D4" s="28">
        <v>0.5</v>
      </c>
      <c r="E4" s="28">
        <v>45</v>
      </c>
      <c r="F4" s="28">
        <v>1.3</v>
      </c>
      <c r="G4" s="28">
        <v>9.1999999999999993</v>
      </c>
      <c r="H4" s="28">
        <v>5.2</v>
      </c>
      <c r="I4" s="28">
        <v>212.2</v>
      </c>
      <c r="J4" s="28">
        <v>119.1</v>
      </c>
      <c r="K4" s="28">
        <v>132.5</v>
      </c>
      <c r="L4" s="28">
        <v>6.9</v>
      </c>
      <c r="M4" s="28">
        <v>0</v>
      </c>
      <c r="N4" s="28">
        <v>9.5</v>
      </c>
      <c r="O4" s="28">
        <f t="shared" si="0"/>
        <v>47.574999999999996</v>
      </c>
      <c r="P4" s="28">
        <f t="shared" si="1"/>
        <v>14.416666666666657</v>
      </c>
      <c r="Q4" s="28">
        <f t="shared" si="1"/>
        <v>24.866666666666646</v>
      </c>
      <c r="S4" s="1" t="s">
        <v>110</v>
      </c>
      <c r="T4" s="27">
        <f t="shared" ref="T4:V4" si="2">T3/COMBIN(2*T2,T2)</f>
        <v>2611.582899453942</v>
      </c>
      <c r="U4" s="27">
        <f t="shared" si="2"/>
        <v>184.91263589559387</v>
      </c>
      <c r="V4" s="27">
        <f t="shared" si="2"/>
        <v>196.95563184380021</v>
      </c>
    </row>
    <row r="5" spans="1:22" ht="15.6" x14ac:dyDescent="0.35">
      <c r="A5" s="24" t="s">
        <v>101</v>
      </c>
      <c r="B5" s="25">
        <v>1904</v>
      </c>
      <c r="C5" s="28">
        <v>24.2</v>
      </c>
      <c r="D5" s="28">
        <v>1.7</v>
      </c>
      <c r="E5" s="28">
        <v>87.8</v>
      </c>
      <c r="F5" s="28">
        <v>1.2</v>
      </c>
      <c r="G5" s="28">
        <v>13.8</v>
      </c>
      <c r="H5" s="28">
        <v>22</v>
      </c>
      <c r="I5" s="28">
        <v>59.9</v>
      </c>
      <c r="J5" s="28">
        <v>124</v>
      </c>
      <c r="K5" s="28">
        <v>73.8</v>
      </c>
      <c r="L5" s="28">
        <v>7.4</v>
      </c>
      <c r="M5" s="28">
        <v>9.8000000000000007</v>
      </c>
      <c r="N5" s="28">
        <v>25.9</v>
      </c>
      <c r="O5" s="28">
        <f t="shared" si="0"/>
        <v>37.625</v>
      </c>
      <c r="P5" s="28">
        <f t="shared" si="1"/>
        <v>-9.9499999999999957</v>
      </c>
      <c r="Q5" s="28">
        <f t="shared" si="1"/>
        <v>-24.366666666666653</v>
      </c>
      <c r="S5" s="26" t="s">
        <v>102</v>
      </c>
      <c r="T5" s="27">
        <f>(T4-U4)*10.6951/T4</f>
        <v>9.9378354565001654</v>
      </c>
      <c r="U5" s="27">
        <f>(U4-V4)*22.06606/U4</f>
        <v>-1.4371190475210252</v>
      </c>
      <c r="V5" s="27"/>
    </row>
    <row r="6" spans="1:22" ht="14.4" x14ac:dyDescent="0.3">
      <c r="A6" s="24" t="s">
        <v>101</v>
      </c>
      <c r="B6" s="25">
        <v>1905</v>
      </c>
      <c r="C6" s="28">
        <v>53</v>
      </c>
      <c r="D6" s="28">
        <v>40.299999999999997</v>
      </c>
      <c r="E6" s="28">
        <v>24.3</v>
      </c>
      <c r="F6" s="28">
        <v>0.5</v>
      </c>
      <c r="G6" s="28">
        <v>2.2000000000000002</v>
      </c>
      <c r="H6" s="28">
        <v>19.2</v>
      </c>
      <c r="I6" s="28">
        <v>122.6</v>
      </c>
      <c r="J6" s="28">
        <v>50.3</v>
      </c>
      <c r="K6" s="28">
        <v>111.1</v>
      </c>
      <c r="L6" s="28">
        <v>1.2</v>
      </c>
      <c r="M6" s="28">
        <v>0</v>
      </c>
      <c r="N6" s="28">
        <v>9.4</v>
      </c>
      <c r="O6" s="28">
        <f t="shared" si="0"/>
        <v>36.174999999999997</v>
      </c>
      <c r="P6" s="28">
        <f t="shared" si="1"/>
        <v>-1.4500000000000028</v>
      </c>
      <c r="Q6" s="28">
        <f t="shared" si="1"/>
        <v>8.4999999999999929</v>
      </c>
      <c r="T6" s="24" t="s">
        <v>23</v>
      </c>
      <c r="U6" s="24" t="s">
        <v>24</v>
      </c>
    </row>
    <row r="7" spans="1:22" ht="14.4" x14ac:dyDescent="0.3">
      <c r="A7" s="24" t="s">
        <v>101</v>
      </c>
      <c r="B7" s="25">
        <v>1906</v>
      </c>
      <c r="C7" s="28">
        <v>5.3</v>
      </c>
      <c r="D7" s="28">
        <v>83.1</v>
      </c>
      <c r="E7" s="28">
        <v>50.5</v>
      </c>
      <c r="F7" s="28">
        <v>1.5</v>
      </c>
      <c r="G7" s="28">
        <v>4.7</v>
      </c>
      <c r="H7" s="28">
        <v>38.299999999999997</v>
      </c>
      <c r="I7" s="28">
        <v>99.4</v>
      </c>
      <c r="J7" s="28">
        <v>190.5</v>
      </c>
      <c r="K7" s="28">
        <v>181.5</v>
      </c>
      <c r="L7" s="28">
        <v>0.5</v>
      </c>
      <c r="M7" s="28">
        <v>0</v>
      </c>
      <c r="N7" s="28">
        <v>22.2</v>
      </c>
      <c r="O7" s="28">
        <f t="shared" si="0"/>
        <v>56.458333333333336</v>
      </c>
      <c r="P7" s="28">
        <f t="shared" si="1"/>
        <v>20.283333333333339</v>
      </c>
      <c r="Q7" s="28">
        <f t="shared" si="1"/>
        <v>21.733333333333341</v>
      </c>
    </row>
    <row r="8" spans="1:22" ht="14.4" x14ac:dyDescent="0.3">
      <c r="A8" s="24" t="s">
        <v>101</v>
      </c>
      <c r="B8" s="25">
        <v>1907</v>
      </c>
      <c r="C8" s="28">
        <v>27.3</v>
      </c>
      <c r="D8" s="28">
        <v>95.4</v>
      </c>
      <c r="E8" s="28">
        <v>53.1</v>
      </c>
      <c r="F8" s="28">
        <v>50.7</v>
      </c>
      <c r="G8" s="28">
        <v>3.3</v>
      </c>
      <c r="H8" s="28">
        <v>20.2</v>
      </c>
      <c r="I8" s="28">
        <v>82.8</v>
      </c>
      <c r="J8" s="28">
        <v>249</v>
      </c>
      <c r="K8" s="28">
        <v>6.8</v>
      </c>
      <c r="L8" s="28">
        <v>0.4</v>
      </c>
      <c r="M8" s="28">
        <v>0</v>
      </c>
      <c r="N8" s="28">
        <v>0</v>
      </c>
      <c r="O8" s="28">
        <f t="shared" si="0"/>
        <v>49.083333333333321</v>
      </c>
      <c r="P8" s="28">
        <f t="shared" si="1"/>
        <v>-7.3750000000000142</v>
      </c>
      <c r="Q8" s="28">
        <f t="shared" si="1"/>
        <v>-27.658333333333353</v>
      </c>
      <c r="S8" s="2" t="s">
        <v>25</v>
      </c>
    </row>
    <row r="9" spans="1:22" ht="14.4" x14ac:dyDescent="0.3">
      <c r="A9" s="24" t="s">
        <v>101</v>
      </c>
      <c r="B9" s="25">
        <v>1908</v>
      </c>
      <c r="C9" s="28">
        <v>46.9</v>
      </c>
      <c r="D9" s="28">
        <v>11.8</v>
      </c>
      <c r="E9" s="28">
        <v>0.3</v>
      </c>
      <c r="F9" s="28">
        <v>31.3</v>
      </c>
      <c r="G9" s="28">
        <v>12.1</v>
      </c>
      <c r="H9" s="28">
        <v>13</v>
      </c>
      <c r="I9" s="28">
        <v>183.8</v>
      </c>
      <c r="J9" s="28">
        <v>399.1</v>
      </c>
      <c r="K9" s="28">
        <v>37.299999999999997</v>
      </c>
      <c r="L9" s="28">
        <v>1.2</v>
      </c>
      <c r="M9" s="28">
        <v>1.7</v>
      </c>
      <c r="N9" s="28">
        <v>2</v>
      </c>
      <c r="O9" s="28">
        <f t="shared" si="0"/>
        <v>61.708333333333336</v>
      </c>
      <c r="P9" s="28">
        <f t="shared" si="1"/>
        <v>12.625000000000014</v>
      </c>
      <c r="Q9" s="28">
        <f t="shared" si="1"/>
        <v>20.000000000000028</v>
      </c>
      <c r="S9" s="2" t="s">
        <v>26</v>
      </c>
    </row>
    <row r="10" spans="1:22" ht="14.4" x14ac:dyDescent="0.3">
      <c r="A10" s="24" t="s">
        <v>101</v>
      </c>
      <c r="B10" s="25">
        <v>1909</v>
      </c>
      <c r="C10" s="28">
        <v>34</v>
      </c>
      <c r="D10" s="28">
        <v>21</v>
      </c>
      <c r="E10" s="28">
        <v>0.2</v>
      </c>
      <c r="F10" s="28">
        <v>48.6</v>
      </c>
      <c r="G10" s="28">
        <v>1.8</v>
      </c>
      <c r="H10" s="28">
        <v>81.3</v>
      </c>
      <c r="I10" s="28">
        <v>240.9</v>
      </c>
      <c r="J10" s="28">
        <v>178.7</v>
      </c>
      <c r="K10" s="28">
        <v>197.2</v>
      </c>
      <c r="L10" s="28">
        <v>1.5</v>
      </c>
      <c r="M10" s="28">
        <v>0</v>
      </c>
      <c r="N10" s="28">
        <v>40.5</v>
      </c>
      <c r="O10" s="28">
        <f t="shared" si="0"/>
        <v>70.475000000000009</v>
      </c>
      <c r="P10" s="28">
        <f t="shared" si="1"/>
        <v>8.7666666666666728</v>
      </c>
      <c r="Q10" s="28">
        <f t="shared" si="1"/>
        <v>-3.8583333333333414</v>
      </c>
    </row>
    <row r="11" spans="1:22" ht="14.4" x14ac:dyDescent="0.3">
      <c r="A11" s="24" t="s">
        <v>101</v>
      </c>
      <c r="B11" s="25">
        <v>1910</v>
      </c>
      <c r="C11" s="28">
        <v>27.1</v>
      </c>
      <c r="D11" s="28">
        <v>5.6</v>
      </c>
      <c r="E11" s="28">
        <v>1.1000000000000001</v>
      </c>
      <c r="F11" s="28">
        <v>2.7</v>
      </c>
      <c r="G11" s="28">
        <v>1.4</v>
      </c>
      <c r="H11" s="28">
        <v>111.4</v>
      </c>
      <c r="I11" s="28">
        <v>143.9</v>
      </c>
      <c r="J11" s="28">
        <v>217.9</v>
      </c>
      <c r="K11" s="28">
        <v>79.5</v>
      </c>
      <c r="L11" s="28">
        <v>21</v>
      </c>
      <c r="M11" s="28">
        <v>0</v>
      </c>
      <c r="N11" s="28">
        <v>4.8</v>
      </c>
      <c r="O11" s="28">
        <f t="shared" si="0"/>
        <v>51.366666666666667</v>
      </c>
      <c r="P11" s="28">
        <f t="shared" si="1"/>
        <v>-19.108333333333341</v>
      </c>
      <c r="Q11" s="28">
        <f t="shared" si="1"/>
        <v>-27.875000000000014</v>
      </c>
    </row>
    <row r="12" spans="1:22" ht="14.4" x14ac:dyDescent="0.3">
      <c r="A12" s="24" t="s">
        <v>101</v>
      </c>
      <c r="B12" s="25">
        <v>1911</v>
      </c>
      <c r="C12" s="28">
        <v>112.1</v>
      </c>
      <c r="D12" s="28">
        <v>7.3</v>
      </c>
      <c r="E12" s="28">
        <v>108.5</v>
      </c>
      <c r="F12" s="28">
        <v>3.7</v>
      </c>
      <c r="G12" s="28">
        <v>1</v>
      </c>
      <c r="H12" s="28">
        <v>64.900000000000006</v>
      </c>
      <c r="I12" s="28">
        <v>26.4</v>
      </c>
      <c r="J12" s="28">
        <v>103.5</v>
      </c>
      <c r="K12" s="28">
        <v>34</v>
      </c>
      <c r="L12" s="28">
        <v>11.7</v>
      </c>
      <c r="M12" s="28">
        <v>32.6</v>
      </c>
      <c r="N12" s="28">
        <v>0.1</v>
      </c>
      <c r="O12" s="28">
        <f t="shared" si="0"/>
        <v>42.15</v>
      </c>
      <c r="P12" s="28">
        <f t="shared" si="1"/>
        <v>-9.2166666666666686</v>
      </c>
      <c r="Q12" s="28">
        <f t="shared" si="1"/>
        <v>9.8916666666666728</v>
      </c>
    </row>
    <row r="13" spans="1:22" ht="14.4" x14ac:dyDescent="0.3">
      <c r="A13" s="24" t="s">
        <v>101</v>
      </c>
      <c r="B13" s="25">
        <v>1912</v>
      </c>
      <c r="C13" s="28">
        <v>53.3</v>
      </c>
      <c r="D13" s="28">
        <v>5.2</v>
      </c>
      <c r="E13" s="28">
        <v>8.5</v>
      </c>
      <c r="F13" s="28">
        <v>19.899999999999999</v>
      </c>
      <c r="G13" s="28">
        <v>10</v>
      </c>
      <c r="H13" s="28">
        <v>10.6</v>
      </c>
      <c r="I13" s="28">
        <v>173.3</v>
      </c>
      <c r="J13" s="28">
        <v>197.4</v>
      </c>
      <c r="K13" s="28">
        <v>37.5</v>
      </c>
      <c r="L13" s="28">
        <v>0</v>
      </c>
      <c r="M13" s="28">
        <v>18.5</v>
      </c>
      <c r="N13" s="28">
        <v>2.2000000000000002</v>
      </c>
      <c r="O13" s="28">
        <f t="shared" si="0"/>
        <v>44.70000000000001</v>
      </c>
      <c r="P13" s="28">
        <f t="shared" si="1"/>
        <v>2.5500000000000114</v>
      </c>
      <c r="Q13" s="28">
        <f t="shared" si="1"/>
        <v>11.76666666666668</v>
      </c>
    </row>
    <row r="14" spans="1:22" ht="14.4" x14ac:dyDescent="0.3">
      <c r="A14" s="24" t="s">
        <v>101</v>
      </c>
      <c r="B14" s="25">
        <v>1913</v>
      </c>
      <c r="C14" s="28">
        <v>0.9</v>
      </c>
      <c r="D14" s="28">
        <v>58.7</v>
      </c>
      <c r="E14" s="28">
        <v>47.5</v>
      </c>
      <c r="F14" s="28">
        <v>0.6</v>
      </c>
      <c r="G14" s="28">
        <v>52.8</v>
      </c>
      <c r="H14" s="28">
        <v>86.9</v>
      </c>
      <c r="I14" s="28">
        <v>111.5</v>
      </c>
      <c r="J14" s="28">
        <v>159</v>
      </c>
      <c r="K14" s="28">
        <v>22.6</v>
      </c>
      <c r="L14" s="28">
        <v>2.2000000000000002</v>
      </c>
      <c r="M14" s="28">
        <v>2.6</v>
      </c>
      <c r="N14" s="28">
        <v>15.8</v>
      </c>
      <c r="O14" s="28">
        <f t="shared" si="0"/>
        <v>46.758333333333333</v>
      </c>
      <c r="P14" s="28">
        <f t="shared" si="1"/>
        <v>2.0583333333333229</v>
      </c>
      <c r="Q14" s="28">
        <f t="shared" si="1"/>
        <v>-0.49166666666668846</v>
      </c>
    </row>
    <row r="15" spans="1:22" ht="14.4" x14ac:dyDescent="0.3">
      <c r="A15" s="24" t="s">
        <v>101</v>
      </c>
      <c r="B15" s="25">
        <v>1914</v>
      </c>
      <c r="C15" s="28">
        <v>19.8</v>
      </c>
      <c r="D15" s="28">
        <v>26.9</v>
      </c>
      <c r="E15" s="28">
        <v>15.8</v>
      </c>
      <c r="F15" s="28">
        <v>44.6</v>
      </c>
      <c r="G15" s="28">
        <v>17.3</v>
      </c>
      <c r="H15" s="28">
        <v>58.9</v>
      </c>
      <c r="I15" s="28">
        <v>290.89999999999998</v>
      </c>
      <c r="J15" s="28">
        <v>75.599999999999994</v>
      </c>
      <c r="K15" s="28">
        <v>193.1</v>
      </c>
      <c r="L15" s="28">
        <v>34.700000000000003</v>
      </c>
      <c r="M15" s="28">
        <v>8.1</v>
      </c>
      <c r="N15" s="28">
        <v>8.6999999999999993</v>
      </c>
      <c r="O15" s="28">
        <f t="shared" si="0"/>
        <v>66.2</v>
      </c>
      <c r="P15" s="28">
        <f t="shared" si="1"/>
        <v>19.44166666666667</v>
      </c>
      <c r="Q15" s="28">
        <f t="shared" si="1"/>
        <v>17.383333333333347</v>
      </c>
    </row>
    <row r="16" spans="1:22" ht="14.4" x14ac:dyDescent="0.3">
      <c r="A16" s="24" t="s">
        <v>101</v>
      </c>
      <c r="B16" s="25">
        <v>1915</v>
      </c>
      <c r="C16" s="28">
        <v>28.7</v>
      </c>
      <c r="D16" s="28">
        <v>59.8</v>
      </c>
      <c r="E16" s="28">
        <v>48.3</v>
      </c>
      <c r="F16" s="28">
        <v>9.3000000000000007</v>
      </c>
      <c r="G16" s="28">
        <v>4.3</v>
      </c>
      <c r="H16" s="28">
        <v>22.5</v>
      </c>
      <c r="I16" s="28">
        <v>54.1</v>
      </c>
      <c r="J16" s="28">
        <v>67.400000000000006</v>
      </c>
      <c r="K16" s="28">
        <v>105.5</v>
      </c>
      <c r="L16" s="28">
        <v>19.3</v>
      </c>
      <c r="M16" s="28">
        <v>0</v>
      </c>
      <c r="N16" s="28">
        <v>2.4</v>
      </c>
      <c r="O16" s="28">
        <f t="shared" si="0"/>
        <v>35.133333333333333</v>
      </c>
      <c r="P16" s="28">
        <f t="shared" si="1"/>
        <v>-31.06666666666667</v>
      </c>
      <c r="Q16" s="28">
        <f t="shared" si="1"/>
        <v>-50.50833333333334</v>
      </c>
    </row>
    <row r="17" spans="1:17" ht="14.4" x14ac:dyDescent="0.3">
      <c r="A17" s="24" t="s">
        <v>101</v>
      </c>
      <c r="B17" s="25">
        <v>1916</v>
      </c>
      <c r="C17" s="28">
        <v>2.8</v>
      </c>
      <c r="D17" s="28">
        <v>20.9</v>
      </c>
      <c r="E17" s="28">
        <v>2.8</v>
      </c>
      <c r="F17" s="28">
        <v>4.4000000000000004</v>
      </c>
      <c r="G17" s="28">
        <v>8.1999999999999993</v>
      </c>
      <c r="H17" s="28">
        <v>33.9</v>
      </c>
      <c r="I17" s="28">
        <v>238.3</v>
      </c>
      <c r="J17" s="28">
        <v>184.1</v>
      </c>
      <c r="K17" s="28">
        <v>71.3</v>
      </c>
      <c r="L17" s="28">
        <v>21.1</v>
      </c>
      <c r="M17" s="28">
        <v>0</v>
      </c>
      <c r="N17" s="28">
        <v>0.6</v>
      </c>
      <c r="O17" s="28">
        <f t="shared" si="0"/>
        <v>49.033333333333331</v>
      </c>
      <c r="P17" s="28">
        <f t="shared" si="1"/>
        <v>13.899999999999999</v>
      </c>
      <c r="Q17" s="28">
        <f t="shared" si="1"/>
        <v>44.966666666666669</v>
      </c>
    </row>
    <row r="18" spans="1:17" ht="14.4" x14ac:dyDescent="0.3">
      <c r="A18" s="24" t="s">
        <v>101</v>
      </c>
      <c r="B18" s="25">
        <v>1917</v>
      </c>
      <c r="C18" s="28">
        <v>6.5</v>
      </c>
      <c r="D18" s="28">
        <v>3.1</v>
      </c>
      <c r="E18" s="28">
        <v>12.5</v>
      </c>
      <c r="F18" s="28">
        <v>71.900000000000006</v>
      </c>
      <c r="G18" s="28">
        <v>31.3</v>
      </c>
      <c r="H18" s="28">
        <v>82.6</v>
      </c>
      <c r="I18" s="28">
        <v>172.4</v>
      </c>
      <c r="J18" s="28">
        <v>211.4</v>
      </c>
      <c r="K18" s="28">
        <v>369.1</v>
      </c>
      <c r="L18" s="28">
        <v>156.5</v>
      </c>
      <c r="M18" s="28">
        <v>0</v>
      </c>
      <c r="N18" s="28">
        <v>9.4</v>
      </c>
      <c r="O18" s="28">
        <f t="shared" si="0"/>
        <v>93.891666666666666</v>
      </c>
      <c r="P18" s="28">
        <f t="shared" si="1"/>
        <v>44.858333333333334</v>
      </c>
      <c r="Q18" s="28">
        <f t="shared" si="1"/>
        <v>30.958333333333336</v>
      </c>
    </row>
    <row r="19" spans="1:17" ht="14.4" x14ac:dyDescent="0.3">
      <c r="A19" s="24" t="s">
        <v>101</v>
      </c>
      <c r="B19" s="25">
        <v>1918</v>
      </c>
      <c r="C19" s="28">
        <v>3.1</v>
      </c>
      <c r="D19" s="28">
        <v>1.2</v>
      </c>
      <c r="E19" s="28">
        <v>61.4</v>
      </c>
      <c r="F19" s="28">
        <v>38.5</v>
      </c>
      <c r="G19" s="28">
        <v>0.6</v>
      </c>
      <c r="H19" s="28">
        <v>31.9</v>
      </c>
      <c r="I19" s="28">
        <v>38.700000000000003</v>
      </c>
      <c r="J19" s="28">
        <v>140.5</v>
      </c>
      <c r="K19" s="28">
        <v>15.5</v>
      </c>
      <c r="L19" s="28">
        <v>0.2</v>
      </c>
      <c r="M19" s="28">
        <v>3.5</v>
      </c>
      <c r="N19" s="28">
        <v>4.5</v>
      </c>
      <c r="O19" s="28">
        <f t="shared" si="0"/>
        <v>28.299999999999997</v>
      </c>
      <c r="P19" s="28">
        <f t="shared" si="1"/>
        <v>-65.591666666666669</v>
      </c>
      <c r="Q19" s="28">
        <f t="shared" si="1"/>
        <v>-110.45</v>
      </c>
    </row>
    <row r="20" spans="1:17" ht="14.4" x14ac:dyDescent="0.3">
      <c r="A20" s="24" t="s">
        <v>101</v>
      </c>
      <c r="B20" s="25">
        <v>1919</v>
      </c>
      <c r="C20" s="28">
        <v>81.400000000000006</v>
      </c>
      <c r="D20" s="28">
        <v>12.3</v>
      </c>
      <c r="E20" s="28">
        <v>11.1</v>
      </c>
      <c r="F20" s="28">
        <v>4.9000000000000004</v>
      </c>
      <c r="G20" s="28">
        <v>11.9</v>
      </c>
      <c r="H20" s="28">
        <v>6.4</v>
      </c>
      <c r="I20" s="28">
        <v>202</v>
      </c>
      <c r="J20" s="28">
        <v>137</v>
      </c>
      <c r="K20" s="28">
        <v>46.2</v>
      </c>
      <c r="L20" s="28">
        <v>0.4</v>
      </c>
      <c r="M20" s="28">
        <v>3.3</v>
      </c>
      <c r="N20" s="28">
        <v>32.9</v>
      </c>
      <c r="O20" s="28">
        <f t="shared" si="0"/>
        <v>45.816666666666663</v>
      </c>
      <c r="P20" s="28">
        <f t="shared" si="1"/>
        <v>17.516666666666666</v>
      </c>
      <c r="Q20" s="28">
        <f t="shared" si="1"/>
        <v>83.108333333333334</v>
      </c>
    </row>
    <row r="21" spans="1:17" ht="15.75" customHeight="1" x14ac:dyDescent="0.3">
      <c r="A21" s="24" t="s">
        <v>101</v>
      </c>
      <c r="B21" s="25">
        <v>1920</v>
      </c>
      <c r="C21" s="28">
        <v>25.7</v>
      </c>
      <c r="D21" s="28">
        <v>18.3</v>
      </c>
      <c r="E21" s="28">
        <v>21.3</v>
      </c>
      <c r="F21" s="28">
        <v>0.6</v>
      </c>
      <c r="G21" s="28">
        <v>20</v>
      </c>
      <c r="H21" s="28">
        <v>42.7</v>
      </c>
      <c r="I21" s="28">
        <v>148</v>
      </c>
      <c r="J21" s="28">
        <v>81.3</v>
      </c>
      <c r="K21" s="28">
        <v>23.3</v>
      </c>
      <c r="L21" s="28">
        <v>0.4</v>
      </c>
      <c r="M21" s="28">
        <v>0</v>
      </c>
      <c r="N21" s="28">
        <v>1.5</v>
      </c>
      <c r="O21" s="28">
        <f t="shared" si="0"/>
        <v>31.925000000000001</v>
      </c>
      <c r="P21" s="28">
        <f t="shared" si="1"/>
        <v>-13.891666666666662</v>
      </c>
      <c r="Q21" s="28">
        <f t="shared" si="1"/>
        <v>-31.408333333333328</v>
      </c>
    </row>
    <row r="22" spans="1:17" ht="15.75" customHeight="1" x14ac:dyDescent="0.3">
      <c r="A22" s="24" t="s">
        <v>101</v>
      </c>
      <c r="B22" s="25">
        <v>1921</v>
      </c>
      <c r="C22" s="28">
        <v>19.3</v>
      </c>
      <c r="D22" s="28">
        <v>3.9</v>
      </c>
      <c r="E22" s="28">
        <v>0.7</v>
      </c>
      <c r="F22" s="28">
        <v>0.7</v>
      </c>
      <c r="G22" s="28">
        <v>1</v>
      </c>
      <c r="H22" s="28">
        <v>19.899999999999999</v>
      </c>
      <c r="I22" s="28">
        <v>116.8</v>
      </c>
      <c r="J22" s="28">
        <v>113.9</v>
      </c>
      <c r="K22" s="28">
        <v>46.6</v>
      </c>
      <c r="L22" s="28">
        <v>27</v>
      </c>
      <c r="M22" s="28">
        <v>0</v>
      </c>
      <c r="N22" s="28">
        <v>20.5</v>
      </c>
      <c r="O22" s="28">
        <f t="shared" si="0"/>
        <v>30.858333333333338</v>
      </c>
      <c r="P22" s="28">
        <f t="shared" si="1"/>
        <v>-1.0666666666666629</v>
      </c>
      <c r="Q22" s="28">
        <f t="shared" si="1"/>
        <v>12.824999999999999</v>
      </c>
    </row>
    <row r="23" spans="1:17" ht="15.75" customHeight="1" x14ac:dyDescent="0.3">
      <c r="A23" s="24" t="s">
        <v>101</v>
      </c>
      <c r="B23" s="25">
        <v>1922</v>
      </c>
      <c r="C23" s="28">
        <v>23.8</v>
      </c>
      <c r="D23" s="28">
        <v>14</v>
      </c>
      <c r="E23" s="28">
        <v>3.1</v>
      </c>
      <c r="F23" s="28">
        <v>3</v>
      </c>
      <c r="G23" s="28">
        <v>1.7</v>
      </c>
      <c r="H23" s="28">
        <v>65.099999999999994</v>
      </c>
      <c r="I23" s="28">
        <v>132.80000000000001</v>
      </c>
      <c r="J23" s="28">
        <v>85.6</v>
      </c>
      <c r="K23" s="28">
        <v>148.5</v>
      </c>
      <c r="L23" s="28">
        <v>2.5</v>
      </c>
      <c r="M23" s="28">
        <v>0</v>
      </c>
      <c r="N23" s="28">
        <v>33.5</v>
      </c>
      <c r="O23" s="28">
        <f t="shared" si="0"/>
        <v>42.800000000000004</v>
      </c>
      <c r="P23" s="28">
        <f t="shared" si="1"/>
        <v>11.941666666666666</v>
      </c>
      <c r="Q23" s="28">
        <f t="shared" si="1"/>
        <v>13.008333333333329</v>
      </c>
    </row>
    <row r="24" spans="1:17" ht="15.75" customHeight="1" x14ac:dyDescent="0.3">
      <c r="A24" s="24" t="s">
        <v>101</v>
      </c>
      <c r="B24" s="25">
        <v>1923</v>
      </c>
      <c r="C24" s="28">
        <v>36.4</v>
      </c>
      <c r="D24" s="28">
        <v>63</v>
      </c>
      <c r="E24" s="28">
        <v>7.3</v>
      </c>
      <c r="F24" s="28">
        <v>4.9000000000000004</v>
      </c>
      <c r="G24" s="28">
        <v>38</v>
      </c>
      <c r="H24" s="28">
        <v>21.8</v>
      </c>
      <c r="I24" s="28">
        <v>222.2</v>
      </c>
      <c r="J24" s="28">
        <v>279.10000000000002</v>
      </c>
      <c r="K24" s="28">
        <v>12.8</v>
      </c>
      <c r="L24" s="28">
        <v>5.7</v>
      </c>
      <c r="M24" s="28">
        <v>2.5</v>
      </c>
      <c r="N24" s="28">
        <v>44.1</v>
      </c>
      <c r="O24" s="28">
        <f t="shared" si="0"/>
        <v>61.483333333333341</v>
      </c>
      <c r="P24" s="28">
        <f t="shared" si="1"/>
        <v>18.683333333333337</v>
      </c>
      <c r="Q24" s="28">
        <f t="shared" si="1"/>
        <v>6.7416666666666707</v>
      </c>
    </row>
    <row r="25" spans="1:17" ht="15.75" customHeight="1" x14ac:dyDescent="0.3">
      <c r="A25" s="24" t="s">
        <v>101</v>
      </c>
      <c r="B25" s="25">
        <v>1924</v>
      </c>
      <c r="C25" s="28">
        <v>39.1</v>
      </c>
      <c r="D25" s="28">
        <v>42.3</v>
      </c>
      <c r="E25" s="28">
        <v>2.6</v>
      </c>
      <c r="F25" s="28">
        <v>1.1000000000000001</v>
      </c>
      <c r="G25" s="28">
        <v>17.7</v>
      </c>
      <c r="H25" s="28">
        <v>2.2999999999999998</v>
      </c>
      <c r="I25" s="28">
        <v>185.8</v>
      </c>
      <c r="J25" s="28">
        <v>109</v>
      </c>
      <c r="K25" s="28">
        <v>155</v>
      </c>
      <c r="L25" s="28">
        <v>0.5</v>
      </c>
      <c r="M25" s="28">
        <v>1.1000000000000001</v>
      </c>
      <c r="N25" s="28">
        <v>34.4</v>
      </c>
      <c r="O25" s="28">
        <f t="shared" si="0"/>
        <v>49.241666666666667</v>
      </c>
      <c r="P25" s="28">
        <f t="shared" si="1"/>
        <v>-12.241666666666674</v>
      </c>
      <c r="Q25" s="28">
        <f t="shared" si="1"/>
        <v>-30.925000000000011</v>
      </c>
    </row>
    <row r="26" spans="1:17" ht="15.75" customHeight="1" x14ac:dyDescent="0.3">
      <c r="A26" s="24" t="s">
        <v>101</v>
      </c>
      <c r="B26" s="25">
        <v>1925</v>
      </c>
      <c r="C26" s="28">
        <v>18.100000000000001</v>
      </c>
      <c r="D26" s="28">
        <v>2.1</v>
      </c>
      <c r="E26" s="28">
        <v>1.1000000000000001</v>
      </c>
      <c r="F26" s="28">
        <v>7.7</v>
      </c>
      <c r="G26" s="28">
        <v>21.1</v>
      </c>
      <c r="H26" s="28">
        <v>104.7</v>
      </c>
      <c r="I26" s="28">
        <v>284.39999999999998</v>
      </c>
      <c r="J26" s="28">
        <v>158.80000000000001</v>
      </c>
      <c r="K26" s="28">
        <v>14.4</v>
      </c>
      <c r="L26" s="28">
        <v>7.5</v>
      </c>
      <c r="M26" s="28">
        <v>9.8000000000000007</v>
      </c>
      <c r="N26" s="28">
        <v>0</v>
      </c>
      <c r="O26" s="28">
        <f t="shared" si="0"/>
        <v>52.474999999999994</v>
      </c>
      <c r="P26" s="28">
        <f t="shared" si="1"/>
        <v>3.2333333333333272</v>
      </c>
      <c r="Q26" s="28">
        <f t="shared" si="1"/>
        <v>15.475000000000001</v>
      </c>
    </row>
    <row r="27" spans="1:17" ht="15.75" customHeight="1" x14ac:dyDescent="0.3">
      <c r="A27" s="24" t="s">
        <v>101</v>
      </c>
      <c r="B27" s="25">
        <v>1926</v>
      </c>
      <c r="C27" s="28">
        <v>14.1</v>
      </c>
      <c r="D27" s="28">
        <v>7.5</v>
      </c>
      <c r="E27" s="28">
        <v>50.2</v>
      </c>
      <c r="F27" s="28">
        <v>16.2</v>
      </c>
      <c r="G27" s="28">
        <v>34.9</v>
      </c>
      <c r="H27" s="28">
        <v>7.2</v>
      </c>
      <c r="I27" s="28">
        <v>189</v>
      </c>
      <c r="J27" s="28">
        <v>228.4</v>
      </c>
      <c r="K27" s="28">
        <v>54.1</v>
      </c>
      <c r="L27" s="28">
        <v>0.1</v>
      </c>
      <c r="M27" s="28">
        <v>1.3</v>
      </c>
      <c r="N27" s="28">
        <v>4.4000000000000004</v>
      </c>
      <c r="O27" s="28">
        <f t="shared" si="0"/>
        <v>50.616666666666667</v>
      </c>
      <c r="P27" s="28">
        <f t="shared" si="1"/>
        <v>-1.8583333333333272</v>
      </c>
      <c r="Q27" s="28">
        <f t="shared" si="1"/>
        <v>-5.0916666666666544</v>
      </c>
    </row>
    <row r="28" spans="1:17" ht="15.75" customHeight="1" x14ac:dyDescent="0.3">
      <c r="A28" s="24" t="s">
        <v>101</v>
      </c>
      <c r="B28" s="25">
        <v>1927</v>
      </c>
      <c r="C28" s="28">
        <v>0.7</v>
      </c>
      <c r="D28" s="28">
        <v>39.799999999999997</v>
      </c>
      <c r="E28" s="28">
        <v>15.7</v>
      </c>
      <c r="F28" s="28">
        <v>6.6</v>
      </c>
      <c r="G28" s="28">
        <v>18.100000000000001</v>
      </c>
      <c r="H28" s="28">
        <v>18.600000000000001</v>
      </c>
      <c r="I28" s="28">
        <v>226.1</v>
      </c>
      <c r="J28" s="28">
        <v>95.2</v>
      </c>
      <c r="K28" s="28">
        <v>24.8</v>
      </c>
      <c r="L28" s="28">
        <v>5.5</v>
      </c>
      <c r="M28" s="28">
        <v>2.2999999999999998</v>
      </c>
      <c r="N28" s="28">
        <v>27.7</v>
      </c>
      <c r="O28" s="28">
        <f t="shared" si="0"/>
        <v>40.091666666666669</v>
      </c>
      <c r="P28" s="28">
        <f t="shared" si="1"/>
        <v>-10.524999999999999</v>
      </c>
      <c r="Q28" s="28">
        <f t="shared" si="1"/>
        <v>-8.6666666666666714</v>
      </c>
    </row>
    <row r="29" spans="1:17" ht="15.75" customHeight="1" x14ac:dyDescent="0.3">
      <c r="A29" s="24" t="s">
        <v>101</v>
      </c>
      <c r="B29" s="25">
        <v>1928</v>
      </c>
      <c r="C29" s="28">
        <v>25.6</v>
      </c>
      <c r="D29" s="28">
        <v>21.3</v>
      </c>
      <c r="E29" s="28">
        <v>6.3</v>
      </c>
      <c r="F29" s="28">
        <v>10.199999999999999</v>
      </c>
      <c r="G29" s="28">
        <v>2.8</v>
      </c>
      <c r="H29" s="28">
        <v>34.9</v>
      </c>
      <c r="I29" s="28">
        <v>92.3</v>
      </c>
      <c r="J29" s="28">
        <v>120.2</v>
      </c>
      <c r="K29" s="28">
        <v>58.8</v>
      </c>
      <c r="L29" s="28">
        <v>1</v>
      </c>
      <c r="M29" s="28">
        <v>27</v>
      </c>
      <c r="N29" s="28">
        <v>36.9</v>
      </c>
      <c r="O29" s="28">
        <f t="shared" si="0"/>
        <v>36.441666666666663</v>
      </c>
      <c r="P29" s="28">
        <f t="shared" si="1"/>
        <v>-3.6500000000000057</v>
      </c>
      <c r="Q29" s="28">
        <f t="shared" si="1"/>
        <v>6.8749999999999929</v>
      </c>
    </row>
    <row r="30" spans="1:17" ht="15.75" customHeight="1" x14ac:dyDescent="0.3">
      <c r="A30" s="24" t="s">
        <v>101</v>
      </c>
      <c r="B30" s="25">
        <v>1929</v>
      </c>
      <c r="C30" s="28">
        <v>8.9</v>
      </c>
      <c r="D30" s="28">
        <v>1.1000000000000001</v>
      </c>
      <c r="E30" s="28">
        <v>0</v>
      </c>
      <c r="F30" s="28">
        <v>11.5</v>
      </c>
      <c r="G30" s="28">
        <v>1.7</v>
      </c>
      <c r="H30" s="28">
        <v>45.6</v>
      </c>
      <c r="I30" s="28">
        <v>163.30000000000001</v>
      </c>
      <c r="J30" s="28">
        <v>111.6</v>
      </c>
      <c r="K30" s="28">
        <v>8.5</v>
      </c>
      <c r="L30" s="28">
        <v>10.199999999999999</v>
      </c>
      <c r="M30" s="28">
        <v>0</v>
      </c>
      <c r="N30" s="28">
        <v>60.6</v>
      </c>
      <c r="O30" s="28">
        <f t="shared" si="0"/>
        <v>35.250000000000007</v>
      </c>
      <c r="P30" s="28">
        <f t="shared" si="1"/>
        <v>-1.1916666666666558</v>
      </c>
      <c r="Q30" s="28">
        <f t="shared" si="1"/>
        <v>2.4583333333333499</v>
      </c>
    </row>
    <row r="31" spans="1:17" ht="15.75" customHeight="1" x14ac:dyDescent="0.3">
      <c r="A31" s="24" t="s">
        <v>101</v>
      </c>
      <c r="B31" s="25">
        <v>1930</v>
      </c>
      <c r="C31" s="28">
        <v>25.6</v>
      </c>
      <c r="D31" s="28">
        <v>27</v>
      </c>
      <c r="E31" s="28">
        <v>6.7</v>
      </c>
      <c r="F31" s="28">
        <v>13.3</v>
      </c>
      <c r="G31" s="28">
        <v>7.1</v>
      </c>
      <c r="H31" s="28">
        <v>55</v>
      </c>
      <c r="I31" s="28">
        <v>258.39999999999998</v>
      </c>
      <c r="J31" s="28">
        <v>57.4</v>
      </c>
      <c r="K31" s="28">
        <v>91.7</v>
      </c>
      <c r="L31" s="28">
        <v>1.1000000000000001</v>
      </c>
      <c r="M31" s="28">
        <v>0.2</v>
      </c>
      <c r="N31" s="28">
        <v>13.9</v>
      </c>
      <c r="O31" s="28">
        <f t="shared" si="0"/>
        <v>46.449999999999996</v>
      </c>
      <c r="P31" s="28">
        <f t="shared" si="1"/>
        <v>11.199999999999989</v>
      </c>
      <c r="Q31" s="28">
        <f t="shared" si="1"/>
        <v>12.391666666666644</v>
      </c>
    </row>
    <row r="32" spans="1:17" ht="15.75" customHeight="1" x14ac:dyDescent="0.3">
      <c r="A32" s="24" t="s">
        <v>101</v>
      </c>
      <c r="B32" s="25">
        <v>1931</v>
      </c>
      <c r="C32" s="28">
        <v>12.6</v>
      </c>
      <c r="D32" s="28">
        <v>27.1</v>
      </c>
      <c r="E32" s="28">
        <v>21.1</v>
      </c>
      <c r="F32" s="28">
        <v>2</v>
      </c>
      <c r="G32" s="28">
        <v>19.399999999999999</v>
      </c>
      <c r="H32" s="28">
        <v>9.5</v>
      </c>
      <c r="I32" s="28">
        <v>183.8</v>
      </c>
      <c r="J32" s="28">
        <v>222.1</v>
      </c>
      <c r="K32" s="28">
        <v>68.8</v>
      </c>
      <c r="L32" s="28">
        <v>21.8</v>
      </c>
      <c r="M32" s="28">
        <v>0</v>
      </c>
      <c r="N32" s="28">
        <v>0.5</v>
      </c>
      <c r="O32" s="28">
        <f t="shared" si="0"/>
        <v>49.05833333333333</v>
      </c>
      <c r="P32" s="28">
        <f t="shared" si="1"/>
        <v>2.6083333333333343</v>
      </c>
      <c r="Q32" s="28">
        <f t="shared" si="1"/>
        <v>-8.5916666666666544</v>
      </c>
    </row>
    <row r="33" spans="1:17" ht="15.75" customHeight="1" x14ac:dyDescent="0.3">
      <c r="A33" s="24" t="s">
        <v>101</v>
      </c>
      <c r="B33" s="25">
        <v>1932</v>
      </c>
      <c r="C33" s="28">
        <v>19</v>
      </c>
      <c r="D33" s="28">
        <v>13.2</v>
      </c>
      <c r="E33" s="28">
        <v>28.8</v>
      </c>
      <c r="F33" s="28">
        <v>7.3</v>
      </c>
      <c r="G33" s="28">
        <v>11.6</v>
      </c>
      <c r="H33" s="28">
        <v>19.899999999999999</v>
      </c>
      <c r="I33" s="28">
        <v>190.7</v>
      </c>
      <c r="J33" s="28">
        <v>136.1</v>
      </c>
      <c r="K33" s="28">
        <v>32</v>
      </c>
      <c r="L33" s="28">
        <v>1.5</v>
      </c>
      <c r="M33" s="28">
        <v>0.3</v>
      </c>
      <c r="N33" s="28">
        <v>29.9</v>
      </c>
      <c r="O33" s="28">
        <f t="shared" si="0"/>
        <v>40.858333333333334</v>
      </c>
      <c r="P33" s="28">
        <f t="shared" si="1"/>
        <v>-8.1999999999999957</v>
      </c>
      <c r="Q33" s="28">
        <f t="shared" si="1"/>
        <v>-10.80833333333333</v>
      </c>
    </row>
    <row r="34" spans="1:17" ht="15.75" customHeight="1" x14ac:dyDescent="0.3">
      <c r="A34" s="24" t="s">
        <v>101</v>
      </c>
      <c r="B34" s="25">
        <v>1933</v>
      </c>
      <c r="C34" s="28">
        <v>6.2</v>
      </c>
      <c r="D34" s="28">
        <v>26.4</v>
      </c>
      <c r="E34" s="28">
        <v>35.700000000000003</v>
      </c>
      <c r="F34" s="28">
        <v>7.2</v>
      </c>
      <c r="G34" s="28">
        <v>25.7</v>
      </c>
      <c r="H34" s="28">
        <v>37.1</v>
      </c>
      <c r="I34" s="28">
        <v>180</v>
      </c>
      <c r="J34" s="28">
        <v>327.3</v>
      </c>
      <c r="K34" s="28">
        <v>202.7</v>
      </c>
      <c r="L34" s="28">
        <v>8.4</v>
      </c>
      <c r="M34" s="28">
        <v>2.9</v>
      </c>
      <c r="N34" s="28">
        <v>0.9</v>
      </c>
      <c r="O34" s="28">
        <f t="shared" si="0"/>
        <v>71.708333333333329</v>
      </c>
      <c r="P34" s="28">
        <f t="shared" si="1"/>
        <v>30.849999999999994</v>
      </c>
      <c r="Q34" s="28">
        <f t="shared" si="1"/>
        <v>39.04999999999999</v>
      </c>
    </row>
    <row r="35" spans="1:17" ht="15.75" customHeight="1" x14ac:dyDescent="0.3">
      <c r="A35" s="24" t="s">
        <v>101</v>
      </c>
      <c r="B35" s="25">
        <v>1934</v>
      </c>
      <c r="C35" s="28">
        <v>18.3</v>
      </c>
      <c r="D35" s="28">
        <v>1.7</v>
      </c>
      <c r="E35" s="28">
        <v>37.5</v>
      </c>
      <c r="F35" s="28">
        <v>2.4</v>
      </c>
      <c r="G35" s="28">
        <v>6</v>
      </c>
      <c r="H35" s="28">
        <v>51</v>
      </c>
      <c r="I35" s="28">
        <v>150.9</v>
      </c>
      <c r="J35" s="28">
        <v>136.6</v>
      </c>
      <c r="K35" s="28">
        <v>14.9</v>
      </c>
      <c r="L35" s="28">
        <v>0</v>
      </c>
      <c r="M35" s="28">
        <v>0</v>
      </c>
      <c r="N35" s="28">
        <v>9.9</v>
      </c>
      <c r="O35" s="28">
        <f t="shared" si="0"/>
        <v>35.766666666666659</v>
      </c>
      <c r="P35" s="28">
        <f t="shared" si="1"/>
        <v>-35.94166666666667</v>
      </c>
      <c r="Q35" s="28">
        <f t="shared" si="1"/>
        <v>-66.791666666666657</v>
      </c>
    </row>
    <row r="36" spans="1:17" ht="15.75" customHeight="1" x14ac:dyDescent="0.3">
      <c r="A36" s="24" t="s">
        <v>101</v>
      </c>
      <c r="B36" s="25">
        <v>1935</v>
      </c>
      <c r="C36" s="28">
        <v>73.7</v>
      </c>
      <c r="D36" s="28">
        <v>40.9</v>
      </c>
      <c r="E36" s="28">
        <v>12.8</v>
      </c>
      <c r="F36" s="28">
        <v>44.2</v>
      </c>
      <c r="G36" s="28">
        <v>2.1</v>
      </c>
      <c r="H36" s="28">
        <v>8.1999999999999993</v>
      </c>
      <c r="I36" s="28">
        <v>203.9</v>
      </c>
      <c r="J36" s="28">
        <v>144.6</v>
      </c>
      <c r="K36" s="28">
        <v>45.1</v>
      </c>
      <c r="L36" s="28">
        <v>2.7</v>
      </c>
      <c r="M36" s="28">
        <v>11.6</v>
      </c>
      <c r="N36" s="28">
        <v>8.1999999999999993</v>
      </c>
      <c r="O36" s="28">
        <f t="shared" si="0"/>
        <v>49.833333333333343</v>
      </c>
      <c r="P36" s="28">
        <f t="shared" si="1"/>
        <v>14.066666666666684</v>
      </c>
      <c r="Q36" s="28">
        <f t="shared" si="1"/>
        <v>50.008333333333354</v>
      </c>
    </row>
    <row r="37" spans="1:17" ht="15.75" customHeight="1" x14ac:dyDescent="0.3">
      <c r="A37" s="24" t="s">
        <v>101</v>
      </c>
      <c r="B37" s="25">
        <v>1936</v>
      </c>
      <c r="C37" s="28">
        <v>1.3</v>
      </c>
      <c r="D37" s="28">
        <v>58.8</v>
      </c>
      <c r="E37" s="28">
        <v>17.3</v>
      </c>
      <c r="F37" s="28">
        <v>10.9</v>
      </c>
      <c r="G37" s="28">
        <v>5.4</v>
      </c>
      <c r="H37" s="28">
        <v>105</v>
      </c>
      <c r="I37" s="28">
        <v>170.2</v>
      </c>
      <c r="J37" s="28">
        <v>165.5</v>
      </c>
      <c r="K37" s="28">
        <v>57.7</v>
      </c>
      <c r="L37" s="28">
        <v>6.2</v>
      </c>
      <c r="M37" s="28">
        <v>0.2</v>
      </c>
      <c r="N37" s="28">
        <v>27.9</v>
      </c>
      <c r="O37" s="28">
        <f t="shared" si="0"/>
        <v>52.20000000000001</v>
      </c>
      <c r="P37" s="28">
        <f t="shared" si="1"/>
        <v>2.3666666666666671</v>
      </c>
      <c r="Q37" s="28">
        <f t="shared" si="1"/>
        <v>-11.700000000000017</v>
      </c>
    </row>
    <row r="38" spans="1:17" ht="15.75" customHeight="1" x14ac:dyDescent="0.3">
      <c r="A38" s="24" t="s">
        <v>101</v>
      </c>
      <c r="B38" s="25">
        <v>1937</v>
      </c>
      <c r="C38" s="28">
        <v>5.8</v>
      </c>
      <c r="D38" s="28">
        <v>96</v>
      </c>
      <c r="E38" s="28">
        <v>10.199999999999999</v>
      </c>
      <c r="F38" s="28">
        <v>41.8</v>
      </c>
      <c r="G38" s="28">
        <v>8.8000000000000007</v>
      </c>
      <c r="H38" s="28">
        <v>55.4</v>
      </c>
      <c r="I38" s="28">
        <v>218.6</v>
      </c>
      <c r="J38" s="28">
        <v>30.5</v>
      </c>
      <c r="K38" s="28">
        <v>70.2</v>
      </c>
      <c r="L38" s="28">
        <v>7.3</v>
      </c>
      <c r="M38" s="28">
        <v>0.3</v>
      </c>
      <c r="N38" s="28">
        <v>26.2</v>
      </c>
      <c r="O38" s="28">
        <f t="shared" si="0"/>
        <v>47.591666666666669</v>
      </c>
      <c r="P38" s="28">
        <f t="shared" si="1"/>
        <v>-4.6083333333333414</v>
      </c>
      <c r="Q38" s="28">
        <f t="shared" si="1"/>
        <v>-6.9750000000000085</v>
      </c>
    </row>
    <row r="39" spans="1:17" ht="15.75" customHeight="1" x14ac:dyDescent="0.3">
      <c r="A39" s="24" t="s">
        <v>101</v>
      </c>
      <c r="B39" s="25">
        <v>1938</v>
      </c>
      <c r="C39" s="28">
        <v>77.5</v>
      </c>
      <c r="D39" s="28">
        <v>22.2</v>
      </c>
      <c r="E39" s="28">
        <v>1.8</v>
      </c>
      <c r="F39" s="28">
        <v>9.1</v>
      </c>
      <c r="G39" s="28">
        <v>3.4</v>
      </c>
      <c r="H39" s="28">
        <v>112.8</v>
      </c>
      <c r="I39" s="28">
        <v>102.3</v>
      </c>
      <c r="J39" s="28">
        <v>85.4</v>
      </c>
      <c r="K39" s="28">
        <v>5.8</v>
      </c>
      <c r="L39" s="28">
        <v>9.9</v>
      </c>
      <c r="M39" s="28">
        <v>0</v>
      </c>
      <c r="N39" s="28">
        <v>0.6</v>
      </c>
      <c r="O39" s="28">
        <f t="shared" si="0"/>
        <v>35.9</v>
      </c>
      <c r="P39" s="28">
        <f t="shared" si="1"/>
        <v>-11.69166666666667</v>
      </c>
      <c r="Q39" s="28">
        <f t="shared" si="1"/>
        <v>-7.0833333333333286</v>
      </c>
    </row>
    <row r="40" spans="1:17" ht="15.75" customHeight="1" x14ac:dyDescent="0.3">
      <c r="A40" s="24" t="s">
        <v>101</v>
      </c>
      <c r="B40" s="25">
        <v>1939</v>
      </c>
      <c r="C40" s="28">
        <v>6.2</v>
      </c>
      <c r="D40" s="28">
        <v>61</v>
      </c>
      <c r="E40" s="28">
        <v>58.1</v>
      </c>
      <c r="F40" s="28">
        <v>8.3000000000000007</v>
      </c>
      <c r="G40" s="28">
        <v>0.8</v>
      </c>
      <c r="H40" s="28">
        <v>49.8</v>
      </c>
      <c r="I40" s="28">
        <v>100.5</v>
      </c>
      <c r="J40" s="28">
        <v>78.599999999999994</v>
      </c>
      <c r="K40" s="28">
        <v>37.9</v>
      </c>
      <c r="L40" s="28">
        <v>2.6</v>
      </c>
      <c r="M40" s="28">
        <v>0</v>
      </c>
      <c r="N40" s="28">
        <v>0</v>
      </c>
      <c r="O40" s="28">
        <f t="shared" si="0"/>
        <v>33.650000000000006</v>
      </c>
      <c r="P40" s="28">
        <f t="shared" si="1"/>
        <v>-2.2499999999999929</v>
      </c>
      <c r="Q40" s="28">
        <f t="shared" si="1"/>
        <v>9.4416666666666771</v>
      </c>
    </row>
    <row r="41" spans="1:17" ht="15.75" customHeight="1" x14ac:dyDescent="0.3">
      <c r="A41" s="24" t="s">
        <v>101</v>
      </c>
      <c r="B41" s="25">
        <v>1940</v>
      </c>
      <c r="C41" s="28">
        <v>36.799999999999997</v>
      </c>
      <c r="D41" s="28">
        <v>45.1</v>
      </c>
      <c r="E41" s="28">
        <v>13.7</v>
      </c>
      <c r="F41" s="28">
        <v>2.9</v>
      </c>
      <c r="G41" s="28">
        <v>6.5</v>
      </c>
      <c r="H41" s="28">
        <v>60.3</v>
      </c>
      <c r="I41" s="28">
        <v>159.30000000000001</v>
      </c>
      <c r="J41" s="28">
        <v>179.6</v>
      </c>
      <c r="K41" s="28">
        <v>27.4</v>
      </c>
      <c r="L41" s="28">
        <v>0.1</v>
      </c>
      <c r="M41" s="28">
        <v>0.1</v>
      </c>
      <c r="N41" s="28">
        <v>0.5</v>
      </c>
      <c r="O41" s="28">
        <f t="shared" si="0"/>
        <v>44.358333333333341</v>
      </c>
      <c r="P41" s="28">
        <f t="shared" si="1"/>
        <v>10.708333333333336</v>
      </c>
      <c r="Q41" s="28">
        <f t="shared" si="1"/>
        <v>12.958333333333329</v>
      </c>
    </row>
    <row r="42" spans="1:17" ht="15.75" customHeight="1" x14ac:dyDescent="0.3">
      <c r="A42" s="24" t="s">
        <v>101</v>
      </c>
      <c r="B42" s="25">
        <v>1941</v>
      </c>
      <c r="C42" s="28">
        <v>55.3</v>
      </c>
      <c r="D42" s="28">
        <v>8.5</v>
      </c>
      <c r="E42" s="28">
        <v>12.4</v>
      </c>
      <c r="F42" s="28">
        <v>1</v>
      </c>
      <c r="G42" s="28">
        <v>15.2</v>
      </c>
      <c r="H42" s="28">
        <v>89.5</v>
      </c>
      <c r="I42" s="28">
        <v>111.4</v>
      </c>
      <c r="J42" s="28">
        <v>152.1</v>
      </c>
      <c r="K42" s="28">
        <v>41</v>
      </c>
      <c r="L42" s="28">
        <v>9.8000000000000007</v>
      </c>
      <c r="M42" s="28">
        <v>0</v>
      </c>
      <c r="N42" s="28">
        <v>10.199999999999999</v>
      </c>
      <c r="O42" s="28">
        <f t="shared" si="0"/>
        <v>42.199999999999996</v>
      </c>
      <c r="P42" s="28">
        <f t="shared" si="1"/>
        <v>-2.1583333333333456</v>
      </c>
      <c r="Q42" s="28">
        <f t="shared" si="1"/>
        <v>-12.866666666666681</v>
      </c>
    </row>
    <row r="43" spans="1:17" ht="15.75" customHeight="1" x14ac:dyDescent="0.3">
      <c r="A43" s="24" t="s">
        <v>101</v>
      </c>
      <c r="B43" s="25">
        <v>1942</v>
      </c>
      <c r="C43" s="28">
        <v>27.2</v>
      </c>
      <c r="D43" s="28">
        <v>57.2</v>
      </c>
      <c r="E43" s="28">
        <v>15.4</v>
      </c>
      <c r="F43" s="28">
        <v>19.600000000000001</v>
      </c>
      <c r="G43" s="28">
        <v>13.4</v>
      </c>
      <c r="H43" s="28">
        <v>52.4</v>
      </c>
      <c r="I43" s="28">
        <v>253.3</v>
      </c>
      <c r="J43" s="28">
        <v>256.39999999999998</v>
      </c>
      <c r="K43" s="28">
        <v>131.69999999999999</v>
      </c>
      <c r="L43" s="28">
        <v>5.0999999999999996</v>
      </c>
      <c r="M43" s="28">
        <v>0</v>
      </c>
      <c r="N43" s="28">
        <v>39.799999999999997</v>
      </c>
      <c r="O43" s="28">
        <f t="shared" si="0"/>
        <v>72.624999999999986</v>
      </c>
      <c r="P43" s="28">
        <f t="shared" si="1"/>
        <v>30.42499999999999</v>
      </c>
      <c r="Q43" s="28">
        <f t="shared" si="1"/>
        <v>32.583333333333336</v>
      </c>
    </row>
    <row r="44" spans="1:17" ht="15.75" customHeight="1" x14ac:dyDescent="0.3">
      <c r="A44" s="24" t="s">
        <v>101</v>
      </c>
      <c r="B44" s="25">
        <v>1943</v>
      </c>
      <c r="C44" s="28">
        <v>55.6</v>
      </c>
      <c r="D44" s="28">
        <v>1.9</v>
      </c>
      <c r="E44" s="28">
        <v>7.9</v>
      </c>
      <c r="F44" s="28">
        <v>7.8</v>
      </c>
      <c r="G44" s="28">
        <v>9.8000000000000007</v>
      </c>
      <c r="H44" s="28">
        <v>29.2</v>
      </c>
      <c r="I44" s="28">
        <v>130.4</v>
      </c>
      <c r="J44" s="28">
        <v>132.6</v>
      </c>
      <c r="K44" s="28">
        <v>46.6</v>
      </c>
      <c r="L44" s="28">
        <v>0.4</v>
      </c>
      <c r="M44" s="28">
        <v>0</v>
      </c>
      <c r="N44" s="28">
        <v>0.2</v>
      </c>
      <c r="O44" s="28">
        <f t="shared" si="0"/>
        <v>35.200000000000003</v>
      </c>
      <c r="P44" s="28">
        <f t="shared" si="1"/>
        <v>-37.424999999999983</v>
      </c>
      <c r="Q44" s="28">
        <f t="shared" si="1"/>
        <v>-67.849999999999966</v>
      </c>
    </row>
    <row r="45" spans="1:17" ht="15.75" customHeight="1" x14ac:dyDescent="0.3">
      <c r="A45" s="24" t="s">
        <v>101</v>
      </c>
      <c r="B45" s="25">
        <v>1944</v>
      </c>
      <c r="C45" s="28">
        <v>32.299999999999997</v>
      </c>
      <c r="D45" s="28">
        <v>54.6</v>
      </c>
      <c r="E45" s="28">
        <v>49.5</v>
      </c>
      <c r="F45" s="28">
        <v>46.5</v>
      </c>
      <c r="G45" s="28">
        <v>0.6</v>
      </c>
      <c r="H45" s="28">
        <v>21.8</v>
      </c>
      <c r="I45" s="28">
        <v>183.8</v>
      </c>
      <c r="J45" s="28">
        <v>145.80000000000001</v>
      </c>
      <c r="K45" s="28">
        <v>67.2</v>
      </c>
      <c r="L45" s="28">
        <v>14.6</v>
      </c>
      <c r="M45" s="28">
        <v>1.6</v>
      </c>
      <c r="N45" s="28">
        <v>8.4</v>
      </c>
      <c r="O45" s="28">
        <f t="shared" si="0"/>
        <v>52.225000000000016</v>
      </c>
      <c r="P45" s="28">
        <f t="shared" si="1"/>
        <v>17.025000000000013</v>
      </c>
      <c r="Q45" s="28">
        <f t="shared" si="1"/>
        <v>54.449999999999996</v>
      </c>
    </row>
    <row r="46" spans="1:17" ht="15.75" customHeight="1" x14ac:dyDescent="0.3">
      <c r="A46" s="24" t="s">
        <v>101</v>
      </c>
      <c r="B46" s="25">
        <v>1945</v>
      </c>
      <c r="C46" s="28">
        <v>71.400000000000006</v>
      </c>
      <c r="D46" s="28">
        <v>0</v>
      </c>
      <c r="E46" s="28">
        <v>14.5</v>
      </c>
      <c r="F46" s="28">
        <v>15.9</v>
      </c>
      <c r="G46" s="28">
        <v>3.2</v>
      </c>
      <c r="H46" s="28">
        <v>38.299999999999997</v>
      </c>
      <c r="I46" s="28">
        <v>156.9</v>
      </c>
      <c r="J46" s="28">
        <v>138.6</v>
      </c>
      <c r="K46" s="28">
        <v>359.8</v>
      </c>
      <c r="L46" s="28">
        <v>6</v>
      </c>
      <c r="M46" s="28">
        <v>0.5</v>
      </c>
      <c r="N46" s="28">
        <v>0.2</v>
      </c>
      <c r="O46" s="28">
        <f t="shared" si="0"/>
        <v>67.108333333333348</v>
      </c>
      <c r="P46" s="28">
        <f t="shared" si="1"/>
        <v>14.883333333333333</v>
      </c>
      <c r="Q46" s="28">
        <f t="shared" si="1"/>
        <v>-2.1416666666666799</v>
      </c>
    </row>
    <row r="47" spans="1:17" ht="15.75" customHeight="1" x14ac:dyDescent="0.3">
      <c r="A47" s="24" t="s">
        <v>101</v>
      </c>
      <c r="B47" s="25">
        <v>1946</v>
      </c>
      <c r="C47" s="28">
        <v>2.6</v>
      </c>
      <c r="D47" s="28">
        <v>16.100000000000001</v>
      </c>
      <c r="E47" s="28">
        <v>7</v>
      </c>
      <c r="F47" s="28">
        <v>4.2</v>
      </c>
      <c r="G47" s="28">
        <v>19.3</v>
      </c>
      <c r="H47" s="28">
        <v>63.1</v>
      </c>
      <c r="I47" s="28">
        <v>129.5</v>
      </c>
      <c r="J47" s="28">
        <v>150.5</v>
      </c>
      <c r="K47" s="28">
        <v>7.4</v>
      </c>
      <c r="L47" s="28">
        <v>32</v>
      </c>
      <c r="M47" s="28">
        <v>7.6</v>
      </c>
      <c r="N47" s="28">
        <v>38.700000000000003</v>
      </c>
      <c r="O47" s="28">
        <f t="shared" si="0"/>
        <v>39.833333333333336</v>
      </c>
      <c r="P47" s="28">
        <f t="shared" si="1"/>
        <v>-27.275000000000013</v>
      </c>
      <c r="Q47" s="28">
        <f t="shared" si="1"/>
        <v>-42.158333333333346</v>
      </c>
    </row>
    <row r="48" spans="1:17" ht="15.75" customHeight="1" x14ac:dyDescent="0.3">
      <c r="A48" s="24" t="s">
        <v>101</v>
      </c>
      <c r="B48" s="25">
        <v>1947</v>
      </c>
      <c r="C48" s="28">
        <v>23.2</v>
      </c>
      <c r="D48" s="28">
        <v>14.5</v>
      </c>
      <c r="E48" s="28">
        <v>9.4</v>
      </c>
      <c r="F48" s="28">
        <v>0</v>
      </c>
      <c r="G48" s="28">
        <v>5.4</v>
      </c>
      <c r="H48" s="28">
        <v>3.5</v>
      </c>
      <c r="I48" s="28">
        <v>57.4</v>
      </c>
      <c r="J48" s="28">
        <v>177.4</v>
      </c>
      <c r="K48" s="28">
        <v>270.8</v>
      </c>
      <c r="L48" s="28">
        <v>3</v>
      </c>
      <c r="M48" s="28">
        <v>0</v>
      </c>
      <c r="N48" s="28">
        <v>36.299999999999997</v>
      </c>
      <c r="O48" s="28">
        <f t="shared" si="0"/>
        <v>50.074999999999996</v>
      </c>
      <c r="P48" s="28">
        <f t="shared" si="1"/>
        <v>10.24166666666666</v>
      </c>
      <c r="Q48" s="28">
        <f t="shared" si="1"/>
        <v>37.516666666666673</v>
      </c>
    </row>
    <row r="49" spans="1:17" ht="15.75" customHeight="1" x14ac:dyDescent="0.3">
      <c r="A49" s="24" t="s">
        <v>101</v>
      </c>
      <c r="B49" s="25">
        <v>1948</v>
      </c>
      <c r="C49" s="28">
        <v>19.899999999999999</v>
      </c>
      <c r="D49" s="28">
        <v>53.1</v>
      </c>
      <c r="E49" s="28">
        <v>66.5</v>
      </c>
      <c r="F49" s="28">
        <v>6.7</v>
      </c>
      <c r="G49" s="28">
        <v>2.2000000000000002</v>
      </c>
      <c r="H49" s="28">
        <v>11.2</v>
      </c>
      <c r="I49" s="28">
        <v>195.7</v>
      </c>
      <c r="J49" s="28">
        <v>209.6</v>
      </c>
      <c r="K49" s="28">
        <v>38.299999999999997</v>
      </c>
      <c r="L49" s="28">
        <v>0.6</v>
      </c>
      <c r="M49" s="28">
        <v>0.3</v>
      </c>
      <c r="N49" s="28">
        <v>16.2</v>
      </c>
      <c r="O49" s="28">
        <f t="shared" si="0"/>
        <v>51.691666666666663</v>
      </c>
      <c r="P49" s="28">
        <f t="shared" si="1"/>
        <v>1.6166666666666671</v>
      </c>
      <c r="Q49" s="28">
        <f t="shared" si="1"/>
        <v>-8.6249999999999929</v>
      </c>
    </row>
    <row r="50" spans="1:17" ht="15.75" customHeight="1" x14ac:dyDescent="0.3">
      <c r="A50" s="24" t="s">
        <v>101</v>
      </c>
      <c r="B50" s="25">
        <v>1949</v>
      </c>
      <c r="C50" s="28">
        <v>9.3000000000000007</v>
      </c>
      <c r="D50" s="28">
        <v>58.4</v>
      </c>
      <c r="E50" s="28">
        <v>4.8</v>
      </c>
      <c r="F50" s="28">
        <v>5.2</v>
      </c>
      <c r="G50" s="28">
        <v>9.8000000000000007</v>
      </c>
      <c r="H50" s="28">
        <v>26.9</v>
      </c>
      <c r="I50" s="28">
        <v>320</v>
      </c>
      <c r="J50" s="28">
        <v>93.7</v>
      </c>
      <c r="K50" s="28">
        <v>51</v>
      </c>
      <c r="L50" s="28">
        <v>1.4</v>
      </c>
      <c r="M50" s="28">
        <v>0</v>
      </c>
      <c r="N50" s="28">
        <v>4.5</v>
      </c>
      <c r="O50" s="28">
        <f t="shared" si="0"/>
        <v>48.75</v>
      </c>
      <c r="P50" s="28">
        <f t="shared" si="1"/>
        <v>-2.9416666666666629</v>
      </c>
      <c r="Q50" s="28">
        <f t="shared" si="1"/>
        <v>-4.55833333333333</v>
      </c>
    </row>
    <row r="51" spans="1:17" ht="15.75" customHeight="1" x14ac:dyDescent="0.3">
      <c r="A51" s="24" t="s">
        <v>101</v>
      </c>
      <c r="B51" s="25">
        <v>1950</v>
      </c>
      <c r="C51" s="28">
        <v>53.1</v>
      </c>
      <c r="D51" s="28">
        <v>25.4</v>
      </c>
      <c r="E51" s="28">
        <v>50.1</v>
      </c>
      <c r="F51" s="28">
        <v>2.4</v>
      </c>
      <c r="G51" s="28">
        <v>8.1</v>
      </c>
      <c r="H51" s="28">
        <v>14.1</v>
      </c>
      <c r="I51" s="28">
        <v>209.2</v>
      </c>
      <c r="J51" s="28">
        <v>232.3</v>
      </c>
      <c r="K51" s="28">
        <v>396.8</v>
      </c>
      <c r="L51" s="28">
        <v>0.4</v>
      </c>
      <c r="M51" s="28">
        <v>0</v>
      </c>
      <c r="N51" s="28">
        <v>0.1</v>
      </c>
      <c r="O51" s="28">
        <f t="shared" si="0"/>
        <v>82.666666666666671</v>
      </c>
      <c r="P51" s="28">
        <f t="shared" si="1"/>
        <v>33.916666666666671</v>
      </c>
      <c r="Q51" s="28">
        <f t="shared" si="1"/>
        <v>36.858333333333334</v>
      </c>
    </row>
    <row r="52" spans="1:17" ht="15.75" customHeight="1" x14ac:dyDescent="0.3">
      <c r="A52" s="24" t="s">
        <v>101</v>
      </c>
      <c r="B52" s="25">
        <v>1951</v>
      </c>
      <c r="C52" s="28">
        <v>23.9</v>
      </c>
      <c r="D52" s="28">
        <v>4.3</v>
      </c>
      <c r="E52" s="28">
        <v>53.5</v>
      </c>
      <c r="F52" s="28">
        <v>10.4</v>
      </c>
      <c r="G52" s="28">
        <v>21.5</v>
      </c>
      <c r="H52" s="28">
        <v>5.0999999999999996</v>
      </c>
      <c r="I52" s="28">
        <v>207.8</v>
      </c>
      <c r="J52" s="28">
        <v>122.2</v>
      </c>
      <c r="K52" s="28">
        <v>12.5</v>
      </c>
      <c r="L52" s="28">
        <v>1.9</v>
      </c>
      <c r="M52" s="28">
        <v>34.5</v>
      </c>
      <c r="N52" s="28">
        <v>1.9</v>
      </c>
      <c r="O52" s="28">
        <f t="shared" si="0"/>
        <v>41.624999999999993</v>
      </c>
      <c r="P52" s="28">
        <f t="shared" si="1"/>
        <v>-41.041666666666679</v>
      </c>
      <c r="Q52" s="28">
        <f t="shared" si="1"/>
        <v>-74.958333333333343</v>
      </c>
    </row>
    <row r="53" spans="1:17" ht="15.75" customHeight="1" x14ac:dyDescent="0.3">
      <c r="A53" s="24" t="s">
        <v>101</v>
      </c>
      <c r="B53" s="25">
        <v>1952</v>
      </c>
      <c r="C53" s="28">
        <v>19.7</v>
      </c>
      <c r="D53" s="28">
        <v>20.399999999999999</v>
      </c>
      <c r="E53" s="28">
        <v>34</v>
      </c>
      <c r="F53" s="28">
        <v>0.7</v>
      </c>
      <c r="G53" s="28">
        <v>6.4</v>
      </c>
      <c r="H53" s="28">
        <v>59.8</v>
      </c>
      <c r="I53" s="28">
        <v>137</v>
      </c>
      <c r="J53" s="28">
        <v>282.3</v>
      </c>
      <c r="K53" s="28">
        <v>1.7</v>
      </c>
      <c r="L53" s="28">
        <v>0.1</v>
      </c>
      <c r="M53" s="28">
        <v>0.1</v>
      </c>
      <c r="N53" s="28">
        <v>3.8</v>
      </c>
      <c r="O53" s="28">
        <f t="shared" si="0"/>
        <v>47.166666666666664</v>
      </c>
      <c r="P53" s="28">
        <f t="shared" si="1"/>
        <v>5.5416666666666714</v>
      </c>
      <c r="Q53" s="28">
        <f t="shared" si="1"/>
        <v>46.58333333333335</v>
      </c>
    </row>
    <row r="54" spans="1:17" ht="15.75" customHeight="1" x14ac:dyDescent="0.3">
      <c r="A54" s="24" t="s">
        <v>101</v>
      </c>
      <c r="B54" s="25">
        <v>1953</v>
      </c>
      <c r="C54" s="28">
        <v>47.1</v>
      </c>
      <c r="D54" s="28">
        <v>1.5</v>
      </c>
      <c r="E54" s="28">
        <v>0</v>
      </c>
      <c r="F54" s="28">
        <v>8.1999999999999993</v>
      </c>
      <c r="G54" s="28">
        <v>2.2000000000000002</v>
      </c>
      <c r="H54" s="28">
        <v>54.3</v>
      </c>
      <c r="I54" s="28">
        <v>262.7</v>
      </c>
      <c r="J54" s="28">
        <v>153.30000000000001</v>
      </c>
      <c r="K54" s="28">
        <v>72.099999999999994</v>
      </c>
      <c r="L54" s="28">
        <v>0.5</v>
      </c>
      <c r="M54" s="28">
        <v>0.4</v>
      </c>
      <c r="N54" s="28">
        <v>9.3000000000000007</v>
      </c>
      <c r="O54" s="28">
        <f t="shared" si="0"/>
        <v>50.966666666666661</v>
      </c>
      <c r="P54" s="28">
        <f t="shared" si="1"/>
        <v>3.7999999999999972</v>
      </c>
      <c r="Q54" s="28">
        <f t="shared" si="1"/>
        <v>-1.7416666666666742</v>
      </c>
    </row>
    <row r="55" spans="1:17" ht="15.75" customHeight="1" x14ac:dyDescent="0.3">
      <c r="A55" s="24" t="s">
        <v>101</v>
      </c>
      <c r="B55" s="25">
        <v>1954</v>
      </c>
      <c r="C55" s="28">
        <v>30.8</v>
      </c>
      <c r="D55" s="28">
        <v>92.2</v>
      </c>
      <c r="E55" s="28">
        <v>9.5</v>
      </c>
      <c r="F55" s="28">
        <v>0.1</v>
      </c>
      <c r="G55" s="28">
        <v>2.4</v>
      </c>
      <c r="H55" s="28">
        <v>27.6</v>
      </c>
      <c r="I55" s="28">
        <v>181.8</v>
      </c>
      <c r="J55" s="28">
        <v>45.7</v>
      </c>
      <c r="K55" s="28">
        <v>226.5</v>
      </c>
      <c r="L55" s="28">
        <v>16.600000000000001</v>
      </c>
      <c r="M55" s="28">
        <v>0</v>
      </c>
      <c r="N55" s="28">
        <v>0</v>
      </c>
      <c r="O55" s="28">
        <f t="shared" si="0"/>
        <v>52.766666666666659</v>
      </c>
      <c r="P55" s="28">
        <f t="shared" si="1"/>
        <v>1.7999999999999972</v>
      </c>
      <c r="Q55" s="28">
        <f t="shared" si="1"/>
        <v>-2</v>
      </c>
    </row>
    <row r="56" spans="1:17" ht="15.75" customHeight="1" x14ac:dyDescent="0.3">
      <c r="A56" s="24" t="s">
        <v>101</v>
      </c>
      <c r="B56" s="25">
        <v>1955</v>
      </c>
      <c r="C56" s="28">
        <v>33</v>
      </c>
      <c r="D56" s="28">
        <v>3.6</v>
      </c>
      <c r="E56" s="28">
        <v>24.9</v>
      </c>
      <c r="F56" s="28">
        <v>20.5</v>
      </c>
      <c r="G56" s="28">
        <v>18.600000000000001</v>
      </c>
      <c r="H56" s="28">
        <v>38</v>
      </c>
      <c r="I56" s="28">
        <v>148.69999999999999</v>
      </c>
      <c r="J56" s="28">
        <v>169.7</v>
      </c>
      <c r="K56" s="28">
        <v>144.19999999999999</v>
      </c>
      <c r="L56" s="28">
        <v>370.3</v>
      </c>
      <c r="M56" s="28">
        <v>0</v>
      </c>
      <c r="N56" s="28">
        <v>2.6</v>
      </c>
      <c r="O56" s="28">
        <f t="shared" si="0"/>
        <v>81.174999999999997</v>
      </c>
      <c r="P56" s="28">
        <f t="shared" si="1"/>
        <v>28.408333333333339</v>
      </c>
      <c r="Q56" s="28">
        <f t="shared" si="1"/>
        <v>26.608333333333341</v>
      </c>
    </row>
    <row r="57" spans="1:17" ht="15.75" customHeight="1" x14ac:dyDescent="0.3">
      <c r="A57" s="24" t="s">
        <v>101</v>
      </c>
      <c r="B57" s="25">
        <v>1956</v>
      </c>
      <c r="C57" s="28">
        <v>21.6</v>
      </c>
      <c r="D57" s="28">
        <v>6.8</v>
      </c>
      <c r="E57" s="28">
        <v>45.3</v>
      </c>
      <c r="F57" s="28">
        <v>5.0999999999999996</v>
      </c>
      <c r="G57" s="28">
        <v>0.7</v>
      </c>
      <c r="H57" s="28">
        <v>53.5</v>
      </c>
      <c r="I57" s="28">
        <v>236.5</v>
      </c>
      <c r="J57" s="28">
        <v>208.7</v>
      </c>
      <c r="K57" s="28">
        <v>26.7</v>
      </c>
      <c r="L57" s="28">
        <v>140.1</v>
      </c>
      <c r="M57" s="28">
        <v>0.2</v>
      </c>
      <c r="N57" s="28">
        <v>5.3</v>
      </c>
      <c r="O57" s="28">
        <f t="shared" si="0"/>
        <v>62.541666666666679</v>
      </c>
      <c r="P57" s="28">
        <f t="shared" si="1"/>
        <v>-18.633333333333319</v>
      </c>
      <c r="Q57" s="28">
        <f t="shared" si="1"/>
        <v>-47.041666666666657</v>
      </c>
    </row>
    <row r="58" spans="1:17" ht="15.75" customHeight="1" x14ac:dyDescent="0.3">
      <c r="A58" s="24" t="s">
        <v>101</v>
      </c>
      <c r="B58" s="25">
        <v>1957</v>
      </c>
      <c r="C58" s="28">
        <v>105</v>
      </c>
      <c r="D58" s="28">
        <v>4</v>
      </c>
      <c r="E58" s="28">
        <v>26.6</v>
      </c>
      <c r="F58" s="28">
        <v>10.6</v>
      </c>
      <c r="G58" s="28">
        <v>10.8</v>
      </c>
      <c r="H58" s="28">
        <v>19.5</v>
      </c>
      <c r="I58" s="28">
        <v>197.5</v>
      </c>
      <c r="J58" s="28">
        <v>167.4</v>
      </c>
      <c r="K58" s="28">
        <v>106.1</v>
      </c>
      <c r="L58" s="28">
        <v>17.2</v>
      </c>
      <c r="M58" s="28">
        <v>10.3</v>
      </c>
      <c r="N58" s="28">
        <v>35.5</v>
      </c>
      <c r="O58" s="28">
        <f t="shared" si="0"/>
        <v>59.208333333333336</v>
      </c>
      <c r="P58" s="28">
        <f t="shared" si="1"/>
        <v>-3.3333333333333428</v>
      </c>
      <c r="Q58" s="28">
        <f t="shared" si="1"/>
        <v>15.299999999999976</v>
      </c>
    </row>
    <row r="59" spans="1:17" ht="15.75" customHeight="1" x14ac:dyDescent="0.3">
      <c r="A59" s="24" t="s">
        <v>101</v>
      </c>
      <c r="B59" s="25">
        <v>1958</v>
      </c>
      <c r="C59" s="28">
        <v>9.5</v>
      </c>
      <c r="D59" s="28">
        <v>3.5</v>
      </c>
      <c r="E59" s="28">
        <v>6.9</v>
      </c>
      <c r="F59" s="28">
        <v>4.4000000000000004</v>
      </c>
      <c r="G59" s="28">
        <v>0.4</v>
      </c>
      <c r="H59" s="28">
        <v>28</v>
      </c>
      <c r="I59" s="28">
        <v>186.2</v>
      </c>
      <c r="J59" s="28">
        <v>128.4</v>
      </c>
      <c r="K59" s="28">
        <v>372.3</v>
      </c>
      <c r="L59" s="28">
        <v>43.4</v>
      </c>
      <c r="M59" s="28">
        <v>0</v>
      </c>
      <c r="N59" s="28">
        <v>45</v>
      </c>
      <c r="O59" s="28">
        <f t="shared" si="0"/>
        <v>68.999999999999986</v>
      </c>
      <c r="P59" s="28">
        <f t="shared" si="1"/>
        <v>9.7916666666666501</v>
      </c>
      <c r="Q59" s="28">
        <f t="shared" si="1"/>
        <v>13.124999999999993</v>
      </c>
    </row>
    <row r="60" spans="1:17" ht="15.75" customHeight="1" x14ac:dyDescent="0.3">
      <c r="A60" s="24" t="s">
        <v>101</v>
      </c>
      <c r="B60" s="25">
        <v>1959</v>
      </c>
      <c r="C60" s="28">
        <v>43.3</v>
      </c>
      <c r="D60" s="28">
        <v>21.4</v>
      </c>
      <c r="E60" s="28">
        <v>10</v>
      </c>
      <c r="F60" s="28">
        <v>4.8</v>
      </c>
      <c r="G60" s="28">
        <v>20.3</v>
      </c>
      <c r="H60" s="28">
        <v>21.5</v>
      </c>
      <c r="I60" s="28">
        <v>188</v>
      </c>
      <c r="J60" s="28">
        <v>210.1</v>
      </c>
      <c r="K60" s="28">
        <v>133.9</v>
      </c>
      <c r="L60" s="28">
        <v>24</v>
      </c>
      <c r="M60" s="28">
        <v>21.9</v>
      </c>
      <c r="N60" s="28">
        <v>0.5</v>
      </c>
      <c r="O60" s="28">
        <f t="shared" si="0"/>
        <v>58.30833333333333</v>
      </c>
      <c r="P60" s="28">
        <f t="shared" si="1"/>
        <v>-10.691666666666656</v>
      </c>
      <c r="Q60" s="28">
        <f t="shared" si="1"/>
        <v>-20.483333333333306</v>
      </c>
    </row>
    <row r="61" spans="1:17" ht="15.75" customHeight="1" x14ac:dyDescent="0.3">
      <c r="A61" s="24" t="s">
        <v>101</v>
      </c>
      <c r="B61" s="25">
        <v>1960</v>
      </c>
      <c r="C61" s="28">
        <v>14.2</v>
      </c>
      <c r="D61" s="28">
        <v>0.1</v>
      </c>
      <c r="E61" s="28">
        <v>33.299999999999997</v>
      </c>
      <c r="F61" s="28">
        <v>4.7</v>
      </c>
      <c r="G61" s="28">
        <v>4</v>
      </c>
      <c r="H61" s="28">
        <v>44.1</v>
      </c>
      <c r="I61" s="28">
        <v>243.1</v>
      </c>
      <c r="J61" s="28">
        <v>234.1</v>
      </c>
      <c r="K61" s="28">
        <v>8.6</v>
      </c>
      <c r="L61" s="28">
        <v>0.5</v>
      </c>
      <c r="M61" s="28">
        <v>0</v>
      </c>
      <c r="N61" s="28">
        <v>20.3</v>
      </c>
      <c r="O61" s="28">
        <f t="shared" si="0"/>
        <v>50.583333333333336</v>
      </c>
      <c r="P61" s="28">
        <f t="shared" si="1"/>
        <v>-7.7249999999999943</v>
      </c>
      <c r="Q61" s="28">
        <f t="shared" si="1"/>
        <v>2.9666666666666615</v>
      </c>
    </row>
    <row r="62" spans="1:17" ht="15.75" customHeight="1" x14ac:dyDescent="0.3">
      <c r="A62" s="24" t="s">
        <v>101</v>
      </c>
      <c r="B62" s="25">
        <v>1961</v>
      </c>
      <c r="C62" s="28">
        <v>51.7</v>
      </c>
      <c r="D62" s="28">
        <v>39.5</v>
      </c>
      <c r="E62" s="28">
        <v>3</v>
      </c>
      <c r="F62" s="28">
        <v>14.2</v>
      </c>
      <c r="G62" s="28">
        <v>4.5999999999999996</v>
      </c>
      <c r="H62" s="28">
        <v>43</v>
      </c>
      <c r="I62" s="28">
        <v>216.1</v>
      </c>
      <c r="J62" s="28">
        <v>199.3</v>
      </c>
      <c r="K62" s="28">
        <v>87</v>
      </c>
      <c r="L62" s="28">
        <v>22.8</v>
      </c>
      <c r="M62" s="28">
        <v>2.8</v>
      </c>
      <c r="N62" s="28">
        <v>6.1</v>
      </c>
      <c r="O62" s="28">
        <f t="shared" si="0"/>
        <v>57.508333333333333</v>
      </c>
      <c r="P62" s="28">
        <f t="shared" si="1"/>
        <v>6.9249999999999972</v>
      </c>
      <c r="Q62" s="28">
        <f t="shared" si="1"/>
        <v>14.649999999999991</v>
      </c>
    </row>
    <row r="63" spans="1:17" ht="15.75" customHeight="1" x14ac:dyDescent="0.3">
      <c r="A63" s="24" t="s">
        <v>101</v>
      </c>
      <c r="B63" s="25">
        <v>1962</v>
      </c>
      <c r="C63" s="28">
        <v>39.6</v>
      </c>
      <c r="D63" s="28">
        <v>14.2</v>
      </c>
      <c r="E63" s="28">
        <v>43.2</v>
      </c>
      <c r="F63" s="28">
        <v>4.2</v>
      </c>
      <c r="G63" s="28">
        <v>4.7</v>
      </c>
      <c r="H63" s="28">
        <v>26</v>
      </c>
      <c r="I63" s="28">
        <v>167.5</v>
      </c>
      <c r="J63" s="28">
        <v>126.8</v>
      </c>
      <c r="K63" s="28">
        <v>321.2</v>
      </c>
      <c r="L63" s="28">
        <v>0.5</v>
      </c>
      <c r="M63" s="28">
        <v>14.8</v>
      </c>
      <c r="N63" s="28">
        <v>6.7</v>
      </c>
      <c r="O63" s="28">
        <f t="shared" si="0"/>
        <v>64.11666666666666</v>
      </c>
      <c r="P63" s="28">
        <f t="shared" si="1"/>
        <v>6.6083333333333272</v>
      </c>
      <c r="Q63" s="28">
        <f t="shared" si="1"/>
        <v>-0.31666666666666998</v>
      </c>
    </row>
    <row r="64" spans="1:17" ht="15.75" customHeight="1" x14ac:dyDescent="0.3">
      <c r="A64" s="24" t="s">
        <v>101</v>
      </c>
      <c r="B64" s="25">
        <v>1963</v>
      </c>
      <c r="C64" s="28">
        <v>0.4</v>
      </c>
      <c r="D64" s="28">
        <v>14.5</v>
      </c>
      <c r="E64" s="28">
        <v>34.299999999999997</v>
      </c>
      <c r="F64" s="28">
        <v>3</v>
      </c>
      <c r="G64" s="28">
        <v>12.7</v>
      </c>
      <c r="H64" s="28">
        <v>31.3</v>
      </c>
      <c r="I64" s="28">
        <v>116.7</v>
      </c>
      <c r="J64" s="28">
        <v>199.4</v>
      </c>
      <c r="K64" s="28">
        <v>42.6</v>
      </c>
      <c r="L64" s="28">
        <v>0.6</v>
      </c>
      <c r="M64" s="28">
        <v>7</v>
      </c>
      <c r="N64" s="28">
        <v>13.6</v>
      </c>
      <c r="O64" s="28">
        <f t="shared" si="0"/>
        <v>39.675000000000004</v>
      </c>
      <c r="P64" s="28">
        <f t="shared" si="1"/>
        <v>-24.441666666666656</v>
      </c>
      <c r="Q64" s="28">
        <f t="shared" si="1"/>
        <v>-31.049999999999983</v>
      </c>
    </row>
    <row r="65" spans="1:17" ht="15.75" customHeight="1" x14ac:dyDescent="0.3">
      <c r="A65" s="24" t="s">
        <v>101</v>
      </c>
      <c r="B65" s="25">
        <v>1964</v>
      </c>
      <c r="C65" s="28">
        <v>11</v>
      </c>
      <c r="D65" s="28">
        <v>5.7</v>
      </c>
      <c r="E65" s="28">
        <v>3.9</v>
      </c>
      <c r="F65" s="28">
        <v>5.2</v>
      </c>
      <c r="G65" s="28">
        <v>19.2</v>
      </c>
      <c r="H65" s="28">
        <v>10.199999999999999</v>
      </c>
      <c r="I65" s="28">
        <v>359.3</v>
      </c>
      <c r="J65" s="28">
        <v>189.8</v>
      </c>
      <c r="K65" s="28">
        <v>95</v>
      </c>
      <c r="L65" s="28">
        <v>0</v>
      </c>
      <c r="M65" s="28">
        <v>0</v>
      </c>
      <c r="N65" s="28">
        <v>9.6</v>
      </c>
      <c r="O65" s="28">
        <f t="shared" si="0"/>
        <v>59.074999999999996</v>
      </c>
      <c r="P65" s="28">
        <f t="shared" si="1"/>
        <v>19.399999999999991</v>
      </c>
      <c r="Q65" s="28">
        <f t="shared" si="1"/>
        <v>43.841666666666647</v>
      </c>
    </row>
    <row r="66" spans="1:17" ht="15.75" customHeight="1" x14ac:dyDescent="0.3">
      <c r="A66" s="24" t="s">
        <v>101</v>
      </c>
      <c r="B66" s="25">
        <v>1965</v>
      </c>
      <c r="C66" s="28">
        <v>13.1</v>
      </c>
      <c r="D66" s="28">
        <v>23.9</v>
      </c>
      <c r="E66" s="28">
        <v>15.3</v>
      </c>
      <c r="F66" s="28">
        <v>21.3</v>
      </c>
      <c r="G66" s="28">
        <v>34.299999999999997</v>
      </c>
      <c r="H66" s="28">
        <v>1.6</v>
      </c>
      <c r="I66" s="28">
        <v>192.6</v>
      </c>
      <c r="J66" s="28">
        <v>91.6</v>
      </c>
      <c r="K66" s="28">
        <v>14.2</v>
      </c>
      <c r="L66" s="28">
        <v>10.4</v>
      </c>
      <c r="M66" s="28">
        <v>4.5</v>
      </c>
      <c r="N66" s="28">
        <v>0.5</v>
      </c>
      <c r="O66" s="28">
        <f t="shared" si="0"/>
        <v>35.274999999999991</v>
      </c>
      <c r="P66" s="28">
        <f t="shared" si="1"/>
        <v>-23.800000000000004</v>
      </c>
      <c r="Q66" s="28">
        <f t="shared" si="1"/>
        <v>-43.199999999999996</v>
      </c>
    </row>
    <row r="67" spans="1:17" ht="15.75" customHeight="1" x14ac:dyDescent="0.3">
      <c r="A67" s="24" t="s">
        <v>101</v>
      </c>
      <c r="B67" s="25">
        <v>1966</v>
      </c>
      <c r="C67" s="28">
        <v>0.2</v>
      </c>
      <c r="D67" s="28">
        <v>38.9</v>
      </c>
      <c r="E67" s="28">
        <v>18.5</v>
      </c>
      <c r="F67" s="28">
        <v>3.6</v>
      </c>
      <c r="G67" s="28">
        <v>37.6</v>
      </c>
      <c r="H67" s="28">
        <v>85.1</v>
      </c>
      <c r="I67" s="28">
        <v>109.8</v>
      </c>
      <c r="J67" s="28">
        <v>200</v>
      </c>
      <c r="K67" s="28">
        <v>132.6</v>
      </c>
      <c r="L67" s="28">
        <v>9.5</v>
      </c>
      <c r="M67" s="28">
        <v>0</v>
      </c>
      <c r="N67" s="28">
        <v>2.2999999999999998</v>
      </c>
      <c r="O67" s="28">
        <f t="shared" si="0"/>
        <v>53.17499999999999</v>
      </c>
      <c r="P67" s="28">
        <f t="shared" si="1"/>
        <v>17.899999999999999</v>
      </c>
      <c r="Q67" s="28">
        <f t="shared" si="1"/>
        <v>41.7</v>
      </c>
    </row>
    <row r="68" spans="1:17" ht="15.75" customHeight="1" x14ac:dyDescent="0.3">
      <c r="A68" s="24" t="s">
        <v>101</v>
      </c>
      <c r="B68" s="25">
        <v>1967</v>
      </c>
      <c r="C68" s="28">
        <v>0.2</v>
      </c>
      <c r="D68" s="28">
        <v>13.1</v>
      </c>
      <c r="E68" s="28">
        <v>84.8</v>
      </c>
      <c r="F68" s="28">
        <v>1.8</v>
      </c>
      <c r="G68" s="28">
        <v>1.1000000000000001</v>
      </c>
      <c r="H68" s="28">
        <v>14.7</v>
      </c>
      <c r="I68" s="28">
        <v>211.6</v>
      </c>
      <c r="J68" s="28">
        <v>197.8</v>
      </c>
      <c r="K68" s="28">
        <v>61.5</v>
      </c>
      <c r="L68" s="28">
        <v>14.2</v>
      </c>
      <c r="M68" s="28">
        <v>1.9</v>
      </c>
      <c r="N68" s="28">
        <v>77.599999999999994</v>
      </c>
      <c r="O68" s="28">
        <f t="shared" si="0"/>
        <v>56.691666666666663</v>
      </c>
      <c r="P68" s="28">
        <f t="shared" si="1"/>
        <v>3.5166666666666728</v>
      </c>
      <c r="Q68" s="28">
        <f t="shared" si="1"/>
        <v>-14.383333333333326</v>
      </c>
    </row>
    <row r="69" spans="1:17" ht="15.75" customHeight="1" x14ac:dyDescent="0.3">
      <c r="A69" s="24" t="s">
        <v>101</v>
      </c>
      <c r="B69" s="25">
        <v>1968</v>
      </c>
      <c r="C69" s="28">
        <v>24.7</v>
      </c>
      <c r="D69" s="28">
        <v>30.5</v>
      </c>
      <c r="E69" s="28">
        <v>32.700000000000003</v>
      </c>
      <c r="F69" s="28">
        <v>2.1</v>
      </c>
      <c r="G69" s="28">
        <v>1.6</v>
      </c>
      <c r="H69" s="28">
        <v>42.6</v>
      </c>
      <c r="I69" s="28">
        <v>239.4</v>
      </c>
      <c r="J69" s="28">
        <v>142.1</v>
      </c>
      <c r="K69" s="28">
        <v>0.5</v>
      </c>
      <c r="L69" s="28">
        <v>11.7</v>
      </c>
      <c r="M69" s="28">
        <v>0.5</v>
      </c>
      <c r="N69" s="28">
        <v>7.8</v>
      </c>
      <c r="O69" s="28">
        <f t="shared" si="0"/>
        <v>44.683333333333337</v>
      </c>
      <c r="P69" s="28">
        <f t="shared" si="1"/>
        <v>-12.008333333333326</v>
      </c>
      <c r="Q69" s="28">
        <f t="shared" si="1"/>
        <v>-15.524999999999999</v>
      </c>
    </row>
    <row r="70" spans="1:17" ht="15.75" customHeight="1" x14ac:dyDescent="0.3">
      <c r="A70" s="24" t="s">
        <v>101</v>
      </c>
      <c r="B70" s="25">
        <v>1969</v>
      </c>
      <c r="C70" s="28">
        <v>14.2</v>
      </c>
      <c r="D70" s="28">
        <v>21.7</v>
      </c>
      <c r="E70" s="28">
        <v>24.4</v>
      </c>
      <c r="F70" s="28">
        <v>12</v>
      </c>
      <c r="G70" s="28">
        <v>17.2</v>
      </c>
      <c r="H70" s="28">
        <v>10.8</v>
      </c>
      <c r="I70" s="28">
        <v>145.9</v>
      </c>
      <c r="J70" s="28">
        <v>122.9</v>
      </c>
      <c r="K70" s="28">
        <v>120.9</v>
      </c>
      <c r="L70" s="28">
        <v>1.1000000000000001</v>
      </c>
      <c r="M70" s="28">
        <v>3.7</v>
      </c>
      <c r="N70" s="28">
        <v>0</v>
      </c>
      <c r="O70" s="28">
        <f t="shared" si="0"/>
        <v>41.233333333333334</v>
      </c>
      <c r="P70" s="28">
        <f t="shared" si="1"/>
        <v>-3.4500000000000028</v>
      </c>
      <c r="Q70" s="28">
        <f t="shared" si="1"/>
        <v>8.5583333333333229</v>
      </c>
    </row>
    <row r="71" spans="1:17" ht="15.75" customHeight="1" x14ac:dyDescent="0.3">
      <c r="A71" s="24" t="s">
        <v>101</v>
      </c>
      <c r="B71" s="25">
        <v>1970</v>
      </c>
      <c r="C71" s="28">
        <v>40.1</v>
      </c>
      <c r="D71" s="28">
        <v>20.6</v>
      </c>
      <c r="E71" s="28">
        <v>7.3</v>
      </c>
      <c r="F71" s="28">
        <v>0.3</v>
      </c>
      <c r="G71" s="28">
        <v>12.8</v>
      </c>
      <c r="H71" s="28">
        <v>119.8</v>
      </c>
      <c r="I71" s="28">
        <v>75.400000000000006</v>
      </c>
      <c r="J71" s="28">
        <v>260.7</v>
      </c>
      <c r="K71" s="28">
        <v>109.4</v>
      </c>
      <c r="L71" s="28">
        <v>4.2</v>
      </c>
      <c r="M71" s="28">
        <v>0</v>
      </c>
      <c r="N71" s="28">
        <v>0</v>
      </c>
      <c r="O71" s="28">
        <f t="shared" si="0"/>
        <v>54.216666666666669</v>
      </c>
      <c r="P71" s="28">
        <f t="shared" si="1"/>
        <v>12.983333333333334</v>
      </c>
      <c r="Q71" s="28">
        <f t="shared" si="1"/>
        <v>16.433333333333337</v>
      </c>
    </row>
    <row r="72" spans="1:17" ht="15.75" customHeight="1" x14ac:dyDescent="0.3">
      <c r="A72" s="24" t="s">
        <v>101</v>
      </c>
      <c r="B72" s="25">
        <v>1971</v>
      </c>
      <c r="C72" s="28">
        <v>5.2</v>
      </c>
      <c r="D72" s="28">
        <v>42</v>
      </c>
      <c r="E72" s="28">
        <v>3.3</v>
      </c>
      <c r="F72" s="28">
        <v>11.8</v>
      </c>
      <c r="G72" s="28">
        <v>42.6</v>
      </c>
      <c r="H72" s="28">
        <v>99</v>
      </c>
      <c r="I72" s="28">
        <v>251.4</v>
      </c>
      <c r="J72" s="28">
        <v>255.9</v>
      </c>
      <c r="K72" s="28">
        <v>27.2</v>
      </c>
      <c r="L72" s="28">
        <v>1.6</v>
      </c>
      <c r="M72" s="28">
        <v>8.1</v>
      </c>
      <c r="N72" s="28">
        <v>0</v>
      </c>
      <c r="O72" s="28">
        <f t="shared" si="0"/>
        <v>62.341666666666676</v>
      </c>
      <c r="P72" s="28">
        <f t="shared" si="1"/>
        <v>8.1250000000000071</v>
      </c>
      <c r="Q72" s="28">
        <f t="shared" si="1"/>
        <v>-4.8583333333333272</v>
      </c>
    </row>
    <row r="73" spans="1:17" ht="15.75" customHeight="1" x14ac:dyDescent="0.3">
      <c r="A73" s="24" t="s">
        <v>101</v>
      </c>
      <c r="B73" s="25">
        <v>1972</v>
      </c>
      <c r="C73" s="28">
        <v>9.1</v>
      </c>
      <c r="D73" s="28">
        <v>31.9</v>
      </c>
      <c r="E73" s="28">
        <v>10.8</v>
      </c>
      <c r="F73" s="28">
        <v>6.5</v>
      </c>
      <c r="G73" s="28">
        <v>0.1</v>
      </c>
      <c r="H73" s="28">
        <v>23.8</v>
      </c>
      <c r="I73" s="28">
        <v>192.9</v>
      </c>
      <c r="J73" s="28">
        <v>132.30000000000001</v>
      </c>
      <c r="K73" s="28">
        <v>26.1</v>
      </c>
      <c r="L73" s="28">
        <v>7.9</v>
      </c>
      <c r="M73" s="28">
        <v>19.600000000000001</v>
      </c>
      <c r="N73" s="28">
        <v>10.1</v>
      </c>
      <c r="O73" s="28">
        <f t="shared" si="0"/>
        <v>39.25833333333334</v>
      </c>
      <c r="P73" s="28">
        <f t="shared" si="1"/>
        <v>-23.083333333333336</v>
      </c>
      <c r="Q73" s="28">
        <f t="shared" si="1"/>
        <v>-31.208333333333343</v>
      </c>
    </row>
    <row r="74" spans="1:17" ht="15.75" customHeight="1" x14ac:dyDescent="0.3">
      <c r="A74" s="24" t="s">
        <v>101</v>
      </c>
      <c r="B74" s="25">
        <v>1973</v>
      </c>
      <c r="C74" s="28">
        <v>26</v>
      </c>
      <c r="D74" s="28">
        <v>32.4</v>
      </c>
      <c r="E74" s="28">
        <v>8.1999999999999993</v>
      </c>
      <c r="F74" s="28">
        <v>1.8</v>
      </c>
      <c r="G74" s="28">
        <v>41.2</v>
      </c>
      <c r="H74" s="28">
        <v>111.4</v>
      </c>
      <c r="I74" s="28">
        <v>170.5</v>
      </c>
      <c r="J74" s="28">
        <v>256.3</v>
      </c>
      <c r="K74" s="28">
        <v>43.3</v>
      </c>
      <c r="L74" s="28">
        <v>19.600000000000001</v>
      </c>
      <c r="M74" s="28">
        <v>0</v>
      </c>
      <c r="N74" s="28">
        <v>32.4</v>
      </c>
      <c r="O74" s="28">
        <f t="shared" si="0"/>
        <v>61.92499999999999</v>
      </c>
      <c r="P74" s="28">
        <f t="shared" si="1"/>
        <v>22.66666666666665</v>
      </c>
      <c r="Q74" s="28">
        <f t="shared" si="1"/>
        <v>45.749999999999986</v>
      </c>
    </row>
    <row r="75" spans="1:17" ht="15.75" customHeight="1" x14ac:dyDescent="0.3">
      <c r="A75" s="24" t="s">
        <v>101</v>
      </c>
      <c r="B75" s="25">
        <v>1974</v>
      </c>
      <c r="C75" s="28">
        <v>3.2</v>
      </c>
      <c r="D75" s="28">
        <v>2</v>
      </c>
      <c r="E75" s="28">
        <v>3.1</v>
      </c>
      <c r="F75" s="28">
        <v>1.3</v>
      </c>
      <c r="G75" s="28">
        <v>6.9</v>
      </c>
      <c r="H75" s="28">
        <v>71</v>
      </c>
      <c r="I75" s="28">
        <v>136.69999999999999</v>
      </c>
      <c r="J75" s="28">
        <v>101.3</v>
      </c>
      <c r="K75" s="28">
        <v>14.4</v>
      </c>
      <c r="L75" s="28">
        <v>0.6</v>
      </c>
      <c r="M75" s="28">
        <v>0</v>
      </c>
      <c r="N75" s="28">
        <v>15.8</v>
      </c>
      <c r="O75" s="28">
        <f t="shared" si="0"/>
        <v>29.691666666666666</v>
      </c>
      <c r="P75" s="28">
        <f t="shared" si="1"/>
        <v>-32.23333333333332</v>
      </c>
      <c r="Q75" s="28">
        <f t="shared" si="1"/>
        <v>-54.89999999999997</v>
      </c>
    </row>
    <row r="76" spans="1:17" ht="15.75" customHeight="1" x14ac:dyDescent="0.3">
      <c r="A76" s="24" t="s">
        <v>101</v>
      </c>
      <c r="B76" s="25">
        <v>1975</v>
      </c>
      <c r="C76" s="28">
        <v>21.1</v>
      </c>
      <c r="D76" s="28">
        <v>20.399999999999999</v>
      </c>
      <c r="E76" s="28">
        <v>20</v>
      </c>
      <c r="F76" s="28">
        <v>1.3</v>
      </c>
      <c r="G76" s="28">
        <v>3.3</v>
      </c>
      <c r="H76" s="28">
        <v>60</v>
      </c>
      <c r="I76" s="28">
        <v>230.6</v>
      </c>
      <c r="J76" s="28">
        <v>195.1</v>
      </c>
      <c r="K76" s="28">
        <v>148.80000000000001</v>
      </c>
      <c r="L76" s="28">
        <v>5.2</v>
      </c>
      <c r="M76" s="28">
        <v>0</v>
      </c>
      <c r="N76" s="28">
        <v>0</v>
      </c>
      <c r="O76" s="28">
        <f t="shared" si="0"/>
        <v>58.816666666666663</v>
      </c>
      <c r="P76" s="28">
        <f t="shared" si="1"/>
        <v>29.124999999999996</v>
      </c>
      <c r="Q76" s="28">
        <f t="shared" si="1"/>
        <v>61.35833333333332</v>
      </c>
    </row>
    <row r="77" spans="1:17" ht="15.75" customHeight="1" x14ac:dyDescent="0.3">
      <c r="A77" s="24" t="s">
        <v>101</v>
      </c>
      <c r="B77" s="25">
        <v>1976</v>
      </c>
      <c r="C77" s="28">
        <v>29.2</v>
      </c>
      <c r="D77" s="28">
        <v>53.7</v>
      </c>
      <c r="E77" s="28">
        <v>22.7</v>
      </c>
      <c r="F77" s="28">
        <v>9.4</v>
      </c>
      <c r="G77" s="28">
        <v>12.5</v>
      </c>
      <c r="H77" s="28">
        <v>63.1</v>
      </c>
      <c r="I77" s="28">
        <v>195.3</v>
      </c>
      <c r="J77" s="28">
        <v>318.7</v>
      </c>
      <c r="K77" s="28">
        <v>85.1</v>
      </c>
      <c r="L77" s="28">
        <v>4.4000000000000004</v>
      </c>
      <c r="M77" s="28">
        <v>0</v>
      </c>
      <c r="N77" s="28">
        <v>0.5</v>
      </c>
      <c r="O77" s="28">
        <f t="shared" si="0"/>
        <v>66.216666666666669</v>
      </c>
      <c r="P77" s="28">
        <f t="shared" si="1"/>
        <v>7.4000000000000057</v>
      </c>
      <c r="Q77" s="28">
        <f t="shared" si="1"/>
        <v>-21.724999999999991</v>
      </c>
    </row>
    <row r="78" spans="1:17" ht="15.75" customHeight="1" x14ac:dyDescent="0.3">
      <c r="A78" s="24" t="s">
        <v>101</v>
      </c>
      <c r="B78" s="25">
        <v>1977</v>
      </c>
      <c r="C78" s="28">
        <v>37.700000000000003</v>
      </c>
      <c r="D78" s="28">
        <v>0.5</v>
      </c>
      <c r="E78" s="28">
        <v>1</v>
      </c>
      <c r="F78" s="28">
        <v>37.1</v>
      </c>
      <c r="G78" s="28">
        <v>41.9</v>
      </c>
      <c r="H78" s="28">
        <v>62.3</v>
      </c>
      <c r="I78" s="28">
        <v>208.1</v>
      </c>
      <c r="J78" s="28">
        <v>175.9</v>
      </c>
      <c r="K78" s="28">
        <v>120.1</v>
      </c>
      <c r="L78" s="28">
        <v>6.6</v>
      </c>
      <c r="M78" s="28">
        <v>0.4</v>
      </c>
      <c r="N78" s="28">
        <v>21.1</v>
      </c>
      <c r="O78" s="28">
        <f t="shared" si="0"/>
        <v>59.391666666666673</v>
      </c>
      <c r="P78" s="28">
        <f t="shared" si="1"/>
        <v>-6.8249999999999957</v>
      </c>
      <c r="Q78" s="28">
        <f t="shared" si="1"/>
        <v>-14.225000000000001</v>
      </c>
    </row>
    <row r="79" spans="1:17" ht="15.75" customHeight="1" x14ac:dyDescent="0.3">
      <c r="A79" s="24" t="s">
        <v>101</v>
      </c>
      <c r="B79" s="25">
        <v>1978</v>
      </c>
      <c r="C79" s="28">
        <v>4.0999999999999996</v>
      </c>
      <c r="D79" s="28">
        <v>30</v>
      </c>
      <c r="E79" s="28">
        <v>65.099999999999994</v>
      </c>
      <c r="F79" s="28">
        <v>2.8</v>
      </c>
      <c r="G79" s="28">
        <v>1.9</v>
      </c>
      <c r="H79" s="28">
        <v>99.2</v>
      </c>
      <c r="I79" s="28">
        <v>229.4</v>
      </c>
      <c r="J79" s="28">
        <v>231.6</v>
      </c>
      <c r="K79" s="28">
        <v>45.7</v>
      </c>
      <c r="L79" s="28">
        <v>2.2999999999999998</v>
      </c>
      <c r="M79" s="28">
        <v>8.1</v>
      </c>
      <c r="N79" s="28">
        <v>0.5</v>
      </c>
      <c r="O79" s="28">
        <f t="shared" si="0"/>
        <v>60.058333333333337</v>
      </c>
      <c r="P79" s="28">
        <f t="shared" si="1"/>
        <v>0.6666666666666643</v>
      </c>
      <c r="Q79" s="28">
        <f t="shared" si="1"/>
        <v>7.49166666666666</v>
      </c>
    </row>
    <row r="80" spans="1:17" ht="15.75" customHeight="1" x14ac:dyDescent="0.3">
      <c r="A80" s="24" t="s">
        <v>101</v>
      </c>
      <c r="B80" s="25">
        <v>1979</v>
      </c>
      <c r="C80" s="28">
        <v>25.9</v>
      </c>
      <c r="D80" s="28">
        <v>71.900000000000006</v>
      </c>
      <c r="E80" s="28">
        <v>45.7</v>
      </c>
      <c r="F80" s="28">
        <v>6.8</v>
      </c>
      <c r="G80" s="28">
        <v>22.2</v>
      </c>
      <c r="H80" s="28">
        <v>37.299999999999997</v>
      </c>
      <c r="I80" s="28">
        <v>147.5</v>
      </c>
      <c r="J80" s="28">
        <v>46.6</v>
      </c>
      <c r="K80" s="28">
        <v>45.1</v>
      </c>
      <c r="L80" s="28">
        <v>2</v>
      </c>
      <c r="M80" s="28">
        <v>7.8</v>
      </c>
      <c r="N80" s="28">
        <v>5.0999999999999996</v>
      </c>
      <c r="O80" s="28">
        <f t="shared" si="0"/>
        <v>38.658333333333339</v>
      </c>
      <c r="P80" s="28">
        <f t="shared" si="1"/>
        <v>-21.4</v>
      </c>
      <c r="Q80" s="28">
        <f t="shared" si="1"/>
        <v>-22.066666666666663</v>
      </c>
    </row>
    <row r="81" spans="1:17" ht="15.75" customHeight="1" x14ac:dyDescent="0.3">
      <c r="A81" s="24" t="s">
        <v>101</v>
      </c>
      <c r="B81" s="25">
        <v>1980</v>
      </c>
      <c r="C81" s="28">
        <v>19.399999999999999</v>
      </c>
      <c r="D81" s="28">
        <v>12.4</v>
      </c>
      <c r="E81" s="28">
        <v>24.3</v>
      </c>
      <c r="F81" s="28">
        <v>3.7</v>
      </c>
      <c r="G81" s="28">
        <v>1.4</v>
      </c>
      <c r="H81" s="28">
        <v>53.5</v>
      </c>
      <c r="I81" s="28">
        <v>316.7</v>
      </c>
      <c r="J81" s="28">
        <v>122.2</v>
      </c>
      <c r="K81" s="28">
        <v>39.1</v>
      </c>
      <c r="L81" s="28">
        <v>11.6</v>
      </c>
      <c r="M81" s="28">
        <v>16.2</v>
      </c>
      <c r="N81" s="28">
        <v>41.2</v>
      </c>
      <c r="O81" s="28">
        <f t="shared" si="0"/>
        <v>55.14166666666668</v>
      </c>
      <c r="P81" s="28">
        <f t="shared" si="1"/>
        <v>16.483333333333341</v>
      </c>
      <c r="Q81" s="28">
        <f t="shared" si="1"/>
        <v>37.88333333333334</v>
      </c>
    </row>
    <row r="82" spans="1:17" ht="15.75" customHeight="1" x14ac:dyDescent="0.3">
      <c r="A82" s="24" t="s">
        <v>101</v>
      </c>
      <c r="B82" s="25">
        <v>1981</v>
      </c>
      <c r="C82" s="28">
        <v>48.1</v>
      </c>
      <c r="D82" s="28">
        <v>20.6</v>
      </c>
      <c r="E82" s="28">
        <v>53.8</v>
      </c>
      <c r="F82" s="28">
        <v>2.2000000000000002</v>
      </c>
      <c r="G82" s="28">
        <v>9.6</v>
      </c>
      <c r="H82" s="28">
        <v>21.7</v>
      </c>
      <c r="I82" s="28">
        <v>215.5</v>
      </c>
      <c r="J82" s="28">
        <v>58.3</v>
      </c>
      <c r="K82" s="28">
        <v>23</v>
      </c>
      <c r="L82" s="28">
        <v>0.3</v>
      </c>
      <c r="M82" s="28">
        <v>50.7</v>
      </c>
      <c r="N82" s="28">
        <v>0</v>
      </c>
      <c r="O82" s="28">
        <f t="shared" si="0"/>
        <v>41.983333333333334</v>
      </c>
      <c r="P82" s="28">
        <f t="shared" si="1"/>
        <v>-13.158333333333346</v>
      </c>
      <c r="Q82" s="28">
        <f t="shared" si="1"/>
        <v>-29.641666666666687</v>
      </c>
    </row>
    <row r="83" spans="1:17" ht="15.75" customHeight="1" x14ac:dyDescent="0.3">
      <c r="A83" s="24" t="s">
        <v>101</v>
      </c>
      <c r="B83" s="25">
        <v>1982</v>
      </c>
      <c r="C83" s="28">
        <v>35.799999999999997</v>
      </c>
      <c r="D83" s="28">
        <v>27.7</v>
      </c>
      <c r="E83" s="28">
        <v>87.5</v>
      </c>
      <c r="F83" s="28">
        <v>49.9</v>
      </c>
      <c r="G83" s="28">
        <v>57.2</v>
      </c>
      <c r="H83" s="28">
        <v>17</v>
      </c>
      <c r="I83" s="28">
        <v>83.5</v>
      </c>
      <c r="J83" s="28">
        <v>172.7</v>
      </c>
      <c r="K83" s="28">
        <v>3.7</v>
      </c>
      <c r="L83" s="28">
        <v>4</v>
      </c>
      <c r="M83" s="28">
        <v>9.8000000000000007</v>
      </c>
      <c r="N83" s="28">
        <v>22.6</v>
      </c>
      <c r="O83" s="28">
        <f t="shared" si="0"/>
        <v>47.616666666666667</v>
      </c>
      <c r="P83" s="28">
        <f t="shared" si="1"/>
        <v>5.6333333333333329</v>
      </c>
      <c r="Q83" s="28">
        <f t="shared" si="1"/>
        <v>18.791666666666679</v>
      </c>
    </row>
    <row r="84" spans="1:17" ht="15.75" customHeight="1" x14ac:dyDescent="0.3">
      <c r="A84" s="24" t="s">
        <v>101</v>
      </c>
      <c r="B84" s="25">
        <v>1983</v>
      </c>
      <c r="C84" s="28">
        <v>65.3</v>
      </c>
      <c r="D84" s="28">
        <v>26.7</v>
      </c>
      <c r="E84" s="28">
        <v>27.4</v>
      </c>
      <c r="F84" s="28">
        <v>113.2</v>
      </c>
      <c r="G84" s="28">
        <v>48.2</v>
      </c>
      <c r="H84" s="28">
        <v>26.6</v>
      </c>
      <c r="I84" s="28">
        <v>151.9</v>
      </c>
      <c r="J84" s="28">
        <v>208.1</v>
      </c>
      <c r="K84" s="28">
        <v>69.7</v>
      </c>
      <c r="L84" s="28">
        <v>12.2</v>
      </c>
      <c r="M84" s="28">
        <v>0</v>
      </c>
      <c r="N84" s="28">
        <v>1.7</v>
      </c>
      <c r="O84" s="28">
        <f t="shared" si="0"/>
        <v>62.58333333333335</v>
      </c>
      <c r="P84" s="28">
        <f t="shared" si="1"/>
        <v>14.966666666666683</v>
      </c>
      <c r="Q84" s="28">
        <f t="shared" si="1"/>
        <v>9.3333333333333499</v>
      </c>
    </row>
    <row r="85" spans="1:17" ht="15.75" customHeight="1" x14ac:dyDescent="0.3">
      <c r="A85" s="24" t="s">
        <v>101</v>
      </c>
      <c r="B85" s="25">
        <v>1984</v>
      </c>
      <c r="C85" s="28">
        <v>2.4</v>
      </c>
      <c r="D85" s="28">
        <v>67.2</v>
      </c>
      <c r="E85" s="28">
        <v>13.9</v>
      </c>
      <c r="F85" s="28">
        <v>9.3000000000000007</v>
      </c>
      <c r="G85" s="28">
        <v>1.3</v>
      </c>
      <c r="H85" s="28">
        <v>50.2</v>
      </c>
      <c r="I85" s="28">
        <v>220.2</v>
      </c>
      <c r="J85" s="28">
        <v>214.5</v>
      </c>
      <c r="K85" s="28">
        <v>125.7</v>
      </c>
      <c r="L85" s="28">
        <v>0.2</v>
      </c>
      <c r="M85" s="28">
        <v>0.6</v>
      </c>
      <c r="N85" s="28">
        <v>4.9000000000000004</v>
      </c>
      <c r="O85" s="28">
        <f t="shared" si="0"/>
        <v>59.20000000000001</v>
      </c>
      <c r="P85" s="28">
        <f t="shared" si="1"/>
        <v>-3.38333333333334</v>
      </c>
      <c r="Q85" s="28">
        <f t="shared" si="1"/>
        <v>-18.350000000000023</v>
      </c>
    </row>
    <row r="86" spans="1:17" ht="15.75" customHeight="1" x14ac:dyDescent="0.3">
      <c r="A86" s="24" t="s">
        <v>101</v>
      </c>
      <c r="B86" s="25">
        <v>1985</v>
      </c>
      <c r="C86" s="28">
        <v>4.8</v>
      </c>
      <c r="D86" s="28">
        <v>0.9</v>
      </c>
      <c r="E86" s="28">
        <v>3.6</v>
      </c>
      <c r="F86" s="28">
        <v>21.2</v>
      </c>
      <c r="G86" s="28">
        <v>6.2</v>
      </c>
      <c r="H86" s="28">
        <v>55.7</v>
      </c>
      <c r="I86" s="28">
        <v>269.5</v>
      </c>
      <c r="J86" s="28">
        <v>243.3</v>
      </c>
      <c r="K86" s="28">
        <v>51.9</v>
      </c>
      <c r="L86" s="28">
        <v>50.2</v>
      </c>
      <c r="M86" s="28">
        <v>0.6</v>
      </c>
      <c r="N86" s="28">
        <v>45.1</v>
      </c>
      <c r="O86" s="28">
        <f t="shared" si="0"/>
        <v>62.750000000000007</v>
      </c>
      <c r="P86" s="28">
        <f t="shared" si="1"/>
        <v>3.5499999999999972</v>
      </c>
      <c r="Q86" s="28">
        <f t="shared" si="1"/>
        <v>6.9333333333333371</v>
      </c>
    </row>
    <row r="87" spans="1:17" ht="15.75" customHeight="1" x14ac:dyDescent="0.3">
      <c r="A87" s="24" t="s">
        <v>101</v>
      </c>
      <c r="B87" s="25">
        <v>1986</v>
      </c>
      <c r="C87" s="28">
        <v>0.7</v>
      </c>
      <c r="D87" s="28">
        <v>42.1</v>
      </c>
      <c r="E87" s="28">
        <v>24.6</v>
      </c>
      <c r="F87" s="28">
        <v>18.899999999999999</v>
      </c>
      <c r="G87" s="28">
        <v>32.299999999999997</v>
      </c>
      <c r="H87" s="28">
        <v>92.2</v>
      </c>
      <c r="I87" s="28">
        <v>156.4</v>
      </c>
      <c r="J87" s="28">
        <v>153</v>
      </c>
      <c r="K87" s="28">
        <v>55.1</v>
      </c>
      <c r="L87" s="28">
        <v>16</v>
      </c>
      <c r="M87" s="28">
        <v>9.5</v>
      </c>
      <c r="N87" s="28">
        <v>11.2</v>
      </c>
      <c r="O87" s="28">
        <f t="shared" si="0"/>
        <v>51.000000000000007</v>
      </c>
      <c r="P87" s="28">
        <f t="shared" si="1"/>
        <v>-11.75</v>
      </c>
      <c r="Q87" s="28">
        <f t="shared" si="1"/>
        <v>-15.299999999999997</v>
      </c>
    </row>
    <row r="88" spans="1:17" ht="15.75" customHeight="1" x14ac:dyDescent="0.3">
      <c r="A88" s="24" t="s">
        <v>101</v>
      </c>
      <c r="B88" s="25">
        <v>1987</v>
      </c>
      <c r="C88" s="28">
        <v>23.1</v>
      </c>
      <c r="D88" s="28">
        <v>30.8</v>
      </c>
      <c r="E88" s="28">
        <v>23.3</v>
      </c>
      <c r="F88" s="28">
        <v>14.9</v>
      </c>
      <c r="G88" s="28">
        <v>98.3</v>
      </c>
      <c r="H88" s="28">
        <v>44.7</v>
      </c>
      <c r="I88" s="28">
        <v>44.1</v>
      </c>
      <c r="J88" s="28">
        <v>82.2</v>
      </c>
      <c r="K88" s="28">
        <v>10.5</v>
      </c>
      <c r="L88" s="28">
        <v>34.1</v>
      </c>
      <c r="M88" s="28">
        <v>0.2</v>
      </c>
      <c r="N88" s="28">
        <v>3.3</v>
      </c>
      <c r="O88" s="28">
        <f t="shared" si="0"/>
        <v>34.125000000000007</v>
      </c>
      <c r="P88" s="28">
        <f t="shared" si="1"/>
        <v>-16.875</v>
      </c>
      <c r="Q88" s="28">
        <f t="shared" si="1"/>
        <v>-5.125</v>
      </c>
    </row>
    <row r="89" spans="1:17" ht="15.75" customHeight="1" x14ac:dyDescent="0.3">
      <c r="A89" s="24" t="s">
        <v>101</v>
      </c>
      <c r="B89" s="25">
        <v>1988</v>
      </c>
      <c r="C89" s="28">
        <v>5</v>
      </c>
      <c r="D89" s="28">
        <v>22.5</v>
      </c>
      <c r="E89" s="28">
        <v>86.4</v>
      </c>
      <c r="F89" s="28">
        <v>3.3</v>
      </c>
      <c r="G89" s="28">
        <v>3.6</v>
      </c>
      <c r="H89" s="28">
        <v>42.7</v>
      </c>
      <c r="I89" s="28">
        <v>356.1</v>
      </c>
      <c r="J89" s="28">
        <v>234.3</v>
      </c>
      <c r="K89" s="28">
        <v>434.1</v>
      </c>
      <c r="L89" s="28">
        <v>0.4</v>
      </c>
      <c r="M89" s="28">
        <v>0.7</v>
      </c>
      <c r="N89" s="28">
        <v>33.5</v>
      </c>
      <c r="O89" s="28">
        <f t="shared" si="0"/>
        <v>101.88333333333334</v>
      </c>
      <c r="P89" s="28">
        <f t="shared" si="1"/>
        <v>67.758333333333326</v>
      </c>
      <c r="Q89" s="28">
        <f t="shared" si="1"/>
        <v>84.633333333333326</v>
      </c>
    </row>
    <row r="90" spans="1:17" ht="15.75" customHeight="1" x14ac:dyDescent="0.3">
      <c r="A90" s="24" t="s">
        <v>101</v>
      </c>
      <c r="B90" s="25">
        <v>1989</v>
      </c>
      <c r="C90" s="28">
        <v>45.7</v>
      </c>
      <c r="D90" s="28">
        <v>4.0999999999999996</v>
      </c>
      <c r="E90" s="28">
        <v>17.600000000000001</v>
      </c>
      <c r="F90" s="28">
        <v>1.7</v>
      </c>
      <c r="G90" s="28">
        <v>4.9000000000000004</v>
      </c>
      <c r="H90" s="28">
        <v>39.6</v>
      </c>
      <c r="I90" s="28">
        <v>164.1</v>
      </c>
      <c r="J90" s="28">
        <v>151.9</v>
      </c>
      <c r="K90" s="28">
        <v>20.7</v>
      </c>
      <c r="L90" s="28">
        <v>0.3</v>
      </c>
      <c r="M90" s="28">
        <v>8</v>
      </c>
      <c r="N90" s="28">
        <v>21.8</v>
      </c>
      <c r="O90" s="28">
        <f t="shared" si="0"/>
        <v>40.033333333333339</v>
      </c>
      <c r="P90" s="28">
        <f t="shared" si="1"/>
        <v>-61.85</v>
      </c>
      <c r="Q90" s="28">
        <f t="shared" si="1"/>
        <v>-129.60833333333332</v>
      </c>
    </row>
    <row r="91" spans="1:17" ht="15.75" customHeight="1" x14ac:dyDescent="0.3">
      <c r="A91" s="24" t="s">
        <v>101</v>
      </c>
      <c r="B91" s="25">
        <v>1990</v>
      </c>
      <c r="C91" s="28">
        <v>1.9</v>
      </c>
      <c r="D91" s="28">
        <v>57.7</v>
      </c>
      <c r="E91" s="28">
        <v>32.700000000000003</v>
      </c>
      <c r="F91" s="28">
        <v>4.2</v>
      </c>
      <c r="G91" s="28">
        <v>13.8</v>
      </c>
      <c r="H91" s="28">
        <v>18.600000000000001</v>
      </c>
      <c r="I91" s="28">
        <v>200.3</v>
      </c>
      <c r="J91" s="28">
        <v>188.8</v>
      </c>
      <c r="K91" s="28">
        <v>194.4</v>
      </c>
      <c r="L91" s="28">
        <v>0.6</v>
      </c>
      <c r="M91" s="28">
        <v>5.6</v>
      </c>
      <c r="N91" s="28">
        <v>36.1</v>
      </c>
      <c r="O91" s="28">
        <f t="shared" si="0"/>
        <v>62.891666666666673</v>
      </c>
      <c r="P91" s="28">
        <f t="shared" si="1"/>
        <v>22.858333333333334</v>
      </c>
      <c r="Q91" s="28">
        <f t="shared" si="1"/>
        <v>84.708333333333343</v>
      </c>
    </row>
    <row r="92" spans="1:17" ht="15.75" customHeight="1" x14ac:dyDescent="0.3">
      <c r="A92" s="24" t="s">
        <v>101</v>
      </c>
      <c r="B92" s="25">
        <v>1991</v>
      </c>
      <c r="C92" s="28">
        <v>0.1</v>
      </c>
      <c r="D92" s="28">
        <v>39.799999999999997</v>
      </c>
      <c r="E92" s="28">
        <v>16</v>
      </c>
      <c r="F92" s="28">
        <v>34.799999999999997</v>
      </c>
      <c r="G92" s="28">
        <v>10.8</v>
      </c>
      <c r="H92" s="28">
        <v>73.5</v>
      </c>
      <c r="I92" s="28">
        <v>86.8</v>
      </c>
      <c r="J92" s="28">
        <v>144.30000000000001</v>
      </c>
      <c r="K92" s="28">
        <v>41.7</v>
      </c>
      <c r="L92" s="28">
        <v>1</v>
      </c>
      <c r="M92" s="28">
        <v>0.2</v>
      </c>
      <c r="N92" s="28">
        <v>26.8</v>
      </c>
      <c r="O92" s="28">
        <f t="shared" si="0"/>
        <v>39.65</v>
      </c>
      <c r="P92" s="28">
        <f t="shared" si="1"/>
        <v>-23.241666666666674</v>
      </c>
      <c r="Q92" s="28">
        <f t="shared" si="1"/>
        <v>-46.100000000000009</v>
      </c>
    </row>
    <row r="93" spans="1:17" ht="15.75" customHeight="1" x14ac:dyDescent="0.3">
      <c r="A93" s="24" t="s">
        <v>101</v>
      </c>
      <c r="B93" s="25">
        <v>1992</v>
      </c>
      <c r="C93" s="28">
        <v>38.799999999999997</v>
      </c>
      <c r="D93" s="28">
        <v>34.200000000000003</v>
      </c>
      <c r="E93" s="28">
        <v>11.9</v>
      </c>
      <c r="F93" s="28">
        <v>2.2000000000000002</v>
      </c>
      <c r="G93" s="28">
        <v>8.6</v>
      </c>
      <c r="H93" s="28">
        <v>24.7</v>
      </c>
      <c r="I93" s="28">
        <v>144.5</v>
      </c>
      <c r="J93" s="28">
        <v>146.5</v>
      </c>
      <c r="K93" s="28">
        <v>50</v>
      </c>
      <c r="L93" s="28">
        <v>3.2</v>
      </c>
      <c r="M93" s="28">
        <v>13</v>
      </c>
      <c r="N93" s="28">
        <v>0.5</v>
      </c>
      <c r="O93" s="28">
        <f t="shared" si="0"/>
        <v>39.841666666666661</v>
      </c>
      <c r="P93" s="28">
        <f t="shared" si="1"/>
        <v>0.19166666666666288</v>
      </c>
      <c r="Q93" s="28">
        <f t="shared" si="1"/>
        <v>23.433333333333337</v>
      </c>
    </row>
    <row r="94" spans="1:17" ht="15.75" customHeight="1" x14ac:dyDescent="0.3">
      <c r="A94" s="24" t="s">
        <v>101</v>
      </c>
      <c r="B94" s="25">
        <v>1993</v>
      </c>
      <c r="C94" s="28">
        <v>8.5</v>
      </c>
      <c r="D94" s="28">
        <v>12.7</v>
      </c>
      <c r="E94" s="28">
        <v>29.5</v>
      </c>
      <c r="F94" s="28">
        <v>9.4</v>
      </c>
      <c r="G94" s="28">
        <v>13.3</v>
      </c>
      <c r="H94" s="28">
        <v>38.700000000000003</v>
      </c>
      <c r="I94" s="28">
        <v>352.6</v>
      </c>
      <c r="J94" s="28">
        <v>17.399999999999999</v>
      </c>
      <c r="K94" s="28">
        <v>98.4</v>
      </c>
      <c r="L94" s="28">
        <v>0.3</v>
      </c>
      <c r="M94" s="28">
        <v>2.1</v>
      </c>
      <c r="N94" s="28">
        <v>0</v>
      </c>
      <c r="O94" s="28">
        <f t="shared" si="0"/>
        <v>48.574999999999996</v>
      </c>
      <c r="P94" s="28">
        <f t="shared" si="1"/>
        <v>8.7333333333333343</v>
      </c>
      <c r="Q94" s="28">
        <f t="shared" si="1"/>
        <v>8.5416666666666714</v>
      </c>
    </row>
    <row r="95" spans="1:17" ht="15.75" customHeight="1" x14ac:dyDescent="0.3">
      <c r="A95" s="24" t="s">
        <v>101</v>
      </c>
      <c r="B95" s="25">
        <v>1994</v>
      </c>
      <c r="C95" s="28">
        <v>27.6</v>
      </c>
      <c r="D95" s="28">
        <v>23.3</v>
      </c>
      <c r="E95" s="28">
        <v>2.8</v>
      </c>
      <c r="F95" s="28">
        <v>6.4</v>
      </c>
      <c r="G95" s="28">
        <v>7.2</v>
      </c>
      <c r="H95" s="28">
        <v>29.5</v>
      </c>
      <c r="I95" s="28">
        <v>167.4</v>
      </c>
      <c r="J95" s="28">
        <v>222.2</v>
      </c>
      <c r="K95" s="28">
        <v>89</v>
      </c>
      <c r="L95" s="28">
        <v>0.4</v>
      </c>
      <c r="M95" s="28">
        <v>0</v>
      </c>
      <c r="N95" s="28">
        <v>5.0999999999999996</v>
      </c>
      <c r="O95" s="28">
        <f t="shared" si="0"/>
        <v>48.408333333333331</v>
      </c>
      <c r="P95" s="28">
        <f t="shared" si="1"/>
        <v>-0.1666666666666643</v>
      </c>
      <c r="Q95" s="28">
        <f t="shared" si="1"/>
        <v>-8.8999999999999986</v>
      </c>
    </row>
    <row r="96" spans="1:17" ht="15.75" customHeight="1" x14ac:dyDescent="0.3">
      <c r="A96" s="24" t="s">
        <v>101</v>
      </c>
      <c r="B96" s="25">
        <v>1995</v>
      </c>
      <c r="C96" s="28">
        <v>50.8</v>
      </c>
      <c r="D96" s="28">
        <v>56</v>
      </c>
      <c r="E96" s="28">
        <v>17.2</v>
      </c>
      <c r="F96" s="28">
        <v>8.8000000000000007</v>
      </c>
      <c r="G96" s="28">
        <v>1.3</v>
      </c>
      <c r="H96" s="28">
        <v>51</v>
      </c>
      <c r="I96" s="28">
        <v>160</v>
      </c>
      <c r="J96" s="28">
        <v>375.5</v>
      </c>
      <c r="K96" s="28">
        <v>145.6</v>
      </c>
      <c r="L96" s="28">
        <v>1.3</v>
      </c>
      <c r="M96" s="28">
        <v>1.4</v>
      </c>
      <c r="N96" s="28">
        <v>0.3</v>
      </c>
      <c r="O96" s="28">
        <f t="shared" si="0"/>
        <v>72.433333333333323</v>
      </c>
      <c r="P96" s="28">
        <f t="shared" si="1"/>
        <v>24.024999999999991</v>
      </c>
      <c r="Q96" s="28">
        <f t="shared" si="1"/>
        <v>24.191666666666656</v>
      </c>
    </row>
    <row r="97" spans="1:17" ht="15.75" customHeight="1" x14ac:dyDescent="0.3">
      <c r="A97" s="24" t="s">
        <v>101</v>
      </c>
      <c r="B97" s="25">
        <v>1996</v>
      </c>
      <c r="C97" s="28">
        <v>32.700000000000003</v>
      </c>
      <c r="D97" s="28">
        <v>38.9</v>
      </c>
      <c r="E97" s="28">
        <v>19</v>
      </c>
      <c r="F97" s="28">
        <v>2.8</v>
      </c>
      <c r="G97" s="28">
        <v>3.7</v>
      </c>
      <c r="H97" s="28">
        <v>118.6</v>
      </c>
      <c r="I97" s="28">
        <v>87.9</v>
      </c>
      <c r="J97" s="28">
        <v>194.1</v>
      </c>
      <c r="K97" s="28">
        <v>72.400000000000006</v>
      </c>
      <c r="L97" s="28">
        <v>18.8</v>
      </c>
      <c r="M97" s="28">
        <v>0</v>
      </c>
      <c r="N97" s="28">
        <v>0.7</v>
      </c>
      <c r="O97" s="28">
        <f t="shared" si="0"/>
        <v>49.133333333333333</v>
      </c>
      <c r="P97" s="28">
        <f t="shared" si="1"/>
        <v>-23.29999999999999</v>
      </c>
      <c r="Q97" s="28">
        <f t="shared" si="1"/>
        <v>-47.324999999999982</v>
      </c>
    </row>
    <row r="98" spans="1:17" ht="15.75" customHeight="1" x14ac:dyDescent="0.3">
      <c r="A98" s="24" t="s">
        <v>101</v>
      </c>
      <c r="B98" s="25">
        <v>1997</v>
      </c>
      <c r="C98" s="28">
        <v>14.5</v>
      </c>
      <c r="D98" s="28">
        <v>5.4</v>
      </c>
      <c r="E98" s="28">
        <v>8.9</v>
      </c>
      <c r="F98" s="28">
        <v>35.799999999999997</v>
      </c>
      <c r="G98" s="28">
        <v>30.4</v>
      </c>
      <c r="H98" s="28">
        <v>55.3</v>
      </c>
      <c r="I98" s="28">
        <v>144.1</v>
      </c>
      <c r="J98" s="28">
        <v>261.5</v>
      </c>
      <c r="K98" s="28">
        <v>24.3</v>
      </c>
      <c r="L98" s="28">
        <v>39</v>
      </c>
      <c r="M98" s="28">
        <v>28.8</v>
      </c>
      <c r="N98" s="28">
        <v>42.1</v>
      </c>
      <c r="O98" s="28">
        <f t="shared" si="0"/>
        <v>57.508333333333326</v>
      </c>
      <c r="P98" s="28">
        <f t="shared" si="1"/>
        <v>8.3749999999999929</v>
      </c>
      <c r="Q98" s="28">
        <f t="shared" si="1"/>
        <v>31.674999999999983</v>
      </c>
    </row>
    <row r="99" spans="1:17" ht="15.75" customHeight="1" x14ac:dyDescent="0.3">
      <c r="A99" s="24" t="s">
        <v>101</v>
      </c>
      <c r="B99" s="25">
        <v>1998</v>
      </c>
      <c r="C99" s="28">
        <v>2.8</v>
      </c>
      <c r="D99" s="28">
        <v>55.8</v>
      </c>
      <c r="E99" s="28">
        <v>25.5</v>
      </c>
      <c r="F99" s="28">
        <v>19.100000000000001</v>
      </c>
      <c r="G99" s="28">
        <v>2.7</v>
      </c>
      <c r="H99" s="28">
        <v>42.4</v>
      </c>
      <c r="I99" s="28">
        <v>160.6</v>
      </c>
      <c r="J99" s="28">
        <v>90.1</v>
      </c>
      <c r="K99" s="28">
        <v>139.5</v>
      </c>
      <c r="L99" s="28">
        <v>49.9</v>
      </c>
      <c r="M99" s="28">
        <v>0</v>
      </c>
      <c r="N99" s="28">
        <v>0.2</v>
      </c>
      <c r="O99" s="28">
        <f t="shared" si="0"/>
        <v>49.050000000000004</v>
      </c>
      <c r="P99" s="28">
        <f t="shared" si="1"/>
        <v>-8.4583333333333215</v>
      </c>
      <c r="Q99" s="28">
        <f t="shared" si="1"/>
        <v>-16.833333333333314</v>
      </c>
    </row>
    <row r="100" spans="1:17" ht="15.75" customHeight="1" x14ac:dyDescent="0.3">
      <c r="A100" s="24" t="s">
        <v>101</v>
      </c>
      <c r="B100" s="25">
        <v>1999</v>
      </c>
      <c r="C100" s="28">
        <v>43.4</v>
      </c>
      <c r="D100" s="28">
        <v>5.6</v>
      </c>
      <c r="E100" s="28">
        <v>4.3</v>
      </c>
      <c r="F100" s="28">
        <v>0</v>
      </c>
      <c r="G100" s="28">
        <v>22.6</v>
      </c>
      <c r="H100" s="28">
        <v>35.6</v>
      </c>
      <c r="I100" s="28">
        <v>139.6</v>
      </c>
      <c r="J100" s="28">
        <v>82</v>
      </c>
      <c r="K100" s="28">
        <v>30.7</v>
      </c>
      <c r="L100" s="28">
        <v>0.5</v>
      </c>
      <c r="M100" s="28">
        <v>0.1</v>
      </c>
      <c r="N100" s="28">
        <v>0.2</v>
      </c>
      <c r="O100" s="28">
        <f t="shared" si="0"/>
        <v>30.383333333333336</v>
      </c>
      <c r="P100" s="28">
        <f t="shared" si="1"/>
        <v>-18.666666666666668</v>
      </c>
      <c r="Q100" s="28">
        <f t="shared" si="1"/>
        <v>-10.208333333333346</v>
      </c>
    </row>
    <row r="101" spans="1:17" ht="15.75" customHeight="1" x14ac:dyDescent="0.3">
      <c r="A101" s="24" t="s">
        <v>101</v>
      </c>
      <c r="B101" s="25">
        <v>2000</v>
      </c>
      <c r="C101" s="28">
        <v>25.4</v>
      </c>
      <c r="D101" s="28">
        <v>26.6</v>
      </c>
      <c r="E101" s="28">
        <v>6.9</v>
      </c>
      <c r="F101" s="28">
        <v>1.3</v>
      </c>
      <c r="G101" s="28">
        <v>15.3</v>
      </c>
      <c r="H101" s="28">
        <v>50.1</v>
      </c>
      <c r="I101" s="28">
        <v>164.8</v>
      </c>
      <c r="J101" s="28">
        <v>70</v>
      </c>
      <c r="K101" s="28">
        <v>42</v>
      </c>
      <c r="L101" s="28">
        <v>0</v>
      </c>
      <c r="M101" s="28">
        <v>0.7</v>
      </c>
      <c r="N101" s="28">
        <v>2.2000000000000002</v>
      </c>
      <c r="O101" s="28">
        <f t="shared" si="0"/>
        <v>33.774999999999999</v>
      </c>
      <c r="P101" s="28">
        <f t="shared" si="1"/>
        <v>3.3916666666666622</v>
      </c>
      <c r="Q101" s="28">
        <f t="shared" si="1"/>
        <v>22.05833333333333</v>
      </c>
    </row>
    <row r="102" spans="1:17" ht="15.75" customHeight="1" x14ac:dyDescent="0.3">
      <c r="A102" s="24" t="s">
        <v>101</v>
      </c>
      <c r="B102" s="25">
        <v>2001</v>
      </c>
      <c r="C102" s="28">
        <v>8</v>
      </c>
      <c r="D102" s="28">
        <v>2.1</v>
      </c>
      <c r="E102" s="28">
        <v>6.2</v>
      </c>
      <c r="F102" s="28">
        <v>24.5</v>
      </c>
      <c r="G102" s="28">
        <v>36.9</v>
      </c>
      <c r="H102" s="28">
        <v>93.8</v>
      </c>
      <c r="I102" s="28">
        <v>173.9</v>
      </c>
      <c r="J102" s="28">
        <v>69.5</v>
      </c>
      <c r="K102" s="28">
        <v>19.899999999999999</v>
      </c>
      <c r="L102" s="28">
        <v>1.5</v>
      </c>
      <c r="M102" s="28">
        <v>0.9</v>
      </c>
      <c r="N102" s="28">
        <v>3.8</v>
      </c>
      <c r="O102" s="28">
        <f t="shared" si="0"/>
        <v>36.749999999999993</v>
      </c>
      <c r="P102" s="28">
        <f t="shared" si="1"/>
        <v>2.9749999999999943</v>
      </c>
      <c r="Q102" s="28">
        <f t="shared" si="1"/>
        <v>-0.41666666666666785</v>
      </c>
    </row>
    <row r="103" spans="1:17" ht="15.75" customHeight="1" x14ac:dyDescent="0.3">
      <c r="A103" s="24" t="s">
        <v>101</v>
      </c>
      <c r="B103" s="25">
        <v>2002</v>
      </c>
      <c r="C103" s="28">
        <v>2.4</v>
      </c>
      <c r="D103" s="28">
        <v>6.6</v>
      </c>
      <c r="E103" s="28">
        <v>6.8</v>
      </c>
      <c r="F103" s="28">
        <v>3.3</v>
      </c>
      <c r="G103" s="28">
        <v>20.8</v>
      </c>
      <c r="H103" s="28">
        <v>24.7</v>
      </c>
      <c r="I103" s="28">
        <v>50.4</v>
      </c>
      <c r="J103" s="28">
        <v>58.4</v>
      </c>
      <c r="K103" s="28">
        <v>95</v>
      </c>
      <c r="L103" s="28">
        <v>2.6</v>
      </c>
      <c r="M103" s="28">
        <v>0</v>
      </c>
      <c r="N103" s="28">
        <v>3.7</v>
      </c>
      <c r="O103" s="28">
        <f t="shared" si="0"/>
        <v>22.891666666666666</v>
      </c>
      <c r="P103" s="28">
        <f t="shared" si="1"/>
        <v>-13.858333333333327</v>
      </c>
      <c r="Q103" s="28">
        <f t="shared" si="1"/>
        <v>-16.833333333333321</v>
      </c>
    </row>
    <row r="104" spans="1:17" ht="15.75" customHeight="1" x14ac:dyDescent="0.3">
      <c r="A104" s="24" t="s">
        <v>101</v>
      </c>
      <c r="B104" s="25">
        <v>2003</v>
      </c>
      <c r="C104" s="28">
        <v>10.6</v>
      </c>
      <c r="D104" s="28">
        <v>56.4</v>
      </c>
      <c r="E104" s="28">
        <v>19.399999999999999</v>
      </c>
      <c r="F104" s="28">
        <v>3</v>
      </c>
      <c r="G104" s="28">
        <v>3.9</v>
      </c>
      <c r="H104" s="28">
        <v>40.700000000000003</v>
      </c>
      <c r="I104" s="28">
        <v>136.69999999999999</v>
      </c>
      <c r="J104" s="28">
        <v>94.7</v>
      </c>
      <c r="K104" s="28">
        <v>52.2</v>
      </c>
      <c r="L104" s="28">
        <v>0</v>
      </c>
      <c r="M104" s="28">
        <v>2.2000000000000002</v>
      </c>
      <c r="N104" s="28">
        <v>5</v>
      </c>
      <c r="O104" s="28">
        <f t="shared" si="0"/>
        <v>35.4</v>
      </c>
      <c r="P104" s="28">
        <f t="shared" si="1"/>
        <v>12.508333333333333</v>
      </c>
      <c r="Q104" s="28">
        <f t="shared" si="1"/>
        <v>26.36666666666666</v>
      </c>
    </row>
    <row r="105" spans="1:17" ht="15.75" customHeight="1" x14ac:dyDescent="0.3">
      <c r="A105" s="24" t="s">
        <v>101</v>
      </c>
      <c r="B105" s="25">
        <v>2004</v>
      </c>
      <c r="C105" s="28">
        <v>32.4</v>
      </c>
      <c r="D105" s="28">
        <v>5.7</v>
      </c>
      <c r="E105" s="28">
        <v>0</v>
      </c>
      <c r="F105" s="28">
        <v>15.5</v>
      </c>
      <c r="G105" s="28">
        <v>27.2</v>
      </c>
      <c r="H105" s="28">
        <v>48.8</v>
      </c>
      <c r="I105" s="28">
        <v>52.1</v>
      </c>
      <c r="J105" s="28">
        <v>124.2</v>
      </c>
      <c r="K105" s="28">
        <v>8.9</v>
      </c>
      <c r="L105" s="28">
        <v>31.2</v>
      </c>
      <c r="M105" s="28">
        <v>0.8</v>
      </c>
      <c r="N105" s="28">
        <v>5</v>
      </c>
      <c r="O105" s="28">
        <f t="shared" si="0"/>
        <v>29.316666666666663</v>
      </c>
      <c r="P105" s="28">
        <f t="shared" si="1"/>
        <v>-6.0833333333333357</v>
      </c>
      <c r="Q105" s="28">
        <f t="shared" si="1"/>
        <v>-18.591666666666669</v>
      </c>
    </row>
    <row r="106" spans="1:17" ht="15.75" customHeight="1" x14ac:dyDescent="0.3">
      <c r="A106" s="24" t="s">
        <v>101</v>
      </c>
      <c r="B106" s="25">
        <v>2005</v>
      </c>
      <c r="C106" s="28">
        <v>35.799999999999997</v>
      </c>
      <c r="D106" s="28">
        <v>60.3</v>
      </c>
      <c r="E106" s="28">
        <v>28.6</v>
      </c>
      <c r="F106" s="28">
        <v>8.4</v>
      </c>
      <c r="G106" s="28">
        <v>5.2</v>
      </c>
      <c r="H106" s="28">
        <v>34.6</v>
      </c>
      <c r="I106" s="28">
        <v>176.7</v>
      </c>
      <c r="J106" s="28">
        <v>95.3</v>
      </c>
      <c r="K106" s="28">
        <v>106.7</v>
      </c>
      <c r="L106" s="28">
        <v>0.4</v>
      </c>
      <c r="M106" s="28">
        <v>0</v>
      </c>
      <c r="N106" s="28">
        <v>0</v>
      </c>
      <c r="O106" s="28">
        <f t="shared" si="0"/>
        <v>46</v>
      </c>
      <c r="P106" s="28">
        <f t="shared" si="1"/>
        <v>16.683333333333337</v>
      </c>
      <c r="Q106" s="28">
        <f t="shared" si="1"/>
        <v>22.766666666666673</v>
      </c>
    </row>
    <row r="107" spans="1:17" ht="15.75" customHeight="1" x14ac:dyDescent="0.3">
      <c r="A107" s="24" t="s">
        <v>101</v>
      </c>
      <c r="B107" s="25">
        <v>2006</v>
      </c>
      <c r="C107" s="28">
        <v>15</v>
      </c>
      <c r="D107" s="28">
        <v>3.7</v>
      </c>
      <c r="E107" s="28">
        <v>46.1</v>
      </c>
      <c r="F107" s="28">
        <v>1.3</v>
      </c>
      <c r="G107" s="28">
        <v>32.1</v>
      </c>
      <c r="H107" s="28">
        <v>73</v>
      </c>
      <c r="I107" s="28">
        <v>220.3</v>
      </c>
      <c r="J107" s="28">
        <v>90.8</v>
      </c>
      <c r="K107" s="28">
        <v>120.7</v>
      </c>
      <c r="L107" s="28">
        <v>24.6</v>
      </c>
      <c r="M107" s="28">
        <v>13.4</v>
      </c>
      <c r="N107" s="28">
        <v>6.7</v>
      </c>
      <c r="O107" s="28">
        <f t="shared" si="0"/>
        <v>53.975000000000001</v>
      </c>
      <c r="P107" s="28">
        <f t="shared" si="1"/>
        <v>7.9750000000000014</v>
      </c>
      <c r="Q107" s="28">
        <f t="shared" si="1"/>
        <v>-8.7083333333333357</v>
      </c>
    </row>
    <row r="108" spans="1:17" ht="15.75" customHeight="1" x14ac:dyDescent="0.3">
      <c r="A108" s="24" t="s">
        <v>101</v>
      </c>
      <c r="B108" s="25">
        <v>2007</v>
      </c>
      <c r="C108" s="28">
        <v>1.2</v>
      </c>
      <c r="D108" s="28">
        <v>68.8</v>
      </c>
      <c r="E108" s="28">
        <v>48.2</v>
      </c>
      <c r="F108" s="28">
        <v>10</v>
      </c>
      <c r="G108" s="28">
        <v>5.9</v>
      </c>
      <c r="H108" s="28">
        <v>64.400000000000006</v>
      </c>
      <c r="I108" s="28">
        <v>95.1</v>
      </c>
      <c r="J108" s="28">
        <v>215.4</v>
      </c>
      <c r="K108" s="28">
        <v>73.7</v>
      </c>
      <c r="L108" s="28">
        <v>0.6</v>
      </c>
      <c r="M108" s="28">
        <v>0.9</v>
      </c>
      <c r="N108" s="28">
        <v>10.6</v>
      </c>
      <c r="O108" s="28">
        <f t="shared" si="0"/>
        <v>49.56666666666667</v>
      </c>
      <c r="P108" s="28">
        <f t="shared" si="1"/>
        <v>-4.4083333333333314</v>
      </c>
      <c r="Q108" s="28">
        <f t="shared" si="1"/>
        <v>-12.383333333333333</v>
      </c>
    </row>
    <row r="109" spans="1:17" ht="15.75" customHeight="1" x14ac:dyDescent="0.3">
      <c r="A109" s="24" t="s">
        <v>101</v>
      </c>
      <c r="B109" s="25">
        <v>2008</v>
      </c>
      <c r="C109" s="28">
        <v>12</v>
      </c>
      <c r="D109" s="28">
        <v>4.0999999999999996</v>
      </c>
      <c r="E109" s="28">
        <v>0</v>
      </c>
      <c r="F109" s="28">
        <v>19.7</v>
      </c>
      <c r="G109" s="28">
        <v>40.6</v>
      </c>
      <c r="H109" s="28">
        <v>155.5</v>
      </c>
      <c r="I109" s="28">
        <v>101.9</v>
      </c>
      <c r="J109" s="28">
        <v>312.2</v>
      </c>
      <c r="K109" s="28">
        <v>59.8</v>
      </c>
      <c r="L109" s="28">
        <v>9.9</v>
      </c>
      <c r="M109" s="28">
        <v>0.6</v>
      </c>
      <c r="N109" s="28">
        <v>0.9</v>
      </c>
      <c r="O109" s="28">
        <f t="shared" si="0"/>
        <v>59.766666666666659</v>
      </c>
      <c r="P109" s="28">
        <f t="shared" si="1"/>
        <v>10.199999999999989</v>
      </c>
      <c r="Q109" s="28">
        <f t="shared" si="1"/>
        <v>14.60833333333332</v>
      </c>
    </row>
    <row r="110" spans="1:17" ht="15.75" customHeight="1" x14ac:dyDescent="0.3">
      <c r="A110" s="24" t="s">
        <v>101</v>
      </c>
      <c r="B110" s="25">
        <v>2009</v>
      </c>
      <c r="C110" s="28">
        <v>9.4</v>
      </c>
      <c r="D110" s="28">
        <v>14.4</v>
      </c>
      <c r="E110" s="28">
        <v>10.5</v>
      </c>
      <c r="F110" s="28">
        <v>14</v>
      </c>
      <c r="G110" s="28">
        <v>5.6</v>
      </c>
      <c r="H110" s="28">
        <v>10.6</v>
      </c>
      <c r="I110" s="28">
        <v>158</v>
      </c>
      <c r="J110" s="28">
        <v>76.8</v>
      </c>
      <c r="K110" s="28">
        <v>54.7</v>
      </c>
      <c r="L110" s="28">
        <v>4</v>
      </c>
      <c r="M110" s="28">
        <v>2.7</v>
      </c>
      <c r="N110" s="28">
        <v>0.4</v>
      </c>
      <c r="O110" s="28">
        <f t="shared" si="0"/>
        <v>30.091666666666665</v>
      </c>
      <c r="P110" s="28">
        <f t="shared" si="1"/>
        <v>-29.674999999999994</v>
      </c>
      <c r="Q110" s="28">
        <f t="shared" si="1"/>
        <v>-39.874999999999986</v>
      </c>
    </row>
    <row r="111" spans="1:17" ht="15.75" customHeight="1" x14ac:dyDescent="0.3">
      <c r="A111" s="24" t="s">
        <v>101</v>
      </c>
      <c r="B111" s="25">
        <v>2010</v>
      </c>
      <c r="C111" s="28">
        <v>3.8</v>
      </c>
      <c r="D111" s="28">
        <v>13.8</v>
      </c>
      <c r="E111" s="28">
        <v>1.9</v>
      </c>
      <c r="F111" s="28">
        <v>0.7</v>
      </c>
      <c r="G111" s="28">
        <v>6</v>
      </c>
      <c r="H111" s="28">
        <v>41.8</v>
      </c>
      <c r="I111" s="28">
        <v>143.80000000000001</v>
      </c>
      <c r="J111" s="28">
        <v>96.7</v>
      </c>
      <c r="K111" s="28">
        <v>112.8</v>
      </c>
      <c r="L111" s="28">
        <v>4.7</v>
      </c>
      <c r="M111" s="28">
        <v>1.1000000000000001</v>
      </c>
      <c r="N111" s="28">
        <v>24.4</v>
      </c>
      <c r="O111" s="28">
        <f t="shared" si="0"/>
        <v>37.625</v>
      </c>
      <c r="P111" s="28">
        <f t="shared" si="1"/>
        <v>7.533333333333335</v>
      </c>
      <c r="Q111" s="28">
        <f t="shared" si="1"/>
        <v>37.208333333333329</v>
      </c>
    </row>
    <row r="112" spans="1:17" ht="15.75" customHeight="1" x14ac:dyDescent="0.3">
      <c r="A112" s="24" t="s">
        <v>101</v>
      </c>
      <c r="B112" s="25">
        <v>2011</v>
      </c>
      <c r="C112" s="28">
        <v>3.5</v>
      </c>
      <c r="D112" s="28">
        <v>35.6</v>
      </c>
      <c r="E112" s="28">
        <v>8.1999999999999993</v>
      </c>
      <c r="F112" s="28">
        <v>17.8</v>
      </c>
      <c r="G112" s="28">
        <v>18.899999999999999</v>
      </c>
      <c r="H112" s="28">
        <v>162.9</v>
      </c>
      <c r="I112" s="28">
        <v>120.9</v>
      </c>
      <c r="J112" s="28">
        <v>193.5</v>
      </c>
      <c r="K112" s="28">
        <v>140.19999999999999</v>
      </c>
      <c r="L112" s="28">
        <v>0</v>
      </c>
      <c r="M112" s="28">
        <v>1</v>
      </c>
      <c r="N112" s="28">
        <v>2.6</v>
      </c>
      <c r="O112" s="28">
        <f t="shared" si="0"/>
        <v>58.758333333333333</v>
      </c>
      <c r="P112" s="28">
        <f t="shared" si="1"/>
        <v>21.133333333333333</v>
      </c>
      <c r="Q112" s="28">
        <f t="shared" si="1"/>
        <v>13.599999999999998</v>
      </c>
    </row>
    <row r="113" spans="1:17" ht="15.75" customHeight="1" x14ac:dyDescent="0.3">
      <c r="A113" s="24" t="s">
        <v>101</v>
      </c>
      <c r="B113" s="25">
        <v>2012</v>
      </c>
      <c r="C113" s="28">
        <v>62.6</v>
      </c>
      <c r="D113" s="28">
        <v>3.2</v>
      </c>
      <c r="E113" s="28">
        <v>1.9</v>
      </c>
      <c r="F113" s="28">
        <v>31.1</v>
      </c>
      <c r="G113" s="28">
        <v>1.6</v>
      </c>
      <c r="H113" s="28">
        <v>11.9</v>
      </c>
      <c r="I113" s="28">
        <v>120.2</v>
      </c>
      <c r="J113" s="28">
        <v>135.1</v>
      </c>
      <c r="K113" s="28">
        <v>112.3</v>
      </c>
      <c r="L113" s="28">
        <v>2.2000000000000002</v>
      </c>
      <c r="M113" s="28">
        <v>0.4</v>
      </c>
      <c r="N113" s="28">
        <v>11</v>
      </c>
      <c r="O113" s="28">
        <f t="shared" si="0"/>
        <v>41.125</v>
      </c>
      <c r="P113" s="28">
        <f t="shared" si="1"/>
        <v>-17.633333333333333</v>
      </c>
      <c r="Q113" s="28">
        <f t="shared" si="1"/>
        <v>-38.766666666666666</v>
      </c>
    </row>
    <row r="114" spans="1:17" ht="15.75" customHeight="1" x14ac:dyDescent="0.3">
      <c r="A114" s="24" t="s">
        <v>101</v>
      </c>
      <c r="B114" s="25">
        <v>2013</v>
      </c>
      <c r="C114" s="28">
        <v>9.3000000000000007</v>
      </c>
      <c r="D114" s="28">
        <v>50.1</v>
      </c>
      <c r="E114" s="28">
        <v>11.6</v>
      </c>
      <c r="F114" s="28">
        <v>3.4</v>
      </c>
      <c r="G114" s="28">
        <v>3.6</v>
      </c>
      <c r="H114" s="28">
        <v>120.3</v>
      </c>
      <c r="I114" s="28">
        <v>117.9</v>
      </c>
      <c r="J114" s="28">
        <v>217.1</v>
      </c>
      <c r="K114" s="28">
        <v>24.4</v>
      </c>
      <c r="L114" s="28">
        <v>16.2</v>
      </c>
      <c r="M114" s="28">
        <v>6.1</v>
      </c>
      <c r="N114" s="28">
        <v>6.6</v>
      </c>
      <c r="O114" s="28">
        <f t="shared" si="0"/>
        <v>48.883333333333347</v>
      </c>
      <c r="P114" s="28">
        <f t="shared" si="1"/>
        <v>7.7583333333333471</v>
      </c>
      <c r="Q114" s="28">
        <f t="shared" si="1"/>
        <v>25.39166666666668</v>
      </c>
    </row>
    <row r="115" spans="1:17" ht="15.75" customHeight="1" x14ac:dyDescent="0.3">
      <c r="A115" s="24" t="s">
        <v>101</v>
      </c>
      <c r="B115" s="25">
        <v>2014</v>
      </c>
      <c r="C115" s="28">
        <v>21.8</v>
      </c>
      <c r="D115" s="28">
        <v>20.100000000000001</v>
      </c>
      <c r="E115" s="28">
        <v>30.3</v>
      </c>
      <c r="F115" s="28">
        <v>24.5</v>
      </c>
      <c r="G115" s="28">
        <v>20.8</v>
      </c>
      <c r="H115" s="28">
        <v>20.6</v>
      </c>
      <c r="I115" s="28">
        <v>76.3</v>
      </c>
      <c r="J115" s="28">
        <v>41.9</v>
      </c>
      <c r="K115" s="28">
        <v>105.8</v>
      </c>
      <c r="L115" s="28">
        <v>6</v>
      </c>
      <c r="M115" s="28">
        <v>0.7</v>
      </c>
      <c r="N115" s="28">
        <v>14.1</v>
      </c>
      <c r="O115" s="28">
        <f t="shared" si="0"/>
        <v>31.908333333333331</v>
      </c>
      <c r="P115" s="28">
        <f t="shared" si="1"/>
        <v>-16.975000000000016</v>
      </c>
      <c r="Q115" s="28">
        <f t="shared" si="1"/>
        <v>-24.733333333333363</v>
      </c>
    </row>
    <row r="116" spans="1:17" ht="15.75" customHeight="1" x14ac:dyDescent="0.3">
      <c r="A116" s="24" t="s">
        <v>101</v>
      </c>
      <c r="B116" s="25">
        <v>2015</v>
      </c>
      <c r="C116" s="28">
        <v>17.7</v>
      </c>
      <c r="D116" s="28">
        <v>31.3</v>
      </c>
      <c r="E116" s="28">
        <v>68.5</v>
      </c>
      <c r="F116" s="28">
        <v>29.8</v>
      </c>
      <c r="G116" s="28">
        <v>16.7</v>
      </c>
      <c r="H116" s="28">
        <v>48.3</v>
      </c>
      <c r="I116" s="28">
        <v>130.19999999999999</v>
      </c>
      <c r="J116" s="28">
        <v>88.6</v>
      </c>
      <c r="K116" s="28">
        <v>69.2</v>
      </c>
      <c r="L116" s="28">
        <v>9</v>
      </c>
      <c r="M116" s="28">
        <v>0.8</v>
      </c>
      <c r="N116" s="28">
        <v>0.7</v>
      </c>
      <c r="O116" s="28">
        <f t="shared" si="0"/>
        <v>42.56666666666667</v>
      </c>
      <c r="P116" s="28">
        <f t="shared" si="1"/>
        <v>10.658333333333339</v>
      </c>
      <c r="Q116" s="28">
        <f t="shared" si="1"/>
        <v>27.633333333333354</v>
      </c>
    </row>
    <row r="117" spans="1:17" ht="15.75" customHeight="1" x14ac:dyDescent="0.3">
      <c r="A117" s="24" t="s">
        <v>101</v>
      </c>
      <c r="B117" s="25">
        <v>2016</v>
      </c>
      <c r="C117" s="28">
        <v>6.5</v>
      </c>
      <c r="D117" s="28">
        <v>6</v>
      </c>
      <c r="E117" s="28">
        <v>34.6</v>
      </c>
      <c r="F117" s="28">
        <v>0.8</v>
      </c>
      <c r="G117" s="28">
        <v>24.8</v>
      </c>
      <c r="H117" s="28">
        <v>52.6</v>
      </c>
      <c r="I117" s="28">
        <v>153.1</v>
      </c>
      <c r="J117" s="28">
        <v>144.80000000000001</v>
      </c>
      <c r="K117" s="28">
        <v>17.399999999999999</v>
      </c>
      <c r="L117" s="28">
        <v>1.9</v>
      </c>
      <c r="M117" s="28">
        <v>0.5</v>
      </c>
      <c r="N117" s="28">
        <v>1.1000000000000001</v>
      </c>
      <c r="O117" s="28">
        <f t="shared" si="0"/>
        <v>37.008333333333333</v>
      </c>
      <c r="P117" s="28">
        <f t="shared" si="1"/>
        <v>-5.5583333333333371</v>
      </c>
      <c r="Q117" s="28">
        <f t="shared" si="1"/>
        <v>-16.216666666666676</v>
      </c>
    </row>
    <row r="118" spans="1:17" ht="15.75" customHeight="1" x14ac:dyDescent="0.3">
      <c r="A118" s="24" t="s">
        <v>101</v>
      </c>
      <c r="B118" s="25">
        <v>2017</v>
      </c>
      <c r="C118" s="28">
        <v>42.4</v>
      </c>
      <c r="D118" s="28">
        <v>3</v>
      </c>
      <c r="E118" s="28">
        <v>14.5</v>
      </c>
      <c r="F118" s="28">
        <v>12.3</v>
      </c>
      <c r="G118" s="28">
        <v>12.3</v>
      </c>
      <c r="H118" s="28">
        <v>110.8</v>
      </c>
      <c r="I118" s="28">
        <v>94.4</v>
      </c>
      <c r="J118" s="28">
        <v>122.2</v>
      </c>
      <c r="K118" s="28">
        <v>62.7</v>
      </c>
      <c r="L118" s="28">
        <v>0</v>
      </c>
      <c r="M118" s="28">
        <v>5.2</v>
      </c>
      <c r="N118" s="28">
        <v>17.7</v>
      </c>
      <c r="O118" s="28">
        <f t="shared" si="0"/>
        <v>41.458333333333336</v>
      </c>
      <c r="P118" s="28">
        <f t="shared" si="1"/>
        <v>4.4500000000000028</v>
      </c>
      <c r="Q118" s="28">
        <f t="shared" si="1"/>
        <v>10.00833333333334</v>
      </c>
    </row>
    <row r="119" spans="1:17" ht="15.75" customHeight="1" x14ac:dyDescent="0.3"/>
    <row r="120" spans="1:17" ht="15.75" customHeight="1" x14ac:dyDescent="0.3"/>
    <row r="121" spans="1:17" ht="15.75" customHeight="1" x14ac:dyDescent="0.3"/>
    <row r="122" spans="1:17" ht="15.75" customHeight="1" x14ac:dyDescent="0.3"/>
    <row r="123" spans="1:17" ht="15.75" customHeight="1" x14ac:dyDescent="0.3"/>
    <row r="124" spans="1:17" ht="18" customHeight="1" x14ac:dyDescent="0.3"/>
    <row r="125" spans="1:17" ht="15.75" customHeight="1" x14ac:dyDescent="0.3"/>
  </sheetData>
  <pageMargins left="0.7" right="0.7" top="0.75" bottom="0.75" header="0" footer="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756FD-FA13-41C7-8A43-02EAFFF8AF49}">
  <dimension ref="A1:AV152"/>
  <sheetViews>
    <sheetView topLeftCell="J1" zoomScale="92" zoomScaleNormal="92" workbookViewId="0">
      <selection activeCell="W24" sqref="W24"/>
    </sheetView>
  </sheetViews>
  <sheetFormatPr defaultColWidth="8.88671875" defaultRowHeight="14.4" x14ac:dyDescent="0.3"/>
  <cols>
    <col min="1" max="3" width="8.88671875" style="2"/>
    <col min="4" max="4" width="12" style="2" bestFit="1" customWidth="1"/>
    <col min="5" max="5" width="8.88671875" style="2"/>
    <col min="6" max="6" width="9.77734375" style="2" bestFit="1" customWidth="1"/>
    <col min="7" max="12" width="8.88671875" style="2"/>
    <col min="13" max="13" width="12" style="2" bestFit="1" customWidth="1"/>
    <col min="14" max="16384" width="8.88671875" style="2"/>
  </cols>
  <sheetData>
    <row r="1" spans="1:48" ht="14.4" customHeight="1" x14ac:dyDescent="0.3">
      <c r="A1" s="7"/>
      <c r="B1" s="7"/>
      <c r="C1" s="30" t="s">
        <v>28</v>
      </c>
      <c r="D1" s="31" t="s">
        <v>29</v>
      </c>
      <c r="E1" s="31"/>
      <c r="F1" s="31"/>
      <c r="G1" s="31" t="s">
        <v>30</v>
      </c>
      <c r="H1" s="31"/>
      <c r="I1" s="31"/>
      <c r="AN1"/>
      <c r="AO1"/>
      <c r="AP1"/>
      <c r="AQ1"/>
      <c r="AR1"/>
      <c r="AS1"/>
      <c r="AT1"/>
      <c r="AU1"/>
      <c r="AV1"/>
    </row>
    <row r="2" spans="1:48" ht="28.8" x14ac:dyDescent="0.3">
      <c r="A2" s="9" t="s">
        <v>27</v>
      </c>
      <c r="B2" s="9" t="s">
        <v>14</v>
      </c>
      <c r="C2" s="30"/>
      <c r="D2" s="1" t="s">
        <v>31</v>
      </c>
      <c r="E2" s="1" t="s">
        <v>32</v>
      </c>
      <c r="F2" s="1" t="s">
        <v>103</v>
      </c>
      <c r="G2" s="1" t="s">
        <v>31</v>
      </c>
      <c r="H2" s="1" t="s">
        <v>32</v>
      </c>
      <c r="I2" s="1" t="s">
        <v>103</v>
      </c>
      <c r="AN2"/>
      <c r="AO2"/>
      <c r="AP2"/>
      <c r="AQ2"/>
      <c r="AR2"/>
      <c r="AS2"/>
      <c r="AT2"/>
      <c r="AU2"/>
      <c r="AV2"/>
    </row>
    <row r="3" spans="1:48" x14ac:dyDescent="0.3">
      <c r="A3" s="3">
        <v>1901</v>
      </c>
      <c r="B3" s="10">
        <v>43.608333333333327</v>
      </c>
      <c r="C3" s="3">
        <v>-58</v>
      </c>
      <c r="D3" s="3">
        <f t="shared" ref="D3:D66" si="0">$M$8+$M$9*C3</f>
        <v>50.371116422811305</v>
      </c>
      <c r="E3" s="3">
        <f t="shared" ref="E3:E66" si="1">$M$12+$M$13*C3+$M$14*C3^2</f>
        <v>42.942359094876515</v>
      </c>
      <c r="F3" s="3">
        <f>$M$17+$M$18*C3+$M$19*C3*C3+$M$20*C3*C3*C3</f>
        <v>46.932228837500496</v>
      </c>
      <c r="G3" s="3">
        <f>B3-D3</f>
        <v>-6.7627830894779777</v>
      </c>
      <c r="H3" s="3">
        <f>B3-E3</f>
        <v>0.66597423845681192</v>
      </c>
      <c r="I3" s="3">
        <f>B3-F3</f>
        <v>-3.3238955041671687</v>
      </c>
      <c r="AN3" s="12"/>
      <c r="AO3" s="12"/>
      <c r="AP3"/>
      <c r="AQ3"/>
      <c r="AR3"/>
      <c r="AS3"/>
      <c r="AT3"/>
      <c r="AU3"/>
      <c r="AV3"/>
    </row>
    <row r="4" spans="1:48" x14ac:dyDescent="0.3">
      <c r="A4" s="3">
        <v>1902</v>
      </c>
      <c r="B4" s="10">
        <v>33.158333333333339</v>
      </c>
      <c r="C4" s="3">
        <f t="shared" ref="C4:C67" si="2">C3+1</f>
        <v>-57</v>
      </c>
      <c r="D4" s="3">
        <f t="shared" si="0"/>
        <v>50.352421714863233</v>
      </c>
      <c r="E4" s="3">
        <f t="shared" si="1"/>
        <v>43.307910455614731</v>
      </c>
      <c r="F4" s="3">
        <f t="shared" ref="F4:F67" si="3">$M$17+$M$18*C4+$M$19*C4*C4+$M$20*C4*C4*C4</f>
        <v>46.885035052450021</v>
      </c>
      <c r="G4" s="3">
        <f t="shared" ref="G4:G67" si="4">B4-D4</f>
        <v>-17.194088381529895</v>
      </c>
      <c r="H4" s="3">
        <f t="shared" ref="H4:H67" si="5">B4-E4</f>
        <v>-10.149577122281393</v>
      </c>
      <c r="I4" s="3">
        <f>B4-F4</f>
        <v>-13.726701719116683</v>
      </c>
      <c r="L4" s="2" t="s">
        <v>20</v>
      </c>
      <c r="M4" s="2">
        <f>COUNT(B3:B119)</f>
        <v>117</v>
      </c>
      <c r="AN4"/>
      <c r="AO4"/>
      <c r="AP4"/>
      <c r="AQ4"/>
      <c r="AR4"/>
      <c r="AS4"/>
      <c r="AT4"/>
      <c r="AU4"/>
      <c r="AV4"/>
    </row>
    <row r="5" spans="1:48" x14ac:dyDescent="0.3">
      <c r="A5" s="3">
        <v>1903</v>
      </c>
      <c r="B5" s="10">
        <v>47.574999999999996</v>
      </c>
      <c r="C5" s="3">
        <f t="shared" si="2"/>
        <v>-56</v>
      </c>
      <c r="D5" s="3">
        <f t="shared" si="0"/>
        <v>50.333727006915169</v>
      </c>
      <c r="E5" s="3">
        <f t="shared" si="1"/>
        <v>43.666779276027967</v>
      </c>
      <c r="F5" s="3">
        <f t="shared" si="3"/>
        <v>46.849104168195822</v>
      </c>
      <c r="G5" s="3">
        <f t="shared" si="4"/>
        <v>-2.7587270069151728</v>
      </c>
      <c r="H5" s="3">
        <f t="shared" si="5"/>
        <v>3.908220723972029</v>
      </c>
      <c r="I5" s="3">
        <f t="shared" ref="I5:I68" si="6">B5-F5</f>
        <v>0.7258958318041735</v>
      </c>
      <c r="L5" s="2" t="s">
        <v>34</v>
      </c>
      <c r="M5" s="2">
        <f>M4/3</f>
        <v>39</v>
      </c>
      <c r="AN5"/>
      <c r="AO5"/>
      <c r="AP5"/>
      <c r="AQ5"/>
      <c r="AR5"/>
      <c r="AS5"/>
      <c r="AT5"/>
      <c r="AU5"/>
      <c r="AV5"/>
    </row>
    <row r="6" spans="1:48" x14ac:dyDescent="0.3">
      <c r="A6" s="3">
        <v>1904</v>
      </c>
      <c r="B6" s="10">
        <v>37.625</v>
      </c>
      <c r="C6" s="3">
        <f t="shared" si="2"/>
        <v>-55</v>
      </c>
      <c r="D6" s="3">
        <f t="shared" si="0"/>
        <v>50.315032298967097</v>
      </c>
      <c r="E6" s="3">
        <f t="shared" si="1"/>
        <v>44.018965556116228</v>
      </c>
      <c r="F6" s="3">
        <f t="shared" si="3"/>
        <v>46.824121352437508</v>
      </c>
      <c r="G6" s="3">
        <f t="shared" si="4"/>
        <v>-12.690032298967097</v>
      </c>
      <c r="H6" s="3">
        <f t="shared" si="5"/>
        <v>-6.3939655561162283</v>
      </c>
      <c r="I6" s="3">
        <f t="shared" si="6"/>
        <v>-9.1991213524375084</v>
      </c>
      <c r="AN6"/>
      <c r="AO6"/>
      <c r="AP6"/>
      <c r="AQ6"/>
      <c r="AR6"/>
      <c r="AS6"/>
      <c r="AT6"/>
      <c r="AU6"/>
      <c r="AV6"/>
    </row>
    <row r="7" spans="1:48" x14ac:dyDescent="0.3">
      <c r="A7" s="3">
        <v>1905</v>
      </c>
      <c r="B7" s="10">
        <v>36.174999999999997</v>
      </c>
      <c r="C7" s="3">
        <f t="shared" si="2"/>
        <v>-54</v>
      </c>
      <c r="D7" s="3">
        <f t="shared" si="0"/>
        <v>50.296337591019032</v>
      </c>
      <c r="E7" s="3">
        <f t="shared" si="1"/>
        <v>44.364469295879502</v>
      </c>
      <c r="F7" s="3">
        <f t="shared" si="3"/>
        <v>46.809771772874726</v>
      </c>
      <c r="G7" s="3">
        <f t="shared" si="4"/>
        <v>-14.121337591019035</v>
      </c>
      <c r="H7" s="3">
        <f t="shared" si="5"/>
        <v>-8.1894692958795048</v>
      </c>
      <c r="I7" s="3">
        <f t="shared" si="6"/>
        <v>-10.634771772874728</v>
      </c>
      <c r="L7" s="7" t="s">
        <v>31</v>
      </c>
      <c r="AN7"/>
      <c r="AO7"/>
      <c r="AP7"/>
      <c r="AQ7"/>
      <c r="AR7"/>
      <c r="AS7"/>
      <c r="AT7"/>
      <c r="AU7"/>
      <c r="AV7"/>
    </row>
    <row r="8" spans="1:48" x14ac:dyDescent="0.3">
      <c r="A8" s="3">
        <v>1906</v>
      </c>
      <c r="B8" s="10">
        <v>56.458333333333336</v>
      </c>
      <c r="C8" s="3">
        <f t="shared" si="2"/>
        <v>-53</v>
      </c>
      <c r="D8" s="3">
        <f t="shared" si="0"/>
        <v>50.277642883070961</v>
      </c>
      <c r="E8" s="3">
        <f t="shared" si="1"/>
        <v>44.703290495317795</v>
      </c>
      <c r="F8" s="3">
        <f t="shared" si="3"/>
        <v>46.805740597207091</v>
      </c>
      <c r="G8" s="3">
        <f t="shared" si="4"/>
        <v>6.1806904502623752</v>
      </c>
      <c r="H8" s="3">
        <f t="shared" si="5"/>
        <v>11.755042838015541</v>
      </c>
      <c r="I8" s="3">
        <f t="shared" si="6"/>
        <v>9.6525927361262447</v>
      </c>
      <c r="L8" s="2" t="s">
        <v>35</v>
      </c>
      <c r="M8" s="2">
        <f>AVERAGE(B3:B119)</f>
        <v>49.286823361823338</v>
      </c>
      <c r="AN8"/>
      <c r="AO8"/>
      <c r="AP8"/>
      <c r="AQ8"/>
      <c r="AR8"/>
      <c r="AS8"/>
      <c r="AT8"/>
      <c r="AU8"/>
      <c r="AV8"/>
    </row>
    <row r="9" spans="1:48" x14ac:dyDescent="0.3">
      <c r="A9" s="3">
        <v>1907</v>
      </c>
      <c r="B9" s="10">
        <v>49.083333333333321</v>
      </c>
      <c r="C9" s="3">
        <f t="shared" si="2"/>
        <v>-52</v>
      </c>
      <c r="D9" s="3">
        <f t="shared" si="0"/>
        <v>50.258948175122896</v>
      </c>
      <c r="E9" s="3">
        <f t="shared" si="1"/>
        <v>45.035429154431121</v>
      </c>
      <c r="F9" s="3">
        <f t="shared" si="3"/>
        <v>46.811712993134229</v>
      </c>
      <c r="G9" s="3">
        <f t="shared" si="4"/>
        <v>-1.1756148417895744</v>
      </c>
      <c r="H9" s="3">
        <f t="shared" si="5"/>
        <v>4.0479041789022006</v>
      </c>
      <c r="I9" s="3">
        <f t="shared" si="6"/>
        <v>2.2716203401990924</v>
      </c>
      <c r="L9" s="2" t="s">
        <v>36</v>
      </c>
      <c r="M9" s="2">
        <f>SUMPRODUCT(C3:C119,B3:B119)/SUMSQ(C3:C119)</f>
        <v>-1.8694707948068399E-2</v>
      </c>
      <c r="AN9"/>
      <c r="AO9"/>
      <c r="AP9"/>
      <c r="AQ9"/>
      <c r="AR9"/>
      <c r="AS9"/>
      <c r="AT9"/>
      <c r="AU9"/>
      <c r="AV9"/>
    </row>
    <row r="10" spans="1:48" x14ac:dyDescent="0.3">
      <c r="A10" s="3">
        <v>1908</v>
      </c>
      <c r="B10" s="10">
        <v>61.708333333333336</v>
      </c>
      <c r="C10" s="3">
        <f t="shared" si="2"/>
        <v>-51</v>
      </c>
      <c r="D10" s="3">
        <f t="shared" si="0"/>
        <v>50.240253467174824</v>
      </c>
      <c r="E10" s="3">
        <f t="shared" si="1"/>
        <v>45.360885273219459</v>
      </c>
      <c r="F10" s="3">
        <f t="shared" si="3"/>
        <v>46.827374128355778</v>
      </c>
      <c r="G10" s="3">
        <f t="shared" si="4"/>
        <v>11.468079866158511</v>
      </c>
      <c r="H10" s="3">
        <f t="shared" si="5"/>
        <v>16.347448060113877</v>
      </c>
      <c r="I10" s="3">
        <f t="shared" si="6"/>
        <v>14.880959204977557</v>
      </c>
      <c r="AN10"/>
      <c r="AO10"/>
      <c r="AP10"/>
      <c r="AQ10"/>
      <c r="AR10"/>
      <c r="AS10"/>
      <c r="AT10"/>
      <c r="AU10"/>
      <c r="AV10"/>
    </row>
    <row r="11" spans="1:48" x14ac:dyDescent="0.3">
      <c r="A11" s="3">
        <v>1909</v>
      </c>
      <c r="B11" s="10">
        <v>70.475000000000009</v>
      </c>
      <c r="C11" s="3">
        <f t="shared" si="2"/>
        <v>-50</v>
      </c>
      <c r="D11" s="3">
        <f t="shared" si="0"/>
        <v>50.22155875922676</v>
      </c>
      <c r="E11" s="3">
        <f t="shared" si="1"/>
        <v>45.679658851682824</v>
      </c>
      <c r="F11" s="3">
        <f t="shared" si="3"/>
        <v>46.852409170571349</v>
      </c>
      <c r="G11" s="3">
        <f t="shared" si="4"/>
        <v>20.253441240773249</v>
      </c>
      <c r="H11" s="3">
        <f t="shared" si="5"/>
        <v>24.795341148317185</v>
      </c>
      <c r="I11" s="3">
        <f t="shared" si="6"/>
        <v>23.62259082942866</v>
      </c>
      <c r="L11" s="7" t="s">
        <v>32</v>
      </c>
      <c r="AN11" s="15"/>
      <c r="AO11" s="15"/>
      <c r="AP11" s="15"/>
      <c r="AQ11" s="15"/>
      <c r="AR11" s="15"/>
      <c r="AS11" s="15"/>
      <c r="AT11"/>
      <c r="AU11"/>
      <c r="AV11"/>
    </row>
    <row r="12" spans="1:48" x14ac:dyDescent="0.3">
      <c r="A12" s="3">
        <v>1910</v>
      </c>
      <c r="B12" s="10">
        <v>51.366666666666667</v>
      </c>
      <c r="C12" s="3">
        <f t="shared" si="2"/>
        <v>-49</v>
      </c>
      <c r="D12" s="3">
        <f t="shared" si="0"/>
        <v>50.202864051278688</v>
      </c>
      <c r="E12" s="3">
        <f t="shared" si="1"/>
        <v>45.991749889821207</v>
      </c>
      <c r="F12" s="3">
        <f t="shared" si="3"/>
        <v>46.886503287480593</v>
      </c>
      <c r="G12" s="3">
        <f t="shared" si="4"/>
        <v>1.1638026153879792</v>
      </c>
      <c r="H12" s="3">
        <f t="shared" si="5"/>
        <v>5.3749167768454598</v>
      </c>
      <c r="I12" s="3">
        <f t="shared" si="6"/>
        <v>4.4801633791860738</v>
      </c>
      <c r="L12" s="2" t="s">
        <v>35</v>
      </c>
      <c r="M12" s="2">
        <f>Q51</f>
        <v>53.09809886050293</v>
      </c>
      <c r="AN12"/>
      <c r="AO12"/>
      <c r="AP12"/>
      <c r="AQ12"/>
      <c r="AR12"/>
      <c r="AS12"/>
      <c r="AT12"/>
      <c r="AU12"/>
      <c r="AV12"/>
    </row>
    <row r="13" spans="1:48" x14ac:dyDescent="0.3">
      <c r="A13" s="3">
        <v>1911</v>
      </c>
      <c r="B13" s="10">
        <v>42.15</v>
      </c>
      <c r="C13" s="3">
        <f t="shared" si="2"/>
        <v>-48</v>
      </c>
      <c r="D13" s="3">
        <f t="shared" si="0"/>
        <v>50.184169343330623</v>
      </c>
      <c r="E13" s="3">
        <f t="shared" si="1"/>
        <v>46.29715838763461</v>
      </c>
      <c r="F13" s="3">
        <f t="shared" si="3"/>
        <v>46.929341646783115</v>
      </c>
      <c r="G13" s="3">
        <f t="shared" si="4"/>
        <v>-8.0341693433306247</v>
      </c>
      <c r="H13" s="3">
        <f t="shared" si="5"/>
        <v>-4.1471583876346116</v>
      </c>
      <c r="I13" s="3">
        <f t="shared" si="6"/>
        <v>-4.7793416467831165</v>
      </c>
      <c r="L13" s="2" t="s">
        <v>36</v>
      </c>
      <c r="M13" s="2">
        <f>Q52</f>
        <v>-1.8694707948068545E-2</v>
      </c>
      <c r="AN13"/>
      <c r="AO13"/>
      <c r="AP13"/>
      <c r="AQ13"/>
      <c r="AR13"/>
      <c r="AS13"/>
      <c r="AT13"/>
      <c r="AU13"/>
      <c r="AV13"/>
    </row>
    <row r="14" spans="1:48" x14ac:dyDescent="0.3">
      <c r="A14" s="3">
        <v>1912</v>
      </c>
      <c r="B14" s="10">
        <v>44.70000000000001</v>
      </c>
      <c r="C14" s="3">
        <f t="shared" si="2"/>
        <v>-47</v>
      </c>
      <c r="D14" s="3">
        <f t="shared" si="0"/>
        <v>50.165474635382552</v>
      </c>
      <c r="E14" s="3">
        <f t="shared" si="1"/>
        <v>46.595884345123032</v>
      </c>
      <c r="F14" s="3">
        <f t="shared" si="3"/>
        <v>46.980609416178545</v>
      </c>
      <c r="G14" s="3">
        <f t="shared" si="4"/>
        <v>-5.4654746353825416</v>
      </c>
      <c r="H14" s="3">
        <f t="shared" si="5"/>
        <v>-1.8958843451230223</v>
      </c>
      <c r="I14" s="3">
        <f t="shared" si="6"/>
        <v>-2.2806094161785353</v>
      </c>
      <c r="L14" s="2" t="s">
        <v>37</v>
      </c>
      <c r="M14" s="2">
        <f>Q53</f>
        <v>-3.3412701624894142E-3</v>
      </c>
      <c r="AN14"/>
      <c r="AO14"/>
      <c r="AP14"/>
      <c r="AQ14"/>
      <c r="AR14"/>
      <c r="AS14"/>
      <c r="AT14"/>
      <c r="AU14"/>
      <c r="AV14"/>
    </row>
    <row r="15" spans="1:48" x14ac:dyDescent="0.3">
      <c r="A15" s="3">
        <v>1913</v>
      </c>
      <c r="B15" s="10">
        <v>46.758333333333333</v>
      </c>
      <c r="C15" s="3">
        <f t="shared" si="2"/>
        <v>-46</v>
      </c>
      <c r="D15" s="3">
        <f t="shared" si="0"/>
        <v>50.146779927434487</v>
      </c>
      <c r="E15" s="3">
        <f t="shared" si="1"/>
        <v>46.887927762286488</v>
      </c>
      <c r="F15" s="3">
        <f t="shared" si="3"/>
        <v>47.03999176336653</v>
      </c>
      <c r="G15" s="3">
        <f t="shared" si="4"/>
        <v>-3.3884465941011541</v>
      </c>
      <c r="H15" s="3">
        <f t="shared" si="5"/>
        <v>-0.12959442895315476</v>
      </c>
      <c r="I15" s="3">
        <f t="shared" si="6"/>
        <v>-0.28165843003319679</v>
      </c>
      <c r="AN15"/>
      <c r="AO15"/>
      <c r="AP15"/>
      <c r="AQ15"/>
      <c r="AR15"/>
      <c r="AS15"/>
      <c r="AT15"/>
      <c r="AU15"/>
      <c r="AV15"/>
    </row>
    <row r="16" spans="1:48" x14ac:dyDescent="0.3">
      <c r="A16" s="3">
        <v>1914</v>
      </c>
      <c r="B16" s="10">
        <v>66.2</v>
      </c>
      <c r="C16" s="3">
        <f t="shared" si="2"/>
        <v>-45</v>
      </c>
      <c r="D16" s="3">
        <f t="shared" si="0"/>
        <v>50.128085219486415</v>
      </c>
      <c r="E16" s="3">
        <f t="shared" si="1"/>
        <v>47.173288639124948</v>
      </c>
      <c r="F16" s="3">
        <f t="shared" si="3"/>
        <v>47.107173856046678</v>
      </c>
      <c r="G16" s="3">
        <f t="shared" si="4"/>
        <v>16.071914780513588</v>
      </c>
      <c r="H16" s="3">
        <f t="shared" si="5"/>
        <v>19.026711360875055</v>
      </c>
      <c r="I16" s="3">
        <f t="shared" si="6"/>
        <v>19.092826143953324</v>
      </c>
      <c r="L16" s="7" t="s">
        <v>103</v>
      </c>
      <c r="AN16" s="15"/>
      <c r="AO16" s="15"/>
      <c r="AP16" s="15"/>
      <c r="AQ16" s="15"/>
      <c r="AR16" s="15"/>
      <c r="AS16" s="15"/>
      <c r="AT16" s="15"/>
      <c r="AU16" s="15"/>
      <c r="AV16" s="15"/>
    </row>
    <row r="17" spans="1:48" x14ac:dyDescent="0.3">
      <c r="A17" s="3">
        <v>1915</v>
      </c>
      <c r="B17" s="10">
        <v>35.133333333333333</v>
      </c>
      <c r="C17" s="3">
        <f t="shared" si="2"/>
        <v>-44</v>
      </c>
      <c r="D17" s="3">
        <f t="shared" si="0"/>
        <v>50.109390511538351</v>
      </c>
      <c r="E17" s="3">
        <f t="shared" si="1"/>
        <v>47.451966975638435</v>
      </c>
      <c r="F17" s="3">
        <f t="shared" si="3"/>
        <v>47.181840861918616</v>
      </c>
      <c r="G17" s="3">
        <f t="shared" si="4"/>
        <v>-14.976057178205018</v>
      </c>
      <c r="H17" s="3">
        <f t="shared" si="5"/>
        <v>-12.318633642305102</v>
      </c>
      <c r="I17" s="3">
        <f t="shared" si="6"/>
        <v>-12.048507528585283</v>
      </c>
      <c r="L17" s="2" t="s">
        <v>35</v>
      </c>
      <c r="M17" s="2">
        <f>AA51</f>
        <v>53.09809886050293</v>
      </c>
      <c r="AN17"/>
      <c r="AO17"/>
      <c r="AP17"/>
      <c r="AQ17"/>
      <c r="AR17"/>
      <c r="AS17"/>
      <c r="AT17"/>
      <c r="AU17"/>
      <c r="AV17"/>
    </row>
    <row r="18" spans="1:48" x14ac:dyDescent="0.3">
      <c r="A18" s="3">
        <v>1916</v>
      </c>
      <c r="B18" s="10">
        <v>49.033333333333331</v>
      </c>
      <c r="C18" s="3">
        <f t="shared" si="2"/>
        <v>-43</v>
      </c>
      <c r="D18" s="3">
        <f t="shared" si="0"/>
        <v>50.090695803590279</v>
      </c>
      <c r="E18" s="3">
        <f t="shared" si="1"/>
        <v>47.723962771826947</v>
      </c>
      <c r="F18" s="3">
        <f t="shared" si="3"/>
        <v>47.26367794868198</v>
      </c>
      <c r="G18" s="3">
        <f t="shared" si="4"/>
        <v>-1.0573624702569475</v>
      </c>
      <c r="H18" s="3">
        <f t="shared" si="5"/>
        <v>1.309370561506384</v>
      </c>
      <c r="I18" s="3">
        <f t="shared" si="6"/>
        <v>1.769655384651351</v>
      </c>
      <c r="L18" s="2" t="s">
        <v>36</v>
      </c>
      <c r="M18" s="2">
        <f>AA52</f>
        <v>8.9030410829477311E-2</v>
      </c>
      <c r="AN18"/>
      <c r="AO18"/>
      <c r="AP18"/>
      <c r="AQ18"/>
      <c r="AR18"/>
      <c r="AS18"/>
      <c r="AT18"/>
      <c r="AU18"/>
      <c r="AV18"/>
    </row>
    <row r="19" spans="1:48" x14ac:dyDescent="0.3">
      <c r="A19" s="3">
        <v>1917</v>
      </c>
      <c r="B19" s="10">
        <v>93.891666666666666</v>
      </c>
      <c r="C19" s="3">
        <f t="shared" si="2"/>
        <v>-42</v>
      </c>
      <c r="D19" s="3">
        <f t="shared" si="0"/>
        <v>50.072001095642207</v>
      </c>
      <c r="E19" s="3">
        <f t="shared" si="1"/>
        <v>47.98927602769048</v>
      </c>
      <c r="F19" s="3">
        <f t="shared" si="3"/>
        <v>47.352370284036397</v>
      </c>
      <c r="G19" s="3">
        <f t="shared" si="4"/>
        <v>43.819665571024458</v>
      </c>
      <c r="H19" s="3">
        <f t="shared" si="5"/>
        <v>45.902390638976186</v>
      </c>
      <c r="I19" s="3">
        <f t="shared" si="6"/>
        <v>46.539296382630269</v>
      </c>
      <c r="L19" s="2" t="s">
        <v>37</v>
      </c>
      <c r="M19" s="2">
        <f>AA53</f>
        <v>-3.3412701624894138E-3</v>
      </c>
      <c r="AN19"/>
      <c r="AO19"/>
      <c r="AP19"/>
      <c r="AQ19"/>
      <c r="AR19"/>
      <c r="AS19"/>
      <c r="AT19"/>
      <c r="AU19"/>
      <c r="AV19"/>
    </row>
    <row r="20" spans="1:48" x14ac:dyDescent="0.3">
      <c r="A20" s="3">
        <v>1918</v>
      </c>
      <c r="B20" s="10">
        <v>28.299999999999997</v>
      </c>
      <c r="C20" s="3">
        <f t="shared" si="2"/>
        <v>-41</v>
      </c>
      <c r="D20" s="3">
        <f t="shared" si="0"/>
        <v>50.053306387694143</v>
      </c>
      <c r="E20" s="3">
        <f t="shared" si="1"/>
        <v>48.247906743229038</v>
      </c>
      <c r="F20" s="3">
        <f t="shared" si="3"/>
        <v>47.447603035681482</v>
      </c>
      <c r="G20" s="3">
        <f t="shared" si="4"/>
        <v>-21.753306387694145</v>
      </c>
      <c r="H20" s="3">
        <f t="shared" si="5"/>
        <v>-19.947906743229041</v>
      </c>
      <c r="I20" s="3">
        <f t="shared" si="6"/>
        <v>-19.147603035681485</v>
      </c>
      <c r="L20" s="2" t="s">
        <v>104</v>
      </c>
      <c r="M20" s="29">
        <f>AA54</f>
        <v>-5.2472050062126579E-5</v>
      </c>
      <c r="AN20"/>
      <c r="AO20"/>
      <c r="AP20"/>
      <c r="AQ20"/>
      <c r="AR20"/>
      <c r="AS20"/>
      <c r="AT20"/>
      <c r="AU20"/>
      <c r="AV20"/>
    </row>
    <row r="21" spans="1:48" x14ac:dyDescent="0.3">
      <c r="A21" s="3">
        <v>1919</v>
      </c>
      <c r="B21" s="10">
        <v>45.816666666666663</v>
      </c>
      <c r="C21" s="3">
        <f t="shared" si="2"/>
        <v>-40</v>
      </c>
      <c r="D21" s="3">
        <f t="shared" si="0"/>
        <v>50.034611679746071</v>
      </c>
      <c r="E21" s="3">
        <f t="shared" si="1"/>
        <v>48.499854918442608</v>
      </c>
      <c r="F21" s="3">
        <f t="shared" si="3"/>
        <v>47.549061371316881</v>
      </c>
      <c r="G21" s="3">
        <f t="shared" si="4"/>
        <v>-4.2179450130794081</v>
      </c>
      <c r="H21" s="3">
        <f t="shared" si="5"/>
        <v>-2.6831882517759453</v>
      </c>
      <c r="I21" s="3">
        <f t="shared" si="6"/>
        <v>-1.7323947046502184</v>
      </c>
      <c r="AN21"/>
      <c r="AO21"/>
      <c r="AP21"/>
      <c r="AQ21"/>
      <c r="AR21"/>
      <c r="AS21"/>
      <c r="AT21"/>
      <c r="AU21"/>
      <c r="AV21"/>
    </row>
    <row r="22" spans="1:48" x14ac:dyDescent="0.3">
      <c r="A22" s="3">
        <v>1920</v>
      </c>
      <c r="B22" s="10">
        <v>31.925000000000001</v>
      </c>
      <c r="C22" s="3">
        <f t="shared" si="2"/>
        <v>-39</v>
      </c>
      <c r="D22" s="3">
        <f t="shared" si="0"/>
        <v>50.015916971798006</v>
      </c>
      <c r="E22" s="3">
        <f t="shared" si="1"/>
        <v>48.745120553331205</v>
      </c>
      <c r="F22" s="3">
        <f t="shared" si="3"/>
        <v>47.656430458642198</v>
      </c>
      <c r="G22" s="3">
        <f t="shared" si="4"/>
        <v>-18.090916971798006</v>
      </c>
      <c r="H22" s="3">
        <f t="shared" si="5"/>
        <v>-16.820120553331204</v>
      </c>
      <c r="I22" s="3">
        <f t="shared" si="6"/>
        <v>-15.731430458642198</v>
      </c>
      <c r="AN22"/>
      <c r="AO22"/>
      <c r="AP22"/>
      <c r="AQ22"/>
      <c r="AR22"/>
      <c r="AS22"/>
      <c r="AT22"/>
      <c r="AU22"/>
      <c r="AV22"/>
    </row>
    <row r="23" spans="1:48" x14ac:dyDescent="0.3">
      <c r="A23" s="3">
        <v>1921</v>
      </c>
      <c r="B23" s="10">
        <v>30.858333333333338</v>
      </c>
      <c r="C23" s="3">
        <f t="shared" si="2"/>
        <v>-38</v>
      </c>
      <c r="D23" s="3">
        <f t="shared" si="0"/>
        <v>49.997222263849935</v>
      </c>
      <c r="E23" s="3">
        <f t="shared" si="1"/>
        <v>48.983703647894821</v>
      </c>
      <c r="F23" s="3">
        <f t="shared" si="3"/>
        <v>47.769395465357086</v>
      </c>
      <c r="G23" s="3">
        <f t="shared" si="4"/>
        <v>-19.138888930516597</v>
      </c>
      <c r="H23" s="3">
        <f t="shared" si="5"/>
        <v>-18.125370314561483</v>
      </c>
      <c r="I23" s="3">
        <f t="shared" si="6"/>
        <v>-16.911062132023748</v>
      </c>
      <c r="AN23"/>
      <c r="AO23"/>
      <c r="AP23"/>
      <c r="AQ23"/>
      <c r="AR23"/>
      <c r="AS23"/>
      <c r="AT23"/>
      <c r="AU23"/>
      <c r="AV23"/>
    </row>
    <row r="24" spans="1:48" x14ac:dyDescent="0.3">
      <c r="A24" s="3">
        <v>1922</v>
      </c>
      <c r="B24" s="10">
        <v>42.800000000000004</v>
      </c>
      <c r="C24" s="3">
        <f t="shared" si="2"/>
        <v>-37</v>
      </c>
      <c r="D24" s="3">
        <f t="shared" si="0"/>
        <v>49.97852755590187</v>
      </c>
      <c r="E24" s="3">
        <f t="shared" si="1"/>
        <v>49.215604202133463</v>
      </c>
      <c r="F24" s="3">
        <f t="shared" si="3"/>
        <v>47.88764155916116</v>
      </c>
      <c r="G24" s="3">
        <f t="shared" si="4"/>
        <v>-7.1785275559018658</v>
      </c>
      <c r="H24" s="3">
        <f t="shared" si="5"/>
        <v>-6.4156042021334585</v>
      </c>
      <c r="I24" s="3">
        <f t="shared" si="6"/>
        <v>-5.0876415591611561</v>
      </c>
      <c r="AN24" s="15"/>
      <c r="AO24" s="15"/>
      <c r="AP24" s="15"/>
      <c r="AQ24"/>
      <c r="AR24"/>
      <c r="AS24"/>
      <c r="AT24"/>
      <c r="AU24"/>
      <c r="AV24"/>
    </row>
    <row r="25" spans="1:48" x14ac:dyDescent="0.3">
      <c r="A25" s="3">
        <v>1923</v>
      </c>
      <c r="B25" s="10">
        <v>61.483333333333341</v>
      </c>
      <c r="C25" s="3">
        <f t="shared" si="2"/>
        <v>-36</v>
      </c>
      <c r="D25" s="3">
        <f t="shared" si="0"/>
        <v>49.959832847953798</v>
      </c>
      <c r="E25" s="3">
        <f t="shared" si="1"/>
        <v>49.440822216047117</v>
      </c>
      <c r="F25" s="3">
        <f t="shared" si="3"/>
        <v>48.01085390775404</v>
      </c>
      <c r="G25" s="3">
        <f t="shared" si="4"/>
        <v>11.523500485379543</v>
      </c>
      <c r="H25" s="3">
        <f t="shared" si="5"/>
        <v>12.042511117286224</v>
      </c>
      <c r="I25" s="3">
        <f t="shared" si="6"/>
        <v>13.472479425579301</v>
      </c>
      <c r="AN25"/>
      <c r="AO25"/>
      <c r="AP25"/>
      <c r="AQ25"/>
      <c r="AR25"/>
      <c r="AS25"/>
      <c r="AT25"/>
      <c r="AU25"/>
      <c r="AV25"/>
    </row>
    <row r="26" spans="1:48" ht="16.2" x14ac:dyDescent="0.3">
      <c r="A26" s="3">
        <v>1924</v>
      </c>
      <c r="B26" s="10">
        <v>49.241666666666667</v>
      </c>
      <c r="C26" s="3">
        <f t="shared" si="2"/>
        <v>-35</v>
      </c>
      <c r="D26" s="3">
        <f t="shared" si="0"/>
        <v>49.941138140005734</v>
      </c>
      <c r="E26" s="3">
        <f t="shared" si="1"/>
        <v>49.659357689635797</v>
      </c>
      <c r="F26" s="3">
        <f t="shared" si="3"/>
        <v>48.138717678835363</v>
      </c>
      <c r="G26" s="3">
        <f t="shared" si="4"/>
        <v>-0.69947147333906656</v>
      </c>
      <c r="H26" s="3">
        <f t="shared" si="5"/>
        <v>-0.41769102296913019</v>
      </c>
      <c r="I26" s="3">
        <f t="shared" si="6"/>
        <v>1.1029489878313044</v>
      </c>
      <c r="L26" s="3"/>
      <c r="M26" s="1" t="s">
        <v>43</v>
      </c>
      <c r="N26" s="1" t="s">
        <v>44</v>
      </c>
      <c r="O26" s="1" t="s">
        <v>45</v>
      </c>
      <c r="P26" s="1" t="s">
        <v>46</v>
      </c>
      <c r="AN26"/>
      <c r="AO26"/>
      <c r="AP26"/>
      <c r="AQ26"/>
      <c r="AR26"/>
      <c r="AS26"/>
      <c r="AT26"/>
      <c r="AU26"/>
      <c r="AV26"/>
    </row>
    <row r="27" spans="1:48" x14ac:dyDescent="0.3">
      <c r="A27" s="3">
        <v>1925</v>
      </c>
      <c r="B27" s="10">
        <v>52.474999999999994</v>
      </c>
      <c r="C27" s="3">
        <f t="shared" si="2"/>
        <v>-34</v>
      </c>
      <c r="D27" s="3">
        <f t="shared" si="0"/>
        <v>49.922443432057662</v>
      </c>
      <c r="E27" s="3">
        <f t="shared" si="1"/>
        <v>49.871210622899497</v>
      </c>
      <c r="F27" s="3">
        <f t="shared" si="3"/>
        <v>48.27091804010476</v>
      </c>
      <c r="G27" s="3">
        <f t="shared" si="4"/>
        <v>2.5525565679423323</v>
      </c>
      <c r="H27" s="3">
        <f t="shared" si="5"/>
        <v>2.6037893771004974</v>
      </c>
      <c r="I27" s="3">
        <f t="shared" si="6"/>
        <v>4.2040819598952339</v>
      </c>
      <c r="L27" s="1" t="s">
        <v>31</v>
      </c>
      <c r="M27" s="3">
        <f>SUMSQ(G3:G119)/(M4)</f>
        <v>181.9932883596266</v>
      </c>
      <c r="N27" s="3">
        <f>SQRT(M27)</f>
        <v>13.490488810996679</v>
      </c>
      <c r="O27" s="3">
        <f>1-(SUMSQ(G3:G119)/SUMSQ(B3:B119))</f>
        <v>0.93031303413815436</v>
      </c>
      <c r="P27" s="3">
        <f t="array" ref="P27">SUM(ABS(G3:G119))/M4</f>
        <v>10.406001812450658</v>
      </c>
      <c r="AN27"/>
      <c r="AO27"/>
      <c r="AP27"/>
      <c r="AQ27"/>
      <c r="AR27"/>
      <c r="AS27"/>
      <c r="AT27"/>
      <c r="AU27"/>
      <c r="AV27"/>
    </row>
    <row r="28" spans="1:48" x14ac:dyDescent="0.3">
      <c r="A28" s="3">
        <v>1926</v>
      </c>
      <c r="B28" s="10">
        <v>50.616666666666667</v>
      </c>
      <c r="C28" s="3">
        <f t="shared" si="2"/>
        <v>-33</v>
      </c>
      <c r="D28" s="3">
        <f t="shared" si="0"/>
        <v>49.903748724109597</v>
      </c>
      <c r="E28" s="3">
        <f t="shared" si="1"/>
        <v>50.076381015838216</v>
      </c>
      <c r="F28" s="3">
        <f t="shared" si="3"/>
        <v>48.407140159261843</v>
      </c>
      <c r="G28" s="3">
        <f t="shared" si="4"/>
        <v>0.71291794255706975</v>
      </c>
      <c r="H28" s="3">
        <f t="shared" si="5"/>
        <v>0.54028565082845148</v>
      </c>
      <c r="I28" s="3">
        <f t="shared" si="6"/>
        <v>2.2095265074048243</v>
      </c>
      <c r="L28" s="1" t="s">
        <v>32</v>
      </c>
      <c r="M28" s="3">
        <f>SUMSQ(H3:H119)/(M4)</f>
        <v>170.37517851837944</v>
      </c>
      <c r="N28" s="3">
        <f>SQRT(M28)</f>
        <v>13.052784320534046</v>
      </c>
      <c r="O28" s="3">
        <f>1-(SUMSQ(H3:H119)/SUMSQ(B3:B119))</f>
        <v>0.93476171920332174</v>
      </c>
      <c r="P28" s="3">
        <f t="array" ref="P28">SUM(ABS(H3:H119))/M4</f>
        <v>9.8861680876865705</v>
      </c>
      <c r="AN28"/>
      <c r="AO28"/>
      <c r="AP28"/>
      <c r="AQ28"/>
      <c r="AR28"/>
      <c r="AS28"/>
      <c r="AT28"/>
      <c r="AU28"/>
      <c r="AV28"/>
    </row>
    <row r="29" spans="1:48" x14ac:dyDescent="0.3">
      <c r="A29" s="3">
        <v>1927</v>
      </c>
      <c r="B29" s="10">
        <v>40.091666666666669</v>
      </c>
      <c r="C29" s="3">
        <f t="shared" si="2"/>
        <v>-32</v>
      </c>
      <c r="D29" s="3">
        <f t="shared" si="0"/>
        <v>49.885054016161526</v>
      </c>
      <c r="E29" s="3">
        <f t="shared" si="1"/>
        <v>50.274868868451968</v>
      </c>
      <c r="F29" s="3">
        <f t="shared" si="3"/>
        <v>48.547069204006263</v>
      </c>
      <c r="G29" s="3">
        <f t="shared" si="4"/>
        <v>-9.7933873494948571</v>
      </c>
      <c r="H29" s="3">
        <f t="shared" si="5"/>
        <v>-10.183202201785299</v>
      </c>
      <c r="I29" s="3">
        <f t="shared" si="6"/>
        <v>-8.4554025373395945</v>
      </c>
      <c r="L29" s="1" t="s">
        <v>103</v>
      </c>
      <c r="M29" s="3">
        <f>SUMSQ(I3:I119)/(M4)</f>
        <v>167.85536194064781</v>
      </c>
      <c r="N29" s="3">
        <f>SQRT(M29)</f>
        <v>12.955900661113754</v>
      </c>
      <c r="O29" s="3">
        <f>1-(SUMSQ(I3:I119)/SUMSQ(B3:B119))</f>
        <v>0.93572658100351902</v>
      </c>
      <c r="P29" s="3">
        <f t="array" ref="P29">SUM(ABS(I3:I119))/M4</f>
        <v>9.7207689878171841</v>
      </c>
      <c r="AN29"/>
      <c r="AO29"/>
      <c r="AP29"/>
      <c r="AQ29"/>
      <c r="AR29"/>
      <c r="AS29"/>
      <c r="AT29"/>
      <c r="AU29"/>
      <c r="AV29"/>
    </row>
    <row r="30" spans="1:48" x14ac:dyDescent="0.3">
      <c r="A30" s="3">
        <v>1928</v>
      </c>
      <c r="B30" s="10">
        <v>36.441666666666663</v>
      </c>
      <c r="C30" s="3">
        <f t="shared" si="2"/>
        <v>-31</v>
      </c>
      <c r="D30" s="3">
        <f t="shared" si="0"/>
        <v>49.866359308213461</v>
      </c>
      <c r="E30" s="3">
        <f t="shared" si="1"/>
        <v>50.466674180740725</v>
      </c>
      <c r="F30" s="3">
        <f t="shared" si="3"/>
        <v>48.690390342037617</v>
      </c>
      <c r="G30" s="3">
        <f t="shared" si="4"/>
        <v>-13.424692641546798</v>
      </c>
      <c r="H30" s="3">
        <f t="shared" si="5"/>
        <v>-14.025007514074062</v>
      </c>
      <c r="I30" s="3">
        <f t="shared" si="6"/>
        <v>-12.248723675370954</v>
      </c>
      <c r="AN30"/>
      <c r="AO30"/>
      <c r="AP30"/>
      <c r="AQ30"/>
      <c r="AR30"/>
      <c r="AS30"/>
      <c r="AT30"/>
      <c r="AU30"/>
      <c r="AV30"/>
    </row>
    <row r="31" spans="1:48" x14ac:dyDescent="0.3">
      <c r="A31" s="3">
        <v>1929</v>
      </c>
      <c r="B31" s="10">
        <v>35.250000000000007</v>
      </c>
      <c r="C31" s="3">
        <f t="shared" si="2"/>
        <v>-30</v>
      </c>
      <c r="D31" s="3">
        <f t="shared" si="0"/>
        <v>49.847664600265389</v>
      </c>
      <c r="E31" s="3">
        <f t="shared" si="1"/>
        <v>50.651796952704515</v>
      </c>
      <c r="F31" s="3">
        <f t="shared" si="3"/>
        <v>48.836788741055557</v>
      </c>
      <c r="G31" s="3">
        <f t="shared" si="4"/>
        <v>-14.597664600265382</v>
      </c>
      <c r="H31" s="3">
        <f t="shared" si="5"/>
        <v>-15.401796952704508</v>
      </c>
      <c r="I31" s="3">
        <f t="shared" si="6"/>
        <v>-13.58678874105555</v>
      </c>
      <c r="AN31"/>
      <c r="AO31"/>
      <c r="AP31"/>
      <c r="AQ31"/>
      <c r="AR31"/>
      <c r="AS31"/>
      <c r="AT31"/>
      <c r="AU31"/>
      <c r="AV31"/>
    </row>
    <row r="32" spans="1:48" x14ac:dyDescent="0.3">
      <c r="A32" s="3">
        <v>1930</v>
      </c>
      <c r="B32" s="10">
        <v>46.449999999999996</v>
      </c>
      <c r="C32" s="3">
        <f t="shared" si="2"/>
        <v>-29</v>
      </c>
      <c r="D32" s="3">
        <f t="shared" si="0"/>
        <v>49.828969892317318</v>
      </c>
      <c r="E32" s="3">
        <f t="shared" si="1"/>
        <v>50.830237184343318</v>
      </c>
      <c r="F32" s="3">
        <f t="shared" si="3"/>
        <v>48.985949568759693</v>
      </c>
      <c r="G32" s="3">
        <f t="shared" si="4"/>
        <v>-3.3789698923173219</v>
      </c>
      <c r="H32" s="3">
        <f t="shared" si="5"/>
        <v>-4.3802371843433221</v>
      </c>
      <c r="I32" s="3">
        <f t="shared" si="6"/>
        <v>-2.5359495687596976</v>
      </c>
      <c r="L32" s="7" t="s">
        <v>105</v>
      </c>
      <c r="AN32"/>
      <c r="AO32"/>
      <c r="AP32"/>
      <c r="AQ32"/>
      <c r="AR32"/>
      <c r="AS32"/>
      <c r="AT32"/>
      <c r="AU32"/>
      <c r="AV32"/>
    </row>
    <row r="33" spans="1:48" x14ac:dyDescent="0.3">
      <c r="A33" s="3">
        <v>1931</v>
      </c>
      <c r="B33" s="10">
        <v>49.05833333333333</v>
      </c>
      <c r="C33" s="3">
        <f t="shared" si="2"/>
        <v>-28</v>
      </c>
      <c r="D33" s="3">
        <f t="shared" si="0"/>
        <v>49.810275184369253</v>
      </c>
      <c r="E33" s="3">
        <f t="shared" si="1"/>
        <v>51.001994875657154</v>
      </c>
      <c r="F33" s="3">
        <f t="shared" si="3"/>
        <v>49.137557992849665</v>
      </c>
      <c r="G33" s="3">
        <f t="shared" si="4"/>
        <v>-0.75194185103592304</v>
      </c>
      <c r="H33" s="3">
        <f t="shared" si="5"/>
        <v>-1.9436615423238237</v>
      </c>
      <c r="I33" s="3">
        <f t="shared" si="6"/>
        <v>-7.9224659516334839E-2</v>
      </c>
      <c r="AN33"/>
      <c r="AO33"/>
      <c r="AP33"/>
      <c r="AQ33"/>
      <c r="AR33"/>
      <c r="AS33"/>
      <c r="AT33"/>
      <c r="AU33"/>
      <c r="AV33"/>
    </row>
    <row r="34" spans="1:48" x14ac:dyDescent="0.3">
      <c r="A34" s="3">
        <v>1932</v>
      </c>
      <c r="B34" s="10">
        <v>40.858333333333334</v>
      </c>
      <c r="C34" s="3">
        <f t="shared" si="2"/>
        <v>-27</v>
      </c>
      <c r="D34" s="3">
        <f t="shared" si="0"/>
        <v>49.791580476421181</v>
      </c>
      <c r="E34" s="3">
        <f t="shared" si="1"/>
        <v>51.167070026645995</v>
      </c>
      <c r="F34" s="3">
        <f t="shared" si="3"/>
        <v>49.291299181025096</v>
      </c>
      <c r="G34" s="3">
        <f t="shared" si="4"/>
        <v>-8.9332471430878471</v>
      </c>
      <c r="H34" s="3">
        <f t="shared" si="5"/>
        <v>-10.30873669331266</v>
      </c>
      <c r="I34" s="3">
        <f t="shared" si="6"/>
        <v>-8.4329658476917615</v>
      </c>
      <c r="L34" s="8"/>
      <c r="AN34"/>
      <c r="AO34"/>
      <c r="AP34"/>
      <c r="AQ34"/>
      <c r="AR34"/>
      <c r="AS34"/>
      <c r="AT34"/>
      <c r="AU34"/>
      <c r="AV34"/>
    </row>
    <row r="35" spans="1:48" ht="16.2" x14ac:dyDescent="0.3">
      <c r="A35" s="3">
        <v>1933</v>
      </c>
      <c r="B35" s="10">
        <v>71.708333333333329</v>
      </c>
      <c r="C35" s="3">
        <f t="shared" si="2"/>
        <v>-26</v>
      </c>
      <c r="D35" s="3">
        <f t="shared" si="0"/>
        <v>49.772885768473117</v>
      </c>
      <c r="E35" s="3">
        <f t="shared" si="1"/>
        <v>51.325462637309862</v>
      </c>
      <c r="F35" s="3">
        <f t="shared" si="3"/>
        <v>49.446858300985618</v>
      </c>
      <c r="G35" s="3">
        <f t="shared" si="4"/>
        <v>21.935447564860212</v>
      </c>
      <c r="H35" s="3">
        <f t="shared" si="5"/>
        <v>20.382870696023467</v>
      </c>
      <c r="I35" s="3">
        <f t="shared" si="6"/>
        <v>22.261475032347711</v>
      </c>
      <c r="L35" s="9" t="s">
        <v>28</v>
      </c>
      <c r="M35" s="20" t="s">
        <v>106</v>
      </c>
      <c r="N35" s="1" t="s">
        <v>107</v>
      </c>
      <c r="P35" t="s">
        <v>50</v>
      </c>
      <c r="Q35"/>
      <c r="R35"/>
      <c r="S35"/>
      <c r="T35"/>
      <c r="U35"/>
      <c r="V35"/>
      <c r="W35"/>
      <c r="X35"/>
      <c r="Z35" t="s">
        <v>50</v>
      </c>
      <c r="AA35"/>
      <c r="AB35"/>
      <c r="AC35"/>
      <c r="AD35"/>
      <c r="AE35"/>
      <c r="AF35"/>
      <c r="AG35"/>
      <c r="AH35"/>
      <c r="AN35"/>
      <c r="AO35"/>
      <c r="AP35"/>
      <c r="AQ35"/>
      <c r="AR35"/>
      <c r="AS35"/>
      <c r="AT35"/>
      <c r="AU35"/>
      <c r="AV35"/>
    </row>
    <row r="36" spans="1:48" ht="15" thickBot="1" x14ac:dyDescent="0.35">
      <c r="A36" s="3">
        <v>1934</v>
      </c>
      <c r="B36" s="10">
        <v>35.766666666666659</v>
      </c>
      <c r="C36" s="3">
        <f t="shared" si="2"/>
        <v>-25</v>
      </c>
      <c r="D36" s="3">
        <f t="shared" si="0"/>
        <v>49.754191060525045</v>
      </c>
      <c r="E36" s="3">
        <f t="shared" si="1"/>
        <v>51.477172707648762</v>
      </c>
      <c r="F36" s="3">
        <f t="shared" si="3"/>
        <v>49.60392052043084</v>
      </c>
      <c r="G36" s="3">
        <f t="shared" si="4"/>
        <v>-13.987524393858386</v>
      </c>
      <c r="H36" s="3">
        <f t="shared" si="5"/>
        <v>-15.710506040982104</v>
      </c>
      <c r="I36" s="3">
        <f t="shared" si="6"/>
        <v>-13.837253853764182</v>
      </c>
      <c r="L36" s="3">
        <v>-58</v>
      </c>
      <c r="M36" s="3">
        <f>L36*L36</f>
        <v>3364</v>
      </c>
      <c r="N36" s="3">
        <f>L36*L36*L36</f>
        <v>-195112</v>
      </c>
      <c r="P36"/>
      <c r="Q36"/>
      <c r="R36"/>
      <c r="S36"/>
      <c r="T36"/>
      <c r="U36"/>
      <c r="V36"/>
      <c r="W36"/>
      <c r="X36"/>
      <c r="Z36"/>
      <c r="AA36"/>
      <c r="AB36"/>
      <c r="AC36"/>
      <c r="AD36"/>
      <c r="AE36"/>
      <c r="AF36"/>
      <c r="AG36"/>
      <c r="AH36"/>
      <c r="AN36"/>
      <c r="AO36"/>
      <c r="AP36"/>
      <c r="AQ36"/>
      <c r="AR36"/>
      <c r="AS36"/>
      <c r="AT36"/>
      <c r="AU36"/>
      <c r="AV36"/>
    </row>
    <row r="37" spans="1:48" x14ac:dyDescent="0.3">
      <c r="A37" s="3">
        <v>1935</v>
      </c>
      <c r="B37" s="10">
        <v>49.833333333333343</v>
      </c>
      <c r="C37" s="3">
        <f t="shared" si="2"/>
        <v>-24</v>
      </c>
      <c r="D37" s="3">
        <f t="shared" si="0"/>
        <v>49.73549635257698</v>
      </c>
      <c r="E37" s="3">
        <f t="shared" si="1"/>
        <v>51.622200237662668</v>
      </c>
      <c r="F37" s="3">
        <f t="shared" si="3"/>
        <v>49.76217100706041</v>
      </c>
      <c r="G37" s="3">
        <f t="shared" si="4"/>
        <v>9.7836980756362379E-2</v>
      </c>
      <c r="H37" s="3">
        <f t="shared" si="5"/>
        <v>-1.7888669043293248</v>
      </c>
      <c r="I37" s="3">
        <f t="shared" si="6"/>
        <v>7.1162326272933285E-2</v>
      </c>
      <c r="L37" s="3">
        <f t="shared" ref="L37:L100" si="7">L36+1</f>
        <v>-57</v>
      </c>
      <c r="M37" s="3">
        <f t="shared" ref="M37:M100" si="8">L37*L37</f>
        <v>3249</v>
      </c>
      <c r="N37" s="3">
        <f t="shared" ref="N37:N100" si="9">L37*L37*L37</f>
        <v>-185193</v>
      </c>
      <c r="P37" s="11" t="s">
        <v>51</v>
      </c>
      <c r="Q37" s="11"/>
      <c r="R37"/>
      <c r="S37"/>
      <c r="T37"/>
      <c r="U37"/>
      <c r="V37"/>
      <c r="W37"/>
      <c r="X37"/>
      <c r="Z37" s="11" t="s">
        <v>51</v>
      </c>
      <c r="AA37" s="11"/>
      <c r="AB37"/>
      <c r="AC37"/>
      <c r="AD37"/>
      <c r="AE37"/>
      <c r="AF37"/>
      <c r="AG37"/>
      <c r="AH37"/>
      <c r="AN37"/>
      <c r="AO37"/>
      <c r="AP37"/>
      <c r="AQ37"/>
      <c r="AR37"/>
      <c r="AS37"/>
      <c r="AT37"/>
      <c r="AU37"/>
      <c r="AV37"/>
    </row>
    <row r="38" spans="1:48" x14ac:dyDescent="0.3">
      <c r="A38" s="3">
        <v>1936</v>
      </c>
      <c r="B38" s="10">
        <v>52.20000000000001</v>
      </c>
      <c r="C38" s="3">
        <f t="shared" si="2"/>
        <v>-23</v>
      </c>
      <c r="D38" s="3">
        <f t="shared" si="0"/>
        <v>49.716801644628909</v>
      </c>
      <c r="E38" s="3">
        <f t="shared" si="1"/>
        <v>51.760545227351606</v>
      </c>
      <c r="F38" s="3">
        <f t="shared" si="3"/>
        <v>49.921294928573943</v>
      </c>
      <c r="G38" s="3">
        <f t="shared" si="4"/>
        <v>2.4831983553711012</v>
      </c>
      <c r="H38" s="3">
        <f t="shared" si="5"/>
        <v>0.43945477264840349</v>
      </c>
      <c r="I38" s="3">
        <f t="shared" si="6"/>
        <v>2.2787050714260673</v>
      </c>
      <c r="L38" s="3">
        <f t="shared" si="7"/>
        <v>-56</v>
      </c>
      <c r="M38" s="3">
        <f t="shared" si="8"/>
        <v>3136</v>
      </c>
      <c r="N38" s="3">
        <f t="shared" si="9"/>
        <v>-175616</v>
      </c>
      <c r="P38" t="s">
        <v>52</v>
      </c>
      <c r="Q38">
        <v>0.25667935476715381</v>
      </c>
      <c r="R38"/>
      <c r="S38"/>
      <c r="T38"/>
      <c r="U38"/>
      <c r="V38"/>
      <c r="W38"/>
      <c r="X38"/>
      <c r="Z38" t="s">
        <v>52</v>
      </c>
      <c r="AA38">
        <v>0.28231132697321631</v>
      </c>
      <c r="AB38"/>
      <c r="AC38"/>
      <c r="AD38"/>
      <c r="AE38"/>
      <c r="AF38"/>
      <c r="AG38"/>
      <c r="AH38"/>
      <c r="AN38"/>
      <c r="AO38"/>
      <c r="AP38"/>
      <c r="AQ38"/>
      <c r="AR38"/>
      <c r="AS38"/>
      <c r="AT38"/>
      <c r="AU38"/>
      <c r="AV38"/>
    </row>
    <row r="39" spans="1:48" x14ac:dyDescent="0.3">
      <c r="A39" s="3">
        <v>1937</v>
      </c>
      <c r="B39" s="10">
        <v>47.591666666666669</v>
      </c>
      <c r="C39" s="3">
        <f t="shared" si="2"/>
        <v>-22</v>
      </c>
      <c r="D39" s="3">
        <f t="shared" si="0"/>
        <v>49.698106936680844</v>
      </c>
      <c r="E39" s="3">
        <f t="shared" si="1"/>
        <v>51.892207676715557</v>
      </c>
      <c r="F39" s="3">
        <f t="shared" si="3"/>
        <v>50.080977452671071</v>
      </c>
      <c r="G39" s="3">
        <f t="shared" si="4"/>
        <v>-2.1064402700141756</v>
      </c>
      <c r="H39" s="3">
        <f t="shared" si="5"/>
        <v>-4.3005410100488888</v>
      </c>
      <c r="I39" s="3">
        <f t="shared" si="6"/>
        <v>-2.4893107860044026</v>
      </c>
      <c r="L39" s="3">
        <f t="shared" si="7"/>
        <v>-55</v>
      </c>
      <c r="M39" s="3">
        <f t="shared" si="8"/>
        <v>3025</v>
      </c>
      <c r="N39" s="3">
        <f t="shared" si="9"/>
        <v>-166375</v>
      </c>
      <c r="P39" t="s">
        <v>53</v>
      </c>
      <c r="Q39">
        <v>6.5884291163682412E-2</v>
      </c>
      <c r="R39"/>
      <c r="S39"/>
      <c r="T39"/>
      <c r="U39"/>
      <c r="V39"/>
      <c r="W39"/>
      <c r="X39"/>
      <c r="Z39" t="s">
        <v>53</v>
      </c>
      <c r="AA39">
        <v>7.9699685337378257E-2</v>
      </c>
      <c r="AB39"/>
      <c r="AC39"/>
      <c r="AD39"/>
      <c r="AE39"/>
      <c r="AF39"/>
      <c r="AG39"/>
      <c r="AH39"/>
      <c r="AN39"/>
      <c r="AO39"/>
      <c r="AP39"/>
      <c r="AQ39"/>
      <c r="AR39"/>
      <c r="AS39"/>
      <c r="AT39"/>
      <c r="AU39"/>
      <c r="AV39"/>
    </row>
    <row r="40" spans="1:48" x14ac:dyDescent="0.3">
      <c r="A40" s="3">
        <v>1938</v>
      </c>
      <c r="B40" s="10">
        <v>35.9</v>
      </c>
      <c r="C40" s="3">
        <f t="shared" si="2"/>
        <v>-21</v>
      </c>
      <c r="D40" s="3">
        <f t="shared" si="0"/>
        <v>49.679412228732772</v>
      </c>
      <c r="E40" s="3">
        <f t="shared" si="1"/>
        <v>52.017187585754542</v>
      </c>
      <c r="F40" s="3">
        <f t="shared" si="3"/>
        <v>50.240903747051433</v>
      </c>
      <c r="G40" s="3">
        <f t="shared" si="4"/>
        <v>-13.779412228732774</v>
      </c>
      <c r="H40" s="3">
        <f t="shared" si="5"/>
        <v>-16.117187585754543</v>
      </c>
      <c r="I40" s="3">
        <f t="shared" si="6"/>
        <v>-14.340903747051435</v>
      </c>
      <c r="L40" s="3">
        <f t="shared" si="7"/>
        <v>-54</v>
      </c>
      <c r="M40" s="3">
        <f t="shared" si="8"/>
        <v>2916</v>
      </c>
      <c r="N40" s="3">
        <f t="shared" si="9"/>
        <v>-157464</v>
      </c>
      <c r="P40" t="s">
        <v>54</v>
      </c>
      <c r="Q40">
        <v>4.9496296271817196E-2</v>
      </c>
      <c r="R40"/>
      <c r="S40"/>
      <c r="T40"/>
      <c r="U40"/>
      <c r="V40"/>
      <c r="W40"/>
      <c r="X40"/>
      <c r="Z40" t="s">
        <v>54</v>
      </c>
      <c r="AA40">
        <v>5.5266933620671484E-2</v>
      </c>
      <c r="AB40"/>
      <c r="AC40"/>
      <c r="AD40"/>
      <c r="AE40"/>
      <c r="AF40"/>
      <c r="AG40"/>
      <c r="AH40"/>
      <c r="AN40"/>
      <c r="AO40"/>
      <c r="AP40"/>
      <c r="AQ40"/>
      <c r="AR40"/>
      <c r="AS40"/>
      <c r="AT40"/>
      <c r="AU40"/>
      <c r="AV40"/>
    </row>
    <row r="41" spans="1:48" x14ac:dyDescent="0.3">
      <c r="A41" s="3">
        <v>1939</v>
      </c>
      <c r="B41" s="10">
        <v>33.650000000000006</v>
      </c>
      <c r="C41" s="3">
        <f t="shared" si="2"/>
        <v>-20</v>
      </c>
      <c r="D41" s="3">
        <f t="shared" si="0"/>
        <v>49.660717520784708</v>
      </c>
      <c r="E41" s="3">
        <f t="shared" si="1"/>
        <v>52.135484954468531</v>
      </c>
      <c r="F41" s="3">
        <f t="shared" si="3"/>
        <v>50.400758979414633</v>
      </c>
      <c r="G41" s="3">
        <f t="shared" si="4"/>
        <v>-16.010717520784702</v>
      </c>
      <c r="H41" s="3">
        <f t="shared" si="5"/>
        <v>-18.485484954468525</v>
      </c>
      <c r="I41" s="3">
        <f t="shared" si="6"/>
        <v>-16.750758979414627</v>
      </c>
      <c r="L41" s="3">
        <f t="shared" si="7"/>
        <v>-53</v>
      </c>
      <c r="M41" s="3">
        <f t="shared" si="8"/>
        <v>2809</v>
      </c>
      <c r="N41" s="3">
        <f t="shared" si="9"/>
        <v>-148877</v>
      </c>
      <c r="P41" t="s">
        <v>55</v>
      </c>
      <c r="Q41">
        <v>13.223416194305104</v>
      </c>
      <c r="R41"/>
      <c r="S41"/>
      <c r="T41"/>
      <c r="U41"/>
      <c r="V41"/>
      <c r="W41"/>
      <c r="X41"/>
      <c r="Z41" t="s">
        <v>55</v>
      </c>
      <c r="AA41">
        <v>13.183214504217499</v>
      </c>
      <c r="AB41"/>
      <c r="AC41"/>
      <c r="AD41"/>
      <c r="AE41"/>
      <c r="AF41"/>
      <c r="AG41"/>
      <c r="AH41"/>
      <c r="AN41"/>
      <c r="AO41"/>
      <c r="AP41"/>
      <c r="AQ41"/>
      <c r="AR41"/>
      <c r="AS41"/>
      <c r="AT41"/>
      <c r="AU41"/>
      <c r="AV41"/>
    </row>
    <row r="42" spans="1:48" ht="15" thickBot="1" x14ac:dyDescent="0.35">
      <c r="A42" s="3">
        <v>1940</v>
      </c>
      <c r="B42" s="10">
        <v>44.358333333333341</v>
      </c>
      <c r="C42" s="3">
        <f t="shared" si="2"/>
        <v>-19</v>
      </c>
      <c r="D42" s="3">
        <f t="shared" si="0"/>
        <v>49.642022812836636</v>
      </c>
      <c r="E42" s="3">
        <f t="shared" si="1"/>
        <v>52.247099782857553</v>
      </c>
      <c r="F42" s="3">
        <f t="shared" si="3"/>
        <v>50.560228317460307</v>
      </c>
      <c r="G42" s="3">
        <f t="shared" si="4"/>
        <v>-5.2836894795032947</v>
      </c>
      <c r="H42" s="3">
        <f t="shared" si="5"/>
        <v>-7.888766449524212</v>
      </c>
      <c r="I42" s="3">
        <f t="shared" si="6"/>
        <v>-6.2018949841269659</v>
      </c>
      <c r="L42" s="3">
        <f t="shared" si="7"/>
        <v>-52</v>
      </c>
      <c r="M42" s="3">
        <f t="shared" si="8"/>
        <v>2704</v>
      </c>
      <c r="N42" s="3">
        <f t="shared" si="9"/>
        <v>-140608</v>
      </c>
      <c r="P42" s="13" t="s">
        <v>56</v>
      </c>
      <c r="Q42" s="13">
        <v>117</v>
      </c>
      <c r="R42"/>
      <c r="S42"/>
      <c r="T42"/>
      <c r="U42"/>
      <c r="V42"/>
      <c r="W42"/>
      <c r="X42"/>
      <c r="Z42" s="13" t="s">
        <v>56</v>
      </c>
      <c r="AA42" s="13">
        <v>117</v>
      </c>
      <c r="AB42"/>
      <c r="AC42"/>
      <c r="AD42"/>
      <c r="AE42"/>
      <c r="AF42"/>
      <c r="AG42"/>
      <c r="AH42"/>
      <c r="AN42"/>
      <c r="AO42"/>
      <c r="AP42"/>
      <c r="AQ42"/>
      <c r="AR42"/>
      <c r="AS42"/>
      <c r="AT42"/>
      <c r="AU42"/>
      <c r="AV42"/>
    </row>
    <row r="43" spans="1:48" x14ac:dyDescent="0.3">
      <c r="A43" s="3">
        <v>1941</v>
      </c>
      <c r="B43" s="10">
        <v>42.199999999999996</v>
      </c>
      <c r="C43" s="3">
        <f t="shared" si="2"/>
        <v>-18</v>
      </c>
      <c r="D43" s="3">
        <f t="shared" si="0"/>
        <v>49.623328104888571</v>
      </c>
      <c r="E43" s="3">
        <f t="shared" si="1"/>
        <v>52.352032070921595</v>
      </c>
      <c r="F43" s="3">
        <f t="shared" si="3"/>
        <v>50.718996928888096</v>
      </c>
      <c r="G43" s="3">
        <f t="shared" si="4"/>
        <v>-7.4233281048885758</v>
      </c>
      <c r="H43" s="3">
        <f t="shared" si="5"/>
        <v>-10.152032070921599</v>
      </c>
      <c r="I43" s="3">
        <f t="shared" si="6"/>
        <v>-8.5189969288881002</v>
      </c>
      <c r="L43" s="3">
        <f t="shared" si="7"/>
        <v>-51</v>
      </c>
      <c r="M43" s="3">
        <f t="shared" si="8"/>
        <v>2601</v>
      </c>
      <c r="N43" s="3">
        <f t="shared" si="9"/>
        <v>-132651</v>
      </c>
      <c r="P43"/>
      <c r="Q43"/>
      <c r="R43"/>
      <c r="S43"/>
      <c r="T43"/>
      <c r="U43"/>
      <c r="V43"/>
      <c r="W43"/>
      <c r="X43"/>
      <c r="Z43"/>
      <c r="AA43"/>
      <c r="AB43"/>
      <c r="AC43"/>
      <c r="AD43"/>
      <c r="AE43"/>
      <c r="AF43"/>
      <c r="AG43"/>
      <c r="AH43"/>
      <c r="AN43"/>
      <c r="AO43"/>
      <c r="AP43"/>
      <c r="AQ43"/>
      <c r="AR43"/>
      <c r="AS43"/>
      <c r="AT43"/>
      <c r="AU43"/>
      <c r="AV43"/>
    </row>
    <row r="44" spans="1:48" ht="15" thickBot="1" x14ac:dyDescent="0.35">
      <c r="A44" s="3">
        <v>1942</v>
      </c>
      <c r="B44" s="10">
        <v>72.624999999999986</v>
      </c>
      <c r="C44" s="3">
        <f t="shared" si="2"/>
        <v>-17</v>
      </c>
      <c r="D44" s="3">
        <f t="shared" si="0"/>
        <v>49.6046333969405</v>
      </c>
      <c r="E44" s="3">
        <f t="shared" si="1"/>
        <v>52.450281818660649</v>
      </c>
      <c r="F44" s="3">
        <f t="shared" si="3"/>
        <v>50.876749981397602</v>
      </c>
      <c r="G44" s="3">
        <f t="shared" si="4"/>
        <v>23.020366603059486</v>
      </c>
      <c r="H44" s="3">
        <f t="shared" si="5"/>
        <v>20.174718181339337</v>
      </c>
      <c r="I44" s="3">
        <f t="shared" si="6"/>
        <v>21.748250018602384</v>
      </c>
      <c r="L44" s="3">
        <f t="shared" si="7"/>
        <v>-50</v>
      </c>
      <c r="M44" s="3">
        <f t="shared" si="8"/>
        <v>2500</v>
      </c>
      <c r="N44" s="3">
        <f t="shared" si="9"/>
        <v>-125000</v>
      </c>
      <c r="P44" t="s">
        <v>57</v>
      </c>
      <c r="Q44"/>
      <c r="R44"/>
      <c r="S44"/>
      <c r="T44"/>
      <c r="U44"/>
      <c r="V44"/>
      <c r="W44"/>
      <c r="X44"/>
      <c r="Z44" t="s">
        <v>57</v>
      </c>
      <c r="AA44"/>
      <c r="AB44"/>
      <c r="AC44"/>
      <c r="AD44"/>
      <c r="AE44"/>
      <c r="AF44"/>
      <c r="AG44"/>
      <c r="AH44"/>
      <c r="AN44"/>
      <c r="AO44"/>
      <c r="AP44"/>
      <c r="AQ44"/>
      <c r="AR44"/>
      <c r="AS44"/>
      <c r="AT44"/>
      <c r="AU44"/>
      <c r="AV44"/>
    </row>
    <row r="45" spans="1:48" x14ac:dyDescent="0.3">
      <c r="A45" s="3">
        <v>1943</v>
      </c>
      <c r="B45" s="10">
        <v>35.200000000000003</v>
      </c>
      <c r="C45" s="3">
        <f t="shared" si="2"/>
        <v>-16</v>
      </c>
      <c r="D45" s="3">
        <f t="shared" si="0"/>
        <v>49.585938688992435</v>
      </c>
      <c r="E45" s="3">
        <f t="shared" si="1"/>
        <v>52.541849026074736</v>
      </c>
      <c r="F45" s="3">
        <f t="shared" si="3"/>
        <v>51.03317264268847</v>
      </c>
      <c r="G45" s="3">
        <f t="shared" si="4"/>
        <v>-14.385938688992432</v>
      </c>
      <c r="H45" s="3">
        <f t="shared" si="5"/>
        <v>-17.341849026074733</v>
      </c>
      <c r="I45" s="3">
        <f t="shared" si="6"/>
        <v>-15.833172642688467</v>
      </c>
      <c r="L45" s="3">
        <f t="shared" si="7"/>
        <v>-49</v>
      </c>
      <c r="M45" s="3">
        <f t="shared" si="8"/>
        <v>2401</v>
      </c>
      <c r="N45" s="3">
        <f t="shared" si="9"/>
        <v>-117649</v>
      </c>
      <c r="P45" s="14"/>
      <c r="Q45" s="14" t="s">
        <v>58</v>
      </c>
      <c r="R45" s="14" t="s">
        <v>59</v>
      </c>
      <c r="S45" s="14" t="s">
        <v>60</v>
      </c>
      <c r="T45" s="14" t="s">
        <v>61</v>
      </c>
      <c r="U45" s="14" t="s">
        <v>62</v>
      </c>
      <c r="V45"/>
      <c r="W45"/>
      <c r="X45"/>
      <c r="Z45" s="14"/>
      <c r="AA45" s="14" t="s">
        <v>58</v>
      </c>
      <c r="AB45" s="14" t="s">
        <v>59</v>
      </c>
      <c r="AC45" s="14" t="s">
        <v>60</v>
      </c>
      <c r="AD45" s="14" t="s">
        <v>61</v>
      </c>
      <c r="AE45" s="14" t="s">
        <v>62</v>
      </c>
      <c r="AF45"/>
      <c r="AG45"/>
      <c r="AH45"/>
      <c r="AN45"/>
      <c r="AO45"/>
      <c r="AP45"/>
      <c r="AQ45"/>
      <c r="AR45"/>
      <c r="AS45"/>
      <c r="AT45"/>
      <c r="AU45"/>
      <c r="AV45"/>
    </row>
    <row r="46" spans="1:48" x14ac:dyDescent="0.3">
      <c r="A46" s="3">
        <v>1944</v>
      </c>
      <c r="B46" s="10">
        <v>52.225000000000016</v>
      </c>
      <c r="C46" s="3">
        <f t="shared" si="2"/>
        <v>-15</v>
      </c>
      <c r="D46" s="3">
        <f t="shared" si="0"/>
        <v>49.567243981044363</v>
      </c>
      <c r="E46" s="3">
        <f t="shared" si="1"/>
        <v>52.626733693163835</v>
      </c>
      <c r="F46" s="3">
        <f t="shared" si="3"/>
        <v>51.187950080460332</v>
      </c>
      <c r="G46" s="3">
        <f t="shared" si="4"/>
        <v>2.6577560189556522</v>
      </c>
      <c r="H46" s="3">
        <f t="shared" si="5"/>
        <v>-0.40173369316381979</v>
      </c>
      <c r="I46" s="3">
        <f t="shared" si="6"/>
        <v>1.0370499195396832</v>
      </c>
      <c r="L46" s="3">
        <f t="shared" si="7"/>
        <v>-48</v>
      </c>
      <c r="M46" s="3">
        <f t="shared" si="8"/>
        <v>2304</v>
      </c>
      <c r="N46" s="3">
        <f t="shared" si="9"/>
        <v>-110592</v>
      </c>
      <c r="P46" t="s">
        <v>63</v>
      </c>
      <c r="Q46">
        <v>2</v>
      </c>
      <c r="R46">
        <v>1405.9613688101854</v>
      </c>
      <c r="S46">
        <v>702.98068440509269</v>
      </c>
      <c r="T46">
        <v>4.0202777458996213</v>
      </c>
      <c r="U46">
        <v>2.05512625848564E-2</v>
      </c>
      <c r="V46"/>
      <c r="W46"/>
      <c r="X46"/>
      <c r="Z46" t="s">
        <v>63</v>
      </c>
      <c r="AA46">
        <v>3</v>
      </c>
      <c r="AB46">
        <v>1700.7799084047765</v>
      </c>
      <c r="AC46">
        <v>566.9266361349255</v>
      </c>
      <c r="AD46">
        <v>3.262002015224537</v>
      </c>
      <c r="AE46">
        <v>2.4128148878069664E-2</v>
      </c>
      <c r="AF46"/>
      <c r="AG46"/>
      <c r="AH46"/>
      <c r="AN46"/>
      <c r="AO46"/>
      <c r="AP46"/>
      <c r="AQ46"/>
      <c r="AR46"/>
      <c r="AS46"/>
      <c r="AT46"/>
      <c r="AU46"/>
      <c r="AV46"/>
    </row>
    <row r="47" spans="1:48" x14ac:dyDescent="0.3">
      <c r="A47" s="3">
        <v>1945</v>
      </c>
      <c r="B47" s="10">
        <v>67.108333333333348</v>
      </c>
      <c r="C47" s="3">
        <f t="shared" si="2"/>
        <v>-14</v>
      </c>
      <c r="D47" s="3">
        <f t="shared" si="0"/>
        <v>49.548549273096292</v>
      </c>
      <c r="E47" s="3">
        <f t="shared" si="1"/>
        <v>52.704935819927968</v>
      </c>
      <c r="F47" s="3">
        <f t="shared" si="3"/>
        <v>51.340767462412799</v>
      </c>
      <c r="G47" s="3">
        <f t="shared" si="4"/>
        <v>17.559784060237057</v>
      </c>
      <c r="H47" s="3">
        <f t="shared" si="5"/>
        <v>14.40339751340538</v>
      </c>
      <c r="I47" s="3">
        <f t="shared" si="6"/>
        <v>15.767565870920549</v>
      </c>
      <c r="L47" s="3">
        <f t="shared" si="7"/>
        <v>-47</v>
      </c>
      <c r="M47" s="3">
        <f t="shared" si="8"/>
        <v>2209</v>
      </c>
      <c r="N47" s="3">
        <f t="shared" si="9"/>
        <v>-103823</v>
      </c>
      <c r="P47" t="s">
        <v>64</v>
      </c>
      <c r="Q47">
        <v>114</v>
      </c>
      <c r="R47">
        <v>19933.895886650393</v>
      </c>
      <c r="S47">
        <v>174.85873584781046</v>
      </c>
      <c r="T47"/>
      <c r="U47"/>
      <c r="V47"/>
      <c r="W47"/>
      <c r="X47"/>
      <c r="Z47" t="s">
        <v>64</v>
      </c>
      <c r="AA47">
        <v>113</v>
      </c>
      <c r="AB47">
        <v>19639.077347055802</v>
      </c>
      <c r="AC47">
        <v>173.79714466421063</v>
      </c>
      <c r="AD47"/>
      <c r="AE47"/>
      <c r="AF47"/>
      <c r="AG47"/>
      <c r="AH47"/>
      <c r="AN47"/>
      <c r="AO47"/>
      <c r="AP47"/>
      <c r="AQ47"/>
      <c r="AR47"/>
      <c r="AS47"/>
      <c r="AT47"/>
      <c r="AU47"/>
      <c r="AV47"/>
    </row>
    <row r="48" spans="1:48" ht="15" thickBot="1" x14ac:dyDescent="0.35">
      <c r="A48" s="3">
        <v>1946</v>
      </c>
      <c r="B48" s="10">
        <v>39.833333333333336</v>
      </c>
      <c r="C48" s="3">
        <f t="shared" si="2"/>
        <v>-13</v>
      </c>
      <c r="D48" s="3">
        <f t="shared" si="0"/>
        <v>49.529854565148227</v>
      </c>
      <c r="E48" s="3">
        <f t="shared" si="1"/>
        <v>52.776455406367106</v>
      </c>
      <c r="F48" s="3">
        <f t="shared" si="3"/>
        <v>51.491309956245502</v>
      </c>
      <c r="G48" s="3">
        <f t="shared" si="4"/>
        <v>-9.6965212318148915</v>
      </c>
      <c r="H48" s="3">
        <f t="shared" si="5"/>
        <v>-12.94312207303377</v>
      </c>
      <c r="I48" s="3">
        <f t="shared" si="6"/>
        <v>-11.657976622912166</v>
      </c>
      <c r="L48" s="3">
        <f t="shared" si="7"/>
        <v>-46</v>
      </c>
      <c r="M48" s="3">
        <f t="shared" si="8"/>
        <v>2116</v>
      </c>
      <c r="N48" s="3">
        <f t="shared" si="9"/>
        <v>-97336</v>
      </c>
      <c r="P48" s="13" t="s">
        <v>65</v>
      </c>
      <c r="Q48" s="13">
        <v>116</v>
      </c>
      <c r="R48" s="13">
        <v>21339.857255460578</v>
      </c>
      <c r="S48" s="13"/>
      <c r="T48" s="13"/>
      <c r="U48" s="13"/>
      <c r="V48"/>
      <c r="W48"/>
      <c r="X48"/>
      <c r="Z48" s="13" t="s">
        <v>65</v>
      </c>
      <c r="AA48" s="13">
        <v>116</v>
      </c>
      <c r="AB48" s="13">
        <v>21339.857255460578</v>
      </c>
      <c r="AC48" s="13"/>
      <c r="AD48" s="13"/>
      <c r="AE48" s="13"/>
      <c r="AF48"/>
      <c r="AG48"/>
      <c r="AH48"/>
      <c r="AN48"/>
      <c r="AO48"/>
      <c r="AP48"/>
      <c r="AQ48"/>
      <c r="AR48"/>
      <c r="AS48"/>
      <c r="AT48"/>
      <c r="AU48"/>
      <c r="AV48"/>
    </row>
    <row r="49" spans="1:48" ht="15" thickBot="1" x14ac:dyDescent="0.35">
      <c r="A49" s="3">
        <v>1947</v>
      </c>
      <c r="B49" s="10">
        <v>50.074999999999996</v>
      </c>
      <c r="C49" s="3">
        <f t="shared" si="2"/>
        <v>-12</v>
      </c>
      <c r="D49" s="3">
        <f t="shared" si="0"/>
        <v>49.511159857200155</v>
      </c>
      <c r="E49" s="3">
        <f t="shared" si="1"/>
        <v>52.841292452481277</v>
      </c>
      <c r="F49" s="3">
        <f t="shared" si="3"/>
        <v>51.639262729658078</v>
      </c>
      <c r="G49" s="3">
        <f t="shared" si="4"/>
        <v>0.56384014279984029</v>
      </c>
      <c r="H49" s="3">
        <f t="shared" si="5"/>
        <v>-2.7662924524812809</v>
      </c>
      <c r="I49" s="3">
        <f t="shared" si="6"/>
        <v>-1.5642627296580827</v>
      </c>
      <c r="L49" s="3">
        <f t="shared" si="7"/>
        <v>-45</v>
      </c>
      <c r="M49" s="3">
        <f t="shared" si="8"/>
        <v>2025</v>
      </c>
      <c r="N49" s="3">
        <f t="shared" si="9"/>
        <v>-91125</v>
      </c>
      <c r="P49"/>
      <c r="Q49"/>
      <c r="R49"/>
      <c r="S49"/>
      <c r="T49"/>
      <c r="U49"/>
      <c r="V49"/>
      <c r="W49"/>
      <c r="X49"/>
      <c r="Z49"/>
      <c r="AA49"/>
      <c r="AB49"/>
      <c r="AC49"/>
      <c r="AD49"/>
      <c r="AE49"/>
      <c r="AF49"/>
      <c r="AG49"/>
      <c r="AH49"/>
      <c r="AN49"/>
      <c r="AO49"/>
      <c r="AP49"/>
      <c r="AQ49"/>
      <c r="AR49"/>
      <c r="AS49"/>
      <c r="AT49"/>
      <c r="AU49"/>
      <c r="AV49"/>
    </row>
    <row r="50" spans="1:48" x14ac:dyDescent="0.3">
      <c r="A50" s="3">
        <v>1948</v>
      </c>
      <c r="B50" s="10">
        <v>51.691666666666663</v>
      </c>
      <c r="C50" s="3">
        <f t="shared" si="2"/>
        <v>-11</v>
      </c>
      <c r="D50" s="3">
        <f t="shared" si="0"/>
        <v>49.492465149252091</v>
      </c>
      <c r="E50" s="3">
        <f t="shared" si="1"/>
        <v>52.899446958270467</v>
      </c>
      <c r="F50" s="3">
        <f t="shared" si="3"/>
        <v>51.784310950350154</v>
      </c>
      <c r="G50" s="3">
        <f t="shared" si="4"/>
        <v>2.199201517414572</v>
      </c>
      <c r="H50" s="3">
        <f t="shared" si="5"/>
        <v>-1.2077802916038038</v>
      </c>
      <c r="I50" s="3">
        <f t="shared" si="6"/>
        <v>-9.2644283683490869E-2</v>
      </c>
      <c r="L50" s="3">
        <f t="shared" si="7"/>
        <v>-44</v>
      </c>
      <c r="M50" s="3">
        <f t="shared" si="8"/>
        <v>1936</v>
      </c>
      <c r="N50" s="3">
        <f t="shared" si="9"/>
        <v>-85184</v>
      </c>
      <c r="P50" s="14"/>
      <c r="Q50" s="14" t="s">
        <v>66</v>
      </c>
      <c r="R50" s="14" t="s">
        <v>55</v>
      </c>
      <c r="S50" s="14" t="s">
        <v>67</v>
      </c>
      <c r="T50" s="14" t="s">
        <v>68</v>
      </c>
      <c r="U50" s="14" t="s">
        <v>69</v>
      </c>
      <c r="V50" s="14" t="s">
        <v>70</v>
      </c>
      <c r="W50" s="14" t="s">
        <v>71</v>
      </c>
      <c r="X50" s="14" t="s">
        <v>72</v>
      </c>
      <c r="Z50" s="14"/>
      <c r="AA50" s="14" t="s">
        <v>66</v>
      </c>
      <c r="AB50" s="14" t="s">
        <v>55</v>
      </c>
      <c r="AC50" s="14" t="s">
        <v>67</v>
      </c>
      <c r="AD50" s="14" t="s">
        <v>68</v>
      </c>
      <c r="AE50" s="14" t="s">
        <v>69</v>
      </c>
      <c r="AF50" s="14" t="s">
        <v>70</v>
      </c>
      <c r="AG50" s="14" t="s">
        <v>71</v>
      </c>
      <c r="AH50" s="14" t="s">
        <v>72</v>
      </c>
      <c r="AN50"/>
      <c r="AO50"/>
      <c r="AP50"/>
      <c r="AQ50"/>
      <c r="AR50"/>
      <c r="AS50"/>
      <c r="AT50"/>
      <c r="AU50"/>
      <c r="AV50"/>
    </row>
    <row r="51" spans="1:48" x14ac:dyDescent="0.3">
      <c r="A51" s="3">
        <v>1949</v>
      </c>
      <c r="B51" s="10">
        <v>48.75</v>
      </c>
      <c r="C51" s="3">
        <f t="shared" si="2"/>
        <v>-10</v>
      </c>
      <c r="D51" s="3">
        <f t="shared" si="0"/>
        <v>49.473770441304019</v>
      </c>
      <c r="E51" s="3">
        <f t="shared" si="1"/>
        <v>52.950918923734676</v>
      </c>
      <c r="F51" s="3">
        <f t="shared" si="3"/>
        <v>51.926139786021345</v>
      </c>
      <c r="G51" s="3">
        <f t="shared" si="4"/>
        <v>-0.72377044130401913</v>
      </c>
      <c r="H51" s="3">
        <f t="shared" si="5"/>
        <v>-4.200918923734676</v>
      </c>
      <c r="I51" s="3">
        <f t="shared" si="6"/>
        <v>-3.1761397860213449</v>
      </c>
      <c r="L51" s="3">
        <f t="shared" si="7"/>
        <v>-43</v>
      </c>
      <c r="M51" s="3">
        <f t="shared" si="8"/>
        <v>1849</v>
      </c>
      <c r="N51" s="3">
        <f t="shared" si="9"/>
        <v>-79507</v>
      </c>
      <c r="P51" t="s">
        <v>73</v>
      </c>
      <c r="Q51">
        <v>53.09809886050293</v>
      </c>
      <c r="R51">
        <v>1.8338695507489133</v>
      </c>
      <c r="S51">
        <v>28.954130809805307</v>
      </c>
      <c r="T51">
        <v>2.249575417018971E-54</v>
      </c>
      <c r="U51">
        <v>49.465217404976883</v>
      </c>
      <c r="V51">
        <v>56.730980316028976</v>
      </c>
      <c r="W51">
        <v>49.465217404976883</v>
      </c>
      <c r="X51">
        <v>56.730980316028976</v>
      </c>
      <c r="Z51" t="s">
        <v>73</v>
      </c>
      <c r="AA51">
        <v>53.09809886050293</v>
      </c>
      <c r="AB51">
        <v>1.8282942399323292</v>
      </c>
      <c r="AC51">
        <v>29.042425284055074</v>
      </c>
      <c r="AD51">
        <v>3.1076385467519721E-54</v>
      </c>
      <c r="AE51">
        <v>49.475918221118043</v>
      </c>
      <c r="AF51">
        <v>56.720279499887816</v>
      </c>
      <c r="AG51">
        <v>49.475918221118043</v>
      </c>
      <c r="AH51">
        <v>56.720279499887816</v>
      </c>
      <c r="AN51"/>
      <c r="AO51"/>
      <c r="AP51"/>
      <c r="AQ51"/>
      <c r="AR51"/>
      <c r="AS51"/>
      <c r="AT51"/>
      <c r="AU51"/>
      <c r="AV51"/>
    </row>
    <row r="52" spans="1:48" x14ac:dyDescent="0.3">
      <c r="A52" s="3">
        <v>1950</v>
      </c>
      <c r="B52" s="10">
        <v>82.666666666666671</v>
      </c>
      <c r="C52" s="3">
        <f t="shared" si="2"/>
        <v>-9</v>
      </c>
      <c r="D52" s="3">
        <f t="shared" si="0"/>
        <v>49.455075733355955</v>
      </c>
      <c r="E52" s="3">
        <f t="shared" si="1"/>
        <v>52.995708348873904</v>
      </c>
      <c r="F52" s="3">
        <f t="shared" si="3"/>
        <v>52.064434404371276</v>
      </c>
      <c r="G52" s="3">
        <f t="shared" si="4"/>
        <v>33.211590933310717</v>
      </c>
      <c r="H52" s="3">
        <f t="shared" si="5"/>
        <v>29.670958317792767</v>
      </c>
      <c r="I52" s="3">
        <f t="shared" si="6"/>
        <v>30.602232262295395</v>
      </c>
      <c r="L52" s="3">
        <f t="shared" si="7"/>
        <v>-42</v>
      </c>
      <c r="M52" s="3">
        <f t="shared" si="8"/>
        <v>1764</v>
      </c>
      <c r="N52" s="3">
        <f t="shared" si="9"/>
        <v>-74088</v>
      </c>
      <c r="P52" t="s">
        <v>74</v>
      </c>
      <c r="Q52">
        <v>-1.8694707948068545E-2</v>
      </c>
      <c r="R52">
        <v>3.6196898588091254E-2</v>
      </c>
      <c r="S52">
        <v>-0.51647264481988209</v>
      </c>
      <c r="T52">
        <v>0.6065247676929455</v>
      </c>
      <c r="U52">
        <v>-9.0400485261690589E-2</v>
      </c>
      <c r="V52">
        <v>5.3011069365553498E-2</v>
      </c>
      <c r="W52">
        <v>-9.0400485261690589E-2</v>
      </c>
      <c r="X52">
        <v>5.3011069365553498E-2</v>
      </c>
      <c r="Z52" t="s">
        <v>74</v>
      </c>
      <c r="AA52">
        <v>8.9030410829477311E-2</v>
      </c>
      <c r="AB52">
        <v>9.0240212378290052E-2</v>
      </c>
      <c r="AC52">
        <v>0.98659354275739941</v>
      </c>
      <c r="AD52">
        <v>0.32594973600622956</v>
      </c>
      <c r="AE52">
        <v>-8.9751725563798831E-2</v>
      </c>
      <c r="AF52">
        <v>0.26781254722275344</v>
      </c>
      <c r="AG52">
        <v>-8.9751725563798831E-2</v>
      </c>
      <c r="AH52">
        <v>0.26781254722275344</v>
      </c>
      <c r="AN52"/>
      <c r="AO52"/>
      <c r="AP52"/>
      <c r="AQ52"/>
      <c r="AR52"/>
      <c r="AS52"/>
      <c r="AT52"/>
      <c r="AU52"/>
      <c r="AV52"/>
    </row>
    <row r="53" spans="1:48" ht="15" thickBot="1" x14ac:dyDescent="0.35">
      <c r="A53" s="3">
        <v>1951</v>
      </c>
      <c r="B53" s="10">
        <v>41.624999999999993</v>
      </c>
      <c r="C53" s="3">
        <f t="shared" si="2"/>
        <v>-8</v>
      </c>
      <c r="D53" s="3">
        <f t="shared" si="0"/>
        <v>49.436381025407883</v>
      </c>
      <c r="E53" s="3">
        <f t="shared" si="1"/>
        <v>53.033815233688152</v>
      </c>
      <c r="F53" s="3">
        <f t="shared" si="3"/>
        <v>52.198879973099601</v>
      </c>
      <c r="G53" s="3">
        <f t="shared" si="4"/>
        <v>-7.8113810254078899</v>
      </c>
      <c r="H53" s="3">
        <f t="shared" si="5"/>
        <v>-11.408815233688159</v>
      </c>
      <c r="I53" s="3">
        <f t="shared" si="6"/>
        <v>-10.573879973099608</v>
      </c>
      <c r="L53" s="3">
        <f t="shared" si="7"/>
        <v>-41</v>
      </c>
      <c r="M53" s="3">
        <f t="shared" si="8"/>
        <v>1681</v>
      </c>
      <c r="N53" s="3">
        <f t="shared" si="9"/>
        <v>-68921</v>
      </c>
      <c r="P53" s="13" t="s">
        <v>75</v>
      </c>
      <c r="Q53" s="13">
        <v>-3.3412701624894142E-3</v>
      </c>
      <c r="R53" s="13">
        <v>1.1983801029289399E-3</v>
      </c>
      <c r="S53" s="13">
        <v>-2.7881555729464083</v>
      </c>
      <c r="T53" s="13">
        <v>6.2128963531219309E-3</v>
      </c>
      <c r="U53" s="13">
        <v>-5.7152519164391617E-3</v>
      </c>
      <c r="V53" s="13">
        <v>-9.6728840853966625E-4</v>
      </c>
      <c r="W53" s="13">
        <v>-5.7152519164391617E-3</v>
      </c>
      <c r="X53" s="13">
        <v>-9.6728840853966625E-4</v>
      </c>
      <c r="Z53" t="s">
        <v>75</v>
      </c>
      <c r="AA53">
        <v>-3.3412701624894138E-3</v>
      </c>
      <c r="AB53">
        <v>1.1947368004118603E-3</v>
      </c>
      <c r="AC53">
        <v>-2.7966579428519998</v>
      </c>
      <c r="AD53">
        <v>6.070368552403861E-3</v>
      </c>
      <c r="AE53">
        <v>-5.7082592461353068E-3</v>
      </c>
      <c r="AF53">
        <v>-9.7428107884352071E-4</v>
      </c>
      <c r="AG53">
        <v>-5.7082592461353068E-3</v>
      </c>
      <c r="AH53">
        <v>-9.7428107884352071E-4</v>
      </c>
      <c r="AN53"/>
      <c r="AO53"/>
      <c r="AP53"/>
      <c r="AQ53"/>
      <c r="AR53"/>
      <c r="AS53"/>
      <c r="AT53"/>
      <c r="AU53"/>
      <c r="AV53"/>
    </row>
    <row r="54" spans="1:48" ht="15" thickBot="1" x14ac:dyDescent="0.35">
      <c r="A54" s="3">
        <v>1952</v>
      </c>
      <c r="B54" s="10">
        <v>47.166666666666664</v>
      </c>
      <c r="C54" s="3">
        <f t="shared" si="2"/>
        <v>-7</v>
      </c>
      <c r="D54" s="3">
        <f t="shared" si="0"/>
        <v>49.417686317459818</v>
      </c>
      <c r="E54" s="3">
        <f t="shared" si="1"/>
        <v>53.065239578177426</v>
      </c>
      <c r="F54" s="3">
        <f t="shared" si="3"/>
        <v>52.329161659905914</v>
      </c>
      <c r="G54" s="3">
        <f t="shared" si="4"/>
        <v>-2.2510196507931539</v>
      </c>
      <c r="H54" s="3">
        <f t="shared" si="5"/>
        <v>-5.8985729115107617</v>
      </c>
      <c r="I54" s="3">
        <f t="shared" si="6"/>
        <v>-5.1624949932392497</v>
      </c>
      <c r="L54" s="3">
        <f t="shared" si="7"/>
        <v>-40</v>
      </c>
      <c r="M54" s="3">
        <f t="shared" si="8"/>
        <v>1600</v>
      </c>
      <c r="N54" s="3">
        <f t="shared" si="9"/>
        <v>-64000</v>
      </c>
      <c r="P54"/>
      <c r="Q54"/>
      <c r="R54"/>
      <c r="S54"/>
      <c r="T54"/>
      <c r="U54"/>
      <c r="V54"/>
      <c r="W54"/>
      <c r="X54"/>
      <c r="Z54" s="13" t="s">
        <v>108</v>
      </c>
      <c r="AA54" s="13">
        <v>-5.2472050062126579E-5</v>
      </c>
      <c r="AB54" s="13">
        <v>4.0287651856451733E-5</v>
      </c>
      <c r="AC54" s="13">
        <v>-1.3024350550160846</v>
      </c>
      <c r="AD54" s="13">
        <v>0.19541599721985911</v>
      </c>
      <c r="AE54" s="13">
        <v>-1.3228915464706439E-4</v>
      </c>
      <c r="AF54" s="13">
        <v>2.7345054522811243E-5</v>
      </c>
      <c r="AG54" s="13">
        <v>-1.3228915464706439E-4</v>
      </c>
      <c r="AH54" s="13">
        <v>2.7345054522811243E-5</v>
      </c>
      <c r="AN54"/>
      <c r="AO54"/>
      <c r="AP54"/>
      <c r="AQ54"/>
      <c r="AR54"/>
      <c r="AS54"/>
      <c r="AT54"/>
      <c r="AU54"/>
      <c r="AV54"/>
    </row>
    <row r="55" spans="1:48" x14ac:dyDescent="0.3">
      <c r="A55" s="3">
        <v>1953</v>
      </c>
      <c r="B55" s="10">
        <v>50.966666666666661</v>
      </c>
      <c r="C55" s="3">
        <f t="shared" si="2"/>
        <v>-6</v>
      </c>
      <c r="D55" s="3">
        <f t="shared" si="0"/>
        <v>49.398991609511747</v>
      </c>
      <c r="E55" s="3">
        <f t="shared" si="1"/>
        <v>53.089981382341719</v>
      </c>
      <c r="F55" s="3">
        <f t="shared" si="3"/>
        <v>52.454964632489862</v>
      </c>
      <c r="G55" s="3">
        <f t="shared" si="4"/>
        <v>1.567675057154915</v>
      </c>
      <c r="H55" s="3">
        <f t="shared" si="5"/>
        <v>-2.1233147156750576</v>
      </c>
      <c r="I55" s="3">
        <f t="shared" si="6"/>
        <v>-1.4882979658232003</v>
      </c>
      <c r="L55" s="3">
        <f t="shared" si="7"/>
        <v>-39</v>
      </c>
      <c r="M55" s="3">
        <f t="shared" si="8"/>
        <v>1521</v>
      </c>
      <c r="N55" s="3">
        <f t="shared" si="9"/>
        <v>-59319</v>
      </c>
      <c r="P55"/>
      <c r="Q55"/>
      <c r="R55"/>
      <c r="S55"/>
      <c r="T55"/>
      <c r="U55"/>
      <c r="V55"/>
      <c r="W55"/>
      <c r="X55"/>
      <c r="AN55"/>
      <c r="AO55"/>
      <c r="AP55"/>
      <c r="AQ55"/>
      <c r="AR55"/>
      <c r="AS55"/>
      <c r="AT55"/>
      <c r="AU55"/>
      <c r="AV55"/>
    </row>
    <row r="56" spans="1:48" x14ac:dyDescent="0.3">
      <c r="A56" s="3">
        <v>1954</v>
      </c>
      <c r="B56" s="10">
        <v>52.766666666666659</v>
      </c>
      <c r="C56" s="3">
        <f t="shared" si="2"/>
        <v>-5</v>
      </c>
      <c r="D56" s="3">
        <f t="shared" si="0"/>
        <v>49.380296901563682</v>
      </c>
      <c r="E56" s="3">
        <f t="shared" si="1"/>
        <v>53.108040646181038</v>
      </c>
      <c r="F56" s="3">
        <f t="shared" si="3"/>
        <v>52.575974058551076</v>
      </c>
      <c r="G56" s="3">
        <f t="shared" si="4"/>
        <v>3.3863697651029767</v>
      </c>
      <c r="H56" s="3">
        <f t="shared" si="5"/>
        <v>-0.34137397951437976</v>
      </c>
      <c r="I56" s="3">
        <f t="shared" si="6"/>
        <v>0.19069260811558308</v>
      </c>
      <c r="L56" s="3">
        <f t="shared" si="7"/>
        <v>-38</v>
      </c>
      <c r="M56" s="3">
        <f t="shared" si="8"/>
        <v>1444</v>
      </c>
      <c r="N56" s="3">
        <f t="shared" si="9"/>
        <v>-54872</v>
      </c>
      <c r="P56"/>
      <c r="Q56"/>
      <c r="R56"/>
      <c r="S56"/>
      <c r="T56"/>
      <c r="U56"/>
      <c r="V56"/>
      <c r="W56"/>
      <c r="X56"/>
      <c r="AN56"/>
      <c r="AO56"/>
      <c r="AP56"/>
      <c r="AQ56"/>
      <c r="AR56"/>
      <c r="AS56"/>
      <c r="AT56"/>
      <c r="AU56"/>
      <c r="AV56"/>
    </row>
    <row r="57" spans="1:48" x14ac:dyDescent="0.3">
      <c r="A57" s="3">
        <v>1955</v>
      </c>
      <c r="B57" s="10">
        <v>81.174999999999997</v>
      </c>
      <c r="C57" s="3">
        <f t="shared" si="2"/>
        <v>-4</v>
      </c>
      <c r="D57" s="3">
        <f t="shared" si="0"/>
        <v>49.36160219361561</v>
      </c>
      <c r="E57" s="3">
        <f t="shared" si="1"/>
        <v>53.11941736969537</v>
      </c>
      <c r="F57" s="3">
        <f t="shared" si="3"/>
        <v>52.691875105789158</v>
      </c>
      <c r="G57" s="3">
        <f t="shared" si="4"/>
        <v>31.813397806384387</v>
      </c>
      <c r="H57" s="3">
        <f t="shared" si="5"/>
        <v>28.055582630304627</v>
      </c>
      <c r="I57" s="3">
        <f t="shared" si="6"/>
        <v>28.483124894210839</v>
      </c>
      <c r="L57" s="3">
        <f t="shared" si="7"/>
        <v>-37</v>
      </c>
      <c r="M57" s="3">
        <f t="shared" si="8"/>
        <v>1369</v>
      </c>
      <c r="N57" s="3">
        <f t="shared" si="9"/>
        <v>-50653</v>
      </c>
      <c r="AN57"/>
      <c r="AO57"/>
      <c r="AP57"/>
      <c r="AQ57"/>
      <c r="AR57"/>
      <c r="AS57"/>
      <c r="AT57"/>
      <c r="AU57"/>
      <c r="AV57"/>
    </row>
    <row r="58" spans="1:48" x14ac:dyDescent="0.3">
      <c r="A58" s="3">
        <v>1956</v>
      </c>
      <c r="B58" s="10">
        <v>62.541666666666679</v>
      </c>
      <c r="C58" s="3">
        <f t="shared" si="2"/>
        <v>-3</v>
      </c>
      <c r="D58" s="3">
        <f t="shared" si="0"/>
        <v>49.342907485667546</v>
      </c>
      <c r="E58" s="3">
        <f t="shared" si="1"/>
        <v>53.124111552884735</v>
      </c>
      <c r="F58" s="3">
        <f t="shared" si="3"/>
        <v>52.80235294190377</v>
      </c>
      <c r="G58" s="3">
        <f t="shared" si="4"/>
        <v>13.198759180999133</v>
      </c>
      <c r="H58" s="3">
        <f t="shared" si="5"/>
        <v>9.417555113781944</v>
      </c>
      <c r="I58" s="3">
        <f t="shared" si="6"/>
        <v>9.7393137247629085</v>
      </c>
      <c r="L58" s="3">
        <f t="shared" si="7"/>
        <v>-36</v>
      </c>
      <c r="M58" s="3">
        <f t="shared" si="8"/>
        <v>1296</v>
      </c>
      <c r="N58" s="3">
        <f t="shared" si="9"/>
        <v>-46656</v>
      </c>
      <c r="AN58"/>
      <c r="AO58"/>
      <c r="AP58"/>
      <c r="AQ58"/>
      <c r="AR58"/>
      <c r="AS58"/>
      <c r="AT58"/>
      <c r="AU58"/>
      <c r="AV58"/>
    </row>
    <row r="59" spans="1:48" x14ac:dyDescent="0.3">
      <c r="A59" s="3">
        <v>1957</v>
      </c>
      <c r="B59" s="10">
        <v>59.208333333333336</v>
      </c>
      <c r="C59" s="3">
        <f t="shared" si="2"/>
        <v>-2</v>
      </c>
      <c r="D59" s="3">
        <f t="shared" si="0"/>
        <v>49.324212777719474</v>
      </c>
      <c r="E59" s="3">
        <f t="shared" si="1"/>
        <v>53.122123195749111</v>
      </c>
      <c r="F59" s="3">
        <f t="shared" si="3"/>
        <v>52.907092734594521</v>
      </c>
      <c r="G59" s="3">
        <f t="shared" si="4"/>
        <v>9.8841205556138618</v>
      </c>
      <c r="H59" s="3">
        <f t="shared" si="5"/>
        <v>6.0862101375842244</v>
      </c>
      <c r="I59" s="3">
        <f t="shared" si="6"/>
        <v>6.3012405987388149</v>
      </c>
      <c r="L59" s="3">
        <f t="shared" si="7"/>
        <v>-35</v>
      </c>
      <c r="M59" s="3">
        <f t="shared" si="8"/>
        <v>1225</v>
      </c>
      <c r="N59" s="3">
        <f t="shared" si="9"/>
        <v>-42875</v>
      </c>
      <c r="AN59"/>
      <c r="AO59"/>
      <c r="AP59"/>
      <c r="AQ59"/>
      <c r="AR59"/>
      <c r="AS59"/>
      <c r="AT59"/>
      <c r="AU59"/>
      <c r="AV59"/>
    </row>
    <row r="60" spans="1:48" x14ac:dyDescent="0.3">
      <c r="A60" s="3">
        <v>1958</v>
      </c>
      <c r="B60" s="10">
        <v>68.999999999999986</v>
      </c>
      <c r="C60" s="3">
        <f t="shared" si="2"/>
        <v>-1</v>
      </c>
      <c r="D60" s="3">
        <f t="shared" si="0"/>
        <v>49.305518069771409</v>
      </c>
      <c r="E60" s="3">
        <f t="shared" si="1"/>
        <v>53.113452298288514</v>
      </c>
      <c r="F60" s="3">
        <f t="shared" si="3"/>
        <v>53.005779651561028</v>
      </c>
      <c r="G60" s="3">
        <f t="shared" si="4"/>
        <v>19.694481930228577</v>
      </c>
      <c r="H60" s="3">
        <f t="shared" si="5"/>
        <v>15.886547701711471</v>
      </c>
      <c r="I60" s="3">
        <f t="shared" si="6"/>
        <v>15.994220348438958</v>
      </c>
      <c r="L60" s="3">
        <f t="shared" si="7"/>
        <v>-34</v>
      </c>
      <c r="M60" s="3">
        <f t="shared" si="8"/>
        <v>1156</v>
      </c>
      <c r="N60" s="3">
        <f t="shared" si="9"/>
        <v>-39304</v>
      </c>
      <c r="AN60"/>
      <c r="AO60"/>
      <c r="AP60"/>
      <c r="AQ60"/>
      <c r="AR60"/>
      <c r="AS60"/>
      <c r="AT60"/>
      <c r="AU60"/>
      <c r="AV60"/>
    </row>
    <row r="61" spans="1:48" x14ac:dyDescent="0.3">
      <c r="A61" s="3">
        <v>1959</v>
      </c>
      <c r="B61" s="10">
        <v>58.30833333333333</v>
      </c>
      <c r="C61" s="3">
        <f t="shared" si="2"/>
        <v>0</v>
      </c>
      <c r="D61" s="3">
        <f t="shared" si="0"/>
        <v>49.286823361823338</v>
      </c>
      <c r="E61" s="3">
        <f t="shared" si="1"/>
        <v>53.09809886050293</v>
      </c>
      <c r="F61" s="3">
        <f t="shared" si="3"/>
        <v>53.09809886050293</v>
      </c>
      <c r="G61" s="3">
        <f t="shared" si="4"/>
        <v>9.0215099715099925</v>
      </c>
      <c r="H61" s="3">
        <f t="shared" si="5"/>
        <v>5.2102344728304004</v>
      </c>
      <c r="I61" s="3">
        <f t="shared" si="6"/>
        <v>5.2102344728304004</v>
      </c>
      <c r="L61" s="3">
        <f t="shared" si="7"/>
        <v>-33</v>
      </c>
      <c r="M61" s="3">
        <f t="shared" si="8"/>
        <v>1089</v>
      </c>
      <c r="N61" s="3">
        <f t="shared" si="9"/>
        <v>-35937</v>
      </c>
      <c r="AN61"/>
      <c r="AO61"/>
      <c r="AP61"/>
      <c r="AQ61"/>
      <c r="AR61"/>
      <c r="AS61"/>
      <c r="AT61"/>
      <c r="AU61"/>
      <c r="AV61"/>
    </row>
    <row r="62" spans="1:48" x14ac:dyDescent="0.3">
      <c r="A62" s="3">
        <v>1960</v>
      </c>
      <c r="B62" s="10">
        <v>50.583333333333336</v>
      </c>
      <c r="C62" s="3">
        <f t="shared" si="2"/>
        <v>1</v>
      </c>
      <c r="D62" s="3">
        <f t="shared" si="0"/>
        <v>49.268128653875266</v>
      </c>
      <c r="E62" s="3">
        <f t="shared" si="1"/>
        <v>53.076062882392371</v>
      </c>
      <c r="F62" s="3">
        <f t="shared" si="3"/>
        <v>53.183735529119858</v>
      </c>
      <c r="G62" s="3">
        <f t="shared" si="4"/>
        <v>1.3152046794580698</v>
      </c>
      <c r="H62" s="3">
        <f t="shared" si="5"/>
        <v>-2.4927295490590353</v>
      </c>
      <c r="I62" s="3">
        <f t="shared" si="6"/>
        <v>-2.600402195786522</v>
      </c>
      <c r="L62" s="3">
        <f t="shared" si="7"/>
        <v>-32</v>
      </c>
      <c r="M62" s="3">
        <f t="shared" si="8"/>
        <v>1024</v>
      </c>
      <c r="N62" s="3">
        <f t="shared" si="9"/>
        <v>-32768</v>
      </c>
      <c r="AN62"/>
      <c r="AO62"/>
      <c r="AP62"/>
      <c r="AQ62"/>
      <c r="AR62"/>
      <c r="AS62"/>
      <c r="AT62"/>
      <c r="AU62"/>
      <c r="AV62"/>
    </row>
    <row r="63" spans="1:48" x14ac:dyDescent="0.3">
      <c r="A63" s="3">
        <v>1961</v>
      </c>
      <c r="B63" s="10">
        <v>57.508333333333333</v>
      </c>
      <c r="C63" s="3">
        <f t="shared" si="2"/>
        <v>2</v>
      </c>
      <c r="D63" s="3">
        <f t="shared" si="0"/>
        <v>49.249433945927201</v>
      </c>
      <c r="E63" s="3">
        <f t="shared" si="1"/>
        <v>53.047344363956839</v>
      </c>
      <c r="F63" s="3">
        <f t="shared" si="3"/>
        <v>53.262374825111429</v>
      </c>
      <c r="G63" s="3">
        <f t="shared" si="4"/>
        <v>8.2588993874061316</v>
      </c>
      <c r="H63" s="3">
        <f t="shared" si="5"/>
        <v>4.4609889693764941</v>
      </c>
      <c r="I63" s="3">
        <f t="shared" si="6"/>
        <v>4.2459585082219036</v>
      </c>
      <c r="L63" s="3">
        <f t="shared" si="7"/>
        <v>-31</v>
      </c>
      <c r="M63" s="3">
        <f t="shared" si="8"/>
        <v>961</v>
      </c>
      <c r="N63" s="3">
        <f t="shared" si="9"/>
        <v>-29791</v>
      </c>
      <c r="AN63"/>
      <c r="AO63"/>
      <c r="AP63"/>
      <c r="AQ63"/>
      <c r="AR63"/>
      <c r="AS63"/>
      <c r="AT63"/>
      <c r="AU63"/>
      <c r="AV63"/>
    </row>
    <row r="64" spans="1:48" x14ac:dyDescent="0.3">
      <c r="A64" s="3">
        <v>1962</v>
      </c>
      <c r="B64" s="10">
        <v>64.11666666666666</v>
      </c>
      <c r="C64" s="3">
        <f t="shared" si="2"/>
        <v>3</v>
      </c>
      <c r="D64" s="3">
        <f t="shared" si="0"/>
        <v>49.23073923797913</v>
      </c>
      <c r="E64" s="3">
        <f t="shared" si="1"/>
        <v>53.011943305196318</v>
      </c>
      <c r="F64" s="3">
        <f t="shared" si="3"/>
        <v>53.333701916177283</v>
      </c>
      <c r="G64" s="3">
        <f t="shared" si="4"/>
        <v>14.88592742868753</v>
      </c>
      <c r="H64" s="3">
        <f t="shared" si="5"/>
        <v>11.104723361470342</v>
      </c>
      <c r="I64" s="3">
        <f t="shared" si="6"/>
        <v>10.782964750489377</v>
      </c>
      <c r="L64" s="3">
        <f t="shared" si="7"/>
        <v>-30</v>
      </c>
      <c r="M64" s="3">
        <f t="shared" si="8"/>
        <v>900</v>
      </c>
      <c r="N64" s="3">
        <f t="shared" si="9"/>
        <v>-27000</v>
      </c>
      <c r="AN64"/>
      <c r="AO64"/>
      <c r="AP64"/>
      <c r="AQ64"/>
      <c r="AR64"/>
      <c r="AS64"/>
      <c r="AT64"/>
      <c r="AU64"/>
      <c r="AV64"/>
    </row>
    <row r="65" spans="1:48" x14ac:dyDescent="0.3">
      <c r="A65" s="3">
        <v>1963</v>
      </c>
      <c r="B65" s="10">
        <v>39.675000000000004</v>
      </c>
      <c r="C65" s="3">
        <f t="shared" si="2"/>
        <v>4</v>
      </c>
      <c r="D65" s="3">
        <f t="shared" si="0"/>
        <v>49.212044530031065</v>
      </c>
      <c r="E65" s="3">
        <f t="shared" si="1"/>
        <v>52.969859706110825</v>
      </c>
      <c r="F65" s="3">
        <f t="shared" si="3"/>
        <v>53.397401970017036</v>
      </c>
      <c r="G65" s="3">
        <f t="shared" si="4"/>
        <v>-9.5370445300310607</v>
      </c>
      <c r="H65" s="3">
        <f t="shared" si="5"/>
        <v>-13.29485970611082</v>
      </c>
      <c r="I65" s="3">
        <f t="shared" si="6"/>
        <v>-13.722401970017032</v>
      </c>
      <c r="L65" s="3">
        <f t="shared" si="7"/>
        <v>-29</v>
      </c>
      <c r="M65" s="3">
        <f t="shared" si="8"/>
        <v>841</v>
      </c>
      <c r="N65" s="3">
        <f t="shared" si="9"/>
        <v>-24389</v>
      </c>
      <c r="AN65"/>
      <c r="AO65"/>
      <c r="AP65"/>
      <c r="AQ65"/>
      <c r="AR65"/>
      <c r="AS65"/>
      <c r="AT65"/>
      <c r="AU65"/>
      <c r="AV65"/>
    </row>
    <row r="66" spans="1:48" x14ac:dyDescent="0.3">
      <c r="A66" s="3">
        <v>1964</v>
      </c>
      <c r="B66" s="10">
        <v>59.074999999999996</v>
      </c>
      <c r="C66" s="3">
        <f t="shared" si="2"/>
        <v>5</v>
      </c>
      <c r="D66" s="3">
        <f t="shared" si="0"/>
        <v>49.193349822082993</v>
      </c>
      <c r="E66" s="3">
        <f t="shared" si="1"/>
        <v>52.92109356670035</v>
      </c>
      <c r="F66" s="3">
        <f t="shared" si="3"/>
        <v>53.453160154330313</v>
      </c>
      <c r="G66" s="3">
        <f t="shared" si="4"/>
        <v>9.8816501779170025</v>
      </c>
      <c r="H66" s="3">
        <f t="shared" si="5"/>
        <v>6.153906433299646</v>
      </c>
      <c r="I66" s="3">
        <f t="shared" si="6"/>
        <v>5.6218398456696832</v>
      </c>
      <c r="L66" s="3">
        <f t="shared" si="7"/>
        <v>-28</v>
      </c>
      <c r="M66" s="3">
        <f t="shared" si="8"/>
        <v>784</v>
      </c>
      <c r="N66" s="3">
        <f t="shared" si="9"/>
        <v>-21952</v>
      </c>
      <c r="AN66"/>
      <c r="AO66"/>
      <c r="AP66"/>
      <c r="AQ66"/>
      <c r="AR66"/>
      <c r="AS66"/>
      <c r="AT66"/>
      <c r="AU66"/>
      <c r="AV66"/>
    </row>
    <row r="67" spans="1:48" x14ac:dyDescent="0.3">
      <c r="A67" s="3">
        <v>1965</v>
      </c>
      <c r="B67" s="10">
        <v>35.274999999999991</v>
      </c>
      <c r="C67" s="3">
        <f t="shared" si="2"/>
        <v>6</v>
      </c>
      <c r="D67" s="3">
        <f t="shared" ref="D67:D119" si="10">$M$8+$M$9*C67</f>
        <v>49.174655114134929</v>
      </c>
      <c r="E67" s="3">
        <f t="shared" ref="E67:E119" si="11">$M$12+$M$13*C67+$M$14*C67^2</f>
        <v>52.865644886964901</v>
      </c>
      <c r="F67" s="3">
        <f t="shared" si="3"/>
        <v>53.500661636816758</v>
      </c>
      <c r="G67" s="3">
        <f t="shared" si="4"/>
        <v>-13.899655114134937</v>
      </c>
      <c r="H67" s="3">
        <f t="shared" si="5"/>
        <v>-17.59064488696491</v>
      </c>
      <c r="I67" s="3">
        <f t="shared" si="6"/>
        <v>-18.225661636816767</v>
      </c>
      <c r="L67" s="3">
        <f t="shared" si="7"/>
        <v>-27</v>
      </c>
      <c r="M67" s="3">
        <f t="shared" si="8"/>
        <v>729</v>
      </c>
      <c r="N67" s="3">
        <f t="shared" si="9"/>
        <v>-19683</v>
      </c>
      <c r="AN67"/>
      <c r="AO67"/>
      <c r="AP67"/>
      <c r="AQ67"/>
      <c r="AR67"/>
      <c r="AS67"/>
      <c r="AT67"/>
      <c r="AU67"/>
      <c r="AV67"/>
    </row>
    <row r="68" spans="1:48" x14ac:dyDescent="0.3">
      <c r="A68" s="3">
        <v>1966</v>
      </c>
      <c r="B68" s="10">
        <v>53.17499999999999</v>
      </c>
      <c r="C68" s="3">
        <f t="shared" ref="C68:C119" si="12">C67+1</f>
        <v>7</v>
      </c>
      <c r="D68" s="3">
        <f t="shared" si="10"/>
        <v>49.155960406186857</v>
      </c>
      <c r="E68" s="3">
        <f t="shared" si="11"/>
        <v>52.803513666904465</v>
      </c>
      <c r="F68" s="3">
        <f t="shared" ref="F68:F119" si="13">$M$17+$M$18*C68+$M$19*C68*C68+$M$20*C68*C68*C68</f>
        <v>53.539591585175977</v>
      </c>
      <c r="G68" s="3">
        <f t="shared" ref="G68:G119" si="14">B68-D68</f>
        <v>4.0190395938131331</v>
      </c>
      <c r="H68" s="3">
        <f t="shared" ref="H68:H119" si="15">B68-E68</f>
        <v>0.37148633309552537</v>
      </c>
      <c r="I68" s="3">
        <f t="shared" si="6"/>
        <v>-0.36459158517598667</v>
      </c>
      <c r="L68" s="3">
        <f t="shared" si="7"/>
        <v>-26</v>
      </c>
      <c r="M68" s="3">
        <f t="shared" si="8"/>
        <v>676</v>
      </c>
      <c r="N68" s="3">
        <f t="shared" si="9"/>
        <v>-17576</v>
      </c>
      <c r="AN68"/>
      <c r="AO68"/>
      <c r="AP68"/>
      <c r="AQ68"/>
      <c r="AR68"/>
      <c r="AS68"/>
      <c r="AT68"/>
      <c r="AU68"/>
      <c r="AV68"/>
    </row>
    <row r="69" spans="1:48" x14ac:dyDescent="0.3">
      <c r="A69" s="3">
        <v>1967</v>
      </c>
      <c r="B69" s="10">
        <v>56.691666666666663</v>
      </c>
      <c r="C69" s="3">
        <f t="shared" si="12"/>
        <v>8</v>
      </c>
      <c r="D69" s="3">
        <f t="shared" si="10"/>
        <v>49.137265698238792</v>
      </c>
      <c r="E69" s="3">
        <f t="shared" si="11"/>
        <v>52.734699906519062</v>
      </c>
      <c r="F69" s="3">
        <f t="shared" si="13"/>
        <v>53.569635167107613</v>
      </c>
      <c r="G69" s="3">
        <f t="shared" si="14"/>
        <v>7.5544009684278706</v>
      </c>
      <c r="H69" s="3">
        <f t="shared" si="15"/>
        <v>3.9569667601476013</v>
      </c>
      <c r="I69" s="3">
        <f t="shared" ref="I69:I119" si="16">B69-F69</f>
        <v>3.1220314995590499</v>
      </c>
      <c r="L69" s="3">
        <f t="shared" si="7"/>
        <v>-25</v>
      </c>
      <c r="M69" s="3">
        <f t="shared" si="8"/>
        <v>625</v>
      </c>
      <c r="N69" s="3">
        <f t="shared" si="9"/>
        <v>-15625</v>
      </c>
      <c r="AN69"/>
      <c r="AO69"/>
      <c r="AP69"/>
      <c r="AQ69"/>
      <c r="AR69"/>
      <c r="AS69"/>
      <c r="AT69"/>
      <c r="AU69"/>
      <c r="AV69"/>
    </row>
    <row r="70" spans="1:48" x14ac:dyDescent="0.3">
      <c r="A70" s="3">
        <v>1968</v>
      </c>
      <c r="B70" s="10">
        <v>44.683333333333337</v>
      </c>
      <c r="C70" s="3">
        <f t="shared" si="12"/>
        <v>9</v>
      </c>
      <c r="D70" s="3">
        <f t="shared" si="10"/>
        <v>49.118570990290721</v>
      </c>
      <c r="E70" s="3">
        <f t="shared" si="11"/>
        <v>52.659203605808671</v>
      </c>
      <c r="F70" s="3">
        <f t="shared" si="13"/>
        <v>53.590477550311299</v>
      </c>
      <c r="G70" s="3">
        <f t="shared" si="14"/>
        <v>-4.4352376569573835</v>
      </c>
      <c r="H70" s="3">
        <f t="shared" si="15"/>
        <v>-7.9758702724753334</v>
      </c>
      <c r="I70" s="3">
        <f t="shared" si="16"/>
        <v>-8.9071442169779615</v>
      </c>
      <c r="L70" s="3">
        <f t="shared" si="7"/>
        <v>-24</v>
      </c>
      <c r="M70" s="3">
        <f t="shared" si="8"/>
        <v>576</v>
      </c>
      <c r="N70" s="3">
        <f t="shared" si="9"/>
        <v>-13824</v>
      </c>
      <c r="AN70"/>
      <c r="AO70"/>
      <c r="AP70"/>
      <c r="AQ70"/>
      <c r="AR70"/>
      <c r="AS70"/>
      <c r="AT70"/>
      <c r="AU70"/>
      <c r="AV70"/>
    </row>
    <row r="71" spans="1:48" x14ac:dyDescent="0.3">
      <c r="A71" s="3">
        <v>1969</v>
      </c>
      <c r="B71" s="10">
        <v>41.233333333333334</v>
      </c>
      <c r="C71" s="3">
        <f t="shared" si="12"/>
        <v>10</v>
      </c>
      <c r="D71" s="3">
        <f t="shared" si="10"/>
        <v>49.099876282342656</v>
      </c>
      <c r="E71" s="3">
        <f t="shared" si="11"/>
        <v>52.577024764773299</v>
      </c>
      <c r="F71" s="3">
        <f t="shared" si="13"/>
        <v>53.60180390248663</v>
      </c>
      <c r="G71" s="3">
        <f t="shared" si="14"/>
        <v>-7.8665429490093217</v>
      </c>
      <c r="H71" s="3">
        <f t="shared" si="15"/>
        <v>-11.343691431439964</v>
      </c>
      <c r="I71" s="3">
        <f t="shared" si="16"/>
        <v>-12.368470569153295</v>
      </c>
      <c r="L71" s="3">
        <f t="shared" si="7"/>
        <v>-23</v>
      </c>
      <c r="M71" s="3">
        <f t="shared" si="8"/>
        <v>529</v>
      </c>
      <c r="N71" s="3">
        <f t="shared" si="9"/>
        <v>-12167</v>
      </c>
      <c r="AN71"/>
      <c r="AO71"/>
      <c r="AP71"/>
      <c r="AQ71"/>
      <c r="AR71"/>
      <c r="AS71"/>
      <c r="AT71"/>
      <c r="AU71"/>
      <c r="AV71"/>
    </row>
    <row r="72" spans="1:48" x14ac:dyDescent="0.3">
      <c r="A72" s="3">
        <v>1970</v>
      </c>
      <c r="B72" s="10">
        <v>54.216666666666669</v>
      </c>
      <c r="C72" s="3">
        <f t="shared" si="12"/>
        <v>11</v>
      </c>
      <c r="D72" s="3">
        <f t="shared" si="10"/>
        <v>49.081181574394584</v>
      </c>
      <c r="E72" s="3">
        <f t="shared" si="11"/>
        <v>52.48816338341296</v>
      </c>
      <c r="F72" s="3">
        <f t="shared" si="13"/>
        <v>53.603299391333273</v>
      </c>
      <c r="G72" s="3">
        <f t="shared" si="14"/>
        <v>5.1354850922720843</v>
      </c>
      <c r="H72" s="3">
        <f t="shared" si="15"/>
        <v>1.7285032832537084</v>
      </c>
      <c r="I72" s="3">
        <f t="shared" si="16"/>
        <v>0.61336727533339541</v>
      </c>
      <c r="L72" s="3">
        <f t="shared" si="7"/>
        <v>-22</v>
      </c>
      <c r="M72" s="3">
        <f t="shared" si="8"/>
        <v>484</v>
      </c>
      <c r="N72" s="3">
        <f t="shared" si="9"/>
        <v>-10648</v>
      </c>
      <c r="AN72"/>
      <c r="AO72"/>
      <c r="AP72"/>
      <c r="AQ72"/>
      <c r="AR72"/>
      <c r="AS72"/>
      <c r="AT72"/>
      <c r="AU72"/>
      <c r="AV72"/>
    </row>
    <row r="73" spans="1:48" x14ac:dyDescent="0.3">
      <c r="A73" s="3">
        <v>1971</v>
      </c>
      <c r="B73" s="10">
        <v>62.341666666666676</v>
      </c>
      <c r="C73" s="3">
        <f t="shared" si="12"/>
        <v>12</v>
      </c>
      <c r="D73" s="3">
        <f t="shared" si="10"/>
        <v>49.06248686644652</v>
      </c>
      <c r="E73" s="3">
        <f t="shared" si="11"/>
        <v>52.392619461727627</v>
      </c>
      <c r="F73" s="3">
        <f t="shared" si="13"/>
        <v>53.594649184550825</v>
      </c>
      <c r="G73" s="3">
        <f t="shared" si="14"/>
        <v>13.279179800220156</v>
      </c>
      <c r="H73" s="3">
        <f t="shared" si="15"/>
        <v>9.949047204939049</v>
      </c>
      <c r="I73" s="3">
        <f t="shared" si="16"/>
        <v>8.7470174821158508</v>
      </c>
      <c r="L73" s="3">
        <f t="shared" si="7"/>
        <v>-21</v>
      </c>
      <c r="M73" s="3">
        <f t="shared" si="8"/>
        <v>441</v>
      </c>
      <c r="N73" s="3">
        <f t="shared" si="9"/>
        <v>-9261</v>
      </c>
      <c r="AN73"/>
      <c r="AO73"/>
      <c r="AP73"/>
      <c r="AQ73"/>
      <c r="AR73"/>
      <c r="AS73"/>
      <c r="AT73"/>
      <c r="AU73"/>
      <c r="AV73"/>
    </row>
    <row r="74" spans="1:48" x14ac:dyDescent="0.3">
      <c r="A74" s="3">
        <v>1972</v>
      </c>
      <c r="B74" s="10">
        <v>39.25833333333334</v>
      </c>
      <c r="C74" s="3">
        <f t="shared" si="12"/>
        <v>13</v>
      </c>
      <c r="D74" s="3">
        <f t="shared" si="10"/>
        <v>49.043792158498448</v>
      </c>
      <c r="E74" s="3">
        <f t="shared" si="11"/>
        <v>52.290392999717326</v>
      </c>
      <c r="F74" s="3">
        <f t="shared" si="13"/>
        <v>53.57553844983893</v>
      </c>
      <c r="G74" s="3">
        <f t="shared" si="14"/>
        <v>-9.785458825165108</v>
      </c>
      <c r="H74" s="3">
        <f t="shared" si="15"/>
        <v>-13.032059666383986</v>
      </c>
      <c r="I74" s="3">
        <f t="shared" si="16"/>
        <v>-14.31720511650559</v>
      </c>
      <c r="L74" s="3">
        <f t="shared" si="7"/>
        <v>-20</v>
      </c>
      <c r="M74" s="3">
        <f t="shared" si="8"/>
        <v>400</v>
      </c>
      <c r="N74" s="3">
        <f t="shared" si="9"/>
        <v>-8000</v>
      </c>
      <c r="AN74"/>
      <c r="AO74"/>
      <c r="AP74"/>
      <c r="AQ74"/>
      <c r="AR74"/>
      <c r="AS74"/>
      <c r="AT74"/>
      <c r="AU74"/>
      <c r="AV74"/>
    </row>
    <row r="75" spans="1:48" x14ac:dyDescent="0.3">
      <c r="A75" s="3">
        <v>1973</v>
      </c>
      <c r="B75" s="10">
        <v>61.92499999999999</v>
      </c>
      <c r="C75" s="3">
        <f t="shared" si="12"/>
        <v>14</v>
      </c>
      <c r="D75" s="3">
        <f t="shared" si="10"/>
        <v>49.025097450550383</v>
      </c>
      <c r="E75" s="3">
        <f t="shared" si="11"/>
        <v>52.181483997382045</v>
      </c>
      <c r="F75" s="3">
        <f t="shared" si="13"/>
        <v>53.545652354897214</v>
      </c>
      <c r="G75" s="3">
        <f t="shared" si="14"/>
        <v>12.899902549449607</v>
      </c>
      <c r="H75" s="3">
        <f t="shared" si="15"/>
        <v>9.7435160026179446</v>
      </c>
      <c r="I75" s="3">
        <f t="shared" si="16"/>
        <v>8.3793476451027757</v>
      </c>
      <c r="L75" s="3">
        <f t="shared" si="7"/>
        <v>-19</v>
      </c>
      <c r="M75" s="3">
        <f t="shared" si="8"/>
        <v>361</v>
      </c>
      <c r="N75" s="3">
        <f t="shared" si="9"/>
        <v>-6859</v>
      </c>
      <c r="AN75"/>
      <c r="AO75"/>
      <c r="AP75"/>
      <c r="AQ75"/>
      <c r="AR75"/>
      <c r="AS75"/>
      <c r="AT75"/>
      <c r="AU75"/>
      <c r="AV75"/>
    </row>
    <row r="76" spans="1:48" x14ac:dyDescent="0.3">
      <c r="A76" s="3">
        <v>1974</v>
      </c>
      <c r="B76" s="10">
        <v>29.691666666666666</v>
      </c>
      <c r="C76" s="3">
        <f t="shared" si="12"/>
        <v>15</v>
      </c>
      <c r="D76" s="3">
        <f t="shared" si="10"/>
        <v>49.006402742602312</v>
      </c>
      <c r="E76" s="3">
        <f t="shared" si="11"/>
        <v>52.065892454721784</v>
      </c>
      <c r="F76" s="3">
        <f t="shared" si="13"/>
        <v>53.504676067425287</v>
      </c>
      <c r="G76" s="3">
        <f t="shared" si="14"/>
        <v>-19.314736075935645</v>
      </c>
      <c r="H76" s="3">
        <f t="shared" si="15"/>
        <v>-22.374225788055117</v>
      </c>
      <c r="I76" s="3">
        <f t="shared" si="16"/>
        <v>-23.81300940075862</v>
      </c>
      <c r="L76" s="3">
        <f t="shared" si="7"/>
        <v>-18</v>
      </c>
      <c r="M76" s="3">
        <f t="shared" si="8"/>
        <v>324</v>
      </c>
      <c r="N76" s="3">
        <f t="shared" si="9"/>
        <v>-5832</v>
      </c>
      <c r="AN76"/>
      <c r="AO76"/>
      <c r="AP76"/>
      <c r="AQ76"/>
      <c r="AR76"/>
      <c r="AS76"/>
      <c r="AT76"/>
      <c r="AU76"/>
      <c r="AV76"/>
    </row>
    <row r="77" spans="1:48" x14ac:dyDescent="0.3">
      <c r="A77" s="3">
        <v>1975</v>
      </c>
      <c r="B77" s="10">
        <v>58.816666666666663</v>
      </c>
      <c r="C77" s="3">
        <f t="shared" si="12"/>
        <v>16</v>
      </c>
      <c r="D77" s="3">
        <f t="shared" si="10"/>
        <v>48.98770803465424</v>
      </c>
      <c r="E77" s="3">
        <f t="shared" si="11"/>
        <v>51.943618371736541</v>
      </c>
      <c r="F77" s="3">
        <f t="shared" si="13"/>
        <v>53.452294755122807</v>
      </c>
      <c r="G77" s="3">
        <f t="shared" si="14"/>
        <v>9.8289586320124229</v>
      </c>
      <c r="H77" s="3">
        <f t="shared" si="15"/>
        <v>6.8730482949301219</v>
      </c>
      <c r="I77" s="3">
        <f t="shared" si="16"/>
        <v>5.3643719115438557</v>
      </c>
      <c r="L77" s="3">
        <f t="shared" si="7"/>
        <v>-17</v>
      </c>
      <c r="M77" s="3">
        <f t="shared" si="8"/>
        <v>289</v>
      </c>
      <c r="N77" s="3">
        <f t="shared" si="9"/>
        <v>-4913</v>
      </c>
      <c r="AN77"/>
      <c r="AO77"/>
      <c r="AP77"/>
      <c r="AQ77"/>
      <c r="AR77"/>
      <c r="AS77"/>
      <c r="AT77"/>
      <c r="AU77"/>
      <c r="AV77"/>
    </row>
    <row r="78" spans="1:48" x14ac:dyDescent="0.3">
      <c r="A78" s="3">
        <v>1976</v>
      </c>
      <c r="B78" s="10">
        <v>66.216666666666669</v>
      </c>
      <c r="C78" s="3">
        <f t="shared" si="12"/>
        <v>17</v>
      </c>
      <c r="D78" s="3">
        <f t="shared" si="10"/>
        <v>48.969013326706175</v>
      </c>
      <c r="E78" s="3">
        <f t="shared" si="11"/>
        <v>51.814661748426325</v>
      </c>
      <c r="F78" s="3">
        <f t="shared" si="13"/>
        <v>53.388193585689372</v>
      </c>
      <c r="G78" s="3">
        <f t="shared" si="14"/>
        <v>17.247653339960493</v>
      </c>
      <c r="H78" s="3">
        <f t="shared" si="15"/>
        <v>14.402004918240344</v>
      </c>
      <c r="I78" s="3">
        <f t="shared" si="16"/>
        <v>12.828473080977297</v>
      </c>
      <c r="L78" s="3">
        <f t="shared" si="7"/>
        <v>-16</v>
      </c>
      <c r="M78" s="3">
        <f t="shared" si="8"/>
        <v>256</v>
      </c>
      <c r="N78" s="3">
        <f t="shared" si="9"/>
        <v>-4096</v>
      </c>
      <c r="AN78"/>
      <c r="AO78"/>
      <c r="AP78"/>
      <c r="AQ78"/>
      <c r="AR78"/>
      <c r="AS78"/>
      <c r="AT78"/>
      <c r="AU78"/>
      <c r="AV78"/>
    </row>
    <row r="79" spans="1:48" x14ac:dyDescent="0.3">
      <c r="A79" s="3">
        <v>1977</v>
      </c>
      <c r="B79" s="10">
        <v>59.391666666666673</v>
      </c>
      <c r="C79" s="3">
        <f t="shared" si="12"/>
        <v>18</v>
      </c>
      <c r="D79" s="3">
        <f t="shared" si="10"/>
        <v>48.950318618758104</v>
      </c>
      <c r="E79" s="3">
        <f t="shared" si="11"/>
        <v>51.679022584791127</v>
      </c>
      <c r="F79" s="3">
        <f t="shared" si="13"/>
        <v>53.312057726824627</v>
      </c>
      <c r="G79" s="3">
        <f t="shared" si="14"/>
        <v>10.441348047908569</v>
      </c>
      <c r="H79" s="3">
        <f t="shared" si="15"/>
        <v>7.7126440818755455</v>
      </c>
      <c r="I79" s="3">
        <f t="shared" si="16"/>
        <v>6.0796089398420463</v>
      </c>
      <c r="L79" s="3">
        <f t="shared" si="7"/>
        <v>-15</v>
      </c>
      <c r="M79" s="3">
        <f t="shared" si="8"/>
        <v>225</v>
      </c>
      <c r="N79" s="3">
        <f t="shared" si="9"/>
        <v>-3375</v>
      </c>
      <c r="AN79"/>
      <c r="AO79"/>
      <c r="AP79"/>
      <c r="AQ79"/>
      <c r="AR79"/>
      <c r="AS79"/>
      <c r="AT79"/>
      <c r="AU79"/>
      <c r="AV79"/>
    </row>
    <row r="80" spans="1:48" x14ac:dyDescent="0.3">
      <c r="A80" s="3">
        <v>1978</v>
      </c>
      <c r="B80" s="10">
        <v>60.058333333333337</v>
      </c>
      <c r="C80" s="3">
        <f t="shared" si="12"/>
        <v>19</v>
      </c>
      <c r="D80" s="3">
        <f t="shared" si="10"/>
        <v>48.931623910810039</v>
      </c>
      <c r="E80" s="3">
        <f t="shared" si="11"/>
        <v>51.536700880830942</v>
      </c>
      <c r="F80" s="3">
        <f t="shared" si="13"/>
        <v>53.223572346228188</v>
      </c>
      <c r="G80" s="3">
        <f t="shared" si="14"/>
        <v>11.126709422523298</v>
      </c>
      <c r="H80" s="3">
        <f t="shared" si="15"/>
        <v>8.521632452502395</v>
      </c>
      <c r="I80" s="3">
        <f t="shared" si="16"/>
        <v>6.8347609871051489</v>
      </c>
      <c r="L80" s="3">
        <f t="shared" si="7"/>
        <v>-14</v>
      </c>
      <c r="M80" s="3">
        <f t="shared" si="8"/>
        <v>196</v>
      </c>
      <c r="N80" s="3">
        <f t="shared" si="9"/>
        <v>-2744</v>
      </c>
      <c r="AN80"/>
      <c r="AO80"/>
      <c r="AP80"/>
      <c r="AQ80"/>
      <c r="AR80"/>
      <c r="AS80"/>
      <c r="AT80"/>
      <c r="AU80"/>
      <c r="AV80"/>
    </row>
    <row r="81" spans="1:48" x14ac:dyDescent="0.3">
      <c r="A81" s="3">
        <v>1979</v>
      </c>
      <c r="B81" s="10">
        <v>38.658333333333339</v>
      </c>
      <c r="C81" s="3">
        <f t="shared" si="12"/>
        <v>20</v>
      </c>
      <c r="D81" s="3">
        <f t="shared" si="10"/>
        <v>48.912929202861967</v>
      </c>
      <c r="E81" s="3">
        <f t="shared" si="11"/>
        <v>51.38769663654579</v>
      </c>
      <c r="F81" s="3">
        <f t="shared" si="13"/>
        <v>53.122422611599703</v>
      </c>
      <c r="G81" s="3">
        <f t="shared" si="14"/>
        <v>-10.254595869528629</v>
      </c>
      <c r="H81" s="3">
        <f t="shared" si="15"/>
        <v>-12.729363303212452</v>
      </c>
      <c r="I81" s="3">
        <f t="shared" si="16"/>
        <v>-14.464089278266364</v>
      </c>
      <c r="L81" s="3">
        <f t="shared" si="7"/>
        <v>-13</v>
      </c>
      <c r="M81" s="3">
        <f t="shared" si="8"/>
        <v>169</v>
      </c>
      <c r="N81" s="3">
        <f t="shared" si="9"/>
        <v>-2197</v>
      </c>
      <c r="AN81"/>
      <c r="AO81"/>
      <c r="AP81"/>
      <c r="AQ81"/>
      <c r="AR81"/>
      <c r="AS81"/>
      <c r="AT81"/>
      <c r="AU81"/>
      <c r="AV81"/>
    </row>
    <row r="82" spans="1:48" x14ac:dyDescent="0.3">
      <c r="A82" s="3">
        <v>1980</v>
      </c>
      <c r="B82" s="10">
        <v>55.14166666666668</v>
      </c>
      <c r="C82" s="3">
        <f t="shared" si="12"/>
        <v>21</v>
      </c>
      <c r="D82" s="3">
        <f t="shared" si="10"/>
        <v>48.894234494913903</v>
      </c>
      <c r="E82" s="3">
        <f t="shared" si="11"/>
        <v>51.232009851935658</v>
      </c>
      <c r="F82" s="3">
        <f t="shared" si="13"/>
        <v>53.008293690638766</v>
      </c>
      <c r="G82" s="3">
        <f t="shared" si="14"/>
        <v>6.2474321717527772</v>
      </c>
      <c r="H82" s="3">
        <f t="shared" si="15"/>
        <v>3.9096568147310222</v>
      </c>
      <c r="I82" s="3">
        <f t="shared" si="16"/>
        <v>2.1333729760279141</v>
      </c>
      <c r="L82" s="3">
        <f t="shared" si="7"/>
        <v>-12</v>
      </c>
      <c r="M82" s="3">
        <f t="shared" si="8"/>
        <v>144</v>
      </c>
      <c r="N82" s="3">
        <f t="shared" si="9"/>
        <v>-1728</v>
      </c>
      <c r="AN82"/>
      <c r="AO82"/>
      <c r="AP82"/>
      <c r="AQ82"/>
      <c r="AR82"/>
      <c r="AS82"/>
      <c r="AT82"/>
      <c r="AU82"/>
      <c r="AV82"/>
    </row>
    <row r="83" spans="1:48" x14ac:dyDescent="0.3">
      <c r="A83" s="3">
        <v>1981</v>
      </c>
      <c r="B83" s="10">
        <v>41.983333333333334</v>
      </c>
      <c r="C83" s="3">
        <f t="shared" si="12"/>
        <v>22</v>
      </c>
      <c r="D83" s="3">
        <f t="shared" si="10"/>
        <v>48.875539786965831</v>
      </c>
      <c r="E83" s="3">
        <f t="shared" si="11"/>
        <v>51.069640527000544</v>
      </c>
      <c r="F83" s="3">
        <f t="shared" si="13"/>
        <v>52.88087075104503</v>
      </c>
      <c r="G83" s="3">
        <f t="shared" si="14"/>
        <v>-6.8922064536324967</v>
      </c>
      <c r="H83" s="3">
        <f t="shared" si="15"/>
        <v>-9.08630719366721</v>
      </c>
      <c r="I83" s="3">
        <f t="shared" si="16"/>
        <v>-10.897537417711696</v>
      </c>
      <c r="L83" s="3">
        <f t="shared" si="7"/>
        <v>-11</v>
      </c>
      <c r="M83" s="3">
        <f t="shared" si="8"/>
        <v>121</v>
      </c>
      <c r="N83" s="3">
        <f t="shared" si="9"/>
        <v>-1331</v>
      </c>
      <c r="AN83"/>
      <c r="AO83"/>
      <c r="AP83"/>
      <c r="AQ83"/>
      <c r="AR83"/>
      <c r="AS83"/>
      <c r="AT83"/>
      <c r="AU83"/>
      <c r="AV83"/>
    </row>
    <row r="84" spans="1:48" x14ac:dyDescent="0.3">
      <c r="A84" s="3">
        <v>1982</v>
      </c>
      <c r="B84" s="10">
        <v>47.616666666666667</v>
      </c>
      <c r="C84" s="3">
        <f t="shared" si="12"/>
        <v>23</v>
      </c>
      <c r="D84" s="3">
        <f t="shared" si="10"/>
        <v>48.856845079017766</v>
      </c>
      <c r="E84" s="3">
        <f t="shared" si="11"/>
        <v>50.90058866174045</v>
      </c>
      <c r="F84" s="3">
        <f t="shared" si="13"/>
        <v>52.739838960518114</v>
      </c>
      <c r="G84" s="3">
        <f t="shared" si="14"/>
        <v>-1.2401784123510993</v>
      </c>
      <c r="H84" s="3">
        <f t="shared" si="15"/>
        <v>-3.2839219950737828</v>
      </c>
      <c r="I84" s="3">
        <f t="shared" si="16"/>
        <v>-5.1231722938514466</v>
      </c>
      <c r="L84" s="3">
        <f t="shared" si="7"/>
        <v>-10</v>
      </c>
      <c r="M84" s="3">
        <f t="shared" si="8"/>
        <v>100</v>
      </c>
      <c r="N84" s="3">
        <f t="shared" si="9"/>
        <v>-1000</v>
      </c>
      <c r="AN84"/>
      <c r="AO84"/>
      <c r="AP84"/>
      <c r="AQ84"/>
      <c r="AR84"/>
      <c r="AS84"/>
      <c r="AT84"/>
      <c r="AU84"/>
      <c r="AV84"/>
    </row>
    <row r="85" spans="1:48" x14ac:dyDescent="0.3">
      <c r="A85" s="3">
        <v>1983</v>
      </c>
      <c r="B85" s="10">
        <v>62.58333333333335</v>
      </c>
      <c r="C85" s="3">
        <f t="shared" si="12"/>
        <v>24</v>
      </c>
      <c r="D85" s="3">
        <f t="shared" si="10"/>
        <v>48.838150371069695</v>
      </c>
      <c r="E85" s="3">
        <f t="shared" si="11"/>
        <v>50.724854256155382</v>
      </c>
      <c r="F85" s="3">
        <f t="shared" si="13"/>
        <v>52.58488348675764</v>
      </c>
      <c r="G85" s="3">
        <f t="shared" si="14"/>
        <v>13.745182962263655</v>
      </c>
      <c r="H85" s="3">
        <f t="shared" si="15"/>
        <v>11.858479077177968</v>
      </c>
      <c r="I85" s="3">
        <f t="shared" si="16"/>
        <v>9.9984498465757099</v>
      </c>
      <c r="L85" s="3">
        <f t="shared" si="7"/>
        <v>-9</v>
      </c>
      <c r="M85" s="3">
        <f t="shared" si="8"/>
        <v>81</v>
      </c>
      <c r="N85" s="3">
        <f t="shared" si="9"/>
        <v>-729</v>
      </c>
      <c r="AN85"/>
      <c r="AO85"/>
      <c r="AP85"/>
      <c r="AQ85"/>
      <c r="AR85"/>
      <c r="AS85"/>
      <c r="AT85"/>
      <c r="AU85"/>
      <c r="AV85"/>
    </row>
    <row r="86" spans="1:48" x14ac:dyDescent="0.3">
      <c r="A86" s="3">
        <v>1984</v>
      </c>
      <c r="B86" s="10">
        <v>59.20000000000001</v>
      </c>
      <c r="C86" s="3">
        <f t="shared" si="12"/>
        <v>25</v>
      </c>
      <c r="D86" s="3">
        <f t="shared" si="10"/>
        <v>48.81945566312163</v>
      </c>
      <c r="E86" s="3">
        <f t="shared" si="11"/>
        <v>50.542437310245333</v>
      </c>
      <c r="F86" s="3">
        <f t="shared" si="13"/>
        <v>52.415689497463255</v>
      </c>
      <c r="G86" s="3">
        <f t="shared" si="14"/>
        <v>10.38054433687838</v>
      </c>
      <c r="H86" s="3">
        <f t="shared" si="15"/>
        <v>8.6575626897546769</v>
      </c>
      <c r="I86" s="3">
        <f t="shared" si="16"/>
        <v>6.7843105025367549</v>
      </c>
      <c r="L86" s="3">
        <f t="shared" si="7"/>
        <v>-8</v>
      </c>
      <c r="M86" s="3">
        <f t="shared" si="8"/>
        <v>64</v>
      </c>
      <c r="N86" s="3">
        <f t="shared" si="9"/>
        <v>-512</v>
      </c>
      <c r="AN86"/>
      <c r="AO86"/>
      <c r="AP86"/>
      <c r="AQ86"/>
      <c r="AR86"/>
      <c r="AS86"/>
      <c r="AT86"/>
      <c r="AU86"/>
      <c r="AV86"/>
    </row>
    <row r="87" spans="1:48" x14ac:dyDescent="0.3">
      <c r="A87" s="3">
        <v>1985</v>
      </c>
      <c r="B87" s="10">
        <v>62.750000000000007</v>
      </c>
      <c r="C87" s="3">
        <f t="shared" si="12"/>
        <v>26</v>
      </c>
      <c r="D87" s="3">
        <f t="shared" si="10"/>
        <v>48.800760955173558</v>
      </c>
      <c r="E87" s="3">
        <f t="shared" si="11"/>
        <v>50.353337824010303</v>
      </c>
      <c r="F87" s="3">
        <f t="shared" si="13"/>
        <v>52.231942160334562</v>
      </c>
      <c r="G87" s="3">
        <f t="shared" si="14"/>
        <v>13.949239044826449</v>
      </c>
      <c r="H87" s="3">
        <f t="shared" si="15"/>
        <v>12.396662175989704</v>
      </c>
      <c r="I87" s="3">
        <f t="shared" si="16"/>
        <v>10.518057839665445</v>
      </c>
      <c r="L87" s="3">
        <f t="shared" si="7"/>
        <v>-7</v>
      </c>
      <c r="M87" s="3">
        <f t="shared" si="8"/>
        <v>49</v>
      </c>
      <c r="N87" s="3">
        <f t="shared" si="9"/>
        <v>-343</v>
      </c>
      <c r="AN87"/>
      <c r="AO87"/>
      <c r="AP87"/>
      <c r="AQ87"/>
      <c r="AR87"/>
      <c r="AS87"/>
      <c r="AT87"/>
      <c r="AU87"/>
      <c r="AV87"/>
    </row>
    <row r="88" spans="1:48" x14ac:dyDescent="0.3">
      <c r="A88" s="3">
        <v>1986</v>
      </c>
      <c r="B88" s="10">
        <v>51.000000000000007</v>
      </c>
      <c r="C88" s="3">
        <f t="shared" si="12"/>
        <v>27</v>
      </c>
      <c r="D88" s="3">
        <f t="shared" si="10"/>
        <v>48.782066247225494</v>
      </c>
      <c r="E88" s="3">
        <f t="shared" si="11"/>
        <v>50.157555797450293</v>
      </c>
      <c r="F88" s="3">
        <f t="shared" si="13"/>
        <v>52.033326643071192</v>
      </c>
      <c r="G88" s="3">
        <f t="shared" si="14"/>
        <v>2.2179337527745133</v>
      </c>
      <c r="H88" s="3">
        <f t="shared" si="15"/>
        <v>0.8424442025497143</v>
      </c>
      <c r="I88" s="3">
        <f t="shared" si="16"/>
        <v>-1.0333266430711845</v>
      </c>
      <c r="L88" s="3">
        <f t="shared" si="7"/>
        <v>-6</v>
      </c>
      <c r="M88" s="3">
        <f t="shared" si="8"/>
        <v>36</v>
      </c>
      <c r="N88" s="3">
        <f t="shared" si="9"/>
        <v>-216</v>
      </c>
      <c r="AN88"/>
      <c r="AO88"/>
      <c r="AP88"/>
      <c r="AQ88"/>
      <c r="AR88"/>
      <c r="AS88"/>
      <c r="AT88"/>
      <c r="AU88"/>
      <c r="AV88"/>
    </row>
    <row r="89" spans="1:48" x14ac:dyDescent="0.3">
      <c r="A89" s="3">
        <v>1987</v>
      </c>
      <c r="B89" s="10">
        <v>34.125000000000007</v>
      </c>
      <c r="C89" s="3">
        <f t="shared" si="12"/>
        <v>28</v>
      </c>
      <c r="D89" s="3">
        <f t="shared" si="10"/>
        <v>48.763371539277422</v>
      </c>
      <c r="E89" s="3">
        <f t="shared" si="11"/>
        <v>49.955091230565309</v>
      </c>
      <c r="F89" s="3">
        <f t="shared" si="13"/>
        <v>51.819528113372797</v>
      </c>
      <c r="G89" s="3">
        <f t="shared" si="14"/>
        <v>-14.638371539277415</v>
      </c>
      <c r="H89" s="3">
        <f t="shared" si="15"/>
        <v>-15.830091230565301</v>
      </c>
      <c r="I89" s="3">
        <f t="shared" si="16"/>
        <v>-17.69452811337279</v>
      </c>
      <c r="L89" s="3">
        <f t="shared" si="7"/>
        <v>-5</v>
      </c>
      <c r="M89" s="3">
        <f t="shared" si="8"/>
        <v>25</v>
      </c>
      <c r="N89" s="3">
        <f t="shared" si="9"/>
        <v>-125</v>
      </c>
      <c r="AN89"/>
      <c r="AO89"/>
      <c r="AP89"/>
      <c r="AQ89"/>
      <c r="AR89"/>
      <c r="AS89"/>
      <c r="AT89"/>
      <c r="AU89"/>
      <c r="AV89"/>
    </row>
    <row r="90" spans="1:48" x14ac:dyDescent="0.3">
      <c r="A90" s="3">
        <v>1988</v>
      </c>
      <c r="B90" s="10">
        <v>101.88333333333334</v>
      </c>
      <c r="C90" s="3">
        <f t="shared" si="12"/>
        <v>29</v>
      </c>
      <c r="D90" s="3">
        <f t="shared" si="10"/>
        <v>48.744676831329357</v>
      </c>
      <c r="E90" s="3">
        <f t="shared" si="11"/>
        <v>49.745944123355343</v>
      </c>
      <c r="F90" s="3">
        <f t="shared" si="13"/>
        <v>51.590231738938968</v>
      </c>
      <c r="G90" s="3">
        <f t="shared" si="14"/>
        <v>53.138656502003982</v>
      </c>
      <c r="H90" s="3">
        <f t="shared" si="15"/>
        <v>52.137389209977997</v>
      </c>
      <c r="I90" s="3">
        <f t="shared" si="16"/>
        <v>50.293101594394372</v>
      </c>
      <c r="L90" s="3">
        <f t="shared" si="7"/>
        <v>-4</v>
      </c>
      <c r="M90" s="3">
        <f t="shared" si="8"/>
        <v>16</v>
      </c>
      <c r="N90" s="3">
        <f t="shared" si="9"/>
        <v>-64</v>
      </c>
      <c r="AN90"/>
      <c r="AO90"/>
      <c r="AP90"/>
      <c r="AQ90"/>
      <c r="AR90"/>
      <c r="AS90"/>
      <c r="AT90"/>
      <c r="AU90"/>
      <c r="AV90"/>
    </row>
    <row r="91" spans="1:48" x14ac:dyDescent="0.3">
      <c r="A91" s="3">
        <v>1989</v>
      </c>
      <c r="B91" s="10">
        <v>40.033333333333339</v>
      </c>
      <c r="C91" s="3">
        <f t="shared" si="12"/>
        <v>30</v>
      </c>
      <c r="D91" s="3">
        <f t="shared" si="10"/>
        <v>48.725982123381286</v>
      </c>
      <c r="E91" s="3">
        <f t="shared" si="11"/>
        <v>49.530114475820398</v>
      </c>
      <c r="F91" s="3">
        <f t="shared" si="13"/>
        <v>51.345122687469356</v>
      </c>
      <c r="G91" s="3">
        <f t="shared" si="14"/>
        <v>-8.6926487900479472</v>
      </c>
      <c r="H91" s="3">
        <f t="shared" si="15"/>
        <v>-9.496781142487059</v>
      </c>
      <c r="I91" s="3">
        <f t="shared" si="16"/>
        <v>-11.311789354136017</v>
      </c>
      <c r="L91" s="3">
        <f t="shared" si="7"/>
        <v>-3</v>
      </c>
      <c r="M91" s="3">
        <f t="shared" si="8"/>
        <v>9</v>
      </c>
      <c r="N91" s="3">
        <f t="shared" si="9"/>
        <v>-27</v>
      </c>
      <c r="AN91"/>
      <c r="AO91"/>
      <c r="AP91"/>
      <c r="AQ91"/>
      <c r="AR91"/>
      <c r="AS91"/>
      <c r="AT91"/>
      <c r="AU91"/>
      <c r="AV91"/>
    </row>
    <row r="92" spans="1:48" x14ac:dyDescent="0.3">
      <c r="A92" s="3">
        <v>1990</v>
      </c>
      <c r="B92" s="10">
        <v>62.891666666666673</v>
      </c>
      <c r="C92" s="3">
        <f t="shared" si="12"/>
        <v>31</v>
      </c>
      <c r="D92" s="3">
        <f t="shared" si="10"/>
        <v>48.707287415433214</v>
      </c>
      <c r="E92" s="3">
        <f t="shared" si="11"/>
        <v>49.307602287960478</v>
      </c>
      <c r="F92" s="3">
        <f t="shared" si="13"/>
        <v>51.083886126663586</v>
      </c>
      <c r="G92" s="3">
        <f t="shared" si="14"/>
        <v>14.184379251233459</v>
      </c>
      <c r="H92" s="3">
        <f t="shared" si="15"/>
        <v>13.584064378706195</v>
      </c>
      <c r="I92" s="3">
        <f t="shared" si="16"/>
        <v>11.807780540003087</v>
      </c>
      <c r="L92" s="3">
        <f t="shared" si="7"/>
        <v>-2</v>
      </c>
      <c r="M92" s="3">
        <f t="shared" si="8"/>
        <v>4</v>
      </c>
      <c r="N92" s="3">
        <f t="shared" si="9"/>
        <v>-8</v>
      </c>
      <c r="AN92"/>
      <c r="AO92"/>
      <c r="AP92"/>
      <c r="AQ92"/>
      <c r="AR92"/>
      <c r="AS92"/>
      <c r="AT92"/>
      <c r="AU92"/>
      <c r="AV92"/>
    </row>
    <row r="93" spans="1:48" x14ac:dyDescent="0.3">
      <c r="A93" s="3">
        <v>1991</v>
      </c>
      <c r="B93" s="10">
        <v>39.65</v>
      </c>
      <c r="C93" s="3">
        <f t="shared" si="12"/>
        <v>32</v>
      </c>
      <c r="D93" s="3">
        <f t="shared" si="10"/>
        <v>48.688592707485149</v>
      </c>
      <c r="E93" s="3">
        <f t="shared" si="11"/>
        <v>49.078407559775577</v>
      </c>
      <c r="F93" s="3">
        <f t="shared" si="13"/>
        <v>50.806207224221282</v>
      </c>
      <c r="G93" s="3">
        <f t="shared" si="14"/>
        <v>-9.0385927074851509</v>
      </c>
      <c r="H93" s="3">
        <f t="shared" si="15"/>
        <v>-9.4284075597755788</v>
      </c>
      <c r="I93" s="3">
        <f t="shared" si="16"/>
        <v>-11.156207224221284</v>
      </c>
      <c r="L93" s="3">
        <f t="shared" si="7"/>
        <v>-1</v>
      </c>
      <c r="M93" s="3">
        <f t="shared" si="8"/>
        <v>1</v>
      </c>
      <c r="N93" s="3">
        <f t="shared" si="9"/>
        <v>-1</v>
      </c>
      <c r="AN93"/>
      <c r="AO93"/>
      <c r="AP93"/>
      <c r="AQ93"/>
      <c r="AR93"/>
      <c r="AS93"/>
      <c r="AT93"/>
      <c r="AU93"/>
      <c r="AV93"/>
    </row>
    <row r="94" spans="1:48" x14ac:dyDescent="0.3">
      <c r="A94" s="3">
        <v>1992</v>
      </c>
      <c r="B94" s="10">
        <v>39.841666666666661</v>
      </c>
      <c r="C94" s="3">
        <f t="shared" si="12"/>
        <v>33</v>
      </c>
      <c r="D94" s="3">
        <f t="shared" si="10"/>
        <v>48.669897999537078</v>
      </c>
      <c r="E94" s="3">
        <f t="shared" si="11"/>
        <v>48.842530291265696</v>
      </c>
      <c r="F94" s="3">
        <f t="shared" si="13"/>
        <v>50.511771147842069</v>
      </c>
      <c r="G94" s="3">
        <f t="shared" si="14"/>
        <v>-8.8282313328704163</v>
      </c>
      <c r="H94" s="3">
        <f t="shared" si="15"/>
        <v>-9.0008636245990346</v>
      </c>
      <c r="I94" s="3">
        <f t="shared" si="16"/>
        <v>-10.670104481175407</v>
      </c>
      <c r="L94" s="3">
        <f t="shared" si="7"/>
        <v>0</v>
      </c>
      <c r="M94" s="3">
        <f t="shared" si="8"/>
        <v>0</v>
      </c>
      <c r="N94" s="3">
        <f t="shared" si="9"/>
        <v>0</v>
      </c>
      <c r="AN94"/>
      <c r="AO94"/>
      <c r="AP94"/>
      <c r="AQ94"/>
      <c r="AR94"/>
      <c r="AS94"/>
      <c r="AT94"/>
      <c r="AU94"/>
      <c r="AV94"/>
    </row>
    <row r="95" spans="1:48" x14ac:dyDescent="0.3">
      <c r="A95" s="3">
        <v>1993</v>
      </c>
      <c r="B95" s="10">
        <v>48.574999999999996</v>
      </c>
      <c r="C95" s="3">
        <f t="shared" si="12"/>
        <v>34</v>
      </c>
      <c r="D95" s="3">
        <f t="shared" si="10"/>
        <v>48.651203291589013</v>
      </c>
      <c r="E95" s="3">
        <f t="shared" si="11"/>
        <v>48.599970482430834</v>
      </c>
      <c r="F95" s="3">
        <f t="shared" si="13"/>
        <v>50.20026306522557</v>
      </c>
      <c r="G95" s="3">
        <f t="shared" si="14"/>
        <v>-7.6203291589017397E-2</v>
      </c>
      <c r="H95" s="3">
        <f t="shared" si="15"/>
        <v>-2.4970482430838103E-2</v>
      </c>
      <c r="I95" s="3">
        <f t="shared" si="16"/>
        <v>-1.6252630652255746</v>
      </c>
      <c r="L95" s="3">
        <f t="shared" si="7"/>
        <v>1</v>
      </c>
      <c r="M95" s="3">
        <f t="shared" si="8"/>
        <v>1</v>
      </c>
      <c r="N95" s="3">
        <f t="shared" si="9"/>
        <v>1</v>
      </c>
      <c r="AN95"/>
      <c r="AO95"/>
      <c r="AP95"/>
      <c r="AQ95"/>
      <c r="AR95"/>
      <c r="AS95"/>
      <c r="AT95"/>
      <c r="AU95"/>
      <c r="AV95"/>
    </row>
    <row r="96" spans="1:48" x14ac:dyDescent="0.3">
      <c r="A96" s="3">
        <v>1994</v>
      </c>
      <c r="B96" s="10">
        <v>48.408333333333331</v>
      </c>
      <c r="C96" s="3">
        <f t="shared" si="12"/>
        <v>35</v>
      </c>
      <c r="D96" s="3">
        <f t="shared" si="10"/>
        <v>48.632508583640941</v>
      </c>
      <c r="E96" s="3">
        <f t="shared" si="11"/>
        <v>48.350728133271005</v>
      </c>
      <c r="F96" s="3">
        <f t="shared" si="13"/>
        <v>49.871368144071425</v>
      </c>
      <c r="G96" s="3">
        <f t="shared" si="14"/>
        <v>-0.22417525030760999</v>
      </c>
      <c r="H96" s="3">
        <f t="shared" si="15"/>
        <v>5.7605200062326389E-2</v>
      </c>
      <c r="I96" s="3">
        <f t="shared" si="16"/>
        <v>-1.4630348107380939</v>
      </c>
      <c r="L96" s="3">
        <f t="shared" si="7"/>
        <v>2</v>
      </c>
      <c r="M96" s="3">
        <f t="shared" si="8"/>
        <v>4</v>
      </c>
      <c r="N96" s="3">
        <f t="shared" si="9"/>
        <v>8</v>
      </c>
      <c r="AN96"/>
      <c r="AO96"/>
      <c r="AP96"/>
      <c r="AQ96"/>
      <c r="AR96"/>
      <c r="AS96"/>
      <c r="AT96"/>
      <c r="AU96"/>
      <c r="AV96"/>
    </row>
    <row r="97" spans="1:48" x14ac:dyDescent="0.3">
      <c r="A97" s="3">
        <v>1995</v>
      </c>
      <c r="B97" s="10">
        <v>72.433333333333323</v>
      </c>
      <c r="C97" s="3">
        <f t="shared" si="12"/>
        <v>36</v>
      </c>
      <c r="D97" s="3">
        <f t="shared" si="10"/>
        <v>48.613813875692877</v>
      </c>
      <c r="E97" s="3">
        <f t="shared" si="11"/>
        <v>48.094803243786181</v>
      </c>
      <c r="F97" s="3">
        <f t="shared" si="13"/>
        <v>49.524771552079258</v>
      </c>
      <c r="G97" s="3">
        <f t="shared" si="14"/>
        <v>23.819519457640446</v>
      </c>
      <c r="H97" s="3">
        <f t="shared" si="15"/>
        <v>24.338530089547142</v>
      </c>
      <c r="I97" s="3">
        <f t="shared" si="16"/>
        <v>22.908561781254065</v>
      </c>
      <c r="L97" s="3">
        <f t="shared" si="7"/>
        <v>3</v>
      </c>
      <c r="M97" s="3">
        <f t="shared" si="8"/>
        <v>9</v>
      </c>
      <c r="N97" s="3">
        <f t="shared" si="9"/>
        <v>27</v>
      </c>
      <c r="AN97"/>
      <c r="AO97"/>
      <c r="AP97"/>
      <c r="AQ97"/>
      <c r="AR97"/>
      <c r="AS97"/>
      <c r="AT97"/>
      <c r="AU97"/>
      <c r="AV97"/>
    </row>
    <row r="98" spans="1:48" x14ac:dyDescent="0.3">
      <c r="A98" s="3">
        <v>1996</v>
      </c>
      <c r="B98" s="10">
        <v>49.133333333333333</v>
      </c>
      <c r="C98" s="3">
        <f t="shared" si="12"/>
        <v>37</v>
      </c>
      <c r="D98" s="3">
        <f t="shared" si="10"/>
        <v>48.595119167744805</v>
      </c>
      <c r="E98" s="3">
        <f t="shared" si="11"/>
        <v>47.832195813976384</v>
      </c>
      <c r="F98" s="3">
        <f t="shared" si="13"/>
        <v>49.160158456948686</v>
      </c>
      <c r="G98" s="3">
        <f t="shared" si="14"/>
        <v>0.53821416558852775</v>
      </c>
      <c r="H98" s="3">
        <f t="shared" si="15"/>
        <v>1.3011375193569492</v>
      </c>
      <c r="I98" s="3">
        <f t="shared" si="16"/>
        <v>-2.6825123615353164E-2</v>
      </c>
      <c r="L98" s="3">
        <f t="shared" si="7"/>
        <v>4</v>
      </c>
      <c r="M98" s="3">
        <f t="shared" si="8"/>
        <v>16</v>
      </c>
      <c r="N98" s="3">
        <f t="shared" si="9"/>
        <v>64</v>
      </c>
      <c r="AN98"/>
      <c r="AO98"/>
      <c r="AP98"/>
      <c r="AQ98"/>
      <c r="AR98"/>
      <c r="AS98"/>
      <c r="AT98"/>
      <c r="AU98"/>
      <c r="AV98"/>
    </row>
    <row r="99" spans="1:48" x14ac:dyDescent="0.3">
      <c r="A99" s="3">
        <v>1997</v>
      </c>
      <c r="B99" s="10">
        <v>57.508333333333326</v>
      </c>
      <c r="C99" s="3">
        <f t="shared" si="12"/>
        <v>38</v>
      </c>
      <c r="D99" s="3">
        <f t="shared" si="10"/>
        <v>48.576424459796741</v>
      </c>
      <c r="E99" s="3">
        <f t="shared" si="11"/>
        <v>47.562905843841612</v>
      </c>
      <c r="F99" s="3">
        <f t="shared" si="13"/>
        <v>48.777214026379347</v>
      </c>
      <c r="G99" s="3">
        <f t="shared" si="14"/>
        <v>8.9319088735365852</v>
      </c>
      <c r="H99" s="3">
        <f t="shared" si="15"/>
        <v>9.9454274894917134</v>
      </c>
      <c r="I99" s="3">
        <f t="shared" si="16"/>
        <v>8.7311193069539783</v>
      </c>
      <c r="L99" s="3">
        <f t="shared" si="7"/>
        <v>5</v>
      </c>
      <c r="M99" s="3">
        <f t="shared" si="8"/>
        <v>25</v>
      </c>
      <c r="N99" s="3">
        <f t="shared" si="9"/>
        <v>125</v>
      </c>
      <c r="AN99"/>
      <c r="AO99"/>
      <c r="AP99"/>
      <c r="AQ99"/>
      <c r="AR99"/>
      <c r="AS99"/>
      <c r="AT99"/>
      <c r="AU99"/>
      <c r="AV99"/>
    </row>
    <row r="100" spans="1:48" x14ac:dyDescent="0.3">
      <c r="A100" s="3">
        <v>1998</v>
      </c>
      <c r="B100" s="10">
        <v>49.050000000000004</v>
      </c>
      <c r="C100" s="3">
        <f t="shared" si="12"/>
        <v>39</v>
      </c>
      <c r="D100" s="3">
        <f t="shared" si="10"/>
        <v>48.557729751848669</v>
      </c>
      <c r="E100" s="3">
        <f t="shared" si="11"/>
        <v>47.286933333381853</v>
      </c>
      <c r="F100" s="3">
        <f t="shared" si="13"/>
        <v>48.37562342807086</v>
      </c>
      <c r="G100" s="3">
        <f t="shared" si="14"/>
        <v>0.49227024815133547</v>
      </c>
      <c r="H100" s="3">
        <f t="shared" si="15"/>
        <v>1.7630666666181511</v>
      </c>
      <c r="I100" s="3">
        <f t="shared" si="16"/>
        <v>0.67437657192914457</v>
      </c>
      <c r="L100" s="3">
        <f t="shared" si="7"/>
        <v>6</v>
      </c>
      <c r="M100" s="3">
        <f t="shared" si="8"/>
        <v>36</v>
      </c>
      <c r="N100" s="3">
        <f t="shared" si="9"/>
        <v>216</v>
      </c>
      <c r="AN100"/>
      <c r="AO100"/>
      <c r="AP100"/>
      <c r="AQ100"/>
      <c r="AR100"/>
      <c r="AS100"/>
      <c r="AT100"/>
      <c r="AU100"/>
      <c r="AV100"/>
    </row>
    <row r="101" spans="1:48" x14ac:dyDescent="0.3">
      <c r="A101" s="3">
        <v>1999</v>
      </c>
      <c r="B101" s="10">
        <v>30.383333333333336</v>
      </c>
      <c r="C101" s="3">
        <f t="shared" si="12"/>
        <v>40</v>
      </c>
      <c r="D101" s="3">
        <f t="shared" si="10"/>
        <v>48.539035043900604</v>
      </c>
      <c r="E101" s="3">
        <f t="shared" si="11"/>
        <v>47.004278282597127</v>
      </c>
      <c r="F101" s="3">
        <f t="shared" si="13"/>
        <v>47.955071829722854</v>
      </c>
      <c r="G101" s="3">
        <f t="shared" si="14"/>
        <v>-18.155701710567268</v>
      </c>
      <c r="H101" s="3">
        <f t="shared" si="15"/>
        <v>-16.620944949263791</v>
      </c>
      <c r="I101" s="3">
        <f t="shared" si="16"/>
        <v>-17.571738496389518</v>
      </c>
      <c r="L101" s="3">
        <f t="shared" ref="L101:L152" si="17">L100+1</f>
        <v>7</v>
      </c>
      <c r="M101" s="3">
        <f t="shared" ref="M101:M152" si="18">L101*L101</f>
        <v>49</v>
      </c>
      <c r="N101" s="3">
        <f t="shared" ref="N101:N152" si="19">L101*L101*L101</f>
        <v>343</v>
      </c>
      <c r="AN101"/>
      <c r="AO101"/>
      <c r="AP101"/>
      <c r="AQ101"/>
      <c r="AR101"/>
      <c r="AS101"/>
      <c r="AT101"/>
      <c r="AU101"/>
      <c r="AV101"/>
    </row>
    <row r="102" spans="1:48" x14ac:dyDescent="0.3">
      <c r="A102" s="3">
        <v>2000</v>
      </c>
      <c r="B102" s="10">
        <v>33.774999999999999</v>
      </c>
      <c r="C102" s="3">
        <f t="shared" si="12"/>
        <v>41</v>
      </c>
      <c r="D102" s="3">
        <f t="shared" si="10"/>
        <v>48.520340335952532</v>
      </c>
      <c r="E102" s="3">
        <f t="shared" si="11"/>
        <v>46.714940691487413</v>
      </c>
      <c r="F102" s="3">
        <f t="shared" si="13"/>
        <v>47.51524439903497</v>
      </c>
      <c r="G102" s="3">
        <f t="shared" si="14"/>
        <v>-14.745340335952534</v>
      </c>
      <c r="H102" s="3">
        <f t="shared" si="15"/>
        <v>-12.939940691487415</v>
      </c>
      <c r="I102" s="3">
        <f t="shared" si="16"/>
        <v>-13.740244399034971</v>
      </c>
      <c r="L102" s="3">
        <f t="shared" si="17"/>
        <v>8</v>
      </c>
      <c r="M102" s="3">
        <f t="shared" si="18"/>
        <v>64</v>
      </c>
      <c r="N102" s="3">
        <f t="shared" si="19"/>
        <v>512</v>
      </c>
      <c r="AN102"/>
      <c r="AO102"/>
      <c r="AP102"/>
      <c r="AQ102"/>
      <c r="AR102"/>
      <c r="AS102"/>
      <c r="AT102"/>
      <c r="AU102"/>
      <c r="AV102"/>
    </row>
    <row r="103" spans="1:48" x14ac:dyDescent="0.3">
      <c r="A103" s="3">
        <v>2001</v>
      </c>
      <c r="B103" s="10">
        <v>36.749999999999993</v>
      </c>
      <c r="C103" s="3">
        <f t="shared" si="12"/>
        <v>42</v>
      </c>
      <c r="D103" s="3">
        <f t="shared" si="10"/>
        <v>48.501645628004468</v>
      </c>
      <c r="E103" s="3">
        <f t="shared" si="11"/>
        <v>46.418920560052726</v>
      </c>
      <c r="F103" s="3">
        <f t="shared" si="13"/>
        <v>47.055826303706809</v>
      </c>
      <c r="G103" s="3">
        <f t="shared" si="14"/>
        <v>-11.751645628004475</v>
      </c>
      <c r="H103" s="3">
        <f t="shared" si="15"/>
        <v>-9.668920560052733</v>
      </c>
      <c r="I103" s="3">
        <f t="shared" si="16"/>
        <v>-10.305826303706816</v>
      </c>
      <c r="L103" s="3">
        <f t="shared" si="17"/>
        <v>9</v>
      </c>
      <c r="M103" s="3">
        <f t="shared" si="18"/>
        <v>81</v>
      </c>
      <c r="N103" s="3">
        <f t="shared" si="19"/>
        <v>729</v>
      </c>
      <c r="AN103"/>
      <c r="AO103"/>
      <c r="AP103"/>
      <c r="AQ103"/>
      <c r="AR103"/>
      <c r="AS103"/>
      <c r="AT103"/>
      <c r="AU103"/>
      <c r="AV103"/>
    </row>
    <row r="104" spans="1:48" x14ac:dyDescent="0.3">
      <c r="A104" s="3">
        <v>2002</v>
      </c>
      <c r="B104" s="10">
        <v>22.891666666666666</v>
      </c>
      <c r="C104" s="3">
        <f t="shared" si="12"/>
        <v>43</v>
      </c>
      <c r="D104" s="3">
        <f t="shared" si="10"/>
        <v>48.482950920056396</v>
      </c>
      <c r="E104" s="3">
        <f t="shared" si="11"/>
        <v>46.11621788829305</v>
      </c>
      <c r="F104" s="3">
        <f t="shared" si="13"/>
        <v>46.576502711438032</v>
      </c>
      <c r="G104" s="3">
        <f t="shared" si="14"/>
        <v>-25.59128425338973</v>
      </c>
      <c r="H104" s="3">
        <f t="shared" si="15"/>
        <v>-23.224551221626385</v>
      </c>
      <c r="I104" s="3">
        <f t="shared" si="16"/>
        <v>-23.684836044771366</v>
      </c>
      <c r="L104" s="3">
        <f t="shared" si="17"/>
        <v>10</v>
      </c>
      <c r="M104" s="3">
        <f t="shared" si="18"/>
        <v>100</v>
      </c>
      <c r="N104" s="3">
        <f t="shared" si="19"/>
        <v>1000</v>
      </c>
      <c r="AN104"/>
      <c r="AO104"/>
      <c r="AP104"/>
      <c r="AQ104"/>
      <c r="AR104"/>
      <c r="AS104"/>
      <c r="AT104"/>
      <c r="AU104"/>
      <c r="AV104"/>
    </row>
    <row r="105" spans="1:48" x14ac:dyDescent="0.3">
      <c r="A105" s="3">
        <v>2003</v>
      </c>
      <c r="B105" s="10">
        <v>35.4</v>
      </c>
      <c r="C105" s="3">
        <f t="shared" si="12"/>
        <v>44</v>
      </c>
      <c r="D105" s="3">
        <f t="shared" si="10"/>
        <v>48.464256212108324</v>
      </c>
      <c r="E105" s="3">
        <f t="shared" si="11"/>
        <v>45.806832676208408</v>
      </c>
      <c r="F105" s="3">
        <f t="shared" si="13"/>
        <v>46.076958789928241</v>
      </c>
      <c r="G105" s="3">
        <f t="shared" si="14"/>
        <v>-13.064256212108326</v>
      </c>
      <c r="H105" s="3">
        <f t="shared" si="15"/>
        <v>-10.40683267620841</v>
      </c>
      <c r="I105" s="3">
        <f t="shared" si="16"/>
        <v>-10.676958789928243</v>
      </c>
      <c r="L105" s="3">
        <f t="shared" si="17"/>
        <v>11</v>
      </c>
      <c r="M105" s="3">
        <f t="shared" si="18"/>
        <v>121</v>
      </c>
      <c r="N105" s="3">
        <f t="shared" si="19"/>
        <v>1331</v>
      </c>
      <c r="AN105"/>
      <c r="AO105"/>
      <c r="AP105"/>
      <c r="AQ105"/>
      <c r="AR105"/>
      <c r="AS105"/>
      <c r="AT105"/>
      <c r="AU105"/>
      <c r="AV105"/>
    </row>
    <row r="106" spans="1:48" x14ac:dyDescent="0.3">
      <c r="A106" s="3">
        <v>2004</v>
      </c>
      <c r="B106" s="10">
        <v>29.316666666666663</v>
      </c>
      <c r="C106" s="3">
        <f t="shared" si="12"/>
        <v>45</v>
      </c>
      <c r="D106" s="3">
        <f t="shared" si="10"/>
        <v>48.44556150416026</v>
      </c>
      <c r="E106" s="3">
        <f t="shared" si="11"/>
        <v>45.490764923798778</v>
      </c>
      <c r="F106" s="3">
        <f t="shared" si="13"/>
        <v>45.556879706877062</v>
      </c>
      <c r="G106" s="3">
        <f t="shared" si="14"/>
        <v>-19.128894837493597</v>
      </c>
      <c r="H106" s="3">
        <f t="shared" si="15"/>
        <v>-16.174098257132115</v>
      </c>
      <c r="I106" s="3">
        <f t="shared" si="16"/>
        <v>-16.240213040210399</v>
      </c>
      <c r="L106" s="3">
        <f t="shared" si="17"/>
        <v>12</v>
      </c>
      <c r="M106" s="3">
        <f t="shared" si="18"/>
        <v>144</v>
      </c>
      <c r="N106" s="3">
        <f t="shared" si="19"/>
        <v>1728</v>
      </c>
      <c r="AN106"/>
      <c r="AO106"/>
      <c r="AP106"/>
      <c r="AQ106"/>
      <c r="AR106"/>
      <c r="AS106"/>
      <c r="AT106"/>
      <c r="AU106"/>
      <c r="AV106"/>
    </row>
    <row r="107" spans="1:48" x14ac:dyDescent="0.3">
      <c r="A107" s="3">
        <v>2005</v>
      </c>
      <c r="B107" s="10">
        <v>46</v>
      </c>
      <c r="C107" s="3">
        <f t="shared" si="12"/>
        <v>46</v>
      </c>
      <c r="D107" s="3">
        <f t="shared" si="10"/>
        <v>48.426866796212188</v>
      </c>
      <c r="E107" s="3">
        <f t="shared" si="11"/>
        <v>45.168014631064175</v>
      </c>
      <c r="F107" s="3">
        <f t="shared" si="13"/>
        <v>45.015950629984133</v>
      </c>
      <c r="G107" s="3">
        <f t="shared" si="14"/>
        <v>-2.4268667962121881</v>
      </c>
      <c r="H107" s="3">
        <f t="shared" si="15"/>
        <v>0.83198536893582542</v>
      </c>
      <c r="I107" s="3">
        <f t="shared" si="16"/>
        <v>0.98404937001586745</v>
      </c>
      <c r="L107" s="3">
        <f t="shared" si="17"/>
        <v>13</v>
      </c>
      <c r="M107" s="3">
        <f t="shared" si="18"/>
        <v>169</v>
      </c>
      <c r="N107" s="3">
        <f t="shared" si="19"/>
        <v>2197</v>
      </c>
      <c r="AN107"/>
      <c r="AO107"/>
      <c r="AP107"/>
      <c r="AQ107"/>
      <c r="AR107"/>
      <c r="AS107"/>
      <c r="AT107"/>
      <c r="AU107"/>
      <c r="AV107"/>
    </row>
    <row r="108" spans="1:48" x14ac:dyDescent="0.3">
      <c r="A108" s="3">
        <v>2006</v>
      </c>
      <c r="B108" s="10">
        <v>53.975000000000001</v>
      </c>
      <c r="C108" s="3">
        <f t="shared" si="12"/>
        <v>47</v>
      </c>
      <c r="D108" s="3">
        <f t="shared" si="10"/>
        <v>48.408172088264124</v>
      </c>
      <c r="E108" s="3">
        <f t="shared" si="11"/>
        <v>44.83858179800459</v>
      </c>
      <c r="F108" s="3">
        <f t="shared" si="13"/>
        <v>44.453856726949077</v>
      </c>
      <c r="G108" s="3">
        <f t="shared" si="14"/>
        <v>5.5668279117358779</v>
      </c>
      <c r="H108" s="3">
        <f t="shared" si="15"/>
        <v>9.1364182019954114</v>
      </c>
      <c r="I108" s="3">
        <f t="shared" si="16"/>
        <v>9.5211432730509244</v>
      </c>
      <c r="L108" s="3">
        <f t="shared" si="17"/>
        <v>14</v>
      </c>
      <c r="M108" s="3">
        <f t="shared" si="18"/>
        <v>196</v>
      </c>
      <c r="N108" s="3">
        <f t="shared" si="19"/>
        <v>2744</v>
      </c>
      <c r="AN108"/>
      <c r="AO108"/>
      <c r="AP108"/>
      <c r="AQ108"/>
      <c r="AR108"/>
      <c r="AS108"/>
      <c r="AT108"/>
      <c r="AU108"/>
      <c r="AV108"/>
    </row>
    <row r="109" spans="1:48" x14ac:dyDescent="0.3">
      <c r="A109" s="3">
        <v>2007</v>
      </c>
      <c r="B109" s="10">
        <v>49.56666666666667</v>
      </c>
      <c r="C109" s="3">
        <f t="shared" si="12"/>
        <v>48</v>
      </c>
      <c r="D109" s="3">
        <f t="shared" si="10"/>
        <v>48.389477380316052</v>
      </c>
      <c r="E109" s="3">
        <f t="shared" si="11"/>
        <v>44.502466424620025</v>
      </c>
      <c r="F109" s="3">
        <f t="shared" si="13"/>
        <v>43.870283165471534</v>
      </c>
      <c r="G109" s="3">
        <f t="shared" si="14"/>
        <v>1.1771892863506181</v>
      </c>
      <c r="H109" s="3">
        <f t="shared" si="15"/>
        <v>5.0642002420466454</v>
      </c>
      <c r="I109" s="3">
        <f t="shared" si="16"/>
        <v>5.696383501195136</v>
      </c>
      <c r="L109" s="3">
        <f t="shared" si="17"/>
        <v>15</v>
      </c>
      <c r="M109" s="3">
        <f t="shared" si="18"/>
        <v>225</v>
      </c>
      <c r="N109" s="3">
        <f t="shared" si="19"/>
        <v>3375</v>
      </c>
      <c r="AN109"/>
      <c r="AO109"/>
      <c r="AP109"/>
      <c r="AQ109"/>
      <c r="AR109"/>
      <c r="AS109"/>
      <c r="AT109"/>
      <c r="AU109"/>
      <c r="AV109"/>
    </row>
    <row r="110" spans="1:48" x14ac:dyDescent="0.3">
      <c r="A110" s="3">
        <v>2008</v>
      </c>
      <c r="B110" s="10">
        <v>59.766666666666659</v>
      </c>
      <c r="C110" s="3">
        <f t="shared" si="12"/>
        <v>49</v>
      </c>
      <c r="D110" s="3">
        <f t="shared" si="10"/>
        <v>48.370782672367987</v>
      </c>
      <c r="E110" s="3">
        <f t="shared" si="11"/>
        <v>44.159668510910493</v>
      </c>
      <c r="F110" s="3">
        <f t="shared" si="13"/>
        <v>43.264915113251107</v>
      </c>
      <c r="G110" s="3">
        <f t="shared" si="14"/>
        <v>11.395883994298671</v>
      </c>
      <c r="H110" s="3">
        <f t="shared" si="15"/>
        <v>15.606998155756166</v>
      </c>
      <c r="I110" s="3">
        <f t="shared" si="16"/>
        <v>16.501751553415552</v>
      </c>
      <c r="L110" s="3">
        <f t="shared" si="17"/>
        <v>16</v>
      </c>
      <c r="M110" s="3">
        <f t="shared" si="18"/>
        <v>256</v>
      </c>
      <c r="N110" s="3">
        <f t="shared" si="19"/>
        <v>4096</v>
      </c>
      <c r="AN110"/>
      <c r="AO110"/>
      <c r="AP110"/>
      <c r="AQ110"/>
      <c r="AR110"/>
      <c r="AS110"/>
      <c r="AT110"/>
      <c r="AU110"/>
      <c r="AV110"/>
    </row>
    <row r="111" spans="1:48" x14ac:dyDescent="0.3">
      <c r="A111" s="3">
        <v>2009</v>
      </c>
      <c r="B111" s="10">
        <v>30.091666666666665</v>
      </c>
      <c r="C111" s="3">
        <f t="shared" si="12"/>
        <v>50</v>
      </c>
      <c r="D111" s="3">
        <f t="shared" si="10"/>
        <v>48.352087964419916</v>
      </c>
      <c r="E111" s="3">
        <f t="shared" si="11"/>
        <v>43.810188056875965</v>
      </c>
      <c r="F111" s="3">
        <f t="shared" si="13"/>
        <v>42.63743773798744</v>
      </c>
      <c r="G111" s="3">
        <f t="shared" si="14"/>
        <v>-18.260421297753251</v>
      </c>
      <c r="H111" s="3">
        <f t="shared" si="15"/>
        <v>-13.7185213902093</v>
      </c>
      <c r="I111" s="3">
        <f t="shared" si="16"/>
        <v>-12.545771071320775</v>
      </c>
      <c r="L111" s="3">
        <f t="shared" si="17"/>
        <v>17</v>
      </c>
      <c r="M111" s="3">
        <f t="shared" si="18"/>
        <v>289</v>
      </c>
      <c r="N111" s="3">
        <f t="shared" si="19"/>
        <v>4913</v>
      </c>
      <c r="AN111"/>
      <c r="AO111"/>
      <c r="AP111"/>
      <c r="AQ111"/>
      <c r="AR111"/>
      <c r="AS111"/>
      <c r="AT111"/>
      <c r="AU111"/>
      <c r="AV111"/>
    </row>
    <row r="112" spans="1:48" x14ac:dyDescent="0.3">
      <c r="A112" s="3">
        <v>2010</v>
      </c>
      <c r="B112" s="10">
        <v>37.625</v>
      </c>
      <c r="C112" s="3">
        <f t="shared" si="12"/>
        <v>51</v>
      </c>
      <c r="D112" s="3">
        <f t="shared" si="10"/>
        <v>48.333393256471851</v>
      </c>
      <c r="E112" s="3">
        <f t="shared" si="11"/>
        <v>43.454025062516472</v>
      </c>
      <c r="F112" s="3">
        <f t="shared" si="13"/>
        <v>41.987536207380153</v>
      </c>
      <c r="G112" s="3">
        <f t="shared" si="14"/>
        <v>-10.708393256471851</v>
      </c>
      <c r="H112" s="3">
        <f t="shared" si="15"/>
        <v>-5.8290250625164717</v>
      </c>
      <c r="I112" s="3">
        <f t="shared" si="16"/>
        <v>-4.3625362073801526</v>
      </c>
      <c r="L112" s="3">
        <f t="shared" si="17"/>
        <v>18</v>
      </c>
      <c r="M112" s="3">
        <f t="shared" si="18"/>
        <v>324</v>
      </c>
      <c r="N112" s="3">
        <f t="shared" si="19"/>
        <v>5832</v>
      </c>
      <c r="AN112"/>
      <c r="AO112"/>
      <c r="AP112"/>
      <c r="AQ112"/>
      <c r="AR112"/>
      <c r="AS112"/>
      <c r="AT112"/>
      <c r="AU112"/>
      <c r="AV112"/>
    </row>
    <row r="113" spans="1:48" x14ac:dyDescent="0.3">
      <c r="A113" s="3">
        <v>2011</v>
      </c>
      <c r="B113" s="10">
        <v>58.758333333333333</v>
      </c>
      <c r="C113" s="3">
        <f t="shared" si="12"/>
        <v>52</v>
      </c>
      <c r="D113" s="3">
        <f t="shared" si="10"/>
        <v>48.314698548523779</v>
      </c>
      <c r="E113" s="3">
        <f t="shared" si="11"/>
        <v>43.09117952783199</v>
      </c>
      <c r="F113" s="3">
        <f t="shared" si="13"/>
        <v>41.314895689128882</v>
      </c>
      <c r="G113" s="3">
        <f t="shared" si="14"/>
        <v>10.443634784809554</v>
      </c>
      <c r="H113" s="3">
        <f t="shared" si="15"/>
        <v>15.667153805501343</v>
      </c>
      <c r="I113" s="3">
        <f t="shared" si="16"/>
        <v>17.443437644204451</v>
      </c>
      <c r="L113" s="3">
        <f t="shared" si="17"/>
        <v>19</v>
      </c>
      <c r="M113" s="3">
        <f t="shared" si="18"/>
        <v>361</v>
      </c>
      <c r="N113" s="3">
        <f t="shared" si="19"/>
        <v>6859</v>
      </c>
      <c r="AN113"/>
      <c r="AO113"/>
      <c r="AP113"/>
      <c r="AQ113"/>
      <c r="AR113"/>
      <c r="AS113"/>
      <c r="AT113"/>
      <c r="AU113"/>
      <c r="AV113"/>
    </row>
    <row r="114" spans="1:48" x14ac:dyDescent="0.3">
      <c r="A114" s="3">
        <v>2012</v>
      </c>
      <c r="B114" s="10">
        <v>41.125</v>
      </c>
      <c r="C114" s="3">
        <f t="shared" si="12"/>
        <v>53</v>
      </c>
      <c r="D114" s="3">
        <f t="shared" si="10"/>
        <v>48.296003840575715</v>
      </c>
      <c r="E114" s="3">
        <f t="shared" si="11"/>
        <v>42.721651452822535</v>
      </c>
      <c r="F114" s="3">
        <f t="shared" si="13"/>
        <v>40.619201350933238</v>
      </c>
      <c r="G114" s="3">
        <f t="shared" si="14"/>
        <v>-7.1710038405757146</v>
      </c>
      <c r="H114" s="3">
        <f t="shared" si="15"/>
        <v>-1.5966514528225346</v>
      </c>
      <c r="I114" s="3">
        <f t="shared" si="16"/>
        <v>0.50579864906676164</v>
      </c>
      <c r="L114" s="3">
        <f t="shared" si="17"/>
        <v>20</v>
      </c>
      <c r="M114" s="3">
        <f t="shared" si="18"/>
        <v>400</v>
      </c>
      <c r="N114" s="3">
        <f t="shared" si="19"/>
        <v>8000</v>
      </c>
      <c r="AN114"/>
      <c r="AO114"/>
      <c r="AP114"/>
      <c r="AQ114"/>
      <c r="AR114"/>
      <c r="AS114"/>
      <c r="AT114"/>
      <c r="AU114"/>
      <c r="AV114"/>
    </row>
    <row r="115" spans="1:48" x14ac:dyDescent="0.3">
      <c r="A115" s="3">
        <v>2013</v>
      </c>
      <c r="B115" s="10">
        <v>48.883333333333347</v>
      </c>
      <c r="C115" s="3">
        <f t="shared" si="12"/>
        <v>54</v>
      </c>
      <c r="D115" s="3">
        <f t="shared" si="10"/>
        <v>48.277309132627643</v>
      </c>
      <c r="E115" s="3">
        <f t="shared" si="11"/>
        <v>42.345440837488098</v>
      </c>
      <c r="F115" s="3">
        <f t="shared" si="13"/>
        <v>39.900138360492875</v>
      </c>
      <c r="G115" s="3">
        <f t="shared" si="14"/>
        <v>0.60602420070570417</v>
      </c>
      <c r="H115" s="3">
        <f t="shared" si="15"/>
        <v>6.5378924958452487</v>
      </c>
      <c r="I115" s="3">
        <f t="shared" si="16"/>
        <v>8.9831949728404723</v>
      </c>
      <c r="L115" s="3">
        <f t="shared" si="17"/>
        <v>21</v>
      </c>
      <c r="M115" s="3">
        <f t="shared" si="18"/>
        <v>441</v>
      </c>
      <c r="N115" s="3">
        <f t="shared" si="19"/>
        <v>9261</v>
      </c>
      <c r="AN115"/>
      <c r="AO115"/>
      <c r="AP115"/>
      <c r="AQ115"/>
      <c r="AR115"/>
      <c r="AS115"/>
      <c r="AT115"/>
      <c r="AU115"/>
      <c r="AV115"/>
    </row>
    <row r="116" spans="1:48" x14ac:dyDescent="0.3">
      <c r="A116" s="3">
        <v>2014</v>
      </c>
      <c r="B116" s="10">
        <v>31.908333333333331</v>
      </c>
      <c r="C116" s="3">
        <f t="shared" si="12"/>
        <v>55</v>
      </c>
      <c r="D116" s="3">
        <f t="shared" si="10"/>
        <v>48.258614424679578</v>
      </c>
      <c r="E116" s="3">
        <f t="shared" si="11"/>
        <v>41.962547681828681</v>
      </c>
      <c r="F116" s="3">
        <f t="shared" si="13"/>
        <v>39.157391885507401</v>
      </c>
      <c r="G116" s="3">
        <f t="shared" si="14"/>
        <v>-16.350281091346247</v>
      </c>
      <c r="H116" s="3">
        <f t="shared" si="15"/>
        <v>-10.05421434849535</v>
      </c>
      <c r="I116" s="3">
        <f t="shared" si="16"/>
        <v>-7.2490585521740698</v>
      </c>
      <c r="L116" s="3">
        <f t="shared" si="17"/>
        <v>22</v>
      </c>
      <c r="M116" s="3">
        <f t="shared" si="18"/>
        <v>484</v>
      </c>
      <c r="N116" s="3">
        <f t="shared" si="19"/>
        <v>10648</v>
      </c>
      <c r="AN116"/>
      <c r="AO116"/>
      <c r="AP116"/>
      <c r="AQ116"/>
      <c r="AR116"/>
      <c r="AS116"/>
      <c r="AT116"/>
      <c r="AU116"/>
      <c r="AV116"/>
    </row>
    <row r="117" spans="1:48" x14ac:dyDescent="0.3">
      <c r="A117" s="3">
        <v>2015</v>
      </c>
      <c r="B117" s="10">
        <v>42.56666666666667</v>
      </c>
      <c r="C117" s="3">
        <f t="shared" si="12"/>
        <v>56</v>
      </c>
      <c r="D117" s="3">
        <f t="shared" si="10"/>
        <v>48.239919716731507</v>
      </c>
      <c r="E117" s="3">
        <f t="shared" si="11"/>
        <v>41.572971985844291</v>
      </c>
      <c r="F117" s="3">
        <f t="shared" si="13"/>
        <v>38.390647093676435</v>
      </c>
      <c r="G117" s="3">
        <f t="shared" si="14"/>
        <v>-5.6732530500648366</v>
      </c>
      <c r="H117" s="3">
        <f t="shared" si="15"/>
        <v>0.99369468082237944</v>
      </c>
      <c r="I117" s="3">
        <f t="shared" si="16"/>
        <v>4.176019572990235</v>
      </c>
      <c r="L117" s="3">
        <f t="shared" si="17"/>
        <v>23</v>
      </c>
      <c r="M117" s="3">
        <f t="shared" si="18"/>
        <v>529</v>
      </c>
      <c r="N117" s="3">
        <f t="shared" si="19"/>
        <v>12167</v>
      </c>
      <c r="AN117"/>
      <c r="AO117"/>
      <c r="AP117"/>
      <c r="AQ117"/>
      <c r="AR117"/>
      <c r="AS117"/>
      <c r="AT117"/>
      <c r="AU117"/>
      <c r="AV117"/>
    </row>
    <row r="118" spans="1:48" x14ac:dyDescent="0.3">
      <c r="A118" s="3">
        <v>2016</v>
      </c>
      <c r="B118" s="10">
        <v>37.008333333333333</v>
      </c>
      <c r="C118" s="3">
        <f t="shared" si="12"/>
        <v>57</v>
      </c>
      <c r="D118" s="3">
        <f t="shared" si="10"/>
        <v>48.221225008783442</v>
      </c>
      <c r="E118" s="3">
        <f t="shared" si="11"/>
        <v>41.176713749534912</v>
      </c>
      <c r="F118" s="3">
        <f t="shared" si="13"/>
        <v>37.599589152699622</v>
      </c>
      <c r="G118" s="3">
        <f t="shared" si="14"/>
        <v>-11.212891675450109</v>
      </c>
      <c r="H118" s="3">
        <f t="shared" si="15"/>
        <v>-4.168380416201579</v>
      </c>
      <c r="I118" s="3">
        <f t="shared" si="16"/>
        <v>-0.5912558193662889</v>
      </c>
      <c r="L118" s="3">
        <f t="shared" si="17"/>
        <v>24</v>
      </c>
      <c r="M118" s="3">
        <f t="shared" si="18"/>
        <v>576</v>
      </c>
      <c r="N118" s="3">
        <f t="shared" si="19"/>
        <v>13824</v>
      </c>
      <c r="AN118"/>
      <c r="AO118"/>
      <c r="AP118"/>
      <c r="AQ118"/>
      <c r="AR118"/>
      <c r="AS118"/>
      <c r="AT118"/>
      <c r="AU118"/>
      <c r="AV118"/>
    </row>
    <row r="119" spans="1:48" x14ac:dyDescent="0.3">
      <c r="A119" s="3">
        <v>2017</v>
      </c>
      <c r="B119" s="10">
        <v>41.458333333333336</v>
      </c>
      <c r="C119" s="3">
        <f t="shared" si="12"/>
        <v>58</v>
      </c>
      <c r="D119" s="3">
        <f t="shared" si="10"/>
        <v>48.20253030083537</v>
      </c>
      <c r="E119" s="3">
        <f t="shared" si="11"/>
        <v>40.773772972900566</v>
      </c>
      <c r="F119" s="3">
        <f t="shared" si="13"/>
        <v>36.783903230276586</v>
      </c>
      <c r="G119" s="3">
        <f t="shared" si="14"/>
        <v>-6.7441969675020346</v>
      </c>
      <c r="H119" s="3">
        <f t="shared" si="15"/>
        <v>0.68456036043276924</v>
      </c>
      <c r="I119" s="3">
        <f t="shared" si="16"/>
        <v>4.6744301030567499</v>
      </c>
      <c r="L119" s="3">
        <f t="shared" si="17"/>
        <v>25</v>
      </c>
      <c r="M119" s="3">
        <f t="shared" si="18"/>
        <v>625</v>
      </c>
      <c r="N119" s="3">
        <f t="shared" si="19"/>
        <v>15625</v>
      </c>
      <c r="AN119"/>
      <c r="AO119"/>
      <c r="AP119"/>
      <c r="AQ119"/>
      <c r="AR119"/>
      <c r="AS119"/>
      <c r="AT119"/>
      <c r="AU119"/>
      <c r="AV119"/>
    </row>
    <row r="120" spans="1:48" x14ac:dyDescent="0.3">
      <c r="L120" s="3">
        <f t="shared" si="17"/>
        <v>26</v>
      </c>
      <c r="M120" s="3">
        <f t="shared" si="18"/>
        <v>676</v>
      </c>
      <c r="N120" s="3">
        <f t="shared" si="19"/>
        <v>17576</v>
      </c>
      <c r="AN120"/>
      <c r="AO120"/>
      <c r="AP120"/>
      <c r="AQ120"/>
      <c r="AR120"/>
      <c r="AS120"/>
      <c r="AT120"/>
      <c r="AU120"/>
      <c r="AV120"/>
    </row>
    <row r="121" spans="1:48" x14ac:dyDescent="0.3">
      <c r="L121" s="3">
        <f t="shared" si="17"/>
        <v>27</v>
      </c>
      <c r="M121" s="3">
        <f t="shared" si="18"/>
        <v>729</v>
      </c>
      <c r="N121" s="3">
        <f t="shared" si="19"/>
        <v>19683</v>
      </c>
      <c r="AN121"/>
      <c r="AO121"/>
      <c r="AP121"/>
      <c r="AQ121"/>
      <c r="AR121"/>
      <c r="AS121"/>
      <c r="AT121"/>
      <c r="AU121"/>
      <c r="AV121"/>
    </row>
    <row r="122" spans="1:48" x14ac:dyDescent="0.3">
      <c r="L122" s="3">
        <f t="shared" si="17"/>
        <v>28</v>
      </c>
      <c r="M122" s="3">
        <f t="shared" si="18"/>
        <v>784</v>
      </c>
      <c r="N122" s="3">
        <f t="shared" si="19"/>
        <v>21952</v>
      </c>
      <c r="AN122"/>
      <c r="AO122"/>
      <c r="AP122"/>
      <c r="AQ122"/>
      <c r="AR122"/>
      <c r="AS122"/>
      <c r="AT122"/>
      <c r="AU122"/>
      <c r="AV122"/>
    </row>
    <row r="123" spans="1:48" x14ac:dyDescent="0.3">
      <c r="L123" s="3">
        <f t="shared" si="17"/>
        <v>29</v>
      </c>
      <c r="M123" s="3">
        <f t="shared" si="18"/>
        <v>841</v>
      </c>
      <c r="N123" s="3">
        <f t="shared" si="19"/>
        <v>24389</v>
      </c>
      <c r="AN123"/>
      <c r="AO123"/>
      <c r="AP123"/>
      <c r="AQ123"/>
      <c r="AR123"/>
      <c r="AS123"/>
      <c r="AT123"/>
      <c r="AU123"/>
      <c r="AV123"/>
    </row>
    <row r="124" spans="1:48" x14ac:dyDescent="0.3">
      <c r="L124" s="3">
        <f t="shared" si="17"/>
        <v>30</v>
      </c>
      <c r="M124" s="3">
        <f t="shared" si="18"/>
        <v>900</v>
      </c>
      <c r="N124" s="3">
        <f t="shared" si="19"/>
        <v>27000</v>
      </c>
      <c r="AN124"/>
      <c r="AO124"/>
      <c r="AP124"/>
      <c r="AQ124"/>
      <c r="AR124"/>
      <c r="AS124"/>
      <c r="AT124"/>
      <c r="AU124"/>
      <c r="AV124"/>
    </row>
    <row r="125" spans="1:48" x14ac:dyDescent="0.3">
      <c r="L125" s="3">
        <f t="shared" si="17"/>
        <v>31</v>
      </c>
      <c r="M125" s="3">
        <f t="shared" si="18"/>
        <v>961</v>
      </c>
      <c r="N125" s="3">
        <f t="shared" si="19"/>
        <v>29791</v>
      </c>
      <c r="AN125"/>
      <c r="AO125"/>
      <c r="AP125"/>
      <c r="AQ125"/>
      <c r="AR125"/>
      <c r="AS125"/>
      <c r="AT125"/>
      <c r="AU125"/>
      <c r="AV125"/>
    </row>
    <row r="126" spans="1:48" x14ac:dyDescent="0.3">
      <c r="L126" s="3">
        <f t="shared" si="17"/>
        <v>32</v>
      </c>
      <c r="M126" s="3">
        <f t="shared" si="18"/>
        <v>1024</v>
      </c>
      <c r="N126" s="3">
        <f t="shared" si="19"/>
        <v>32768</v>
      </c>
      <c r="AN126"/>
      <c r="AO126"/>
      <c r="AP126"/>
      <c r="AQ126"/>
      <c r="AR126"/>
      <c r="AS126"/>
      <c r="AT126"/>
      <c r="AU126"/>
      <c r="AV126"/>
    </row>
    <row r="127" spans="1:48" x14ac:dyDescent="0.3">
      <c r="L127" s="3">
        <f t="shared" si="17"/>
        <v>33</v>
      </c>
      <c r="M127" s="3">
        <f t="shared" si="18"/>
        <v>1089</v>
      </c>
      <c r="N127" s="3">
        <f t="shared" si="19"/>
        <v>35937</v>
      </c>
      <c r="AN127"/>
      <c r="AO127"/>
      <c r="AP127"/>
      <c r="AQ127"/>
      <c r="AR127"/>
      <c r="AS127"/>
      <c r="AT127"/>
      <c r="AU127"/>
      <c r="AV127"/>
    </row>
    <row r="128" spans="1:48" x14ac:dyDescent="0.3">
      <c r="L128" s="3">
        <f t="shared" si="17"/>
        <v>34</v>
      </c>
      <c r="M128" s="3">
        <f t="shared" si="18"/>
        <v>1156</v>
      </c>
      <c r="N128" s="3">
        <f t="shared" si="19"/>
        <v>39304</v>
      </c>
      <c r="AN128"/>
      <c r="AO128"/>
      <c r="AP128"/>
      <c r="AQ128"/>
      <c r="AR128"/>
      <c r="AS128"/>
      <c r="AT128"/>
      <c r="AU128"/>
      <c r="AV128"/>
    </row>
    <row r="129" spans="12:48" x14ac:dyDescent="0.3">
      <c r="L129" s="3">
        <f t="shared" si="17"/>
        <v>35</v>
      </c>
      <c r="M129" s="3">
        <f t="shared" si="18"/>
        <v>1225</v>
      </c>
      <c r="N129" s="3">
        <f t="shared" si="19"/>
        <v>42875</v>
      </c>
      <c r="AN129"/>
      <c r="AO129"/>
      <c r="AP129"/>
      <c r="AQ129"/>
      <c r="AR129"/>
      <c r="AS129"/>
      <c r="AT129"/>
      <c r="AU129"/>
      <c r="AV129"/>
    </row>
    <row r="130" spans="12:48" x14ac:dyDescent="0.3">
      <c r="L130" s="3">
        <f t="shared" si="17"/>
        <v>36</v>
      </c>
      <c r="M130" s="3">
        <f t="shared" si="18"/>
        <v>1296</v>
      </c>
      <c r="N130" s="3">
        <f t="shared" si="19"/>
        <v>46656</v>
      </c>
      <c r="AN130"/>
      <c r="AO130"/>
      <c r="AP130"/>
      <c r="AQ130"/>
      <c r="AR130"/>
      <c r="AS130"/>
      <c r="AT130"/>
      <c r="AU130"/>
      <c r="AV130"/>
    </row>
    <row r="131" spans="12:48" x14ac:dyDescent="0.3">
      <c r="L131" s="3">
        <f t="shared" si="17"/>
        <v>37</v>
      </c>
      <c r="M131" s="3">
        <f t="shared" si="18"/>
        <v>1369</v>
      </c>
      <c r="N131" s="3">
        <f t="shared" si="19"/>
        <v>50653</v>
      </c>
      <c r="AN131"/>
      <c r="AO131"/>
      <c r="AP131"/>
      <c r="AQ131"/>
      <c r="AR131"/>
      <c r="AS131"/>
      <c r="AT131"/>
      <c r="AU131"/>
      <c r="AV131"/>
    </row>
    <row r="132" spans="12:48" x14ac:dyDescent="0.3">
      <c r="L132" s="3">
        <f t="shared" si="17"/>
        <v>38</v>
      </c>
      <c r="M132" s="3">
        <f t="shared" si="18"/>
        <v>1444</v>
      </c>
      <c r="N132" s="3">
        <f t="shared" si="19"/>
        <v>54872</v>
      </c>
      <c r="AN132"/>
      <c r="AO132"/>
      <c r="AP132"/>
      <c r="AQ132"/>
      <c r="AR132"/>
      <c r="AS132"/>
      <c r="AT132"/>
      <c r="AU132"/>
      <c r="AV132"/>
    </row>
    <row r="133" spans="12:48" x14ac:dyDescent="0.3">
      <c r="L133" s="3">
        <f t="shared" si="17"/>
        <v>39</v>
      </c>
      <c r="M133" s="3">
        <f t="shared" si="18"/>
        <v>1521</v>
      </c>
      <c r="N133" s="3">
        <f t="shared" si="19"/>
        <v>59319</v>
      </c>
      <c r="AN133"/>
      <c r="AO133"/>
      <c r="AP133"/>
      <c r="AQ133"/>
      <c r="AR133"/>
      <c r="AS133"/>
      <c r="AT133"/>
      <c r="AU133"/>
      <c r="AV133"/>
    </row>
    <row r="134" spans="12:48" x14ac:dyDescent="0.3">
      <c r="L134" s="3">
        <f t="shared" si="17"/>
        <v>40</v>
      </c>
      <c r="M134" s="3">
        <f t="shared" si="18"/>
        <v>1600</v>
      </c>
      <c r="N134" s="3">
        <f t="shared" si="19"/>
        <v>64000</v>
      </c>
      <c r="AN134"/>
      <c r="AO134"/>
      <c r="AP134"/>
      <c r="AQ134"/>
      <c r="AR134"/>
      <c r="AS134"/>
      <c r="AT134"/>
      <c r="AU134"/>
      <c r="AV134"/>
    </row>
    <row r="135" spans="12:48" x14ac:dyDescent="0.3">
      <c r="L135" s="3">
        <f t="shared" si="17"/>
        <v>41</v>
      </c>
      <c r="M135" s="3">
        <f t="shared" si="18"/>
        <v>1681</v>
      </c>
      <c r="N135" s="3">
        <f t="shared" si="19"/>
        <v>68921</v>
      </c>
      <c r="AN135"/>
      <c r="AO135"/>
      <c r="AP135"/>
      <c r="AQ135"/>
      <c r="AR135"/>
      <c r="AS135"/>
      <c r="AT135"/>
      <c r="AU135"/>
      <c r="AV135"/>
    </row>
    <row r="136" spans="12:48" x14ac:dyDescent="0.3">
      <c r="L136" s="3">
        <f t="shared" si="17"/>
        <v>42</v>
      </c>
      <c r="M136" s="3">
        <f t="shared" si="18"/>
        <v>1764</v>
      </c>
      <c r="N136" s="3">
        <f t="shared" si="19"/>
        <v>74088</v>
      </c>
      <c r="AN136"/>
      <c r="AO136"/>
      <c r="AP136"/>
      <c r="AQ136"/>
      <c r="AR136"/>
      <c r="AS136"/>
      <c r="AT136"/>
      <c r="AU136"/>
      <c r="AV136"/>
    </row>
    <row r="137" spans="12:48" x14ac:dyDescent="0.3">
      <c r="L137" s="3">
        <f t="shared" si="17"/>
        <v>43</v>
      </c>
      <c r="M137" s="3">
        <f t="shared" si="18"/>
        <v>1849</v>
      </c>
      <c r="N137" s="3">
        <f t="shared" si="19"/>
        <v>79507</v>
      </c>
      <c r="AN137"/>
      <c r="AO137"/>
      <c r="AP137"/>
      <c r="AQ137"/>
      <c r="AR137"/>
      <c r="AS137"/>
      <c r="AT137"/>
      <c r="AU137"/>
      <c r="AV137"/>
    </row>
    <row r="138" spans="12:48" x14ac:dyDescent="0.3">
      <c r="L138" s="3">
        <f t="shared" si="17"/>
        <v>44</v>
      </c>
      <c r="M138" s="3">
        <f t="shared" si="18"/>
        <v>1936</v>
      </c>
      <c r="N138" s="3">
        <f t="shared" si="19"/>
        <v>85184</v>
      </c>
      <c r="AN138"/>
      <c r="AO138"/>
      <c r="AP138"/>
      <c r="AQ138"/>
      <c r="AR138"/>
      <c r="AS138"/>
      <c r="AT138"/>
      <c r="AU138"/>
      <c r="AV138"/>
    </row>
    <row r="139" spans="12:48" x14ac:dyDescent="0.3">
      <c r="L139" s="3">
        <f t="shared" si="17"/>
        <v>45</v>
      </c>
      <c r="M139" s="3">
        <f t="shared" si="18"/>
        <v>2025</v>
      </c>
      <c r="N139" s="3">
        <f t="shared" si="19"/>
        <v>91125</v>
      </c>
      <c r="AN139"/>
      <c r="AO139"/>
      <c r="AP139"/>
      <c r="AQ139"/>
      <c r="AR139"/>
      <c r="AS139"/>
      <c r="AT139"/>
      <c r="AU139"/>
      <c r="AV139"/>
    </row>
    <row r="140" spans="12:48" x14ac:dyDescent="0.3">
      <c r="L140" s="3">
        <f t="shared" si="17"/>
        <v>46</v>
      </c>
      <c r="M140" s="3">
        <f t="shared" si="18"/>
        <v>2116</v>
      </c>
      <c r="N140" s="3">
        <f t="shared" si="19"/>
        <v>97336</v>
      </c>
      <c r="AN140"/>
      <c r="AO140"/>
      <c r="AP140"/>
      <c r="AQ140"/>
      <c r="AR140"/>
      <c r="AS140"/>
      <c r="AT140"/>
      <c r="AU140"/>
      <c r="AV140"/>
    </row>
    <row r="141" spans="12:48" x14ac:dyDescent="0.3">
      <c r="L141" s="3">
        <f t="shared" si="17"/>
        <v>47</v>
      </c>
      <c r="M141" s="3">
        <f t="shared" si="18"/>
        <v>2209</v>
      </c>
      <c r="N141" s="3">
        <f t="shared" si="19"/>
        <v>103823</v>
      </c>
      <c r="AN141"/>
      <c r="AO141"/>
      <c r="AP141"/>
      <c r="AQ141"/>
      <c r="AR141"/>
      <c r="AS141"/>
      <c r="AT141"/>
      <c r="AU141"/>
      <c r="AV141"/>
    </row>
    <row r="142" spans="12:48" x14ac:dyDescent="0.3">
      <c r="L142" s="3">
        <f t="shared" si="17"/>
        <v>48</v>
      </c>
      <c r="M142" s="3">
        <f t="shared" si="18"/>
        <v>2304</v>
      </c>
      <c r="N142" s="3">
        <f t="shared" si="19"/>
        <v>110592</v>
      </c>
    </row>
    <row r="143" spans="12:48" x14ac:dyDescent="0.3">
      <c r="L143" s="3">
        <f t="shared" si="17"/>
        <v>49</v>
      </c>
      <c r="M143" s="3">
        <f t="shared" si="18"/>
        <v>2401</v>
      </c>
      <c r="N143" s="3">
        <f t="shared" si="19"/>
        <v>117649</v>
      </c>
    </row>
    <row r="144" spans="12:48" x14ac:dyDescent="0.3">
      <c r="L144" s="3">
        <f t="shared" si="17"/>
        <v>50</v>
      </c>
      <c r="M144" s="3">
        <f t="shared" si="18"/>
        <v>2500</v>
      </c>
      <c r="N144" s="3">
        <f t="shared" si="19"/>
        <v>125000</v>
      </c>
    </row>
    <row r="145" spans="12:14" x14ac:dyDescent="0.3">
      <c r="L145" s="3">
        <f t="shared" si="17"/>
        <v>51</v>
      </c>
      <c r="M145" s="3">
        <f t="shared" si="18"/>
        <v>2601</v>
      </c>
      <c r="N145" s="3">
        <f t="shared" si="19"/>
        <v>132651</v>
      </c>
    </row>
    <row r="146" spans="12:14" x14ac:dyDescent="0.3">
      <c r="L146" s="3">
        <f t="shared" si="17"/>
        <v>52</v>
      </c>
      <c r="M146" s="3">
        <f t="shared" si="18"/>
        <v>2704</v>
      </c>
      <c r="N146" s="3">
        <f t="shared" si="19"/>
        <v>140608</v>
      </c>
    </row>
    <row r="147" spans="12:14" x14ac:dyDescent="0.3">
      <c r="L147" s="3">
        <f t="shared" si="17"/>
        <v>53</v>
      </c>
      <c r="M147" s="3">
        <f t="shared" si="18"/>
        <v>2809</v>
      </c>
      <c r="N147" s="3">
        <f t="shared" si="19"/>
        <v>148877</v>
      </c>
    </row>
    <row r="148" spans="12:14" x14ac:dyDescent="0.3">
      <c r="L148" s="3">
        <f t="shared" si="17"/>
        <v>54</v>
      </c>
      <c r="M148" s="3">
        <f t="shared" si="18"/>
        <v>2916</v>
      </c>
      <c r="N148" s="3">
        <f t="shared" si="19"/>
        <v>157464</v>
      </c>
    </row>
    <row r="149" spans="12:14" x14ac:dyDescent="0.3">
      <c r="L149" s="3">
        <f t="shared" si="17"/>
        <v>55</v>
      </c>
      <c r="M149" s="3">
        <f t="shared" si="18"/>
        <v>3025</v>
      </c>
      <c r="N149" s="3">
        <f t="shared" si="19"/>
        <v>166375</v>
      </c>
    </row>
    <row r="150" spans="12:14" x14ac:dyDescent="0.3">
      <c r="L150" s="3">
        <f t="shared" si="17"/>
        <v>56</v>
      </c>
      <c r="M150" s="3">
        <f t="shared" si="18"/>
        <v>3136</v>
      </c>
      <c r="N150" s="3">
        <f t="shared" si="19"/>
        <v>175616</v>
      </c>
    </row>
    <row r="151" spans="12:14" x14ac:dyDescent="0.3">
      <c r="L151" s="3">
        <f t="shared" si="17"/>
        <v>57</v>
      </c>
      <c r="M151" s="3">
        <f t="shared" si="18"/>
        <v>3249</v>
      </c>
      <c r="N151" s="3">
        <f t="shared" si="19"/>
        <v>185193</v>
      </c>
    </row>
    <row r="152" spans="12:14" x14ac:dyDescent="0.3">
      <c r="L152" s="3">
        <f t="shared" si="17"/>
        <v>58</v>
      </c>
      <c r="M152" s="3">
        <f t="shared" si="18"/>
        <v>3364</v>
      </c>
      <c r="N152" s="3">
        <f t="shared" si="19"/>
        <v>195112</v>
      </c>
    </row>
  </sheetData>
  <mergeCells count="3">
    <mergeCell ref="C1:C2"/>
    <mergeCell ref="D1:F1"/>
    <mergeCell ref="G1:I1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56DA8-8AA2-4BC8-90E9-CFC57E57D339}">
  <dimension ref="A1:W1405"/>
  <sheetViews>
    <sheetView topLeftCell="F64" workbookViewId="0">
      <selection activeCell="Q143" sqref="Q143"/>
    </sheetView>
  </sheetViews>
  <sheetFormatPr defaultRowHeight="14.4" x14ac:dyDescent="0.3"/>
  <cols>
    <col min="4" max="4" width="12" bestFit="1" customWidth="1"/>
    <col min="5" max="5" width="18.6640625" bestFit="1" customWidth="1"/>
    <col min="6" max="6" width="19.6640625" bestFit="1" customWidth="1"/>
    <col min="7" max="7" width="29.21875" bestFit="1" customWidth="1"/>
  </cols>
  <sheetData>
    <row r="1" spans="1:22" s="17" customFormat="1" ht="15.6" x14ac:dyDescent="0.35">
      <c r="A1" s="16" t="s">
        <v>27</v>
      </c>
      <c r="B1" s="16" t="s">
        <v>76</v>
      </c>
      <c r="C1" s="16" t="s">
        <v>77</v>
      </c>
      <c r="D1" s="16" t="s">
        <v>78</v>
      </c>
      <c r="E1" s="16" t="s">
        <v>79</v>
      </c>
      <c r="F1" s="16" t="s">
        <v>80</v>
      </c>
      <c r="G1" s="16" t="s">
        <v>81</v>
      </c>
      <c r="H1" s="16" t="s">
        <v>82</v>
      </c>
      <c r="J1" s="18" t="s">
        <v>83</v>
      </c>
    </row>
    <row r="2" spans="1:22" x14ac:dyDescent="0.3">
      <c r="A2" s="10">
        <v>1901</v>
      </c>
      <c r="B2" s="10" t="s">
        <v>84</v>
      </c>
      <c r="C2" s="10">
        <v>55.7</v>
      </c>
      <c r="D2" s="10"/>
      <c r="E2" s="10"/>
      <c r="F2" s="10"/>
      <c r="G2" s="10"/>
      <c r="H2" s="10"/>
    </row>
    <row r="3" spans="1:22" x14ac:dyDescent="0.3">
      <c r="A3" s="10">
        <v>1901</v>
      </c>
      <c r="B3" s="10" t="s">
        <v>85</v>
      </c>
      <c r="C3" s="10">
        <v>50.1</v>
      </c>
      <c r="D3" s="10"/>
      <c r="E3" s="10"/>
      <c r="F3" s="10"/>
      <c r="G3" s="10"/>
      <c r="H3" s="10"/>
      <c r="J3" s="20" t="s">
        <v>1</v>
      </c>
      <c r="K3" s="20" t="s">
        <v>84</v>
      </c>
      <c r="L3" s="20" t="s">
        <v>85</v>
      </c>
      <c r="M3" s="20" t="s">
        <v>86</v>
      </c>
      <c r="N3" s="20" t="s">
        <v>87</v>
      </c>
      <c r="O3" s="20" t="s">
        <v>88</v>
      </c>
      <c r="P3" s="20" t="s">
        <v>89</v>
      </c>
      <c r="Q3" s="20" t="s">
        <v>90</v>
      </c>
      <c r="R3" s="20" t="s">
        <v>91</v>
      </c>
      <c r="S3" s="20" t="s">
        <v>92</v>
      </c>
      <c r="T3" s="20" t="s">
        <v>93</v>
      </c>
      <c r="U3" s="20" t="s">
        <v>94</v>
      </c>
      <c r="V3" s="20" t="s">
        <v>95</v>
      </c>
    </row>
    <row r="4" spans="1:22" x14ac:dyDescent="0.3">
      <c r="A4" s="10">
        <v>1901</v>
      </c>
      <c r="B4" s="10" t="s">
        <v>86</v>
      </c>
      <c r="C4" s="10">
        <v>25.2</v>
      </c>
      <c r="D4" s="10"/>
      <c r="E4" s="10"/>
      <c r="F4" s="10"/>
      <c r="G4" s="10"/>
      <c r="H4" s="10"/>
      <c r="J4" s="20">
        <v>1901</v>
      </c>
      <c r="K4" s="10"/>
      <c r="L4" s="10"/>
      <c r="M4" s="10"/>
      <c r="N4" s="10"/>
      <c r="O4" s="10"/>
      <c r="P4" s="10"/>
      <c r="Q4" s="10">
        <v>431.60762942779297</v>
      </c>
      <c r="R4" s="10">
        <v>392.8208601422283</v>
      </c>
      <c r="S4" s="10">
        <v>71.301595032265922</v>
      </c>
      <c r="T4" s="10">
        <v>10.898379970544919</v>
      </c>
      <c r="U4" s="10">
        <v>0</v>
      </c>
      <c r="V4" s="10">
        <v>9.083610505791949</v>
      </c>
    </row>
    <row r="5" spans="1:22" x14ac:dyDescent="0.3">
      <c r="A5" s="10">
        <v>1901</v>
      </c>
      <c r="B5" s="10" t="s">
        <v>87</v>
      </c>
      <c r="C5" s="10">
        <v>2.1</v>
      </c>
      <c r="D5" s="10"/>
      <c r="E5" s="10"/>
      <c r="F5" s="10"/>
      <c r="G5" s="10"/>
      <c r="H5" s="10"/>
      <c r="J5" s="20">
        <v>1902</v>
      </c>
      <c r="K5" s="10">
        <v>0</v>
      </c>
      <c r="L5" s="10">
        <v>2.539346647268879</v>
      </c>
      <c r="M5" s="10">
        <v>31.73076923076923</v>
      </c>
      <c r="N5" s="10">
        <v>32.827205421006397</v>
      </c>
      <c r="O5" s="10">
        <v>88.556469708302174</v>
      </c>
      <c r="P5" s="10">
        <v>149.88735919899869</v>
      </c>
      <c r="Q5" s="10">
        <v>365.24900036350408</v>
      </c>
      <c r="R5" s="10">
        <v>266.54183733177291</v>
      </c>
      <c r="S5" s="10">
        <v>181.3561227932081</v>
      </c>
      <c r="T5" s="10">
        <v>23.61171840839528</v>
      </c>
      <c r="U5" s="10">
        <v>0</v>
      </c>
      <c r="V5" s="10">
        <v>0.29279004513846529</v>
      </c>
    </row>
    <row r="6" spans="1:22" x14ac:dyDescent="0.3">
      <c r="A6" s="10">
        <v>1901</v>
      </c>
      <c r="B6" s="10" t="s">
        <v>88</v>
      </c>
      <c r="C6" s="10">
        <v>25.2</v>
      </c>
      <c r="D6" s="10"/>
      <c r="E6" s="10"/>
      <c r="F6" s="10"/>
      <c r="G6" s="10"/>
      <c r="H6" s="10"/>
      <c r="J6" s="20">
        <v>1903</v>
      </c>
      <c r="K6" s="10">
        <v>82.172701949860723</v>
      </c>
      <c r="L6" s="10">
        <v>1.2340600575894689</v>
      </c>
      <c r="M6" s="10">
        <v>101.70449194839441</v>
      </c>
      <c r="N6" s="10">
        <v>2.7730868367256249</v>
      </c>
      <c r="O6" s="10">
        <v>19.661620658949239</v>
      </c>
      <c r="P6" s="10">
        <v>11.020840692334859</v>
      </c>
      <c r="Q6" s="10">
        <v>448.11262648482182</v>
      </c>
      <c r="R6" s="10">
        <v>252.41963970328499</v>
      </c>
      <c r="S6" s="10">
        <v>270.31621897313829</v>
      </c>
      <c r="T6" s="10">
        <v>13.583791321466659</v>
      </c>
      <c r="U6" s="10">
        <v>0</v>
      </c>
      <c r="V6" s="10">
        <v>18.3132530120482</v>
      </c>
    </row>
    <row r="7" spans="1:22" x14ac:dyDescent="0.3">
      <c r="A7" s="10">
        <v>1901</v>
      </c>
      <c r="B7" s="10" t="s">
        <v>89</v>
      </c>
      <c r="C7" s="10">
        <v>10.4</v>
      </c>
      <c r="D7" s="10"/>
      <c r="E7" s="10"/>
      <c r="F7" s="10"/>
      <c r="G7" s="10"/>
      <c r="H7" s="10"/>
      <c r="J7" s="20">
        <v>1904</v>
      </c>
      <c r="K7" s="10">
        <v>52.347904461469142</v>
      </c>
      <c r="L7" s="10">
        <v>4.2407234175241664</v>
      </c>
      <c r="M7" s="10">
        <v>231.99383463613341</v>
      </c>
      <c r="N7" s="10">
        <v>3.3878367250911658</v>
      </c>
      <c r="O7" s="10">
        <v>38.493723849372387</v>
      </c>
      <c r="P7" s="10">
        <v>59.553349875930529</v>
      </c>
      <c r="Q7" s="10">
        <v>154.2820347714102</v>
      </c>
      <c r="R7" s="10">
        <v>297.83827061649322</v>
      </c>
      <c r="S7" s="10">
        <v>181.7920558349584</v>
      </c>
      <c r="T7" s="10">
        <v>19.51433908361718</v>
      </c>
      <c r="U7" s="10">
        <v>26.19737135219426</v>
      </c>
      <c r="V7" s="10">
        <v>70.364500792393031</v>
      </c>
    </row>
    <row r="8" spans="1:22" x14ac:dyDescent="0.3">
      <c r="A8" s="10">
        <v>1901</v>
      </c>
      <c r="B8" s="10" t="s">
        <v>90</v>
      </c>
      <c r="C8" s="10">
        <v>178.2</v>
      </c>
      <c r="D8" s="10">
        <f>AVERAGE(C2:C13)</f>
        <v>43.608333333333327</v>
      </c>
      <c r="E8" s="10">
        <f>AVERAGE(D8,D9)</f>
        <v>41.287499999999994</v>
      </c>
      <c r="F8" s="10">
        <f>C8*100/E8</f>
        <v>431.60762942779297</v>
      </c>
      <c r="G8" s="10">
        <v>347.75440950000001</v>
      </c>
      <c r="H8" s="10"/>
      <c r="J8" s="20">
        <v>1905</v>
      </c>
      <c r="K8" s="10">
        <v>134.84575426693519</v>
      </c>
      <c r="L8" s="10">
        <v>103.743430226322</v>
      </c>
      <c r="M8" s="10">
        <v>65.096550954347592</v>
      </c>
      <c r="N8" s="10">
        <v>1.294498381877023</v>
      </c>
      <c r="O8" s="10">
        <v>5.7958287596048317</v>
      </c>
      <c r="P8" s="10">
        <v>52.085452695829098</v>
      </c>
      <c r="Q8" s="10">
        <v>358.61060329067641</v>
      </c>
      <c r="R8" s="10">
        <v>148.01373222167729</v>
      </c>
      <c r="S8" s="10">
        <v>301.42437259778433</v>
      </c>
      <c r="T8" s="10">
        <v>3.1585874095196318</v>
      </c>
      <c r="U8" s="10">
        <v>0</v>
      </c>
      <c r="V8" s="10">
        <v>24.079410822926679</v>
      </c>
    </row>
    <row r="9" spans="1:22" x14ac:dyDescent="0.3">
      <c r="A9" s="10">
        <v>1901</v>
      </c>
      <c r="B9" s="10" t="s">
        <v>91</v>
      </c>
      <c r="C9" s="10">
        <v>145</v>
      </c>
      <c r="D9" s="10">
        <f t="shared" ref="D9:D72" si="0">AVERAGE(C3:C14)</f>
        <v>38.966666666666661</v>
      </c>
      <c r="E9" s="10">
        <f t="shared" ref="E9:E72" si="1">AVERAGE(D9,D10)</f>
        <v>36.912499999999994</v>
      </c>
      <c r="F9" s="10">
        <f>C9*100/E9</f>
        <v>392.8208601422283</v>
      </c>
      <c r="G9" s="10">
        <v>317.7639446</v>
      </c>
      <c r="H9" s="10"/>
      <c r="J9" s="20">
        <v>1906</v>
      </c>
      <c r="K9" s="10">
        <v>13.63636363636364</v>
      </c>
      <c r="L9" s="10">
        <v>189.97904362735761</v>
      </c>
      <c r="M9" s="10">
        <v>96.159949222469052</v>
      </c>
      <c r="N9" s="10">
        <v>2.70656341628449</v>
      </c>
      <c r="O9" s="10">
        <v>8.4850308409808921</v>
      </c>
      <c r="P9" s="10">
        <v>68.484577559231099</v>
      </c>
      <c r="Q9" s="10">
        <v>173.24618736383439</v>
      </c>
      <c r="R9" s="10">
        <v>323.9566357259265</v>
      </c>
      <c r="S9" s="10">
        <v>305.42700883466563</v>
      </c>
      <c r="T9" s="10">
        <v>0.81190798376184037</v>
      </c>
      <c r="U9" s="10">
        <v>0</v>
      </c>
      <c r="V9" s="10">
        <v>35.37143995220076</v>
      </c>
    </row>
    <row r="10" spans="1:22" x14ac:dyDescent="0.3">
      <c r="A10" s="10">
        <v>1901</v>
      </c>
      <c r="B10" s="10" t="s">
        <v>92</v>
      </c>
      <c r="C10" s="10">
        <v>24.4</v>
      </c>
      <c r="D10" s="10">
        <f t="shared" si="0"/>
        <v>34.858333333333334</v>
      </c>
      <c r="E10" s="10">
        <f t="shared" si="1"/>
        <v>34.220833333333331</v>
      </c>
      <c r="F10" s="10">
        <f t="shared" ref="F10:F73" si="2">C10*100/E10</f>
        <v>71.301595032265922</v>
      </c>
      <c r="G10" s="10">
        <v>162.91803630000001</v>
      </c>
      <c r="H10" s="10"/>
      <c r="J10" s="20">
        <v>1907</v>
      </c>
      <c r="K10" s="10">
        <v>44.522968197879862</v>
      </c>
      <c r="L10" s="10">
        <v>151.27849355797821</v>
      </c>
      <c r="M10" s="10">
        <v>91.204465755385385</v>
      </c>
      <c r="N10" s="10">
        <v>99.533742331288337</v>
      </c>
      <c r="O10" s="10">
        <v>6.4790575916230368</v>
      </c>
      <c r="P10" s="10">
        <v>40.393267788701891</v>
      </c>
      <c r="Q10" s="10">
        <v>165.9318637274549</v>
      </c>
      <c r="R10" s="10">
        <v>527.17007762879325</v>
      </c>
      <c r="S10" s="10">
        <v>16.365824308062582</v>
      </c>
      <c r="T10" s="10">
        <v>1.0378378378378379</v>
      </c>
      <c r="U10" s="10">
        <v>0</v>
      </c>
      <c r="V10" s="10">
        <v>0</v>
      </c>
    </row>
    <row r="11" spans="1:22" x14ac:dyDescent="0.3">
      <c r="A11" s="10">
        <v>1901</v>
      </c>
      <c r="B11" s="10" t="s">
        <v>93</v>
      </c>
      <c r="C11" s="10">
        <v>3.7</v>
      </c>
      <c r="D11" s="10">
        <f t="shared" si="0"/>
        <v>33.583333333333329</v>
      </c>
      <c r="E11" s="10">
        <f t="shared" si="1"/>
        <v>33.949999999999989</v>
      </c>
      <c r="F11" s="10">
        <f t="shared" si="2"/>
        <v>10.898379970544923</v>
      </c>
      <c r="G11" s="10">
        <v>23.849435939999999</v>
      </c>
      <c r="H11" s="10"/>
      <c r="J11" s="20">
        <v>1908</v>
      </c>
      <c r="K11" s="10">
        <v>111.4676173499703</v>
      </c>
      <c r="L11" s="10">
        <v>22.460147513680699</v>
      </c>
      <c r="M11" s="10">
        <v>0.49947970863683661</v>
      </c>
      <c r="N11" s="10">
        <v>51.004888647474203</v>
      </c>
      <c r="O11" s="10">
        <v>19.684132040940831</v>
      </c>
      <c r="P11" s="10">
        <v>21.095334685598381</v>
      </c>
      <c r="Q11" s="10">
        <v>300.46999523193239</v>
      </c>
      <c r="R11" s="10">
        <v>654.08358372029488</v>
      </c>
      <c r="S11" s="10">
        <v>60.753308449270428</v>
      </c>
      <c r="T11" s="10">
        <v>1.9319782652445161</v>
      </c>
      <c r="U11" s="10">
        <v>2.7241770715096481</v>
      </c>
      <c r="V11" s="10">
        <v>3.0854277817059841</v>
      </c>
    </row>
    <row r="12" spans="1:22" x14ac:dyDescent="0.3">
      <c r="A12" s="10">
        <v>1901</v>
      </c>
      <c r="B12" s="10" t="s">
        <v>94</v>
      </c>
      <c r="C12" s="10">
        <v>0</v>
      </c>
      <c r="D12" s="10">
        <f t="shared" si="0"/>
        <v>34.316666666666656</v>
      </c>
      <c r="E12" s="10">
        <f t="shared" si="1"/>
        <v>34.499999999999993</v>
      </c>
      <c r="F12" s="10">
        <f t="shared" si="2"/>
        <v>0</v>
      </c>
      <c r="G12" s="10">
        <v>9.1832712749999992</v>
      </c>
      <c r="H12" s="10"/>
      <c r="J12" s="20">
        <v>1909</v>
      </c>
      <c r="K12" s="10">
        <v>48.539646659925047</v>
      </c>
      <c r="L12" s="10">
        <v>33.20595598893135</v>
      </c>
      <c r="M12" s="10">
        <v>0.32937624373842028</v>
      </c>
      <c r="N12" s="10">
        <v>72.111282843894884</v>
      </c>
      <c r="O12" s="10">
        <v>2.6731019120103952</v>
      </c>
      <c r="P12" s="10">
        <v>118.0470687881904</v>
      </c>
      <c r="Q12" s="10">
        <v>343.22350845948353</v>
      </c>
      <c r="R12" s="10">
        <v>258.01949223920099</v>
      </c>
      <c r="S12" s="10">
        <v>287.23675426351878</v>
      </c>
      <c r="T12" s="10">
        <v>2.2462095214325819</v>
      </c>
      <c r="U12" s="10">
        <v>0</v>
      </c>
      <c r="V12" s="10">
        <v>61.282390769812743</v>
      </c>
    </row>
    <row r="13" spans="1:22" x14ac:dyDescent="0.3">
      <c r="A13" s="10">
        <v>1901</v>
      </c>
      <c r="B13" s="10" t="s">
        <v>95</v>
      </c>
      <c r="C13" s="10">
        <v>3.3</v>
      </c>
      <c r="D13" s="10">
        <f t="shared" si="0"/>
        <v>34.68333333333333</v>
      </c>
      <c r="E13" s="10">
        <f t="shared" si="1"/>
        <v>36.329166666666666</v>
      </c>
      <c r="F13" s="10">
        <f t="shared" si="2"/>
        <v>9.083610505791949</v>
      </c>
      <c r="G13" s="10">
        <v>25.58720173</v>
      </c>
      <c r="H13" s="10"/>
      <c r="J13" s="20">
        <v>1910</v>
      </c>
      <c r="K13" s="10">
        <v>42.812006319115333</v>
      </c>
      <c r="L13" s="10">
        <v>9.196660736280279</v>
      </c>
      <c r="M13" s="10">
        <v>1.90903174488394</v>
      </c>
      <c r="N13" s="10">
        <v>5.0439791390986217</v>
      </c>
      <c r="O13" s="10">
        <v>2.576291979757706</v>
      </c>
      <c r="P13" s="10">
        <v>210.7686243594797</v>
      </c>
      <c r="Q13" s="10">
        <v>262.07315222340259</v>
      </c>
      <c r="R13" s="10">
        <v>372.34603061587762</v>
      </c>
      <c r="S13" s="10">
        <v>126.0570824524313</v>
      </c>
      <c r="T13" s="10">
        <v>31.072749691738601</v>
      </c>
      <c r="U13" s="10">
        <v>0</v>
      </c>
      <c r="V13" s="10">
        <v>7.3110363647902519</v>
      </c>
    </row>
    <row r="14" spans="1:22" x14ac:dyDescent="0.3">
      <c r="A14" s="10">
        <f>A2+1</f>
        <v>1902</v>
      </c>
      <c r="B14" s="10" t="s">
        <v>84</v>
      </c>
      <c r="C14" s="10">
        <v>0</v>
      </c>
      <c r="D14" s="10">
        <f t="shared" si="0"/>
        <v>37.974999999999994</v>
      </c>
      <c r="E14" s="10">
        <f t="shared" si="1"/>
        <v>35.783333333333331</v>
      </c>
      <c r="F14" s="10">
        <f t="shared" si="2"/>
        <v>0</v>
      </c>
      <c r="G14" s="10">
        <v>53.032540509999997</v>
      </c>
      <c r="H14" s="10"/>
      <c r="J14" s="20">
        <v>1911</v>
      </c>
      <c r="K14" s="10">
        <v>190.57873485868109</v>
      </c>
      <c r="L14" s="10">
        <v>14.849974571961351</v>
      </c>
      <c r="M14" s="10">
        <v>255.31914893617019</v>
      </c>
      <c r="N14" s="10">
        <v>9.2011190550202056</v>
      </c>
      <c r="O14" s="10">
        <v>2.4281667341157429</v>
      </c>
      <c r="P14" s="10">
        <v>153.26183213618029</v>
      </c>
      <c r="Q14" s="10">
        <v>66.498740554156171</v>
      </c>
      <c r="R14" s="10">
        <v>278.50655903128148</v>
      </c>
      <c r="S14" s="10">
        <v>103.3172955178526</v>
      </c>
      <c r="T14" s="10">
        <v>39.773371104815858</v>
      </c>
      <c r="U14" s="10">
        <v>107.00218818380741</v>
      </c>
      <c r="V14" s="10">
        <v>0.34990523399912532</v>
      </c>
    </row>
    <row r="15" spans="1:22" x14ac:dyDescent="0.3">
      <c r="A15" s="10">
        <f t="shared" ref="A15:A78" si="3">A3+1</f>
        <v>1902</v>
      </c>
      <c r="B15" s="10" t="s">
        <v>85</v>
      </c>
      <c r="C15" s="10">
        <v>0.8</v>
      </c>
      <c r="D15" s="10">
        <f t="shared" si="0"/>
        <v>33.591666666666669</v>
      </c>
      <c r="E15" s="10">
        <f t="shared" si="1"/>
        <v>31.50416666666667</v>
      </c>
      <c r="F15" s="10">
        <f t="shared" si="2"/>
        <v>2.5393466472688795</v>
      </c>
      <c r="G15" s="10">
        <v>54.877478410000002</v>
      </c>
      <c r="H15" s="10"/>
      <c r="J15" s="20">
        <v>1912</v>
      </c>
      <c r="K15" s="10">
        <v>164.3159922928709</v>
      </c>
      <c r="L15" s="10">
        <v>12.243696654566859</v>
      </c>
      <c r="M15" s="10">
        <v>18.268111399659709</v>
      </c>
      <c r="N15" s="10">
        <v>43.085250338294991</v>
      </c>
      <c r="O15" s="10">
        <v>22.166805209199229</v>
      </c>
      <c r="P15" s="10">
        <v>23.760156906696551</v>
      </c>
      <c r="Q15" s="10">
        <v>407.60486083888668</v>
      </c>
      <c r="R15" s="10">
        <v>463.78854625550662</v>
      </c>
      <c r="S15" s="10">
        <v>80.789946140035909</v>
      </c>
      <c r="T15" s="10">
        <v>0</v>
      </c>
      <c r="U15" s="10">
        <v>38.368475630833053</v>
      </c>
      <c r="V15" s="10">
        <v>4.1369583953615932</v>
      </c>
    </row>
    <row r="16" spans="1:22" x14ac:dyDescent="0.3">
      <c r="A16" s="10">
        <f t="shared" si="3"/>
        <v>1902</v>
      </c>
      <c r="B16" s="10" t="s">
        <v>86</v>
      </c>
      <c r="C16" s="10">
        <v>9.9</v>
      </c>
      <c r="D16" s="10">
        <f t="shared" si="0"/>
        <v>29.416666666666668</v>
      </c>
      <c r="E16" s="10">
        <f t="shared" si="1"/>
        <v>31.200000000000003</v>
      </c>
      <c r="F16" s="10">
        <f t="shared" si="2"/>
        <v>31.730769230769226</v>
      </c>
      <c r="G16" s="10">
        <v>48.786559269999998</v>
      </c>
      <c r="H16" s="10"/>
      <c r="J16" s="20">
        <v>1913</v>
      </c>
      <c r="K16" s="10">
        <v>1.673380849085838</v>
      </c>
      <c r="L16" s="10">
        <v>118.3268940030237</v>
      </c>
      <c r="M16" s="10">
        <v>100.23740437879189</v>
      </c>
      <c r="N16" s="10">
        <v>1.28045527298595</v>
      </c>
      <c r="O16" s="10">
        <v>114.0696732379152</v>
      </c>
      <c r="P16" s="10">
        <v>188.12917192855849</v>
      </c>
      <c r="Q16" s="10">
        <v>234.5105599859784</v>
      </c>
      <c r="R16" s="10">
        <v>338.23790108136848</v>
      </c>
      <c r="S16" s="10">
        <v>50.943927867004803</v>
      </c>
      <c r="T16" s="10">
        <v>4.9025069637883014</v>
      </c>
      <c r="U16" s="10">
        <v>5.7485029940119752</v>
      </c>
      <c r="V16" s="10">
        <v>37.103718199608608</v>
      </c>
    </row>
    <row r="17" spans="1:22" x14ac:dyDescent="0.3">
      <c r="A17" s="10">
        <f t="shared" si="3"/>
        <v>1902</v>
      </c>
      <c r="B17" s="10" t="s">
        <v>87</v>
      </c>
      <c r="C17" s="10">
        <v>10.9</v>
      </c>
      <c r="D17" s="10">
        <f t="shared" si="0"/>
        <v>32.983333333333334</v>
      </c>
      <c r="E17" s="10">
        <f t="shared" si="1"/>
        <v>33.204166666666666</v>
      </c>
      <c r="F17" s="10">
        <f t="shared" si="2"/>
        <v>32.827205421006404</v>
      </c>
      <c r="G17" s="10">
        <v>25.578543150000002</v>
      </c>
      <c r="H17" s="10"/>
      <c r="J17" s="20">
        <v>1914</v>
      </c>
      <c r="K17" s="10">
        <v>40.49769899437532</v>
      </c>
      <c r="L17" s="10">
        <v>50.858673389002682</v>
      </c>
      <c r="M17" s="10">
        <v>27.954294139329161</v>
      </c>
      <c r="N17" s="10">
        <v>68.63738377685155</v>
      </c>
      <c r="O17" s="10">
        <v>25.9906103286385</v>
      </c>
      <c r="P17" s="10">
        <v>88.576978507425267</v>
      </c>
      <c r="Q17" s="10">
        <v>436.97815609939278</v>
      </c>
      <c r="R17" s="10">
        <v>110.6678865507776</v>
      </c>
      <c r="S17" s="10">
        <v>271.82825972197782</v>
      </c>
      <c r="T17" s="10">
        <v>48.927795076670002</v>
      </c>
      <c r="U17" s="10">
        <v>11.754746644092389</v>
      </c>
      <c r="V17" s="10">
        <v>13.014210919970081</v>
      </c>
    </row>
    <row r="18" spans="1:22" x14ac:dyDescent="0.3">
      <c r="A18" s="10">
        <f t="shared" si="3"/>
        <v>1902</v>
      </c>
      <c r="B18" s="10" t="s">
        <v>88</v>
      </c>
      <c r="C18" s="10">
        <v>29.6</v>
      </c>
      <c r="D18" s="10">
        <f t="shared" si="0"/>
        <v>33.424999999999997</v>
      </c>
      <c r="E18" s="10">
        <f t="shared" si="1"/>
        <v>33.424999999999997</v>
      </c>
      <c r="F18" s="10">
        <f t="shared" si="2"/>
        <v>88.556469708302174</v>
      </c>
      <c r="G18" s="10">
        <v>30.81476091</v>
      </c>
      <c r="H18" s="10"/>
      <c r="J18" s="20">
        <v>1915</v>
      </c>
      <c r="K18" s="10">
        <v>51.74278846153846</v>
      </c>
      <c r="L18" s="10">
        <v>132.1303627324618</v>
      </c>
      <c r="M18" s="10">
        <v>117.043618739903</v>
      </c>
      <c r="N18" s="10">
        <v>25.152129817444219</v>
      </c>
      <c r="O18" s="10">
        <v>11.945827063317511</v>
      </c>
      <c r="P18" s="10">
        <v>63.566804002354317</v>
      </c>
      <c r="Q18" s="10">
        <v>158.86455401933191</v>
      </c>
      <c r="R18" s="10">
        <v>214.9634551495017</v>
      </c>
      <c r="S18" s="10">
        <v>378.98518185900309</v>
      </c>
      <c r="T18" s="10">
        <v>74.987858183584279</v>
      </c>
      <c r="U18" s="10">
        <v>0</v>
      </c>
      <c r="V18" s="10">
        <v>9.113924050632912</v>
      </c>
    </row>
    <row r="19" spans="1:22" x14ac:dyDescent="0.3">
      <c r="A19" s="10">
        <f t="shared" si="3"/>
        <v>1902</v>
      </c>
      <c r="B19" s="10" t="s">
        <v>89</v>
      </c>
      <c r="C19" s="10">
        <v>49.9</v>
      </c>
      <c r="D19" s="10">
        <f t="shared" si="0"/>
        <v>33.424999999999997</v>
      </c>
      <c r="E19" s="10">
        <f t="shared" si="1"/>
        <v>33.291666666666671</v>
      </c>
      <c r="F19" s="10">
        <f t="shared" si="2"/>
        <v>149.88735919899872</v>
      </c>
      <c r="G19" s="10">
        <v>99.853818430000004</v>
      </c>
      <c r="H19" s="10"/>
      <c r="J19" s="20">
        <v>1916</v>
      </c>
      <c r="K19" s="10">
        <v>8.1198646689221849</v>
      </c>
      <c r="L19" s="10">
        <v>44.448382809038542</v>
      </c>
      <c r="M19" s="10">
        <v>5.5491329479768794</v>
      </c>
      <c r="N19" s="10">
        <v>8.9597827931444094</v>
      </c>
      <c r="O19" s="10">
        <v>16.672314469671299</v>
      </c>
      <c r="P19" s="10">
        <v>69.031053792635333</v>
      </c>
      <c r="Q19" s="10">
        <v>484.47268106734441</v>
      </c>
      <c r="R19" s="10">
        <v>378.80658436213992</v>
      </c>
      <c r="S19" s="10">
        <v>147.73374773374769</v>
      </c>
      <c r="T19" s="10">
        <v>40.98745447187374</v>
      </c>
      <c r="U19" s="10">
        <v>0</v>
      </c>
      <c r="V19" s="10">
        <v>1.030116603476644</v>
      </c>
    </row>
    <row r="20" spans="1:22" x14ac:dyDescent="0.3">
      <c r="A20" s="10">
        <f t="shared" si="3"/>
        <v>1902</v>
      </c>
      <c r="B20" s="10" t="s">
        <v>90</v>
      </c>
      <c r="C20" s="10">
        <v>125.6</v>
      </c>
      <c r="D20" s="10">
        <f t="shared" si="0"/>
        <v>33.158333333333339</v>
      </c>
      <c r="E20" s="10">
        <f t="shared" si="1"/>
        <v>34.387500000000003</v>
      </c>
      <c r="F20" s="10">
        <f t="shared" si="2"/>
        <v>365.24900036350414</v>
      </c>
      <c r="G20" s="10">
        <v>347.75440950000001</v>
      </c>
      <c r="H20" s="10"/>
      <c r="J20" s="20">
        <v>1917</v>
      </c>
      <c r="K20" s="10">
        <v>11.298616643731441</v>
      </c>
      <c r="L20" s="10">
        <v>5.543551151180985</v>
      </c>
      <c r="M20" s="10">
        <v>17.994241842610361</v>
      </c>
      <c r="N20" s="10">
        <v>82.15577985145687</v>
      </c>
      <c r="O20" s="10">
        <v>33.598711870471412</v>
      </c>
      <c r="P20" s="10">
        <v>88.318631381983423</v>
      </c>
      <c r="Q20" s="10">
        <v>183.89333333333329</v>
      </c>
      <c r="R20" s="10">
        <v>226.02574954336879</v>
      </c>
      <c r="S20" s="10">
        <v>386.54274119649159</v>
      </c>
      <c r="T20" s="10">
        <v>162.79472954230229</v>
      </c>
      <c r="U20" s="10">
        <v>0</v>
      </c>
      <c r="V20" s="10">
        <v>10.4362307443216</v>
      </c>
    </row>
    <row r="21" spans="1:22" x14ac:dyDescent="0.3">
      <c r="A21" s="10">
        <f t="shared" si="3"/>
        <v>1902</v>
      </c>
      <c r="B21" s="10" t="s">
        <v>91</v>
      </c>
      <c r="C21" s="10">
        <v>94.9</v>
      </c>
      <c r="D21" s="10">
        <f t="shared" si="0"/>
        <v>35.616666666666667</v>
      </c>
      <c r="E21" s="10">
        <f t="shared" si="1"/>
        <v>35.604166666666671</v>
      </c>
      <c r="F21" s="10">
        <f t="shared" si="2"/>
        <v>266.54183733177291</v>
      </c>
      <c r="G21" s="10">
        <v>317.7639446</v>
      </c>
      <c r="H21" s="10"/>
      <c r="J21" s="20">
        <v>1918</v>
      </c>
      <c r="K21" s="10">
        <v>3.7627067212866021</v>
      </c>
      <c r="L21" s="10">
        <v>1.624640379082755</v>
      </c>
      <c r="M21" s="10">
        <v>109.30129060970179</v>
      </c>
      <c r="N21" s="10">
        <v>110.22307049982111</v>
      </c>
      <c r="O21" s="10">
        <v>2.1006564551422322</v>
      </c>
      <c r="P21" s="10">
        <v>111.913462944014</v>
      </c>
      <c r="Q21" s="10">
        <v>122.61386138613859</v>
      </c>
      <c r="R21" s="10">
        <v>398.15798795607509</v>
      </c>
      <c r="S21" s="10">
        <v>46.05670422186455</v>
      </c>
      <c r="T21" s="10">
        <v>0.66316662061342913</v>
      </c>
      <c r="U21" s="10">
        <v>11.974340698503211</v>
      </c>
      <c r="V21" s="10">
        <v>15.71366215626364</v>
      </c>
    </row>
    <row r="22" spans="1:22" x14ac:dyDescent="0.3">
      <c r="A22" s="10">
        <f t="shared" si="3"/>
        <v>1902</v>
      </c>
      <c r="B22" s="10" t="s">
        <v>92</v>
      </c>
      <c r="C22" s="10">
        <v>67.2</v>
      </c>
      <c r="D22" s="10">
        <f t="shared" si="0"/>
        <v>35.591666666666669</v>
      </c>
      <c r="E22" s="10">
        <f t="shared" si="1"/>
        <v>37.054166666666667</v>
      </c>
      <c r="F22" s="10">
        <f t="shared" si="2"/>
        <v>181.35612279320813</v>
      </c>
      <c r="G22" s="10">
        <v>162.91803630000001</v>
      </c>
      <c r="H22" s="10"/>
      <c r="J22" s="20">
        <v>1919</v>
      </c>
      <c r="K22" s="10">
        <v>236.77130044843051</v>
      </c>
      <c r="L22" s="10">
        <v>29.972586049345111</v>
      </c>
      <c r="M22" s="10">
        <v>26.321509732239889</v>
      </c>
      <c r="N22" s="10">
        <v>11.275167785234901</v>
      </c>
      <c r="O22" s="10">
        <v>27.382550335570471</v>
      </c>
      <c r="P22" s="10">
        <v>14.339058999253179</v>
      </c>
      <c r="Q22" s="10">
        <v>464.4123000287384</v>
      </c>
      <c r="R22" s="10">
        <v>330.71816535908272</v>
      </c>
      <c r="S22" s="10">
        <v>109.7387173396675</v>
      </c>
      <c r="T22" s="10">
        <v>0.9446029715635148</v>
      </c>
      <c r="U22" s="10">
        <v>7.7639447113028144</v>
      </c>
      <c r="V22" s="10">
        <v>74.175669328323167</v>
      </c>
    </row>
    <row r="23" spans="1:22" x14ac:dyDescent="0.3">
      <c r="A23" s="10">
        <f t="shared" si="3"/>
        <v>1902</v>
      </c>
      <c r="B23" s="10" t="s">
        <v>93</v>
      </c>
      <c r="C23" s="10">
        <v>9</v>
      </c>
      <c r="D23" s="10">
        <f t="shared" si="0"/>
        <v>38.516666666666666</v>
      </c>
      <c r="E23" s="10">
        <f t="shared" si="1"/>
        <v>38.116666666666667</v>
      </c>
      <c r="F23" s="10">
        <f t="shared" si="2"/>
        <v>23.611718408395276</v>
      </c>
      <c r="G23" s="10">
        <v>23.849435939999999</v>
      </c>
      <c r="H23" s="10"/>
      <c r="J23" s="20">
        <v>1920</v>
      </c>
      <c r="K23" s="10">
        <v>58.922430263660679</v>
      </c>
      <c r="L23" s="10">
        <v>46.867997012058467</v>
      </c>
      <c r="M23" s="10">
        <v>59.545719277810129</v>
      </c>
      <c r="N23" s="10">
        <v>1.7233125897558641</v>
      </c>
      <c r="O23" s="10">
        <v>57.671512675717899</v>
      </c>
      <c r="P23" s="10">
        <v>128.48545636910731</v>
      </c>
      <c r="Q23" s="10">
        <v>467.4914451171361</v>
      </c>
      <c r="R23" s="10">
        <v>264.03247631935051</v>
      </c>
      <c r="S23" s="10">
        <v>79.431818181818187</v>
      </c>
      <c r="T23" s="10">
        <v>1.4045354791514271</v>
      </c>
      <c r="U23" s="10">
        <v>0</v>
      </c>
      <c r="V23" s="10">
        <v>5.7803468208092497</v>
      </c>
    </row>
    <row r="24" spans="1:22" x14ac:dyDescent="0.3">
      <c r="A24" s="10">
        <f t="shared" si="3"/>
        <v>1902</v>
      </c>
      <c r="B24" s="10" t="s">
        <v>94</v>
      </c>
      <c r="C24" s="10">
        <v>0</v>
      </c>
      <c r="D24" s="10">
        <f t="shared" si="0"/>
        <v>37.716666666666669</v>
      </c>
      <c r="E24" s="10">
        <f t="shared" si="1"/>
        <v>36.866666666666667</v>
      </c>
      <c r="F24" s="10">
        <f t="shared" si="2"/>
        <v>0</v>
      </c>
      <c r="G24" s="10">
        <v>9.1832712749999992</v>
      </c>
      <c r="H24" s="10"/>
      <c r="J24" s="20">
        <v>1921</v>
      </c>
      <c r="K24" s="10">
        <v>81.434599156118153</v>
      </c>
      <c r="L24" s="10">
        <v>16.415292879691339</v>
      </c>
      <c r="M24" s="10">
        <v>2.6832774317201729</v>
      </c>
      <c r="N24" s="10">
        <v>2.4852071005917149</v>
      </c>
      <c r="O24" s="10">
        <v>3.4158838599487611</v>
      </c>
      <c r="P24" s="10">
        <v>66.186252771618612</v>
      </c>
      <c r="Q24" s="10">
        <v>376.21795732116487</v>
      </c>
      <c r="R24" s="10">
        <v>359.82624720284321</v>
      </c>
      <c r="S24" s="10">
        <v>144.8329448329448</v>
      </c>
      <c r="T24" s="10">
        <v>83.408418071823903</v>
      </c>
      <c r="U24" s="10">
        <v>0</v>
      </c>
      <c r="V24" s="10">
        <v>59.578590457737953</v>
      </c>
    </row>
    <row r="25" spans="1:22" x14ac:dyDescent="0.3">
      <c r="A25" s="10">
        <f t="shared" si="3"/>
        <v>1902</v>
      </c>
      <c r="B25" s="10" t="s">
        <v>95</v>
      </c>
      <c r="C25" s="10">
        <v>0.1</v>
      </c>
      <c r="D25" s="10">
        <f t="shared" si="0"/>
        <v>36.016666666666666</v>
      </c>
      <c r="E25" s="10">
        <f t="shared" si="1"/>
        <v>34.154166666666669</v>
      </c>
      <c r="F25" s="10">
        <f t="shared" si="2"/>
        <v>0.29279004513846529</v>
      </c>
      <c r="G25" s="10">
        <v>25.58720173</v>
      </c>
      <c r="H25" s="10"/>
      <c r="J25" s="20">
        <v>1922</v>
      </c>
      <c r="K25" s="10">
        <v>64.396843291995495</v>
      </c>
      <c r="L25" s="10">
        <v>38.413170229793081</v>
      </c>
      <c r="M25" s="10">
        <v>7.8456184751660878</v>
      </c>
      <c r="N25" s="10">
        <v>7.0195963732085414</v>
      </c>
      <c r="O25" s="10">
        <v>4.0751098681582096</v>
      </c>
      <c r="P25" s="10">
        <v>154.05245513705381</v>
      </c>
      <c r="Q25" s="10">
        <v>306.52048470859779</v>
      </c>
      <c r="R25" s="10">
        <v>186.5262393317596</v>
      </c>
      <c r="S25" s="10">
        <v>308.67833015763028</v>
      </c>
      <c r="T25" s="10">
        <v>5.169294391315586</v>
      </c>
      <c r="U25" s="10">
        <v>0</v>
      </c>
      <c r="V25" s="10">
        <v>67.45532343317393</v>
      </c>
    </row>
    <row r="26" spans="1:22" x14ac:dyDescent="0.3">
      <c r="A26" s="10">
        <f t="shared" si="3"/>
        <v>1903</v>
      </c>
      <c r="B26" s="10" t="s">
        <v>84</v>
      </c>
      <c r="C26" s="10">
        <v>29.5</v>
      </c>
      <c r="D26" s="10">
        <f t="shared" si="0"/>
        <v>32.291666666666664</v>
      </c>
      <c r="E26" s="10">
        <f t="shared" si="1"/>
        <v>35.9</v>
      </c>
      <c r="F26" s="10">
        <f t="shared" si="2"/>
        <v>82.172701949860723</v>
      </c>
      <c r="G26" s="10">
        <v>53.032540509999997</v>
      </c>
      <c r="H26" s="10"/>
      <c r="J26" s="20">
        <v>1923</v>
      </c>
      <c r="K26" s="10">
        <v>70.565428109854608</v>
      </c>
      <c r="L26" s="10">
        <v>99.414820172266431</v>
      </c>
      <c r="M26" s="10">
        <v>11.09773864572116</v>
      </c>
      <c r="N26" s="10">
        <v>8.1316553727008714</v>
      </c>
      <c r="O26" s="10">
        <v>62.814243405193189</v>
      </c>
      <c r="P26" s="10">
        <v>35.713310580204777</v>
      </c>
      <c r="Q26" s="10">
        <v>360.73868632889128</v>
      </c>
      <c r="R26" s="10">
        <v>458.70026706841071</v>
      </c>
      <c r="S26" s="10">
        <v>21.4091574325737</v>
      </c>
      <c r="T26" s="10">
        <v>9.590577678070666</v>
      </c>
      <c r="U26" s="10">
        <v>4.2786850174712967</v>
      </c>
      <c r="V26" s="10">
        <v>77.680733944954113</v>
      </c>
    </row>
    <row r="27" spans="1:22" x14ac:dyDescent="0.3">
      <c r="A27" s="10">
        <f t="shared" si="3"/>
        <v>1903</v>
      </c>
      <c r="B27" s="10" t="s">
        <v>85</v>
      </c>
      <c r="C27" s="10">
        <v>0.5</v>
      </c>
      <c r="D27" s="10">
        <f t="shared" si="0"/>
        <v>39.508333333333333</v>
      </c>
      <c r="E27" s="10">
        <f t="shared" si="1"/>
        <v>40.516666666666666</v>
      </c>
      <c r="F27" s="10">
        <f t="shared" si="2"/>
        <v>1.2340600575894694</v>
      </c>
      <c r="G27" s="10">
        <v>54.877478410000002</v>
      </c>
      <c r="H27" s="10"/>
      <c r="J27" s="20">
        <v>1924</v>
      </c>
      <c r="K27" s="10">
        <v>71.819990815857935</v>
      </c>
      <c r="L27" s="10">
        <v>92.282519770929909</v>
      </c>
      <c r="M27" s="10">
        <v>5.8198097369893684</v>
      </c>
      <c r="N27" s="10">
        <v>2.1832616606020512</v>
      </c>
      <c r="O27" s="10">
        <v>35.323465824047886</v>
      </c>
      <c r="P27" s="10">
        <v>4.6328157784305493</v>
      </c>
      <c r="Q27" s="10">
        <v>384.14886285320472</v>
      </c>
      <c r="R27" s="10">
        <v>237.90469261549649</v>
      </c>
      <c r="S27" s="10">
        <v>351.64004159183281</v>
      </c>
      <c r="T27" s="10">
        <v>1.1288805268109121</v>
      </c>
      <c r="U27" s="10">
        <v>2.460391425908667</v>
      </c>
      <c r="V27" s="10">
        <v>70.037326094333196</v>
      </c>
    </row>
    <row r="28" spans="1:22" x14ac:dyDescent="0.3">
      <c r="A28" s="10">
        <f t="shared" si="3"/>
        <v>1903</v>
      </c>
      <c r="B28" s="10" t="s">
        <v>86</v>
      </c>
      <c r="C28" s="10">
        <v>45</v>
      </c>
      <c r="D28" s="10">
        <f t="shared" si="0"/>
        <v>41.524999999999999</v>
      </c>
      <c r="E28" s="10">
        <f t="shared" si="1"/>
        <v>44.245833333333337</v>
      </c>
      <c r="F28" s="10">
        <f t="shared" si="2"/>
        <v>101.70449194839438</v>
      </c>
      <c r="G28" s="10">
        <v>48.786559269999998</v>
      </c>
      <c r="H28" s="10"/>
      <c r="J28" s="20">
        <v>1925</v>
      </c>
      <c r="K28" s="10">
        <v>31.48282359762284</v>
      </c>
      <c r="L28" s="10">
        <v>3.2979976442873968</v>
      </c>
      <c r="M28" s="10">
        <v>1.8366495060525949</v>
      </c>
      <c r="N28" s="10">
        <v>14.173953060285321</v>
      </c>
      <c r="O28" s="10">
        <v>38.378173550587348</v>
      </c>
      <c r="P28" s="10">
        <v>194.21858092440871</v>
      </c>
      <c r="Q28" s="10">
        <v>543.69921937231163</v>
      </c>
      <c r="R28" s="10">
        <v>303.24633991088479</v>
      </c>
      <c r="S28" s="10">
        <v>26.355525051475631</v>
      </c>
      <c r="T28" s="10">
        <v>13.14924391847468</v>
      </c>
      <c r="U28" s="10">
        <v>16.906267970097758</v>
      </c>
      <c r="V28" s="10">
        <v>0</v>
      </c>
    </row>
    <row r="29" spans="1:22" x14ac:dyDescent="0.3">
      <c r="A29" s="10">
        <f t="shared" si="3"/>
        <v>1903</v>
      </c>
      <c r="B29" s="10" t="s">
        <v>87</v>
      </c>
      <c r="C29" s="10">
        <v>1.3</v>
      </c>
      <c r="D29" s="10">
        <f t="shared" si="0"/>
        <v>46.966666666666669</v>
      </c>
      <c r="E29" s="10">
        <f t="shared" si="1"/>
        <v>46.879166666666663</v>
      </c>
      <c r="F29" s="10">
        <f t="shared" si="2"/>
        <v>2.7730868367256245</v>
      </c>
      <c r="G29" s="10">
        <v>25.578543150000002</v>
      </c>
      <c r="H29" s="10"/>
      <c r="J29" s="20">
        <v>1926</v>
      </c>
      <c r="K29" s="10">
        <v>30.36066750403732</v>
      </c>
      <c r="L29" s="10">
        <v>16.531961792799411</v>
      </c>
      <c r="M29" s="10">
        <v>100.5592187630415</v>
      </c>
      <c r="N29" s="10">
        <v>31.599479843953191</v>
      </c>
      <c r="O29" s="10">
        <v>68.966652943598177</v>
      </c>
      <c r="P29" s="10">
        <v>14.27627230667548</v>
      </c>
      <c r="Q29" s="10">
        <v>377.55951390044947</v>
      </c>
      <c r="R29" s="10">
        <v>449.20101614357128</v>
      </c>
      <c r="S29" s="10">
        <v>106.5922338067482</v>
      </c>
      <c r="T29" s="10">
        <v>0.20442930153321981</v>
      </c>
      <c r="U29" s="10">
        <v>2.7187173231090971</v>
      </c>
      <c r="V29" s="10">
        <v>9.2453160567326229</v>
      </c>
    </row>
    <row r="30" spans="1:22" x14ac:dyDescent="0.3">
      <c r="A30" s="10">
        <f t="shared" si="3"/>
        <v>1903</v>
      </c>
      <c r="B30" s="10" t="s">
        <v>88</v>
      </c>
      <c r="C30" s="10">
        <v>9.1999999999999993</v>
      </c>
      <c r="D30" s="10">
        <f t="shared" si="0"/>
        <v>46.791666666666664</v>
      </c>
      <c r="E30" s="10">
        <f t="shared" si="1"/>
        <v>46.791666666666664</v>
      </c>
      <c r="F30" s="10">
        <f t="shared" si="2"/>
        <v>19.661620658949243</v>
      </c>
      <c r="G30" s="10">
        <v>30.81476091</v>
      </c>
      <c r="H30" s="10"/>
      <c r="J30" s="20">
        <v>1927</v>
      </c>
      <c r="K30" s="10">
        <v>1.410934744268078</v>
      </c>
      <c r="L30" s="10">
        <v>87.264754248127161</v>
      </c>
      <c r="M30" s="10">
        <v>40.424847119407787</v>
      </c>
      <c r="N30" s="10">
        <v>17.44109227042502</v>
      </c>
      <c r="O30" s="10">
        <v>47.496173190465782</v>
      </c>
      <c r="P30" s="10">
        <v>47.544999467461928</v>
      </c>
      <c r="Q30" s="10">
        <v>549.73153682504312</v>
      </c>
      <c r="R30" s="10">
        <v>229.97483643683941</v>
      </c>
      <c r="S30" s="10">
        <v>61.640430820215407</v>
      </c>
      <c r="T30" s="10">
        <v>13.75286518024588</v>
      </c>
      <c r="U30" s="10">
        <v>5.8221706571036798</v>
      </c>
      <c r="V30" s="10">
        <v>70.045306079443677</v>
      </c>
    </row>
    <row r="31" spans="1:22" x14ac:dyDescent="0.3">
      <c r="A31" s="10">
        <f t="shared" si="3"/>
        <v>1903</v>
      </c>
      <c r="B31" s="10" t="s">
        <v>89</v>
      </c>
      <c r="C31" s="10">
        <v>5.2</v>
      </c>
      <c r="D31" s="10">
        <f t="shared" si="0"/>
        <v>46.791666666666664</v>
      </c>
      <c r="E31" s="10">
        <f t="shared" si="1"/>
        <v>47.18333333333333</v>
      </c>
      <c r="F31" s="10">
        <f t="shared" si="2"/>
        <v>11.020840692334865</v>
      </c>
      <c r="G31" s="10">
        <v>99.853818430000004</v>
      </c>
      <c r="H31" s="10"/>
      <c r="J31" s="20">
        <v>1928</v>
      </c>
      <c r="K31" s="10">
        <v>73.881673881673876</v>
      </c>
      <c r="L31" s="10">
        <v>70.724958494742665</v>
      </c>
      <c r="M31" s="10">
        <v>19.339984650805832</v>
      </c>
      <c r="N31" s="10">
        <v>30.173795143596688</v>
      </c>
      <c r="O31" s="10">
        <v>8.0817799158147938</v>
      </c>
      <c r="P31" s="10">
        <v>96.787612664663754</v>
      </c>
      <c r="Q31" s="10">
        <v>258.2119128103509</v>
      </c>
      <c r="R31" s="10">
        <v>351.3763702801462</v>
      </c>
      <c r="S31" s="10">
        <v>177.62114537444941</v>
      </c>
      <c r="T31" s="10">
        <v>3.039898670044332</v>
      </c>
      <c r="U31" s="10">
        <v>82.056477143218956</v>
      </c>
      <c r="V31" s="10">
        <v>110.79694732891279</v>
      </c>
    </row>
    <row r="32" spans="1:22" x14ac:dyDescent="0.3">
      <c r="A32" s="10">
        <f t="shared" si="3"/>
        <v>1903</v>
      </c>
      <c r="B32" s="10" t="s">
        <v>90</v>
      </c>
      <c r="C32" s="10">
        <v>212.2</v>
      </c>
      <c r="D32" s="10">
        <f t="shared" si="0"/>
        <v>47.574999999999996</v>
      </c>
      <c r="E32" s="10">
        <f t="shared" si="1"/>
        <v>47.354166666666664</v>
      </c>
      <c r="F32" s="10">
        <f t="shared" si="2"/>
        <v>448.11262648482182</v>
      </c>
      <c r="G32" s="10">
        <v>347.75440950000001</v>
      </c>
      <c r="H32" s="10"/>
      <c r="J32" s="20">
        <v>1929</v>
      </c>
      <c r="K32" s="10">
        <v>24.245175936435871</v>
      </c>
      <c r="L32" s="10">
        <v>2.7983888064447751</v>
      </c>
      <c r="M32" s="10">
        <v>0</v>
      </c>
      <c r="N32" s="10">
        <v>32.724685795589281</v>
      </c>
      <c r="O32" s="10">
        <v>4.941860465116279</v>
      </c>
      <c r="P32" s="10">
        <v>133.0901130974097</v>
      </c>
      <c r="Q32" s="10">
        <v>454.2946563115799</v>
      </c>
      <c r="R32" s="10">
        <v>295.85772672042413</v>
      </c>
      <c r="S32" s="10">
        <v>21.75071969293101</v>
      </c>
      <c r="T32" s="10">
        <v>25.866441251056632</v>
      </c>
      <c r="U32" s="10">
        <v>0</v>
      </c>
      <c r="V32" s="10">
        <v>150.18587360594799</v>
      </c>
    </row>
    <row r="33" spans="1:22" x14ac:dyDescent="0.3">
      <c r="A33" s="10">
        <f t="shared" si="3"/>
        <v>1903</v>
      </c>
      <c r="B33" s="10" t="s">
        <v>91</v>
      </c>
      <c r="C33" s="10">
        <v>119.1</v>
      </c>
      <c r="D33" s="10">
        <f t="shared" si="0"/>
        <v>47.133333333333333</v>
      </c>
      <c r="E33" s="10">
        <f t="shared" si="1"/>
        <v>47.183333333333337</v>
      </c>
      <c r="F33" s="10">
        <f t="shared" si="2"/>
        <v>252.41963970328504</v>
      </c>
      <c r="G33" s="10">
        <v>317.7639446</v>
      </c>
      <c r="H33" s="10"/>
      <c r="J33" s="20">
        <v>1930</v>
      </c>
      <c r="K33" s="10">
        <v>57.265355578339083</v>
      </c>
      <c r="L33" s="10">
        <v>58.179206320703898</v>
      </c>
      <c r="M33" s="10">
        <v>14.07070353517676</v>
      </c>
      <c r="N33" s="10">
        <v>26.230585915029991</v>
      </c>
      <c r="O33" s="10">
        <v>14.105960264900659</v>
      </c>
      <c r="P33" s="10">
        <v>113.646147223418</v>
      </c>
      <c r="Q33" s="10">
        <v>562.86077328008707</v>
      </c>
      <c r="R33" s="10">
        <v>126.51299476535949</v>
      </c>
      <c r="S33" s="10">
        <v>199.4562262098967</v>
      </c>
      <c r="T33" s="10">
        <v>2.3859014911884331</v>
      </c>
      <c r="U33" s="10">
        <v>0.43340857787810388</v>
      </c>
      <c r="V33" s="10">
        <v>31.052778553476681</v>
      </c>
    </row>
    <row r="34" spans="1:22" x14ac:dyDescent="0.3">
      <c r="A34" s="10">
        <f t="shared" si="3"/>
        <v>1903</v>
      </c>
      <c r="B34" s="10" t="s">
        <v>92</v>
      </c>
      <c r="C34" s="10">
        <v>132.5</v>
      </c>
      <c r="D34" s="10">
        <f t="shared" si="0"/>
        <v>47.233333333333341</v>
      </c>
      <c r="E34" s="10">
        <f t="shared" si="1"/>
        <v>49.016666666666673</v>
      </c>
      <c r="F34" s="10">
        <f t="shared" si="2"/>
        <v>270.31621897313835</v>
      </c>
      <c r="G34" s="10">
        <v>162.91803630000001</v>
      </c>
      <c r="H34" s="10"/>
      <c r="J34" s="20">
        <v>1931</v>
      </c>
      <c r="K34" s="10">
        <v>31.691469293649131</v>
      </c>
      <c r="L34" s="10">
        <v>62.28095374892272</v>
      </c>
      <c r="M34" s="10">
        <v>42.694545147963908</v>
      </c>
      <c r="N34" s="10">
        <v>4.0543964861897122</v>
      </c>
      <c r="O34" s="10">
        <v>38.658253072069087</v>
      </c>
      <c r="P34" s="10">
        <v>19.14679207255627</v>
      </c>
      <c r="Q34" s="10">
        <v>372.63051191079569</v>
      </c>
      <c r="R34" s="10">
        <v>453.1497067074726</v>
      </c>
      <c r="S34" s="10">
        <v>141.11614391932321</v>
      </c>
      <c r="T34" s="10">
        <v>44.222804496661318</v>
      </c>
      <c r="U34" s="10">
        <v>0</v>
      </c>
      <c r="V34" s="10">
        <v>1.01419878296146</v>
      </c>
    </row>
    <row r="35" spans="1:22" x14ac:dyDescent="0.3">
      <c r="A35" s="10">
        <f t="shared" si="3"/>
        <v>1903</v>
      </c>
      <c r="B35" s="10" t="s">
        <v>93</v>
      </c>
      <c r="C35" s="10">
        <v>6.9</v>
      </c>
      <c r="D35" s="10">
        <f t="shared" si="0"/>
        <v>50.800000000000004</v>
      </c>
      <c r="E35" s="10">
        <f t="shared" si="1"/>
        <v>50.795833333333334</v>
      </c>
      <c r="F35" s="10">
        <f t="shared" si="2"/>
        <v>13.583791321466656</v>
      </c>
      <c r="G35" s="10">
        <v>23.849435939999999</v>
      </c>
      <c r="H35" s="10"/>
      <c r="J35" s="20">
        <v>1932</v>
      </c>
      <c r="K35" s="10">
        <v>37.984173261141187</v>
      </c>
      <c r="L35" s="10">
        <v>28.250401284109149</v>
      </c>
      <c r="M35" s="10">
        <v>69.216903665131184</v>
      </c>
      <c r="N35" s="10">
        <v>18.608603292618159</v>
      </c>
      <c r="O35" s="10">
        <v>30.211611502984258</v>
      </c>
      <c r="P35" s="10">
        <v>50.210260723296877</v>
      </c>
      <c r="Q35" s="10">
        <v>472.90762554246737</v>
      </c>
      <c r="R35" s="10">
        <v>337.36831233216282</v>
      </c>
      <c r="S35" s="10">
        <v>77.709197612061132</v>
      </c>
      <c r="T35" s="10">
        <v>3.6177268616219478</v>
      </c>
      <c r="U35" s="10">
        <v>0.71350708552175224</v>
      </c>
      <c r="V35" s="10">
        <v>68.973471741637837</v>
      </c>
    </row>
    <row r="36" spans="1:22" x14ac:dyDescent="0.3">
      <c r="A36" s="10">
        <f t="shared" si="3"/>
        <v>1903</v>
      </c>
      <c r="B36" s="10" t="s">
        <v>94</v>
      </c>
      <c r="C36" s="10">
        <v>0</v>
      </c>
      <c r="D36" s="10">
        <f t="shared" si="0"/>
        <v>50.791666666666664</v>
      </c>
      <c r="E36" s="10">
        <f t="shared" si="1"/>
        <v>50.983333333333327</v>
      </c>
      <c r="F36" s="10">
        <f t="shared" si="2"/>
        <v>0</v>
      </c>
      <c r="G36" s="10">
        <v>9.1832712749999992</v>
      </c>
      <c r="H36" s="10"/>
      <c r="J36" s="20">
        <v>1933</v>
      </c>
      <c r="K36" s="10">
        <v>14.213391918998949</v>
      </c>
      <c r="L36" s="10">
        <v>51.621313345282722</v>
      </c>
      <c r="M36" s="10">
        <v>53.910526646951503</v>
      </c>
      <c r="N36" s="10">
        <v>9.7798403984379423</v>
      </c>
      <c r="O36" s="10">
        <v>34.721909479846879</v>
      </c>
      <c r="P36" s="10">
        <v>50.88000000000001</v>
      </c>
      <c r="Q36" s="10">
        <v>249.2643240436212</v>
      </c>
      <c r="R36" s="10">
        <v>456.56495204882299</v>
      </c>
      <c r="S36" s="10">
        <v>286.56927426955713</v>
      </c>
      <c r="T36" s="10">
        <v>11.896612769975221</v>
      </c>
      <c r="U36" s="10">
        <v>4.1674151248428251</v>
      </c>
      <c r="V36" s="10">
        <v>1.297842936970498</v>
      </c>
    </row>
    <row r="37" spans="1:22" x14ac:dyDescent="0.3">
      <c r="A37" s="10">
        <f t="shared" si="3"/>
        <v>1903</v>
      </c>
      <c r="B37" s="10" t="s">
        <v>95</v>
      </c>
      <c r="C37" s="10">
        <v>9.5</v>
      </c>
      <c r="D37" s="10">
        <f t="shared" si="0"/>
        <v>51.17499999999999</v>
      </c>
      <c r="E37" s="10">
        <f t="shared" si="1"/>
        <v>51.874999999999986</v>
      </c>
      <c r="F37" s="10">
        <f t="shared" si="2"/>
        <v>18.313253012048197</v>
      </c>
      <c r="G37" s="10">
        <v>25.58720173</v>
      </c>
      <c r="H37" s="10"/>
      <c r="J37" s="20">
        <v>1934</v>
      </c>
      <c r="K37" s="10">
        <v>26.632708750227401</v>
      </c>
      <c r="L37" s="10">
        <v>2.8545441824669422</v>
      </c>
      <c r="M37" s="10">
        <v>85.649029311001144</v>
      </c>
      <c r="N37" s="10">
        <v>6.7399953194476936</v>
      </c>
      <c r="O37" s="10">
        <v>17.075773745997871</v>
      </c>
      <c r="P37" s="10">
        <v>144.1017188603721</v>
      </c>
      <c r="Q37" s="10">
        <v>396.32304661851612</v>
      </c>
      <c r="R37" s="10">
        <v>325.10908369694567</v>
      </c>
      <c r="S37" s="10">
        <v>34.959429074200813</v>
      </c>
      <c r="T37" s="10">
        <v>0</v>
      </c>
      <c r="U37" s="10">
        <v>0</v>
      </c>
      <c r="V37" s="10">
        <v>23.041117145073699</v>
      </c>
    </row>
    <row r="38" spans="1:22" x14ac:dyDescent="0.3">
      <c r="A38" s="10">
        <f t="shared" si="3"/>
        <v>1904</v>
      </c>
      <c r="B38" s="10" t="s">
        <v>84</v>
      </c>
      <c r="C38" s="10">
        <v>24.2</v>
      </c>
      <c r="D38" s="10">
        <f t="shared" si="0"/>
        <v>52.574999999999989</v>
      </c>
      <c r="E38" s="10">
        <f t="shared" si="1"/>
        <v>46.229166666666657</v>
      </c>
      <c r="F38" s="10">
        <f t="shared" si="2"/>
        <v>52.347904461469142</v>
      </c>
      <c r="G38" s="10">
        <v>53.032540509999997</v>
      </c>
      <c r="H38" s="10"/>
      <c r="J38" s="20">
        <v>1935</v>
      </c>
      <c r="K38" s="10">
        <v>169.84828115997689</v>
      </c>
      <c r="L38" s="10">
        <v>89.0420899854862</v>
      </c>
      <c r="M38" s="10">
        <v>26.933193056286161</v>
      </c>
      <c r="N38" s="10">
        <v>90.396250532594806</v>
      </c>
      <c r="O38" s="10">
        <v>4.2431385755177642</v>
      </c>
      <c r="P38" s="10">
        <v>16.431493696251149</v>
      </c>
      <c r="Q38" s="10">
        <v>435.52865788536837</v>
      </c>
      <c r="R38" s="10">
        <v>324.60948461322607</v>
      </c>
      <c r="S38" s="10">
        <v>99.166284928996802</v>
      </c>
      <c r="T38" s="10">
        <v>6.0976757316269872</v>
      </c>
      <c r="U38" s="10">
        <v>26.95845840999322</v>
      </c>
      <c r="V38" s="10">
        <v>17.372881355932201</v>
      </c>
    </row>
    <row r="39" spans="1:22" x14ac:dyDescent="0.3">
      <c r="A39" s="10">
        <f t="shared" si="3"/>
        <v>1904</v>
      </c>
      <c r="B39" s="10" t="s">
        <v>85</v>
      </c>
      <c r="C39" s="10">
        <v>1.7</v>
      </c>
      <c r="D39" s="10">
        <f t="shared" si="0"/>
        <v>39.883333333333333</v>
      </c>
      <c r="E39" s="10">
        <f t="shared" si="1"/>
        <v>40.087499999999999</v>
      </c>
      <c r="F39" s="10">
        <f t="shared" si="2"/>
        <v>4.2407234175241664</v>
      </c>
      <c r="G39" s="10">
        <v>54.877478410000002</v>
      </c>
      <c r="H39" s="10"/>
      <c r="J39" s="20">
        <v>1936</v>
      </c>
      <c r="K39" s="10">
        <v>2.608913788778326</v>
      </c>
      <c r="L39" s="10">
        <v>119.2798580001691</v>
      </c>
      <c r="M39" s="10">
        <v>34.127897419036657</v>
      </c>
      <c r="N39" s="10">
        <v>21.221708444877091</v>
      </c>
      <c r="O39" s="10">
        <v>10.58131939908556</v>
      </c>
      <c r="P39" s="10">
        <v>204.36298759224721</v>
      </c>
      <c r="Q39" s="10">
        <v>324.88666189453579</v>
      </c>
      <c r="R39" s="10">
        <v>305.7736720554272</v>
      </c>
      <c r="S39" s="10">
        <v>104.19080580844179</v>
      </c>
      <c r="T39" s="10">
        <v>10.99859560943159</v>
      </c>
      <c r="U39" s="10">
        <v>0.34602076124567482</v>
      </c>
      <c r="V39" s="10">
        <v>49.932885906040283</v>
      </c>
    </row>
    <row r="40" spans="1:22" x14ac:dyDescent="0.3">
      <c r="A40" s="10">
        <f t="shared" si="3"/>
        <v>1904</v>
      </c>
      <c r="B40" s="10" t="s">
        <v>86</v>
      </c>
      <c r="C40" s="10">
        <v>87.8</v>
      </c>
      <c r="D40" s="10">
        <f t="shared" si="0"/>
        <v>40.291666666666664</v>
      </c>
      <c r="E40" s="10">
        <f t="shared" si="1"/>
        <v>37.845833333333331</v>
      </c>
      <c r="F40" s="10">
        <f t="shared" si="2"/>
        <v>231.99383463613344</v>
      </c>
      <c r="G40" s="10">
        <v>48.786559269999998</v>
      </c>
      <c r="H40" s="10"/>
      <c r="J40" s="20">
        <v>1937</v>
      </c>
      <c r="K40" s="10">
        <v>10.38961038961039</v>
      </c>
      <c r="L40" s="10">
        <v>183.84934567507179</v>
      </c>
      <c r="M40" s="10">
        <v>21.650305120721679</v>
      </c>
      <c r="N40" s="10">
        <v>87.669317486673094</v>
      </c>
      <c r="O40" s="10">
        <v>18.43736359668268</v>
      </c>
      <c r="P40" s="10">
        <v>116.2339365329137</v>
      </c>
      <c r="Q40" s="10">
        <v>432.19375566356371</v>
      </c>
      <c r="R40" s="10">
        <v>60.406007592011889</v>
      </c>
      <c r="S40" s="10">
        <v>149.1501416430595</v>
      </c>
      <c r="T40" s="10">
        <v>16.095544327055581</v>
      </c>
      <c r="U40" s="10">
        <v>0.68545316070068552</v>
      </c>
      <c r="V40" s="10">
        <v>57.039187227866478</v>
      </c>
    </row>
    <row r="41" spans="1:22" x14ac:dyDescent="0.3">
      <c r="A41" s="10">
        <f t="shared" si="3"/>
        <v>1904</v>
      </c>
      <c r="B41" s="10" t="s">
        <v>87</v>
      </c>
      <c r="C41" s="10">
        <v>1.2</v>
      </c>
      <c r="D41" s="10">
        <f t="shared" si="0"/>
        <v>35.4</v>
      </c>
      <c r="E41" s="10">
        <f t="shared" si="1"/>
        <v>35.420833333333334</v>
      </c>
      <c r="F41" s="10">
        <f t="shared" si="2"/>
        <v>3.3878367250911658</v>
      </c>
      <c r="G41" s="10">
        <v>25.578543150000002</v>
      </c>
      <c r="H41" s="10"/>
      <c r="J41" s="20">
        <v>1938</v>
      </c>
      <c r="K41" s="10">
        <v>178.24628653569721</v>
      </c>
      <c r="L41" s="10">
        <v>54.25109459321861</v>
      </c>
      <c r="M41" s="10">
        <v>4.4417026526835279</v>
      </c>
      <c r="N41" s="10">
        <v>23.97891963109354</v>
      </c>
      <c r="O41" s="10">
        <v>8.9365896396889717</v>
      </c>
      <c r="P41" s="10">
        <v>305.13976555455372</v>
      </c>
      <c r="Q41" s="10">
        <v>310.66683537897001</v>
      </c>
      <c r="R41" s="10">
        <v>270.46714172604908</v>
      </c>
      <c r="S41" s="10">
        <v>16.320787900105529</v>
      </c>
      <c r="T41" s="10">
        <v>26.1558784676354</v>
      </c>
      <c r="U41" s="10">
        <v>0</v>
      </c>
      <c r="V41" s="10">
        <v>1.7155110793423869</v>
      </c>
    </row>
    <row r="42" spans="1:22" x14ac:dyDescent="0.3">
      <c r="A42" s="10">
        <f t="shared" si="3"/>
        <v>1904</v>
      </c>
      <c r="B42" s="10" t="s">
        <v>88</v>
      </c>
      <c r="C42" s="10">
        <v>13.8</v>
      </c>
      <c r="D42" s="10">
        <f t="shared" si="0"/>
        <v>35.44166666666667</v>
      </c>
      <c r="E42" s="10">
        <f t="shared" si="1"/>
        <v>35.85</v>
      </c>
      <c r="F42" s="10">
        <f t="shared" si="2"/>
        <v>38.493723849372387</v>
      </c>
      <c r="G42" s="10">
        <v>30.81476091</v>
      </c>
      <c r="H42" s="10"/>
      <c r="J42" s="20">
        <v>1939</v>
      </c>
      <c r="K42" s="10">
        <v>19.209914794732761</v>
      </c>
      <c r="L42" s="10">
        <v>191.1227154046997</v>
      </c>
      <c r="M42" s="10">
        <v>176.2163528371035</v>
      </c>
      <c r="N42" s="10">
        <v>24.40877343462812</v>
      </c>
      <c r="O42" s="10">
        <v>2.3738872403560829</v>
      </c>
      <c r="P42" s="10">
        <v>147.88418708240539</v>
      </c>
      <c r="Q42" s="10">
        <v>287.75948460987831</v>
      </c>
      <c r="R42" s="10">
        <v>221.17481533591271</v>
      </c>
      <c r="S42" s="10">
        <v>114.76154428463281</v>
      </c>
      <c r="T42" s="10">
        <v>8.4006462035541194</v>
      </c>
      <c r="U42" s="10">
        <v>0</v>
      </c>
      <c r="V42" s="10">
        <v>0</v>
      </c>
    </row>
    <row r="43" spans="1:22" x14ac:dyDescent="0.3">
      <c r="A43" s="10">
        <f t="shared" si="3"/>
        <v>1904</v>
      </c>
      <c r="B43" s="10" t="s">
        <v>89</v>
      </c>
      <c r="C43" s="10">
        <v>22</v>
      </c>
      <c r="D43" s="10">
        <f t="shared" si="0"/>
        <v>36.258333333333333</v>
      </c>
      <c r="E43" s="10">
        <f t="shared" si="1"/>
        <v>36.941666666666663</v>
      </c>
      <c r="F43" s="10">
        <f t="shared" si="2"/>
        <v>59.553349875930529</v>
      </c>
      <c r="G43" s="10">
        <v>99.853818430000004</v>
      </c>
      <c r="H43" s="10"/>
      <c r="J43" s="20">
        <v>1940</v>
      </c>
      <c r="K43" s="10">
        <v>106.5894279507603</v>
      </c>
      <c r="L43" s="10">
        <v>109.51031970862</v>
      </c>
      <c r="M43" s="10">
        <v>30.475484289554171</v>
      </c>
      <c r="N43" s="10">
        <v>6.5296932169997177</v>
      </c>
      <c r="O43" s="10">
        <v>14.668547249647389</v>
      </c>
      <c r="P43" s="10">
        <v>136.0022554271215</v>
      </c>
      <c r="Q43" s="10">
        <v>352.98679715631062</v>
      </c>
      <c r="R43" s="10">
        <v>404.73239436619718</v>
      </c>
      <c r="S43" s="10">
        <v>64.024924544834974</v>
      </c>
      <c r="T43" s="10">
        <v>0.2343978904189862</v>
      </c>
      <c r="U43" s="10">
        <v>0.23285146017269809</v>
      </c>
      <c r="V43" s="10">
        <v>1.122964626614261</v>
      </c>
    </row>
    <row r="44" spans="1:22" x14ac:dyDescent="0.3">
      <c r="A44" s="10">
        <f t="shared" si="3"/>
        <v>1904</v>
      </c>
      <c r="B44" s="10" t="s">
        <v>90</v>
      </c>
      <c r="C44" s="10">
        <v>59.9</v>
      </c>
      <c r="D44" s="10">
        <f t="shared" si="0"/>
        <v>37.625</v>
      </c>
      <c r="E44" s="10">
        <f t="shared" si="1"/>
        <v>38.825000000000003</v>
      </c>
      <c r="F44" s="10">
        <f t="shared" si="2"/>
        <v>154.28203477141017</v>
      </c>
      <c r="G44" s="10">
        <v>347.75440950000001</v>
      </c>
      <c r="H44" s="10"/>
      <c r="J44" s="20">
        <v>1941</v>
      </c>
      <c r="K44" s="10">
        <v>126.4120392418325</v>
      </c>
      <c r="L44" s="10">
        <v>20.93381221139045</v>
      </c>
      <c r="M44" s="10">
        <v>30.980637101811361</v>
      </c>
      <c r="N44" s="10">
        <v>2.439272283768676</v>
      </c>
      <c r="O44" s="10">
        <v>36.718671363865127</v>
      </c>
      <c r="P44" s="10">
        <v>214.13617784866909</v>
      </c>
      <c r="Q44" s="10">
        <v>271.51416675129479</v>
      </c>
      <c r="R44" s="10">
        <v>363.11548791405551</v>
      </c>
      <c r="S44" s="10">
        <v>93.093661305581847</v>
      </c>
      <c r="T44" s="10">
        <v>21.806044872983499</v>
      </c>
      <c r="U44" s="10">
        <v>0</v>
      </c>
      <c r="V44" s="10">
        <v>23.170847136772359</v>
      </c>
    </row>
    <row r="45" spans="1:22" x14ac:dyDescent="0.3">
      <c r="A45" s="10">
        <f t="shared" si="3"/>
        <v>1904</v>
      </c>
      <c r="B45" s="10" t="s">
        <v>91</v>
      </c>
      <c r="C45" s="10">
        <v>124</v>
      </c>
      <c r="D45" s="10">
        <f t="shared" si="0"/>
        <v>40.024999999999999</v>
      </c>
      <c r="E45" s="10">
        <f t="shared" si="1"/>
        <v>41.633333333333333</v>
      </c>
      <c r="F45" s="10">
        <f t="shared" si="2"/>
        <v>297.83827061649322</v>
      </c>
      <c r="G45" s="10">
        <v>317.7639446</v>
      </c>
      <c r="H45" s="10"/>
      <c r="J45" s="20">
        <v>1942</v>
      </c>
      <c r="K45" s="10">
        <v>56.212864892792567</v>
      </c>
      <c r="L45" s="10">
        <v>97.534635879218484</v>
      </c>
      <c r="M45" s="10">
        <v>23.06396255850234</v>
      </c>
      <c r="N45" s="10">
        <v>27.859046490968321</v>
      </c>
      <c r="O45" s="10">
        <v>19.099655541038128</v>
      </c>
      <c r="P45" s="10">
        <v>73.39792225983426</v>
      </c>
      <c r="Q45" s="10">
        <v>343.18618042226478</v>
      </c>
      <c r="R45" s="10">
        <v>352.74290627687009</v>
      </c>
      <c r="S45" s="10">
        <v>187.95266694416361</v>
      </c>
      <c r="T45" s="10">
        <v>7.3628488931665066</v>
      </c>
      <c r="U45" s="10">
        <v>0</v>
      </c>
      <c r="V45" s="10">
        <v>58.955684483397107</v>
      </c>
    </row>
    <row r="46" spans="1:22" x14ac:dyDescent="0.3">
      <c r="A46" s="10">
        <f t="shared" si="3"/>
        <v>1904</v>
      </c>
      <c r="B46" s="10" t="s">
        <v>92</v>
      </c>
      <c r="C46" s="10">
        <v>73.8</v>
      </c>
      <c r="D46" s="10">
        <f t="shared" si="0"/>
        <v>43.241666666666667</v>
      </c>
      <c r="E46" s="10">
        <f t="shared" si="1"/>
        <v>40.595833333333331</v>
      </c>
      <c r="F46" s="10">
        <f t="shared" si="2"/>
        <v>181.79205583495843</v>
      </c>
      <c r="G46" s="10">
        <v>162.91803630000001</v>
      </c>
      <c r="H46" s="10"/>
      <c r="J46" s="20">
        <v>1943</v>
      </c>
      <c r="K46" s="10">
        <v>90.523031001967297</v>
      </c>
      <c r="L46" s="10">
        <v>3.7151702786377712</v>
      </c>
      <c r="M46" s="10">
        <v>18.615611192930778</v>
      </c>
      <c r="N46" s="10">
        <v>20.157209001830509</v>
      </c>
      <c r="O46" s="10">
        <v>25.45454545454546</v>
      </c>
      <c r="P46" s="10">
        <v>79.240162822252373</v>
      </c>
      <c r="Q46" s="10">
        <v>380.96165550821661</v>
      </c>
      <c r="R46" s="10">
        <v>374.00399576918562</v>
      </c>
      <c r="S46" s="10">
        <v>118.3241641980533</v>
      </c>
      <c r="T46" s="10">
        <v>0.93612871769868344</v>
      </c>
      <c r="U46" s="10">
        <v>0</v>
      </c>
      <c r="V46" s="10">
        <v>0.46224961479198767</v>
      </c>
    </row>
    <row r="47" spans="1:22" x14ac:dyDescent="0.3">
      <c r="A47" s="10">
        <f t="shared" si="3"/>
        <v>1904</v>
      </c>
      <c r="B47" s="10" t="s">
        <v>93</v>
      </c>
      <c r="C47" s="10">
        <v>7.4</v>
      </c>
      <c r="D47" s="10">
        <f t="shared" si="0"/>
        <v>37.949999999999996</v>
      </c>
      <c r="E47" s="10">
        <f t="shared" si="1"/>
        <v>37.920833333333334</v>
      </c>
      <c r="F47" s="10">
        <f t="shared" si="2"/>
        <v>19.514339083617184</v>
      </c>
      <c r="G47" s="10">
        <v>23.849435939999999</v>
      </c>
      <c r="H47" s="10"/>
      <c r="J47" s="20">
        <v>1944</v>
      </c>
      <c r="K47" s="10">
        <v>71.486536333456272</v>
      </c>
      <c r="L47" s="10">
        <v>113.8488271068636</v>
      </c>
      <c r="M47" s="10">
        <v>100.27008777852799</v>
      </c>
      <c r="N47" s="10">
        <v>91.50541161036405</v>
      </c>
      <c r="O47" s="10">
        <v>1.1656143759106361</v>
      </c>
      <c r="P47" s="10">
        <v>42.017346610986174</v>
      </c>
      <c r="Q47" s="10">
        <v>341.2920696324951</v>
      </c>
      <c r="R47" s="10">
        <v>274.01722787783859</v>
      </c>
      <c r="S47" s="10">
        <v>135.82617483577559</v>
      </c>
      <c r="T47" s="10">
        <v>31.235514351934391</v>
      </c>
      <c r="U47" s="10">
        <v>3.5106966538672522</v>
      </c>
      <c r="V47" s="10">
        <v>18.1148351154641</v>
      </c>
    </row>
    <row r="48" spans="1:22" x14ac:dyDescent="0.3">
      <c r="A48" s="10">
        <f t="shared" si="3"/>
        <v>1904</v>
      </c>
      <c r="B48" s="10" t="s">
        <v>94</v>
      </c>
      <c r="C48" s="10">
        <v>9.8000000000000007</v>
      </c>
      <c r="D48" s="10">
        <f t="shared" si="0"/>
        <v>37.891666666666666</v>
      </c>
      <c r="E48" s="10">
        <f t="shared" si="1"/>
        <v>37.408333333333331</v>
      </c>
      <c r="F48" s="10">
        <f t="shared" si="2"/>
        <v>26.197371352194256</v>
      </c>
      <c r="G48" s="10">
        <v>9.1832712749999992</v>
      </c>
      <c r="H48" s="10"/>
      <c r="J48" s="20">
        <v>1945</v>
      </c>
      <c r="K48" s="10">
        <v>155.42857142857139</v>
      </c>
      <c r="L48" s="10">
        <v>0</v>
      </c>
      <c r="M48" s="10">
        <v>25.705421775742352</v>
      </c>
      <c r="N48" s="10">
        <v>23.299548174380259</v>
      </c>
      <c r="O48" s="10">
        <v>4.7171549659111847</v>
      </c>
      <c r="P48" s="10">
        <v>56.782802075611542</v>
      </c>
      <c r="Q48" s="10">
        <v>244.23401219354</v>
      </c>
      <c r="R48" s="10">
        <v>223.3832516285004</v>
      </c>
      <c r="S48" s="10">
        <v>576.56406489951246</v>
      </c>
      <c r="T48" s="10">
        <v>9.7396009469056466</v>
      </c>
      <c r="U48" s="10">
        <v>0.80922516690269053</v>
      </c>
      <c r="V48" s="10">
        <v>0.31500196876230468</v>
      </c>
    </row>
    <row r="49" spans="1:22" x14ac:dyDescent="0.3">
      <c r="A49" s="10">
        <f t="shared" si="3"/>
        <v>1904</v>
      </c>
      <c r="B49" s="10" t="s">
        <v>95</v>
      </c>
      <c r="C49" s="10">
        <v>25.9</v>
      </c>
      <c r="D49" s="10">
        <f t="shared" si="0"/>
        <v>36.924999999999997</v>
      </c>
      <c r="E49" s="10">
        <f t="shared" si="1"/>
        <v>36.80833333333333</v>
      </c>
      <c r="F49" s="10">
        <f t="shared" si="2"/>
        <v>70.364500792393031</v>
      </c>
      <c r="G49" s="10">
        <v>25.58720173</v>
      </c>
      <c r="H49" s="10"/>
      <c r="J49" s="20">
        <v>1946</v>
      </c>
      <c r="K49" s="10">
        <v>4.1020247173284243</v>
      </c>
      <c r="L49" s="10">
        <v>25.662482566248261</v>
      </c>
      <c r="M49" s="10">
        <v>14.41812564366632</v>
      </c>
      <c r="N49" s="10">
        <v>12.01716738197425</v>
      </c>
      <c r="O49" s="10">
        <v>53.125358412662003</v>
      </c>
      <c r="P49" s="10">
        <v>165.05722070844681</v>
      </c>
      <c r="Q49" s="10">
        <v>318.24697931599428</v>
      </c>
      <c r="R49" s="10">
        <v>362.79630373644028</v>
      </c>
      <c r="S49" s="10">
        <v>17.824167001204341</v>
      </c>
      <c r="T49" s="10">
        <v>77.216971646893228</v>
      </c>
      <c r="U49" s="10">
        <v>18.678955453149001</v>
      </c>
      <c r="V49" s="10">
        <v>102.8571428571429</v>
      </c>
    </row>
    <row r="50" spans="1:22" x14ac:dyDescent="0.3">
      <c r="A50" s="10">
        <f t="shared" si="3"/>
        <v>1905</v>
      </c>
      <c r="B50" s="10" t="s">
        <v>84</v>
      </c>
      <c r="C50" s="10">
        <v>53</v>
      </c>
      <c r="D50" s="10">
        <f t="shared" si="0"/>
        <v>36.691666666666663</v>
      </c>
      <c r="E50" s="10">
        <f t="shared" si="1"/>
        <v>39.30416666666666</v>
      </c>
      <c r="F50" s="10">
        <f t="shared" si="2"/>
        <v>134.84575426693524</v>
      </c>
      <c r="G50" s="10">
        <v>53.032540509999997</v>
      </c>
      <c r="H50" s="10"/>
      <c r="J50" s="20">
        <v>1947</v>
      </c>
      <c r="K50" s="10">
        <v>72.189809412679921</v>
      </c>
      <c r="L50" s="10">
        <v>47.927282743423767</v>
      </c>
      <c r="M50" s="10">
        <v>22.195985832349461</v>
      </c>
      <c r="N50" s="10">
        <v>0</v>
      </c>
      <c r="O50" s="10">
        <v>10.673694613737441</v>
      </c>
      <c r="P50" s="10">
        <v>6.9755854509217743</v>
      </c>
      <c r="Q50" s="10">
        <v>114.9436795994994</v>
      </c>
      <c r="R50" s="10">
        <v>345.08023990922351</v>
      </c>
      <c r="S50" s="10">
        <v>488.84543061301241</v>
      </c>
      <c r="T50" s="10">
        <v>5.1675877413335236</v>
      </c>
      <c r="U50" s="10">
        <v>0</v>
      </c>
      <c r="V50" s="10">
        <v>62.170841361592792</v>
      </c>
    </row>
    <row r="51" spans="1:22" x14ac:dyDescent="0.3">
      <c r="A51" s="10">
        <f t="shared" si="3"/>
        <v>1905</v>
      </c>
      <c r="B51" s="10" t="s">
        <v>85</v>
      </c>
      <c r="C51" s="10">
        <v>40.299999999999997</v>
      </c>
      <c r="D51" s="10">
        <f t="shared" si="0"/>
        <v>41.916666666666664</v>
      </c>
      <c r="E51" s="10">
        <f t="shared" si="1"/>
        <v>38.845833333333331</v>
      </c>
      <c r="F51" s="10">
        <f t="shared" si="2"/>
        <v>103.74343022632199</v>
      </c>
      <c r="G51" s="10">
        <v>54.877478410000002</v>
      </c>
      <c r="H51" s="10"/>
      <c r="J51" s="20">
        <v>1948</v>
      </c>
      <c r="K51" s="10">
        <v>30.866670975247199</v>
      </c>
      <c r="L51" s="10">
        <v>74.187914774711828</v>
      </c>
      <c r="M51" s="10">
        <v>105.172981878089</v>
      </c>
      <c r="N51" s="10">
        <v>12.537034149384059</v>
      </c>
      <c r="O51" s="10">
        <v>4.123389301054277</v>
      </c>
      <c r="P51" s="10">
        <v>21.321488062187679</v>
      </c>
      <c r="Q51" s="10">
        <v>381.85365853658539</v>
      </c>
      <c r="R51" s="10">
        <v>410.74548869110811</v>
      </c>
      <c r="S51" s="10">
        <v>78.67842163827784</v>
      </c>
      <c r="T51" s="10">
        <v>1.303049497783006</v>
      </c>
      <c r="U51" s="10">
        <v>0.64794816414686818</v>
      </c>
      <c r="V51" s="10">
        <v>34.270603790215958</v>
      </c>
    </row>
    <row r="52" spans="1:22" x14ac:dyDescent="0.3">
      <c r="A52" s="10">
        <f t="shared" si="3"/>
        <v>1905</v>
      </c>
      <c r="B52" s="10" t="s">
        <v>86</v>
      </c>
      <c r="C52" s="10">
        <v>24.3</v>
      </c>
      <c r="D52" s="10">
        <f t="shared" si="0"/>
        <v>35.774999999999999</v>
      </c>
      <c r="E52" s="10">
        <f t="shared" si="1"/>
        <v>37.329166666666666</v>
      </c>
      <c r="F52" s="10">
        <f t="shared" si="2"/>
        <v>65.096550954347592</v>
      </c>
      <c r="G52" s="10">
        <v>48.786559269999998</v>
      </c>
      <c r="H52" s="10"/>
      <c r="J52" s="20">
        <v>1949</v>
      </c>
      <c r="K52" s="10">
        <v>17.512750098077682</v>
      </c>
      <c r="L52" s="10">
        <v>109.2524748616416</v>
      </c>
      <c r="M52" s="10">
        <v>9.7651945409849965</v>
      </c>
      <c r="N52" s="10">
        <v>10.459269192088501</v>
      </c>
      <c r="O52" s="10">
        <v>19.703443076149789</v>
      </c>
      <c r="P52" s="10">
        <v>54.633155623254638</v>
      </c>
      <c r="Q52" s="10">
        <v>632.72367770637663</v>
      </c>
      <c r="R52" s="10">
        <v>183.63547280744729</v>
      </c>
      <c r="S52" s="10">
        <v>98.957070094591316</v>
      </c>
      <c r="T52" s="10">
        <v>2.62623104580272</v>
      </c>
      <c r="U52" s="10">
        <v>0</v>
      </c>
      <c r="V52" s="10">
        <v>8.5687083465566491</v>
      </c>
    </row>
    <row r="53" spans="1:22" x14ac:dyDescent="0.3">
      <c r="A53" s="10">
        <f t="shared" si="3"/>
        <v>1905</v>
      </c>
      <c r="B53" s="10" t="s">
        <v>87</v>
      </c>
      <c r="C53" s="10">
        <v>0.5</v>
      </c>
      <c r="D53" s="10">
        <f t="shared" si="0"/>
        <v>38.883333333333326</v>
      </c>
      <c r="E53" s="10">
        <f t="shared" si="1"/>
        <v>38.624999999999993</v>
      </c>
      <c r="F53" s="10">
        <f t="shared" si="2"/>
        <v>1.2944983818770228</v>
      </c>
      <c r="G53" s="10">
        <v>25.578543150000002</v>
      </c>
      <c r="H53" s="10"/>
      <c r="J53" s="20">
        <v>1950</v>
      </c>
      <c r="K53" s="10">
        <v>112.1041520056299</v>
      </c>
      <c r="L53" s="10">
        <v>52.344152498712013</v>
      </c>
      <c r="M53" s="10">
        <v>72.916919345057622</v>
      </c>
      <c r="N53" s="10">
        <v>2.8889557628648821</v>
      </c>
      <c r="O53" s="10">
        <v>9.7551184263348052</v>
      </c>
      <c r="P53" s="10">
        <v>17.018708509354251</v>
      </c>
      <c r="Q53" s="10">
        <v>256.84468999386132</v>
      </c>
      <c r="R53" s="10">
        <v>292.7382515095826</v>
      </c>
      <c r="S53" s="10">
        <v>504.7275810896756</v>
      </c>
      <c r="T53" s="10">
        <v>0.5057422821620482</v>
      </c>
      <c r="U53" s="10">
        <v>0</v>
      </c>
      <c r="V53" s="10">
        <v>0.1247401247401248</v>
      </c>
    </row>
    <row r="54" spans="1:22" x14ac:dyDescent="0.3">
      <c r="A54" s="10">
        <f t="shared" si="3"/>
        <v>1905</v>
      </c>
      <c r="B54" s="10" t="s">
        <v>88</v>
      </c>
      <c r="C54" s="10">
        <v>2.2000000000000002</v>
      </c>
      <c r="D54" s="10">
        <f t="shared" si="0"/>
        <v>38.36666666666666</v>
      </c>
      <c r="E54" s="10">
        <f t="shared" si="1"/>
        <v>37.958333333333329</v>
      </c>
      <c r="F54" s="10">
        <f t="shared" si="2"/>
        <v>5.7958287596048317</v>
      </c>
      <c r="G54" s="10">
        <v>30.81476091</v>
      </c>
      <c r="H54" s="10"/>
      <c r="J54" s="20">
        <v>1951</v>
      </c>
      <c r="K54" s="10">
        <v>29.974916387959869</v>
      </c>
      <c r="L54" s="10">
        <v>5.7266522390544363</v>
      </c>
      <c r="M54" s="10">
        <v>98.187657719660479</v>
      </c>
      <c r="N54" s="10">
        <v>26.986701265001621</v>
      </c>
      <c r="O54" s="10">
        <v>53.699656571963779</v>
      </c>
      <c r="P54" s="10">
        <v>12.27436823104693</v>
      </c>
      <c r="Q54" s="10">
        <v>501.32689987937277</v>
      </c>
      <c r="R54" s="10">
        <v>291.32810171848621</v>
      </c>
      <c r="S54" s="10">
        <v>29.901325625436069</v>
      </c>
      <c r="T54" s="10">
        <v>4.681244225438868</v>
      </c>
      <c r="U54" s="10">
        <v>87.222163699568114</v>
      </c>
      <c r="V54" s="10">
        <v>4.6111841439983836</v>
      </c>
    </row>
    <row r="55" spans="1:22" x14ac:dyDescent="0.3">
      <c r="A55" s="10">
        <f t="shared" si="3"/>
        <v>1905</v>
      </c>
      <c r="B55" s="10" t="s">
        <v>89</v>
      </c>
      <c r="C55" s="10">
        <v>19.2</v>
      </c>
      <c r="D55" s="10">
        <f t="shared" si="0"/>
        <v>37.549999999999997</v>
      </c>
      <c r="E55" s="10">
        <f t="shared" si="1"/>
        <v>36.862499999999997</v>
      </c>
      <c r="F55" s="10">
        <f t="shared" si="2"/>
        <v>52.085452695829098</v>
      </c>
      <c r="G55" s="10">
        <v>99.853818430000004</v>
      </c>
      <c r="H55" s="10"/>
      <c r="J55" s="20">
        <v>1952</v>
      </c>
      <c r="K55" s="10">
        <v>48.601973684210527</v>
      </c>
      <c r="L55" s="10">
        <v>46.097354298088682</v>
      </c>
      <c r="M55" s="10">
        <v>67.360079247152044</v>
      </c>
      <c r="N55" s="10">
        <v>1.4014014014014009</v>
      </c>
      <c r="O55" s="10">
        <v>13.211766729743671</v>
      </c>
      <c r="P55" s="10">
        <v>126.9976108308999</v>
      </c>
      <c r="Q55" s="10">
        <v>283.59496291185093</v>
      </c>
      <c r="R55" s="10">
        <v>580.11816080143842</v>
      </c>
      <c r="S55" s="10">
        <v>3.659192825112108</v>
      </c>
      <c r="T55" s="10">
        <v>0.22048690858980249</v>
      </c>
      <c r="U55" s="10">
        <v>0.2198204799413811</v>
      </c>
      <c r="V55" s="10">
        <v>8.4280565566953118</v>
      </c>
    </row>
    <row r="56" spans="1:22" x14ac:dyDescent="0.3">
      <c r="A56" s="10">
        <f t="shared" si="3"/>
        <v>1905</v>
      </c>
      <c r="B56" s="10" t="s">
        <v>90</v>
      </c>
      <c r="C56" s="10">
        <v>122.6</v>
      </c>
      <c r="D56" s="10">
        <f t="shared" si="0"/>
        <v>36.174999999999997</v>
      </c>
      <c r="E56" s="10">
        <f t="shared" si="1"/>
        <v>34.1875</v>
      </c>
      <c r="F56" s="10">
        <f t="shared" si="2"/>
        <v>358.61060329067641</v>
      </c>
      <c r="G56" s="10">
        <v>347.75440950000001</v>
      </c>
      <c r="H56" s="10"/>
      <c r="J56" s="20">
        <v>1953</v>
      </c>
      <c r="K56" s="10">
        <v>94.019795392165008</v>
      </c>
      <c r="L56" s="10">
        <v>3.0025020850708919</v>
      </c>
      <c r="M56" s="10">
        <v>0</v>
      </c>
      <c r="N56" s="10">
        <v>16.248348745046229</v>
      </c>
      <c r="O56" s="10">
        <v>4.3567951151085076</v>
      </c>
      <c r="P56" s="10">
        <v>107.02143385070219</v>
      </c>
      <c r="Q56" s="10">
        <v>522.39622172508086</v>
      </c>
      <c r="R56" s="10">
        <v>287.14586747834238</v>
      </c>
      <c r="S56" s="10">
        <v>125.2551574375679</v>
      </c>
      <c r="T56" s="10">
        <v>0.86774170221997271</v>
      </c>
      <c r="U56" s="10">
        <v>0.69818181818181835</v>
      </c>
      <c r="V56" s="10">
        <v>16.551724137931039</v>
      </c>
    </row>
    <row r="57" spans="1:22" x14ac:dyDescent="0.3">
      <c r="A57" s="10">
        <f t="shared" si="3"/>
        <v>1905</v>
      </c>
      <c r="B57" s="10" t="s">
        <v>91</v>
      </c>
      <c r="C57" s="10">
        <v>50.3</v>
      </c>
      <c r="D57" s="10">
        <f t="shared" si="0"/>
        <v>32.199999999999996</v>
      </c>
      <c r="E57" s="10">
        <f t="shared" si="1"/>
        <v>33.983333333333334</v>
      </c>
      <c r="F57" s="10">
        <f t="shared" si="2"/>
        <v>148.01373222167729</v>
      </c>
      <c r="G57" s="10">
        <v>317.7639446</v>
      </c>
      <c r="H57" s="10"/>
      <c r="J57" s="20">
        <v>1954</v>
      </c>
      <c r="K57" s="10">
        <v>59.569667177048913</v>
      </c>
      <c r="L57" s="10">
        <v>210.2622576966933</v>
      </c>
      <c r="M57" s="10">
        <v>20.742358078602621</v>
      </c>
      <c r="N57" s="10">
        <v>0.1890210285894306</v>
      </c>
      <c r="O57" s="10">
        <v>4.48109537887039</v>
      </c>
      <c r="P57" s="10">
        <v>51.924433644273734</v>
      </c>
      <c r="Q57" s="10">
        <v>343.93819959009937</v>
      </c>
      <c r="R57" s="10">
        <v>92.77618000338353</v>
      </c>
      <c r="S57" s="10">
        <v>490.17132551848511</v>
      </c>
      <c r="T57" s="10">
        <v>34.80083857442348</v>
      </c>
      <c r="U57" s="10">
        <v>0</v>
      </c>
      <c r="V57" s="10">
        <v>0</v>
      </c>
    </row>
    <row r="58" spans="1:22" x14ac:dyDescent="0.3">
      <c r="A58" s="10">
        <f t="shared" si="3"/>
        <v>1905</v>
      </c>
      <c r="B58" s="10" t="s">
        <v>92</v>
      </c>
      <c r="C58" s="10">
        <v>111.1</v>
      </c>
      <c r="D58" s="10">
        <f t="shared" si="0"/>
        <v>35.766666666666673</v>
      </c>
      <c r="E58" s="10">
        <f t="shared" si="1"/>
        <v>36.858333333333334</v>
      </c>
      <c r="F58" s="10">
        <f t="shared" si="2"/>
        <v>301.42437259778433</v>
      </c>
      <c r="G58" s="10">
        <v>162.91803630000001</v>
      </c>
      <c r="H58" s="10"/>
      <c r="J58" s="20">
        <v>1955</v>
      </c>
      <c r="K58" s="10">
        <v>66.818526955201207</v>
      </c>
      <c r="L58" s="10">
        <v>6.7700987306064873</v>
      </c>
      <c r="M58" s="10">
        <v>45.344866833598907</v>
      </c>
      <c r="N58" s="10">
        <v>30.957025105392312</v>
      </c>
      <c r="O58" s="10">
        <v>22.974781266083379</v>
      </c>
      <c r="P58" s="10">
        <v>46.875</v>
      </c>
      <c r="Q58" s="10">
        <v>184.26270136307309</v>
      </c>
      <c r="R58" s="10">
        <v>211.17909364305709</v>
      </c>
      <c r="S58" s="10">
        <v>177.27691834852979</v>
      </c>
      <c r="T58" s="10">
        <v>454.07725321888421</v>
      </c>
      <c r="U58" s="10">
        <v>0</v>
      </c>
      <c r="V58" s="10">
        <v>3.2474629195940672</v>
      </c>
    </row>
    <row r="59" spans="1:22" x14ac:dyDescent="0.3">
      <c r="A59" s="10">
        <f t="shared" si="3"/>
        <v>1905</v>
      </c>
      <c r="B59" s="10" t="s">
        <v>93</v>
      </c>
      <c r="C59" s="10">
        <v>1.2</v>
      </c>
      <c r="D59" s="10">
        <f t="shared" si="0"/>
        <v>37.949999999999996</v>
      </c>
      <c r="E59" s="10">
        <f t="shared" si="1"/>
        <v>37.99166666666666</v>
      </c>
      <c r="F59" s="10">
        <f t="shared" si="2"/>
        <v>3.1585874095196322</v>
      </c>
      <c r="G59" s="10">
        <v>23.849435939999999</v>
      </c>
      <c r="H59" s="10"/>
      <c r="J59" s="20">
        <v>1956</v>
      </c>
      <c r="K59" s="10">
        <v>25.602528644804419</v>
      </c>
      <c r="L59" s="10">
        <v>7.5850529838259897</v>
      </c>
      <c r="M59" s="10">
        <v>52.443201003328348</v>
      </c>
      <c r="N59" s="10">
        <v>7.0940071867393044</v>
      </c>
      <c r="O59" s="10">
        <v>1.123445232044938</v>
      </c>
      <c r="P59" s="10">
        <v>85.697123406527382</v>
      </c>
      <c r="Q59" s="10">
        <v>358.24286796263573</v>
      </c>
      <c r="R59" s="10">
        <v>300.82882882882882</v>
      </c>
      <c r="S59" s="10">
        <v>38.989960450258593</v>
      </c>
      <c r="T59" s="10">
        <v>206.24424952462729</v>
      </c>
      <c r="U59" s="10">
        <v>0.29163375660732732</v>
      </c>
      <c r="V59" s="10">
        <v>7.8421701602959297</v>
      </c>
    </row>
    <row r="60" spans="1:22" x14ac:dyDescent="0.3">
      <c r="A60" s="10">
        <f t="shared" si="3"/>
        <v>1905</v>
      </c>
      <c r="B60" s="10" t="s">
        <v>94</v>
      </c>
      <c r="C60" s="10">
        <v>0</v>
      </c>
      <c r="D60" s="10">
        <f t="shared" si="0"/>
        <v>38.033333333333331</v>
      </c>
      <c r="E60" s="10">
        <f t="shared" si="1"/>
        <v>38.137499999999996</v>
      </c>
      <c r="F60" s="10">
        <f t="shared" si="2"/>
        <v>0</v>
      </c>
      <c r="G60" s="10">
        <v>9.1832712749999992</v>
      </c>
      <c r="H60" s="10"/>
      <c r="J60" s="20">
        <v>1957</v>
      </c>
      <c r="K60" s="10">
        <v>162.68560361523561</v>
      </c>
      <c r="L60" s="10">
        <v>6.5363927282630909</v>
      </c>
      <c r="M60" s="10">
        <v>42.367932041412267</v>
      </c>
      <c r="N60" s="10">
        <v>17.385361853345181</v>
      </c>
      <c r="O60" s="10">
        <v>19.192891521658641</v>
      </c>
      <c r="P60" s="10">
        <v>33.649698015530618</v>
      </c>
      <c r="Q60" s="10">
        <v>357.60090531874761</v>
      </c>
      <c r="R60" s="10">
        <v>326.76697844652301</v>
      </c>
      <c r="S60" s="10">
        <v>210.56809724634081</v>
      </c>
      <c r="T60" s="10">
        <v>34.882541828629371</v>
      </c>
      <c r="U60" s="10">
        <v>21.186150154268081</v>
      </c>
      <c r="V60" s="10">
        <v>73.139325263971159</v>
      </c>
    </row>
    <row r="61" spans="1:22" x14ac:dyDescent="0.3">
      <c r="A61" s="10">
        <f t="shared" si="3"/>
        <v>1905</v>
      </c>
      <c r="B61" s="10" t="s">
        <v>95</v>
      </c>
      <c r="C61" s="10">
        <v>9.4</v>
      </c>
      <c r="D61" s="10">
        <f t="shared" si="0"/>
        <v>38.24166666666666</v>
      </c>
      <c r="E61" s="10">
        <f t="shared" si="1"/>
        <v>39.037499999999994</v>
      </c>
      <c r="F61" s="10">
        <f t="shared" si="2"/>
        <v>24.079410822926675</v>
      </c>
      <c r="G61" s="10">
        <v>25.58720173</v>
      </c>
      <c r="H61" s="10"/>
      <c r="J61" s="20">
        <v>1958</v>
      </c>
      <c r="K61" s="10">
        <v>19.61965407452027</v>
      </c>
      <c r="L61" s="10">
        <v>7.555315704263359</v>
      </c>
      <c r="M61" s="10">
        <v>12.367438386855859</v>
      </c>
      <c r="N61" s="10">
        <v>6.4729680029422596</v>
      </c>
      <c r="O61" s="10">
        <v>0.58277180841376797</v>
      </c>
      <c r="P61" s="10">
        <v>40.813847555420587</v>
      </c>
      <c r="Q61" s="10">
        <v>264.45733222866619</v>
      </c>
      <c r="R61" s="10">
        <v>176.9509043927649</v>
      </c>
      <c r="S61" s="10">
        <v>506.96170212765958</v>
      </c>
      <c r="T61" s="10">
        <v>58.980747451868638</v>
      </c>
      <c r="U61" s="10">
        <v>0</v>
      </c>
      <c r="V61" s="10">
        <v>60.010001666944497</v>
      </c>
    </row>
    <row r="62" spans="1:22" x14ac:dyDescent="0.3">
      <c r="A62" s="10">
        <f t="shared" si="3"/>
        <v>1906</v>
      </c>
      <c r="B62" s="10" t="s">
        <v>84</v>
      </c>
      <c r="C62" s="10">
        <v>5.3</v>
      </c>
      <c r="D62" s="10">
        <f t="shared" si="0"/>
        <v>39.833333333333336</v>
      </c>
      <c r="E62" s="10">
        <f t="shared" si="1"/>
        <v>38.866666666666667</v>
      </c>
      <c r="F62" s="10">
        <f t="shared" si="2"/>
        <v>13.636363636363637</v>
      </c>
      <c r="G62" s="10">
        <v>53.032540509999997</v>
      </c>
      <c r="H62" s="10"/>
      <c r="J62" s="20">
        <v>1959</v>
      </c>
      <c r="K62" s="10">
        <v>57.894150417827298</v>
      </c>
      <c r="L62" s="10">
        <v>27.34096353473516</v>
      </c>
      <c r="M62" s="10">
        <v>13.93890114995934</v>
      </c>
      <c r="N62" s="10">
        <v>7.8688524590163933</v>
      </c>
      <c r="O62" s="10">
        <v>33.221957040572804</v>
      </c>
      <c r="P62" s="10">
        <v>35.73654685227509</v>
      </c>
      <c r="Q62" s="10">
        <v>329.27096256294237</v>
      </c>
      <c r="R62" s="10">
        <v>382.02894158648382</v>
      </c>
      <c r="S62" s="10">
        <v>243.10462213480591</v>
      </c>
      <c r="T62" s="10">
        <v>42.822095011523309</v>
      </c>
      <c r="U62" s="10">
        <v>39.557462181079252</v>
      </c>
      <c r="V62" s="10">
        <v>0.898876404494382</v>
      </c>
    </row>
    <row r="63" spans="1:22" x14ac:dyDescent="0.3">
      <c r="A63" s="10">
        <f t="shared" si="3"/>
        <v>1906</v>
      </c>
      <c r="B63" s="10" t="s">
        <v>85</v>
      </c>
      <c r="C63" s="10">
        <v>83.1</v>
      </c>
      <c r="D63" s="10">
        <f t="shared" si="0"/>
        <v>37.9</v>
      </c>
      <c r="E63" s="10">
        <f t="shared" si="1"/>
        <v>43.741666666666667</v>
      </c>
      <c r="F63" s="10">
        <f t="shared" si="2"/>
        <v>189.97904362735758</v>
      </c>
      <c r="G63" s="10">
        <v>54.877478410000002</v>
      </c>
      <c r="H63" s="10"/>
      <c r="J63" s="20">
        <v>1960</v>
      </c>
      <c r="K63" s="10">
        <v>24.124017838182201</v>
      </c>
      <c r="L63" s="10">
        <v>0.16087947446038339</v>
      </c>
      <c r="M63" s="10">
        <v>57.475728155339787</v>
      </c>
      <c r="N63" s="10">
        <v>9.0843198840299593</v>
      </c>
      <c r="O63" s="10">
        <v>8.0247429574521441</v>
      </c>
      <c r="P63" s="10">
        <v>88.62837045720984</v>
      </c>
      <c r="Q63" s="10">
        <v>466.19256891729918</v>
      </c>
      <c r="R63" s="10">
        <v>422.94489611562778</v>
      </c>
      <c r="S63" s="10">
        <v>15.43177570093458</v>
      </c>
      <c r="T63" s="10">
        <v>0.91136933242196405</v>
      </c>
      <c r="U63" s="10">
        <v>0</v>
      </c>
      <c r="V63" s="10">
        <v>36.733770640126657</v>
      </c>
    </row>
    <row r="64" spans="1:22" x14ac:dyDescent="0.3">
      <c r="A64" s="10">
        <f t="shared" si="3"/>
        <v>1906</v>
      </c>
      <c r="B64" s="10" t="s">
        <v>86</v>
      </c>
      <c r="C64" s="10">
        <v>50.5</v>
      </c>
      <c r="D64" s="10">
        <f t="shared" si="0"/>
        <v>49.583333333333336</v>
      </c>
      <c r="E64" s="10">
        <f t="shared" si="1"/>
        <v>52.516666666666666</v>
      </c>
      <c r="F64" s="10">
        <f t="shared" si="2"/>
        <v>96.159949222469052</v>
      </c>
      <c r="G64" s="10">
        <v>48.786559269999998</v>
      </c>
      <c r="H64" s="10"/>
      <c r="J64" s="20">
        <v>1961</v>
      </c>
      <c r="K64" s="10">
        <v>95.578493298413179</v>
      </c>
      <c r="L64" s="10">
        <v>76.674215464251049</v>
      </c>
      <c r="M64" s="10">
        <v>5.6250000000000009</v>
      </c>
      <c r="N64" s="10">
        <v>24.683131744767149</v>
      </c>
      <c r="O64" s="10">
        <v>7.8531796841655988</v>
      </c>
      <c r="P64" s="10">
        <v>74.010327022375222</v>
      </c>
      <c r="Q64" s="10">
        <v>379.0950953877641</v>
      </c>
      <c r="R64" s="10">
        <v>359.44991357931912</v>
      </c>
      <c r="S64" s="10">
        <v>155.1724137931034</v>
      </c>
      <c r="T64" s="10">
        <v>39.773222852158739</v>
      </c>
      <c r="U64" s="10">
        <v>4.9198330770920267</v>
      </c>
      <c r="V64" s="10">
        <v>10.8524833209785</v>
      </c>
    </row>
    <row r="65" spans="1:22" x14ac:dyDescent="0.3">
      <c r="A65" s="10">
        <f t="shared" si="3"/>
        <v>1906</v>
      </c>
      <c r="B65" s="10" t="s">
        <v>87</v>
      </c>
      <c r="C65" s="10">
        <v>1.5</v>
      </c>
      <c r="D65" s="10">
        <f t="shared" si="0"/>
        <v>55.449999999999996</v>
      </c>
      <c r="E65" s="10">
        <f t="shared" si="1"/>
        <v>55.420833333333334</v>
      </c>
      <c r="F65" s="10">
        <f t="shared" si="2"/>
        <v>2.70656341628449</v>
      </c>
      <c r="G65" s="10">
        <v>25.578543150000002</v>
      </c>
      <c r="H65" s="10"/>
      <c r="J65" s="20">
        <v>1962</v>
      </c>
      <c r="K65" s="10">
        <v>74.053295932678807</v>
      </c>
      <c r="L65" s="10">
        <v>29.321173535231861</v>
      </c>
      <c r="M65" s="10">
        <v>78.308157099697894</v>
      </c>
      <c r="N65" s="10">
        <v>6.562927273911062</v>
      </c>
      <c r="O65" s="10">
        <v>7.3938122705820666</v>
      </c>
      <c r="P65" s="10">
        <v>40.566896372383297</v>
      </c>
      <c r="Q65" s="10">
        <v>268.07148572952792</v>
      </c>
      <c r="R65" s="10">
        <v>208.3384678578764</v>
      </c>
      <c r="S65" s="10">
        <v>530.87252944012118</v>
      </c>
      <c r="T65" s="10">
        <v>0.83217753120665749</v>
      </c>
      <c r="U65" s="10">
        <v>24.516841524019881</v>
      </c>
      <c r="V65" s="10">
        <v>10.997879761986191</v>
      </c>
    </row>
    <row r="66" spans="1:22" x14ac:dyDescent="0.3">
      <c r="A66" s="10">
        <f t="shared" si="3"/>
        <v>1906</v>
      </c>
      <c r="B66" s="10" t="s">
        <v>88</v>
      </c>
      <c r="C66" s="10">
        <v>4.7</v>
      </c>
      <c r="D66" s="10">
        <f t="shared" si="0"/>
        <v>55.391666666666673</v>
      </c>
      <c r="E66" s="10">
        <f t="shared" si="1"/>
        <v>55.391666666666673</v>
      </c>
      <c r="F66" s="10">
        <f t="shared" si="2"/>
        <v>8.4850308409808921</v>
      </c>
      <c r="G66" s="10">
        <v>30.81476091</v>
      </c>
      <c r="H66" s="10"/>
      <c r="J66" s="20">
        <v>1963</v>
      </c>
      <c r="K66" s="10">
        <v>0.6776789495976282</v>
      </c>
      <c r="L66" s="10">
        <v>24.193548387096769</v>
      </c>
      <c r="M66" s="10">
        <v>66.796494644595896</v>
      </c>
      <c r="N66" s="10">
        <v>7.5479610022014878</v>
      </c>
      <c r="O66" s="10">
        <v>32.213062777425492</v>
      </c>
      <c r="P66" s="10">
        <v>79.46683592510314</v>
      </c>
      <c r="Q66" s="10">
        <v>290.90153718321562</v>
      </c>
      <c r="R66" s="10">
        <v>496.1227451793489</v>
      </c>
      <c r="S66" s="10">
        <v>110.4819537497298</v>
      </c>
      <c r="T66" s="10">
        <v>1.6049933125278639</v>
      </c>
      <c r="U66" s="10">
        <v>18.54509327740368</v>
      </c>
      <c r="V66" s="10">
        <v>36.620666442275322</v>
      </c>
    </row>
    <row r="67" spans="1:22" x14ac:dyDescent="0.3">
      <c r="A67" s="10">
        <f t="shared" si="3"/>
        <v>1906</v>
      </c>
      <c r="B67" s="10" t="s">
        <v>89</v>
      </c>
      <c r="C67" s="10">
        <v>38.299999999999997</v>
      </c>
      <c r="D67" s="10">
        <f t="shared" si="0"/>
        <v>55.391666666666673</v>
      </c>
      <c r="E67" s="10">
        <f t="shared" si="1"/>
        <v>55.925000000000004</v>
      </c>
      <c r="F67" s="10">
        <f t="shared" si="2"/>
        <v>68.484577559231099</v>
      </c>
      <c r="G67" s="10">
        <v>99.853818430000004</v>
      </c>
      <c r="H67" s="10"/>
      <c r="J67" s="20">
        <v>1964</v>
      </c>
      <c r="K67" s="10">
        <v>23.72393961179008</v>
      </c>
      <c r="L67" s="10">
        <v>10.16495764600981</v>
      </c>
      <c r="M67" s="10">
        <v>6.7406020452254074</v>
      </c>
      <c r="N67" s="10">
        <v>8.6642599277978345</v>
      </c>
      <c r="O67" s="10">
        <v>32.1608040201005</v>
      </c>
      <c r="P67" s="10">
        <v>17.217611478407651</v>
      </c>
      <c r="Q67" s="10">
        <v>607.31037396999795</v>
      </c>
      <c r="R67" s="10">
        <v>316.28940424940981</v>
      </c>
      <c r="S67" s="10">
        <v>155.1231460062593</v>
      </c>
      <c r="T67" s="10">
        <v>0</v>
      </c>
      <c r="U67" s="10">
        <v>0</v>
      </c>
      <c r="V67" s="10">
        <v>15.009771986970691</v>
      </c>
    </row>
    <row r="68" spans="1:22" x14ac:dyDescent="0.3">
      <c r="A68" s="10">
        <f t="shared" si="3"/>
        <v>1906</v>
      </c>
      <c r="B68" s="10" t="s">
        <v>90</v>
      </c>
      <c r="C68" s="10">
        <v>99.4</v>
      </c>
      <c r="D68" s="10">
        <f t="shared" si="0"/>
        <v>56.458333333333336</v>
      </c>
      <c r="E68" s="10">
        <f t="shared" si="1"/>
        <v>57.375</v>
      </c>
      <c r="F68" s="10">
        <f t="shared" si="2"/>
        <v>173.24618736383442</v>
      </c>
      <c r="G68" s="10">
        <v>347.75440950000001</v>
      </c>
      <c r="H68" s="10"/>
      <c r="J68" s="20">
        <v>1965</v>
      </c>
      <c r="K68" s="10">
        <v>23.122747664926081</v>
      </c>
      <c r="L68" s="10">
        <v>52.393131165509672</v>
      </c>
      <c r="M68" s="10">
        <v>40.096090849530469</v>
      </c>
      <c r="N68" s="10">
        <v>60.468417317246278</v>
      </c>
      <c r="O68" s="10">
        <v>95.687550854353148</v>
      </c>
      <c r="P68" s="10">
        <v>4.4875540493163504</v>
      </c>
      <c r="Q68" s="10">
        <v>554.44404462036709</v>
      </c>
      <c r="R68" s="10">
        <v>263.02943287867907</v>
      </c>
      <c r="S68" s="10">
        <v>39.906323185011708</v>
      </c>
      <c r="T68" s="10">
        <v>29.731983323406791</v>
      </c>
      <c r="U68" s="10">
        <v>13.089322506362871</v>
      </c>
      <c r="V68" s="10">
        <v>1.3159337646671789</v>
      </c>
    </row>
    <row r="69" spans="1:22" x14ac:dyDescent="0.3">
      <c r="A69" s="10">
        <f t="shared" si="3"/>
        <v>1906</v>
      </c>
      <c r="B69" s="10" t="s">
        <v>91</v>
      </c>
      <c r="C69" s="10">
        <v>190.5</v>
      </c>
      <c r="D69" s="10">
        <f t="shared" si="0"/>
        <v>58.291666666666664</v>
      </c>
      <c r="E69" s="10">
        <f t="shared" si="1"/>
        <v>58.80416666666666</v>
      </c>
      <c r="F69" s="10">
        <f t="shared" si="2"/>
        <v>323.9566357259265</v>
      </c>
      <c r="G69" s="10">
        <v>317.7639446</v>
      </c>
      <c r="H69" s="10"/>
      <c r="J69" s="20">
        <v>1966</v>
      </c>
      <c r="K69" s="10">
        <v>0.52596975673898749</v>
      </c>
      <c r="L69" s="10">
        <v>99.509699424429755</v>
      </c>
      <c r="M69" s="10">
        <v>38.111587982832617</v>
      </c>
      <c r="N69" s="10">
        <v>6.7368421052631584</v>
      </c>
      <c r="O69" s="10">
        <v>70.660089264740435</v>
      </c>
      <c r="P69" s="10">
        <v>160.2636534839925</v>
      </c>
      <c r="Q69" s="10">
        <v>206.48801128349791</v>
      </c>
      <c r="R69" s="10">
        <v>383.87715930902112</v>
      </c>
      <c r="S69" s="10">
        <v>246.52567975830809</v>
      </c>
      <c r="T69" s="10">
        <v>16.821602478972991</v>
      </c>
      <c r="U69" s="10">
        <v>0</v>
      </c>
      <c r="V69" s="10">
        <v>4.5612295488349028</v>
      </c>
    </row>
    <row r="70" spans="1:22" x14ac:dyDescent="0.3">
      <c r="A70" s="10">
        <f t="shared" si="3"/>
        <v>1906</v>
      </c>
      <c r="B70" s="10" t="s">
        <v>92</v>
      </c>
      <c r="C70" s="10">
        <v>181.5</v>
      </c>
      <c r="D70" s="10">
        <f t="shared" si="0"/>
        <v>59.316666666666663</v>
      </c>
      <c r="E70" s="10">
        <f t="shared" si="1"/>
        <v>59.424999999999997</v>
      </c>
      <c r="F70" s="10">
        <f t="shared" si="2"/>
        <v>305.42700883466557</v>
      </c>
      <c r="G70" s="10">
        <v>162.91803630000001</v>
      </c>
      <c r="H70" s="10"/>
      <c r="J70" s="20">
        <v>1967</v>
      </c>
      <c r="K70" s="10">
        <v>0.38659793814432991</v>
      </c>
      <c r="L70" s="10">
        <v>23.44169400536833</v>
      </c>
      <c r="M70" s="10">
        <v>160.51739096143231</v>
      </c>
      <c r="N70" s="10">
        <v>3.595505617977528</v>
      </c>
      <c r="O70" s="10">
        <v>2.1852495654333248</v>
      </c>
      <c r="P70" s="10">
        <v>27.448844627713381</v>
      </c>
      <c r="Q70" s="10">
        <v>366.64500758067999</v>
      </c>
      <c r="R70" s="10">
        <v>332.66993693062358</v>
      </c>
      <c r="S70" s="10">
        <v>106.01163542340009</v>
      </c>
      <c r="T70" s="10">
        <v>25.423349496456549</v>
      </c>
      <c r="U70" s="10">
        <v>3.399686870946097</v>
      </c>
      <c r="V70" s="10">
        <v>135.97138059429071</v>
      </c>
    </row>
    <row r="71" spans="1:22" x14ac:dyDescent="0.3">
      <c r="A71" s="10">
        <f t="shared" si="3"/>
        <v>1906</v>
      </c>
      <c r="B71" s="10" t="s">
        <v>93</v>
      </c>
      <c r="C71" s="10">
        <v>0.5</v>
      </c>
      <c r="D71" s="10">
        <f t="shared" si="0"/>
        <v>59.533333333333331</v>
      </c>
      <c r="E71" s="10">
        <f t="shared" si="1"/>
        <v>61.583333333333329</v>
      </c>
      <c r="F71" s="10">
        <f t="shared" si="2"/>
        <v>0.81190798376184037</v>
      </c>
      <c r="G71" s="10">
        <v>23.849435939999999</v>
      </c>
      <c r="H71" s="10"/>
      <c r="J71" s="20">
        <v>1968</v>
      </c>
      <c r="K71" s="10">
        <v>41.588326083906267</v>
      </c>
      <c r="L71" s="10">
        <v>52.379248658318417</v>
      </c>
      <c r="M71" s="10">
        <v>61.274203622735797</v>
      </c>
      <c r="N71" s="10">
        <v>4.140310523289247</v>
      </c>
      <c r="O71" s="10">
        <v>3.1646612823471241</v>
      </c>
      <c r="P71" s="10">
        <v>89.511469094729463</v>
      </c>
      <c r="Q71" s="10">
        <v>541.06789716545813</v>
      </c>
      <c r="R71" s="10">
        <v>327.10531363897951</v>
      </c>
      <c r="S71" s="10">
        <v>1.170160897123355</v>
      </c>
      <c r="T71" s="10">
        <v>27.339110115860191</v>
      </c>
      <c r="U71" s="10">
        <v>1.1400342010260309</v>
      </c>
      <c r="V71" s="10">
        <v>18.062524121960639</v>
      </c>
    </row>
    <row r="72" spans="1:22" x14ac:dyDescent="0.3">
      <c r="A72" s="10">
        <f t="shared" si="3"/>
        <v>1906</v>
      </c>
      <c r="B72" s="10" t="s">
        <v>94</v>
      </c>
      <c r="C72" s="10">
        <v>0</v>
      </c>
      <c r="D72" s="10">
        <f t="shared" si="0"/>
        <v>63.633333333333333</v>
      </c>
      <c r="E72" s="10">
        <f t="shared" si="1"/>
        <v>63.574999999999996</v>
      </c>
      <c r="F72" s="10">
        <f t="shared" si="2"/>
        <v>0</v>
      </c>
      <c r="G72" s="10">
        <v>9.1832712749999992</v>
      </c>
      <c r="H72" s="10"/>
      <c r="J72" s="20">
        <v>1969</v>
      </c>
      <c r="K72" s="10">
        <v>37.405334211392827</v>
      </c>
      <c r="L72" s="10">
        <v>65.230460921843687</v>
      </c>
      <c r="M72" s="10">
        <v>65.095598043574924</v>
      </c>
      <c r="N72" s="10">
        <v>28.531801069942539</v>
      </c>
      <c r="O72" s="10">
        <v>41.197604790419163</v>
      </c>
      <c r="P72" s="10">
        <v>25.987567675957489</v>
      </c>
      <c r="Q72" s="10">
        <v>344.81536189069419</v>
      </c>
      <c r="R72" s="10">
        <v>283.53359607805442</v>
      </c>
      <c r="S72" s="10">
        <v>283.8861168183152</v>
      </c>
      <c r="T72" s="10">
        <v>2.6578073089700989</v>
      </c>
      <c r="U72" s="10">
        <v>9.0871878837494862</v>
      </c>
      <c r="V72" s="10">
        <v>0</v>
      </c>
    </row>
    <row r="73" spans="1:22" x14ac:dyDescent="0.3">
      <c r="A73" s="10">
        <f t="shared" si="3"/>
        <v>1906</v>
      </c>
      <c r="B73" s="10" t="s">
        <v>95</v>
      </c>
      <c r="C73" s="10">
        <v>22.2</v>
      </c>
      <c r="D73" s="10">
        <f t="shared" ref="D73:D136" si="4">AVERAGE(C67:C78)</f>
        <v>63.516666666666659</v>
      </c>
      <c r="E73" s="10">
        <f t="shared" ref="E73:E136" si="5">AVERAGE(D73,D74)</f>
        <v>62.762499999999996</v>
      </c>
      <c r="F73" s="10">
        <f t="shared" si="2"/>
        <v>35.37143995220076</v>
      </c>
      <c r="G73" s="10">
        <v>25.58720173</v>
      </c>
      <c r="H73" s="10"/>
      <c r="J73" s="20">
        <v>1970</v>
      </c>
      <c r="K73" s="10">
        <v>85.90556101044362</v>
      </c>
      <c r="L73" s="10">
        <v>41.630178511283262</v>
      </c>
      <c r="M73" s="10">
        <v>13.334348123905929</v>
      </c>
      <c r="N73" s="10">
        <v>0.55151283033320575</v>
      </c>
      <c r="O73" s="10">
        <v>23.54203387232738</v>
      </c>
      <c r="P73" s="10">
        <v>220.9652628343068</v>
      </c>
      <c r="Q73" s="10">
        <v>142.90452499407721</v>
      </c>
      <c r="R73" s="10">
        <v>499.4252873563218</v>
      </c>
      <c r="S73" s="10">
        <v>206.70760510155881</v>
      </c>
      <c r="T73" s="10">
        <v>7.8891758628786102</v>
      </c>
      <c r="U73" s="10">
        <v>0</v>
      </c>
      <c r="V73" s="10">
        <v>0</v>
      </c>
    </row>
    <row r="74" spans="1:22" x14ac:dyDescent="0.3">
      <c r="A74" s="10">
        <f t="shared" si="3"/>
        <v>1907</v>
      </c>
      <c r="B74" s="10" t="s">
        <v>84</v>
      </c>
      <c r="C74" s="10">
        <v>27.3</v>
      </c>
      <c r="D74" s="10">
        <f t="shared" si="4"/>
        <v>62.008333333333333</v>
      </c>
      <c r="E74" s="10">
        <f t="shared" si="5"/>
        <v>61.316666666666663</v>
      </c>
      <c r="F74" s="10">
        <f t="shared" ref="F74:F137" si="6">C74*100/E74</f>
        <v>44.522968197879862</v>
      </c>
      <c r="G74" s="10">
        <v>53.032540509999997</v>
      </c>
      <c r="H74" s="10"/>
      <c r="J74" s="20">
        <v>1971</v>
      </c>
      <c r="K74" s="10">
        <v>8.4142394822006459</v>
      </c>
      <c r="L74" s="10">
        <v>60.928433268858797</v>
      </c>
      <c r="M74" s="10">
        <v>5.0529539364552756</v>
      </c>
      <c r="N74" s="10">
        <v>19.101578308377171</v>
      </c>
      <c r="O74" s="10">
        <v>68.705060143807529</v>
      </c>
      <c r="P74" s="10">
        <v>158.8022991578666</v>
      </c>
      <c r="Q74" s="10">
        <v>402.21318578761412</v>
      </c>
      <c r="R74" s="10">
        <v>411.11185487649772</v>
      </c>
      <c r="S74" s="10">
        <v>43.773888553610938</v>
      </c>
      <c r="T74" s="10">
        <v>2.57114161365919</v>
      </c>
      <c r="U74" s="10">
        <v>13.446773189458391</v>
      </c>
      <c r="V74" s="10">
        <v>0</v>
      </c>
    </row>
    <row r="75" spans="1:22" x14ac:dyDescent="0.3">
      <c r="A75" s="10">
        <f t="shared" si="3"/>
        <v>1907</v>
      </c>
      <c r="B75" s="10" t="s">
        <v>85</v>
      </c>
      <c r="C75" s="10">
        <v>95.4</v>
      </c>
      <c r="D75" s="10">
        <f t="shared" si="4"/>
        <v>60.625</v>
      </c>
      <c r="E75" s="10">
        <f t="shared" si="5"/>
        <v>63.0625</v>
      </c>
      <c r="F75" s="10">
        <f t="shared" si="6"/>
        <v>151.27849355797821</v>
      </c>
      <c r="G75" s="10">
        <v>54.877478410000002</v>
      </c>
      <c r="H75" s="10"/>
      <c r="J75" s="20">
        <v>1972</v>
      </c>
      <c r="K75" s="10">
        <v>18.28686259733735</v>
      </c>
      <c r="L75" s="10">
        <v>75.637225844694711</v>
      </c>
      <c r="M75" s="10">
        <v>29.205633802816902</v>
      </c>
      <c r="N75" s="10">
        <v>17.47507561330794</v>
      </c>
      <c r="O75" s="10">
        <v>0.26359143327841839</v>
      </c>
      <c r="P75" s="10">
        <v>61.280978435790139</v>
      </c>
      <c r="Q75" s="10">
        <v>482.70253362527359</v>
      </c>
      <c r="R75" s="10">
        <v>325.16129032258073</v>
      </c>
      <c r="S75" s="10">
        <v>64.285714285714278</v>
      </c>
      <c r="T75" s="10">
        <v>19.605004653086549</v>
      </c>
      <c r="U75" s="10">
        <v>46.875934230194318</v>
      </c>
      <c r="V75" s="10">
        <v>21.409644939056701</v>
      </c>
    </row>
    <row r="76" spans="1:22" x14ac:dyDescent="0.3">
      <c r="A76" s="10">
        <f t="shared" si="3"/>
        <v>1907</v>
      </c>
      <c r="B76" s="10" t="s">
        <v>86</v>
      </c>
      <c r="C76" s="10">
        <v>53.1</v>
      </c>
      <c r="D76" s="10">
        <f t="shared" si="4"/>
        <v>65.5</v>
      </c>
      <c r="E76" s="10">
        <f t="shared" si="5"/>
        <v>58.220833333333331</v>
      </c>
      <c r="F76" s="10">
        <f t="shared" si="6"/>
        <v>91.204465755385385</v>
      </c>
      <c r="G76" s="10">
        <v>48.786559269999998</v>
      </c>
      <c r="H76" s="10"/>
      <c r="J76" s="20">
        <v>1973</v>
      </c>
      <c r="K76" s="10">
        <v>52.112911307833627</v>
      </c>
      <c r="L76" s="10">
        <v>59.861431870669747</v>
      </c>
      <c r="M76" s="10">
        <v>13.66476878211359</v>
      </c>
      <c r="N76" s="10">
        <v>2.9405758627731271</v>
      </c>
      <c r="O76" s="10">
        <v>67.67040788393102</v>
      </c>
      <c r="P76" s="10">
        <v>182.63542591707079</v>
      </c>
      <c r="Q76" s="10">
        <v>279.62279622796228</v>
      </c>
      <c r="R76" s="10">
        <v>436.19344773790948</v>
      </c>
      <c r="S76" s="10">
        <v>75.594675201862216</v>
      </c>
      <c r="T76" s="10">
        <v>34.358337594039881</v>
      </c>
      <c r="U76" s="10">
        <v>0</v>
      </c>
      <c r="V76" s="10">
        <v>61.733883772626228</v>
      </c>
    </row>
    <row r="77" spans="1:22" x14ac:dyDescent="0.3">
      <c r="A77" s="10">
        <f t="shared" si="3"/>
        <v>1907</v>
      </c>
      <c r="B77" s="10" t="s">
        <v>87</v>
      </c>
      <c r="C77" s="10">
        <v>50.7</v>
      </c>
      <c r="D77" s="10">
        <f t="shared" si="4"/>
        <v>50.941666666666663</v>
      </c>
      <c r="E77" s="10">
        <f t="shared" si="5"/>
        <v>50.9375</v>
      </c>
      <c r="F77" s="10">
        <f t="shared" si="6"/>
        <v>99.533742331288337</v>
      </c>
      <c r="G77" s="10">
        <v>25.578543150000002</v>
      </c>
      <c r="H77" s="10"/>
      <c r="J77" s="20">
        <v>1974</v>
      </c>
      <c r="K77" s="10">
        <v>6.4788257128395479</v>
      </c>
      <c r="L77" s="10">
        <v>4.8163756773028297</v>
      </c>
      <c r="M77" s="10">
        <v>9.1546696197858992</v>
      </c>
      <c r="N77" s="10">
        <v>4.0794979079497908</v>
      </c>
      <c r="O77" s="10">
        <v>22.204344328238129</v>
      </c>
      <c r="P77" s="10">
        <v>233.68074602303889</v>
      </c>
      <c r="Q77" s="10">
        <v>449.11704312114978</v>
      </c>
      <c r="R77" s="10">
        <v>317.05790297339593</v>
      </c>
      <c r="S77" s="10">
        <v>43.08689689564892</v>
      </c>
      <c r="T77" s="10">
        <v>1.758241758241758</v>
      </c>
      <c r="U77" s="10">
        <v>0</v>
      </c>
      <c r="V77" s="10">
        <v>47.352647352647352</v>
      </c>
    </row>
    <row r="78" spans="1:22" x14ac:dyDescent="0.3">
      <c r="A78" s="10">
        <f t="shared" si="3"/>
        <v>1907</v>
      </c>
      <c r="B78" s="10" t="s">
        <v>88</v>
      </c>
      <c r="C78" s="10">
        <v>3.3</v>
      </c>
      <c r="D78" s="10">
        <f t="shared" si="4"/>
        <v>50.93333333333333</v>
      </c>
      <c r="E78" s="10">
        <f t="shared" si="5"/>
        <v>50.93333333333333</v>
      </c>
      <c r="F78" s="10">
        <f t="shared" si="6"/>
        <v>6.4790575916230368</v>
      </c>
      <c r="G78" s="10">
        <v>30.81476091</v>
      </c>
      <c r="H78" s="10"/>
      <c r="J78" s="20">
        <v>1975</v>
      </c>
      <c r="K78" s="10">
        <v>57.304515106936726</v>
      </c>
      <c r="L78" s="10">
        <v>45.697218592495787</v>
      </c>
      <c r="M78" s="10">
        <v>36.934441366574333</v>
      </c>
      <c r="N78" s="10">
        <v>2.1687751981092731</v>
      </c>
      <c r="O78" s="10">
        <v>5.4878048780487791</v>
      </c>
      <c r="P78" s="10">
        <v>100.88272383354349</v>
      </c>
      <c r="Q78" s="10">
        <v>389.82883707825602</v>
      </c>
      <c r="R78" s="10">
        <v>320.47087810553688</v>
      </c>
      <c r="S78" s="10">
        <v>238.54117961392021</v>
      </c>
      <c r="T78" s="10">
        <v>8.2764109025797445</v>
      </c>
      <c r="U78" s="10">
        <v>0</v>
      </c>
      <c r="V78" s="10">
        <v>0</v>
      </c>
    </row>
    <row r="79" spans="1:22" x14ac:dyDescent="0.3">
      <c r="A79" s="10">
        <f t="shared" ref="A79:A142" si="7">A67+1</f>
        <v>1907</v>
      </c>
      <c r="B79" s="10" t="s">
        <v>89</v>
      </c>
      <c r="C79" s="10">
        <v>20.2</v>
      </c>
      <c r="D79" s="10">
        <f t="shared" si="4"/>
        <v>50.93333333333333</v>
      </c>
      <c r="E79" s="10">
        <f t="shared" si="5"/>
        <v>50.008333333333326</v>
      </c>
      <c r="F79" s="10">
        <f t="shared" si="6"/>
        <v>40.393267788701891</v>
      </c>
      <c r="G79" s="10">
        <v>99.853818430000004</v>
      </c>
      <c r="H79" s="10"/>
      <c r="J79" s="20">
        <v>1976</v>
      </c>
      <c r="K79" s="10">
        <v>46.555503886268511</v>
      </c>
      <c r="L79" s="10">
        <v>80.873493975903614</v>
      </c>
      <c r="M79" s="10">
        <v>32.948291502872699</v>
      </c>
      <c r="N79" s="10">
        <v>14.19760855884204</v>
      </c>
      <c r="O79" s="10">
        <v>18.889308651303359</v>
      </c>
      <c r="P79" s="10">
        <v>95.323220242965959</v>
      </c>
      <c r="Q79" s="10">
        <v>293.37172185015959</v>
      </c>
      <c r="R79" s="10">
        <v>492.51770766258852</v>
      </c>
      <c r="S79" s="10">
        <v>138.17738989242949</v>
      </c>
      <c r="T79" s="10">
        <v>7.1154234889832226</v>
      </c>
      <c r="U79" s="10">
        <v>0</v>
      </c>
      <c r="V79" s="10">
        <v>0.7644285896292522</v>
      </c>
    </row>
    <row r="80" spans="1:22" x14ac:dyDescent="0.3">
      <c r="A80" s="10">
        <f t="shared" si="7"/>
        <v>1907</v>
      </c>
      <c r="B80" s="10" t="s">
        <v>90</v>
      </c>
      <c r="C80" s="10">
        <v>82.8</v>
      </c>
      <c r="D80" s="10">
        <f t="shared" si="4"/>
        <v>49.083333333333321</v>
      </c>
      <c r="E80" s="10">
        <f t="shared" si="5"/>
        <v>49.899999999999991</v>
      </c>
      <c r="F80" s="10">
        <f t="shared" si="6"/>
        <v>165.93186372745492</v>
      </c>
      <c r="G80" s="10">
        <v>347.75440950000001</v>
      </c>
      <c r="H80" s="10"/>
      <c r="J80" s="20">
        <v>1977</v>
      </c>
      <c r="K80" s="10">
        <v>57.200657478821597</v>
      </c>
      <c r="L80" s="10">
        <v>0.82656013224962122</v>
      </c>
      <c r="M80" s="10">
        <v>1.785714285714286</v>
      </c>
      <c r="N80" s="10">
        <v>64.465682015638563</v>
      </c>
      <c r="O80" s="10">
        <v>72.669460904755013</v>
      </c>
      <c r="P80" s="10">
        <v>106.43507972665149</v>
      </c>
      <c r="Q80" s="10">
        <v>358.84466158930883</v>
      </c>
      <c r="R80" s="10">
        <v>304.2156085609281</v>
      </c>
      <c r="S80" s="10">
        <v>194.58583676500371</v>
      </c>
      <c r="T80" s="10">
        <v>10.482430017867779</v>
      </c>
      <c r="U80" s="10">
        <v>0.66815144766147005</v>
      </c>
      <c r="V80" s="10">
        <v>35.321196903117809</v>
      </c>
    </row>
    <row r="81" spans="1:22" x14ac:dyDescent="0.3">
      <c r="A81" s="10">
        <f t="shared" si="7"/>
        <v>1907</v>
      </c>
      <c r="B81" s="10" t="s">
        <v>91</v>
      </c>
      <c r="C81" s="10">
        <v>249</v>
      </c>
      <c r="D81" s="10">
        <f t="shared" si="4"/>
        <v>50.716666666666661</v>
      </c>
      <c r="E81" s="10">
        <f t="shared" si="5"/>
        <v>47.233333333333334</v>
      </c>
      <c r="F81" s="10">
        <f t="shared" si="6"/>
        <v>527.17007762879325</v>
      </c>
      <c r="G81" s="10">
        <v>317.7639446</v>
      </c>
      <c r="H81" s="10"/>
      <c r="J81" s="20">
        <v>1978</v>
      </c>
      <c r="K81" s="10">
        <v>6.5956163281721274</v>
      </c>
      <c r="L81" s="10">
        <v>45.892026260437248</v>
      </c>
      <c r="M81" s="10">
        <v>100.78699522642241</v>
      </c>
      <c r="N81" s="10">
        <v>4.5667686034658512</v>
      </c>
      <c r="O81" s="10">
        <v>3.091735032883586</v>
      </c>
      <c r="P81" s="10">
        <v>162.84541723666209</v>
      </c>
      <c r="Q81" s="10">
        <v>376.27118644067798</v>
      </c>
      <c r="R81" s="10">
        <v>364.0316982120637</v>
      </c>
      <c r="S81" s="10">
        <v>70.78869239705692</v>
      </c>
      <c r="T81" s="10">
        <v>3.5984354628422421</v>
      </c>
      <c r="U81" s="10">
        <v>12.475133157928511</v>
      </c>
      <c r="V81" s="10">
        <v>0.79119140238676067</v>
      </c>
    </row>
    <row r="82" spans="1:22" x14ac:dyDescent="0.3">
      <c r="A82" s="10">
        <f t="shared" si="7"/>
        <v>1907</v>
      </c>
      <c r="B82" s="10" t="s">
        <v>92</v>
      </c>
      <c r="C82" s="10">
        <v>6.8</v>
      </c>
      <c r="D82" s="10">
        <f t="shared" si="4"/>
        <v>43.75</v>
      </c>
      <c r="E82" s="10">
        <f t="shared" si="5"/>
        <v>41.55</v>
      </c>
      <c r="F82" s="10">
        <f t="shared" si="6"/>
        <v>16.365824308062578</v>
      </c>
      <c r="G82" s="10">
        <v>162.91803630000001</v>
      </c>
      <c r="H82" s="10"/>
      <c r="J82" s="20">
        <v>1979</v>
      </c>
      <c r="K82" s="10">
        <v>45.276422172044583</v>
      </c>
      <c r="L82" s="10">
        <v>156.02169981916819</v>
      </c>
      <c r="M82" s="10">
        <v>119.1655801825293</v>
      </c>
      <c r="N82" s="10">
        <v>17.74877650897227</v>
      </c>
      <c r="O82" s="10">
        <v>57.982370225269328</v>
      </c>
      <c r="P82" s="10">
        <v>96.967071057192356</v>
      </c>
      <c r="Q82" s="10">
        <v>384.23966134809513</v>
      </c>
      <c r="R82" s="10">
        <v>130.76113644335319</v>
      </c>
      <c r="S82" s="10">
        <v>139.77272727272731</v>
      </c>
      <c r="T82" s="10">
        <v>6.4008534471262832</v>
      </c>
      <c r="U82" s="10">
        <v>25.785123966942152</v>
      </c>
      <c r="V82" s="10">
        <v>16.967008594399779</v>
      </c>
    </row>
    <row r="83" spans="1:22" x14ac:dyDescent="0.3">
      <c r="A83" s="10">
        <f t="shared" si="7"/>
        <v>1907</v>
      </c>
      <c r="B83" s="10" t="s">
        <v>93</v>
      </c>
      <c r="C83" s="10">
        <v>0.4</v>
      </c>
      <c r="D83" s="10">
        <f t="shared" si="4"/>
        <v>39.35</v>
      </c>
      <c r="E83" s="10">
        <f t="shared" si="5"/>
        <v>38.541666666666671</v>
      </c>
      <c r="F83" s="10">
        <f t="shared" si="6"/>
        <v>1.0378378378378377</v>
      </c>
      <c r="G83" s="10">
        <v>23.849435939999999</v>
      </c>
      <c r="H83" s="10"/>
      <c r="J83" s="20">
        <v>1980</v>
      </c>
      <c r="K83" s="10">
        <v>51.345390383767089</v>
      </c>
      <c r="L83" s="10">
        <v>25.84230635637374</v>
      </c>
      <c r="M83" s="10">
        <v>47.756305273501482</v>
      </c>
      <c r="N83" s="10">
        <v>7.2501632919660359</v>
      </c>
      <c r="O83" s="10">
        <v>2.703572578049565</v>
      </c>
      <c r="P83" s="10">
        <v>99.743649498951257</v>
      </c>
      <c r="Q83" s="10">
        <v>562.14777013534479</v>
      </c>
      <c r="R83" s="10">
        <v>211.14470842332611</v>
      </c>
      <c r="S83" s="10">
        <v>65.774164155043081</v>
      </c>
      <c r="T83" s="10">
        <v>19.1379665910497</v>
      </c>
      <c r="U83" s="10">
        <v>26.604625701382229</v>
      </c>
      <c r="V83" s="10">
        <v>68.771734594519387</v>
      </c>
    </row>
    <row r="84" spans="1:22" x14ac:dyDescent="0.3">
      <c r="A84" s="10">
        <f t="shared" si="7"/>
        <v>1907</v>
      </c>
      <c r="B84" s="10" t="s">
        <v>94</v>
      </c>
      <c r="C84" s="10">
        <v>0</v>
      </c>
      <c r="D84" s="10">
        <f t="shared" si="4"/>
        <v>37.733333333333334</v>
      </c>
      <c r="E84" s="10">
        <f t="shared" si="5"/>
        <v>38.1</v>
      </c>
      <c r="F84" s="10">
        <f t="shared" si="6"/>
        <v>0</v>
      </c>
      <c r="G84" s="10">
        <v>9.1832712749999992</v>
      </c>
      <c r="H84" s="10"/>
      <c r="J84" s="20">
        <v>1981</v>
      </c>
      <c r="K84" s="10">
        <v>88.473329245861422</v>
      </c>
      <c r="L84" s="10">
        <v>43.379836799157673</v>
      </c>
      <c r="M84" s="10">
        <v>121.8458054166274</v>
      </c>
      <c r="N84" s="10">
        <v>5.1147922115664066</v>
      </c>
      <c r="O84" s="10">
        <v>21.828517290383701</v>
      </c>
      <c r="P84" s="10">
        <v>49.656750572082373</v>
      </c>
      <c r="Q84" s="10">
        <v>519.64231889882444</v>
      </c>
      <c r="R84" s="10">
        <v>141.31905868094131</v>
      </c>
      <c r="S84" s="10">
        <v>53.545445727034632</v>
      </c>
      <c r="T84" s="10">
        <v>0.64730738110222064</v>
      </c>
      <c r="U84" s="10">
        <v>100.761841669427</v>
      </c>
      <c r="V84" s="10">
        <v>0</v>
      </c>
    </row>
    <row r="85" spans="1:22" x14ac:dyDescent="0.3">
      <c r="A85" s="10">
        <f t="shared" si="7"/>
        <v>1907</v>
      </c>
      <c r="B85" s="10" t="s">
        <v>95</v>
      </c>
      <c r="C85" s="10">
        <v>0</v>
      </c>
      <c r="D85" s="10">
        <f t="shared" si="4"/>
        <v>38.466666666666669</v>
      </c>
      <c r="E85" s="10">
        <f t="shared" si="5"/>
        <v>38.166666666666671</v>
      </c>
      <c r="F85" s="10">
        <f t="shared" si="6"/>
        <v>0</v>
      </c>
      <c r="G85" s="10">
        <v>25.58720173</v>
      </c>
      <c r="H85" s="10"/>
      <c r="J85" s="20">
        <v>1982</v>
      </c>
      <c r="K85" s="10">
        <v>77.141318010414793</v>
      </c>
      <c r="L85" s="10">
        <v>60.645867542419268</v>
      </c>
      <c r="M85" s="10">
        <v>176.27801561319569</v>
      </c>
      <c r="N85" s="10">
        <v>101.86272008165351</v>
      </c>
      <c r="O85" s="10">
        <v>120.5797101449275</v>
      </c>
      <c r="P85" s="10">
        <v>36.422067487948581</v>
      </c>
      <c r="Q85" s="10">
        <v>170.94600358270071</v>
      </c>
      <c r="R85" s="10">
        <v>345.16988674217191</v>
      </c>
      <c r="S85" s="10">
        <v>7.7915240852856016</v>
      </c>
      <c r="T85" s="10">
        <v>8.399685011812057</v>
      </c>
      <c r="U85" s="10">
        <v>19.645840294019379</v>
      </c>
      <c r="V85" s="10">
        <v>45.283018867924532</v>
      </c>
    </row>
    <row r="86" spans="1:22" x14ac:dyDescent="0.3">
      <c r="A86" s="10">
        <f t="shared" si="7"/>
        <v>1908</v>
      </c>
      <c r="B86" s="10" t="s">
        <v>84</v>
      </c>
      <c r="C86" s="10">
        <v>46.9</v>
      </c>
      <c r="D86" s="10">
        <f t="shared" si="4"/>
        <v>37.866666666666667</v>
      </c>
      <c r="E86" s="10">
        <f t="shared" si="5"/>
        <v>42.075000000000003</v>
      </c>
      <c r="F86" s="10">
        <f t="shared" si="6"/>
        <v>111.46761734997028</v>
      </c>
      <c r="G86" s="10">
        <v>53.032540509999997</v>
      </c>
      <c r="H86" s="10"/>
      <c r="J86" s="20">
        <v>1983</v>
      </c>
      <c r="K86" s="10">
        <v>122.8405706223546</v>
      </c>
      <c r="L86" s="10">
        <v>46.448245868367643</v>
      </c>
      <c r="M86" s="10">
        <v>44.402430790006747</v>
      </c>
      <c r="N86" s="10">
        <v>174.69135802469131</v>
      </c>
      <c r="O86" s="10">
        <v>74.459320288362491</v>
      </c>
      <c r="P86" s="10">
        <v>41.920021012541852</v>
      </c>
      <c r="Q86" s="10">
        <v>253.32499478840941</v>
      </c>
      <c r="R86" s="10">
        <v>352.53758735088581</v>
      </c>
      <c r="S86" s="10">
        <v>115.8689478423495</v>
      </c>
      <c r="T86" s="10">
        <v>22.07645329111061</v>
      </c>
      <c r="U86" s="10">
        <v>0</v>
      </c>
      <c r="V86" s="10">
        <v>3.541051900711683</v>
      </c>
    </row>
    <row r="87" spans="1:22" x14ac:dyDescent="0.3">
      <c r="A87" s="10">
        <f t="shared" si="7"/>
        <v>1908</v>
      </c>
      <c r="B87" s="10" t="s">
        <v>85</v>
      </c>
      <c r="C87" s="10">
        <v>11.8</v>
      </c>
      <c r="D87" s="10">
        <f t="shared" si="4"/>
        <v>46.283333333333339</v>
      </c>
      <c r="E87" s="10">
        <f t="shared" si="5"/>
        <v>52.537500000000001</v>
      </c>
      <c r="F87" s="10">
        <f t="shared" si="6"/>
        <v>22.460147513680703</v>
      </c>
      <c r="G87" s="10">
        <v>54.877478410000002</v>
      </c>
      <c r="H87" s="10"/>
      <c r="J87" s="20">
        <v>1984</v>
      </c>
      <c r="K87" s="10">
        <v>4.6298529057149764</v>
      </c>
      <c r="L87" s="10">
        <v>122.29299363057321</v>
      </c>
      <c r="M87" s="10">
        <v>24.152910512597739</v>
      </c>
      <c r="N87" s="10">
        <v>15.66095986528207</v>
      </c>
      <c r="O87" s="10">
        <v>2.206818503324373</v>
      </c>
      <c r="P87" s="10">
        <v>84.988713318284411</v>
      </c>
      <c r="Q87" s="10">
        <v>371.33220910623942</v>
      </c>
      <c r="R87" s="10">
        <v>378.7243434120503</v>
      </c>
      <c r="S87" s="10">
        <v>235.19139315506351</v>
      </c>
      <c r="T87" s="10">
        <v>0.37374445223078723</v>
      </c>
      <c r="U87" s="10">
        <v>1.1067558219967719</v>
      </c>
      <c r="V87" s="10">
        <v>8.9668318719024018</v>
      </c>
    </row>
    <row r="88" spans="1:22" x14ac:dyDescent="0.3">
      <c r="A88" s="10">
        <f t="shared" si="7"/>
        <v>1908</v>
      </c>
      <c r="B88" s="10" t="s">
        <v>86</v>
      </c>
      <c r="C88" s="10">
        <v>0.3</v>
      </c>
      <c r="D88" s="10">
        <f t="shared" si="4"/>
        <v>58.791666666666664</v>
      </c>
      <c r="E88" s="10">
        <f t="shared" si="5"/>
        <v>60.0625</v>
      </c>
      <c r="F88" s="10">
        <f t="shared" si="6"/>
        <v>0.49947970863683661</v>
      </c>
      <c r="G88" s="10">
        <v>48.786559269999998</v>
      </c>
      <c r="H88" s="10"/>
      <c r="J88" s="20">
        <v>1985</v>
      </c>
      <c r="K88" s="10">
        <v>8.4315304105979649</v>
      </c>
      <c r="L88" s="10">
        <v>1.495430628634727</v>
      </c>
      <c r="M88" s="10">
        <v>6.1740746034014578</v>
      </c>
      <c r="N88" s="10">
        <v>36.987496365222441</v>
      </c>
      <c r="O88" s="10">
        <v>10.437710437710439</v>
      </c>
      <c r="P88" s="10">
        <v>91.199345067539909</v>
      </c>
      <c r="Q88" s="10">
        <v>430.65450429456013</v>
      </c>
      <c r="R88" s="10">
        <v>379.4152046783625</v>
      </c>
      <c r="S88" s="10">
        <v>77.791656257806622</v>
      </c>
      <c r="T88" s="10">
        <v>74.374961417371424</v>
      </c>
      <c r="U88" s="10">
        <v>0.87607227596276682</v>
      </c>
      <c r="V88" s="10">
        <v>63.43550372150267</v>
      </c>
    </row>
    <row r="89" spans="1:22" x14ac:dyDescent="0.3">
      <c r="A89" s="10">
        <f t="shared" si="7"/>
        <v>1908</v>
      </c>
      <c r="B89" s="10" t="s">
        <v>87</v>
      </c>
      <c r="C89" s="10">
        <v>31.3</v>
      </c>
      <c r="D89" s="10">
        <f t="shared" si="4"/>
        <v>61.333333333333336</v>
      </c>
      <c r="E89" s="10">
        <f t="shared" si="5"/>
        <v>61.366666666666667</v>
      </c>
      <c r="F89" s="10">
        <f t="shared" si="6"/>
        <v>51.004888647474196</v>
      </c>
      <c r="G89" s="10">
        <v>25.578543150000002</v>
      </c>
      <c r="H89" s="10"/>
      <c r="J89" s="20">
        <v>1986</v>
      </c>
      <c r="K89" s="10">
        <v>1.0308645763023869</v>
      </c>
      <c r="L89" s="10">
        <v>70.840636612213416</v>
      </c>
      <c r="M89" s="10">
        <v>44.086021505376337</v>
      </c>
      <c r="N89" s="10">
        <v>34.67359730927992</v>
      </c>
      <c r="O89" s="10">
        <v>60.425598253955883</v>
      </c>
      <c r="P89" s="10">
        <v>175.91223467684239</v>
      </c>
      <c r="Q89" s="10">
        <v>301.15532734274711</v>
      </c>
      <c r="R89" s="10">
        <v>292.00795228628232</v>
      </c>
      <c r="S89" s="10">
        <v>106.2253996304924</v>
      </c>
      <c r="T89" s="10">
        <v>30.97773475314618</v>
      </c>
      <c r="U89" s="10">
        <v>17.51690227412416</v>
      </c>
      <c r="V89" s="10">
        <v>20.362093780774181</v>
      </c>
    </row>
    <row r="90" spans="1:22" x14ac:dyDescent="0.3">
      <c r="A90" s="10">
        <f t="shared" si="7"/>
        <v>1908</v>
      </c>
      <c r="B90" s="10" t="s">
        <v>88</v>
      </c>
      <c r="C90" s="10">
        <v>12.1</v>
      </c>
      <c r="D90" s="10">
        <f t="shared" si="4"/>
        <v>61.4</v>
      </c>
      <c r="E90" s="10">
        <f t="shared" si="5"/>
        <v>61.470833333333331</v>
      </c>
      <c r="F90" s="10">
        <f t="shared" si="6"/>
        <v>19.684132040940828</v>
      </c>
      <c r="G90" s="10">
        <v>30.81476091</v>
      </c>
      <c r="H90" s="10"/>
      <c r="J90" s="20">
        <v>1987</v>
      </c>
      <c r="K90" s="10">
        <v>47.780746358700341</v>
      </c>
      <c r="L90" s="10">
        <v>75.644699140401144</v>
      </c>
      <c r="M90" s="10">
        <v>64.887444882803422</v>
      </c>
      <c r="N90" s="10">
        <v>42.810966119956888</v>
      </c>
      <c r="O90" s="10">
        <v>279.49295107214778</v>
      </c>
      <c r="P90" s="10">
        <v>129.7375740718345</v>
      </c>
      <c r="Q90" s="10">
        <v>132.1513297540267</v>
      </c>
      <c r="R90" s="10">
        <v>254.71917366042609</v>
      </c>
      <c r="S90" s="10">
        <v>30.387073435427471</v>
      </c>
      <c r="T90" s="10">
        <v>92.915531335149851</v>
      </c>
      <c r="U90" s="10">
        <v>0.61975468043899273</v>
      </c>
      <c r="V90" s="10">
        <v>11.684862791383891</v>
      </c>
    </row>
    <row r="91" spans="1:22" x14ac:dyDescent="0.3">
      <c r="A91" s="10">
        <f t="shared" si="7"/>
        <v>1908</v>
      </c>
      <c r="B91" s="10" t="s">
        <v>89</v>
      </c>
      <c r="C91" s="10">
        <v>13</v>
      </c>
      <c r="D91" s="10">
        <f t="shared" si="4"/>
        <v>61.541666666666664</v>
      </c>
      <c r="E91" s="10">
        <f t="shared" si="5"/>
        <v>61.625</v>
      </c>
      <c r="F91" s="10">
        <f t="shared" si="6"/>
        <v>21.095334685598377</v>
      </c>
      <c r="G91" s="10">
        <v>99.853818430000004</v>
      </c>
      <c r="H91" s="10"/>
      <c r="J91" s="20">
        <v>1988</v>
      </c>
      <c r="K91" s="10">
        <v>12.148208139299451</v>
      </c>
      <c r="L91" s="10">
        <v>37.192644121495967</v>
      </c>
      <c r="M91" s="10">
        <v>102.26869204971401</v>
      </c>
      <c r="N91" s="10">
        <v>3.2761116856256471</v>
      </c>
      <c r="O91" s="10">
        <v>3.6237050706706371</v>
      </c>
      <c r="P91" s="10">
        <v>42.434782608695649</v>
      </c>
      <c r="Q91" s="10">
        <v>343.79500382155351</v>
      </c>
      <c r="R91" s="10">
        <v>224.1926481141854</v>
      </c>
      <c r="S91" s="10">
        <v>430.33457249070631</v>
      </c>
      <c r="T91" s="10">
        <v>0.40840636433251087</v>
      </c>
      <c r="U91" s="10">
        <v>0.71480236565544819</v>
      </c>
      <c r="V91" s="10">
        <v>34.234617841175208</v>
      </c>
    </row>
    <row r="92" spans="1:22" x14ac:dyDescent="0.3">
      <c r="A92" s="10">
        <f t="shared" si="7"/>
        <v>1908</v>
      </c>
      <c r="B92" s="10" t="s">
        <v>90</v>
      </c>
      <c r="C92" s="10">
        <v>183.8</v>
      </c>
      <c r="D92" s="10">
        <f t="shared" si="4"/>
        <v>61.708333333333336</v>
      </c>
      <c r="E92" s="10">
        <f t="shared" si="5"/>
        <v>61.170833333333341</v>
      </c>
      <c r="F92" s="10">
        <f t="shared" si="6"/>
        <v>300.46999523193239</v>
      </c>
      <c r="G92" s="10">
        <v>347.75440950000001</v>
      </c>
      <c r="H92" s="10"/>
      <c r="J92" s="20">
        <v>1989</v>
      </c>
      <c r="K92" s="10">
        <v>50.933407634438552</v>
      </c>
      <c r="L92" s="10">
        <v>5.2368281000532182</v>
      </c>
      <c r="M92" s="10">
        <v>30.53788316946212</v>
      </c>
      <c r="N92" s="10">
        <v>4.2074868516035888</v>
      </c>
      <c r="O92" s="10">
        <v>12.03807963967653</v>
      </c>
      <c r="P92" s="10">
        <v>97.727506426735218</v>
      </c>
      <c r="Q92" s="10">
        <v>429.48745910577969</v>
      </c>
      <c r="R92" s="10">
        <v>393.35347432024167</v>
      </c>
      <c r="S92" s="10">
        <v>49.904570567553989</v>
      </c>
      <c r="T92" s="10">
        <v>0.71068996150429375</v>
      </c>
      <c r="U92" s="10">
        <v>18.74084919472914</v>
      </c>
      <c r="V92" s="10">
        <v>51.679178190438563</v>
      </c>
    </row>
    <row r="93" spans="1:22" x14ac:dyDescent="0.3">
      <c r="A93" s="10">
        <f t="shared" si="7"/>
        <v>1908</v>
      </c>
      <c r="B93" s="10" t="s">
        <v>91</v>
      </c>
      <c r="C93" s="10">
        <v>399.1</v>
      </c>
      <c r="D93" s="10">
        <f t="shared" si="4"/>
        <v>60.633333333333347</v>
      </c>
      <c r="E93" s="10">
        <f t="shared" si="5"/>
        <v>61.01666666666668</v>
      </c>
      <c r="F93" s="10">
        <f t="shared" si="6"/>
        <v>654.08358372029488</v>
      </c>
      <c r="G93" s="10">
        <v>317.7639446</v>
      </c>
      <c r="H93" s="10"/>
      <c r="J93" s="20">
        <v>1990</v>
      </c>
      <c r="K93" s="10">
        <v>4.4375243285325023</v>
      </c>
      <c r="L93" s="10">
        <v>125.8108476424094</v>
      </c>
      <c r="M93" s="10">
        <v>59.849004804392592</v>
      </c>
      <c r="N93" s="10">
        <v>6.7865077762068262</v>
      </c>
      <c r="O93" s="10">
        <v>22.33009708737864</v>
      </c>
      <c r="P93" s="10">
        <v>29.857534613069362</v>
      </c>
      <c r="Q93" s="10">
        <v>318.86442027062878</v>
      </c>
      <c r="R93" s="10">
        <v>304.53659520129042</v>
      </c>
      <c r="S93" s="10">
        <v>321.0348861212413</v>
      </c>
      <c r="T93" s="10">
        <v>0.98146128680479816</v>
      </c>
      <c r="U93" s="10">
        <v>8.9911693872089913</v>
      </c>
      <c r="V93" s="10">
        <v>56.016034137195327</v>
      </c>
    </row>
    <row r="94" spans="1:22" x14ac:dyDescent="0.3">
      <c r="A94" s="10">
        <f t="shared" si="7"/>
        <v>1908</v>
      </c>
      <c r="B94" s="10" t="s">
        <v>92</v>
      </c>
      <c r="C94" s="10">
        <v>37.299999999999997</v>
      </c>
      <c r="D94" s="10">
        <f t="shared" si="4"/>
        <v>61.400000000000006</v>
      </c>
      <c r="E94" s="10">
        <f t="shared" si="5"/>
        <v>61.395833333333343</v>
      </c>
      <c r="F94" s="10">
        <f t="shared" si="6"/>
        <v>60.753308449270428</v>
      </c>
      <c r="G94" s="10">
        <v>162.91803630000001</v>
      </c>
      <c r="H94" s="10"/>
      <c r="J94" s="20">
        <v>1991</v>
      </c>
      <c r="K94" s="10">
        <v>0.1612794839056515</v>
      </c>
      <c r="L94" s="10">
        <v>71.814149312081796</v>
      </c>
      <c r="M94" s="10">
        <v>33.895312913761153</v>
      </c>
      <c r="N94" s="10">
        <v>85.172343463185797</v>
      </c>
      <c r="O94" s="10">
        <v>26.568265682656829</v>
      </c>
      <c r="P94" s="10">
        <v>183.57789572275991</v>
      </c>
      <c r="Q94" s="10">
        <v>210.36049681914571</v>
      </c>
      <c r="R94" s="10">
        <v>338.40140707445772</v>
      </c>
      <c r="S94" s="10">
        <v>98.727434152116018</v>
      </c>
      <c r="T94" s="10">
        <v>2.456499488229273</v>
      </c>
      <c r="U94" s="10">
        <v>0.5094459774994694</v>
      </c>
      <c r="V94" s="10">
        <v>72.172351885098749</v>
      </c>
    </row>
    <row r="95" spans="1:22" x14ac:dyDescent="0.3">
      <c r="A95" s="10">
        <f t="shared" si="7"/>
        <v>1908</v>
      </c>
      <c r="B95" s="10" t="s">
        <v>93</v>
      </c>
      <c r="C95" s="10">
        <v>1.2</v>
      </c>
      <c r="D95" s="10">
        <f t="shared" si="4"/>
        <v>61.39166666666668</v>
      </c>
      <c r="E95" s="10">
        <f t="shared" si="5"/>
        <v>62.112500000000011</v>
      </c>
      <c r="F95" s="10">
        <f t="shared" si="6"/>
        <v>1.9319782652445157</v>
      </c>
      <c r="G95" s="10">
        <v>23.849435939999999</v>
      </c>
      <c r="H95" s="10"/>
      <c r="J95" s="20">
        <v>1992</v>
      </c>
      <c r="K95" s="10">
        <v>103.4551716475947</v>
      </c>
      <c r="L95" s="10">
        <v>85.500000000000014</v>
      </c>
      <c r="M95" s="10">
        <v>29.428129829984549</v>
      </c>
      <c r="N95" s="10">
        <v>5.3822629969418969</v>
      </c>
      <c r="O95" s="10">
        <v>20.722891566265059</v>
      </c>
      <c r="P95" s="10">
        <v>60.335877862595417</v>
      </c>
      <c r="Q95" s="10">
        <v>374.5544875256507</v>
      </c>
      <c r="R95" s="10">
        <v>402.24230637226862</v>
      </c>
      <c r="S95" s="10">
        <v>137.89933348655481</v>
      </c>
      <c r="T95" s="10">
        <v>8.5810055865921786</v>
      </c>
      <c r="U95" s="10">
        <v>34.402911015547467</v>
      </c>
      <c r="V95" s="10">
        <v>1.2964563526361279</v>
      </c>
    </row>
    <row r="96" spans="1:22" x14ac:dyDescent="0.3">
      <c r="A96" s="10">
        <f t="shared" si="7"/>
        <v>1908</v>
      </c>
      <c r="B96" s="10" t="s">
        <v>94</v>
      </c>
      <c r="C96" s="10">
        <v>1.7</v>
      </c>
      <c r="D96" s="10">
        <f t="shared" si="4"/>
        <v>62.833333333333343</v>
      </c>
      <c r="E96" s="10">
        <f t="shared" si="5"/>
        <v>62.404166666666683</v>
      </c>
      <c r="F96" s="10">
        <f t="shared" si="6"/>
        <v>2.7241770715096476</v>
      </c>
      <c r="G96" s="10">
        <v>9.1832712749999992</v>
      </c>
      <c r="H96" s="10"/>
      <c r="J96" s="20">
        <v>1993</v>
      </c>
      <c r="K96" s="10">
        <v>17.774679794371352</v>
      </c>
      <c r="L96" s="10">
        <v>24.84715089263878</v>
      </c>
      <c r="M96" s="10">
        <v>61.780104712041883</v>
      </c>
      <c r="N96" s="10">
        <v>18.934116659672679</v>
      </c>
      <c r="O96" s="10">
        <v>27.1036766578925</v>
      </c>
      <c r="P96" s="10">
        <v>79.636457172254154</v>
      </c>
      <c r="Q96" s="10">
        <v>714.18685121107274</v>
      </c>
      <c r="R96" s="10">
        <v>34.381689445084803</v>
      </c>
      <c r="S96" s="10">
        <v>197.04630788485611</v>
      </c>
      <c r="T96" s="10">
        <v>0.61601642710472293</v>
      </c>
      <c r="U96" s="10">
        <v>4.3459515391911712</v>
      </c>
      <c r="V96" s="10">
        <v>0</v>
      </c>
    </row>
    <row r="97" spans="1:22" x14ac:dyDescent="0.3">
      <c r="A97" s="10">
        <f t="shared" si="7"/>
        <v>1908</v>
      </c>
      <c r="B97" s="10" t="s">
        <v>95</v>
      </c>
      <c r="C97" s="10">
        <v>2</v>
      </c>
      <c r="D97" s="10">
        <f t="shared" si="4"/>
        <v>61.975000000000016</v>
      </c>
      <c r="E97" s="10">
        <f t="shared" si="5"/>
        <v>64.82083333333334</v>
      </c>
      <c r="F97" s="10">
        <f t="shared" si="6"/>
        <v>3.0854277817059841</v>
      </c>
      <c r="G97" s="10">
        <v>25.58720173</v>
      </c>
      <c r="H97" s="10"/>
      <c r="J97" s="20">
        <v>1994</v>
      </c>
      <c r="K97" s="10">
        <v>69.726315789473674</v>
      </c>
      <c r="L97" s="10">
        <v>57.673267326732663</v>
      </c>
      <c r="M97" s="10">
        <v>5.7682403433476388</v>
      </c>
      <c r="N97" s="10">
        <v>13.290646361512501</v>
      </c>
      <c r="O97" s="10">
        <v>14.977897200312039</v>
      </c>
      <c r="P97" s="10">
        <v>61.208610702861598</v>
      </c>
      <c r="Q97" s="10">
        <v>339.03797468354429</v>
      </c>
      <c r="R97" s="10">
        <v>429.75259892013861</v>
      </c>
      <c r="S97" s="10">
        <v>165.8385093167702</v>
      </c>
      <c r="T97" s="10">
        <v>0.73574494175352545</v>
      </c>
      <c r="U97" s="10">
        <v>0</v>
      </c>
      <c r="V97" s="10">
        <v>9.2945553952464124</v>
      </c>
    </row>
    <row r="98" spans="1:22" x14ac:dyDescent="0.3">
      <c r="A98" s="10">
        <f t="shared" si="7"/>
        <v>1909</v>
      </c>
      <c r="B98" s="10" t="s">
        <v>84</v>
      </c>
      <c r="C98" s="10">
        <v>34</v>
      </c>
      <c r="D98" s="10">
        <f t="shared" si="4"/>
        <v>67.666666666666671</v>
      </c>
      <c r="E98" s="10">
        <f t="shared" si="5"/>
        <v>70.045833333333334</v>
      </c>
      <c r="F98" s="10">
        <f t="shared" si="6"/>
        <v>48.539646659925047</v>
      </c>
      <c r="G98" s="10">
        <v>53.032540509999997</v>
      </c>
      <c r="H98" s="10"/>
      <c r="J98" s="20">
        <v>1995</v>
      </c>
      <c r="K98" s="10">
        <v>91.600300525920375</v>
      </c>
      <c r="L98" s="10">
        <v>91.001421897217156</v>
      </c>
      <c r="M98" s="10">
        <v>24.472373725397201</v>
      </c>
      <c r="N98" s="10">
        <v>12.108008943415699</v>
      </c>
      <c r="O98" s="10">
        <v>1.7863277224321541</v>
      </c>
      <c r="P98" s="10">
        <v>70.215695273061044</v>
      </c>
      <c r="Q98" s="10">
        <v>223.21688077660869</v>
      </c>
      <c r="R98" s="10">
        <v>534.80505607975795</v>
      </c>
      <c r="S98" s="10">
        <v>209.2705713259073</v>
      </c>
      <c r="T98" s="10">
        <v>1.8731988472622481</v>
      </c>
      <c r="U98" s="10">
        <v>2.021660649819494</v>
      </c>
      <c r="V98" s="10">
        <v>0.4157043879907622</v>
      </c>
    </row>
    <row r="99" spans="1:22" x14ac:dyDescent="0.3">
      <c r="A99" s="10">
        <f t="shared" si="7"/>
        <v>1909</v>
      </c>
      <c r="B99" s="10" t="s">
        <v>85</v>
      </c>
      <c r="C99" s="10">
        <v>21</v>
      </c>
      <c r="D99" s="10">
        <f t="shared" si="4"/>
        <v>72.424999999999997</v>
      </c>
      <c r="E99" s="10">
        <f t="shared" si="5"/>
        <v>63.241666666666667</v>
      </c>
      <c r="F99" s="10">
        <f t="shared" si="6"/>
        <v>33.20595598893135</v>
      </c>
      <c r="G99" s="10">
        <v>54.877478410000002</v>
      </c>
      <c r="H99" s="10"/>
      <c r="J99" s="20">
        <v>1996</v>
      </c>
      <c r="K99" s="10">
        <v>45.429811866859637</v>
      </c>
      <c r="L99" s="10">
        <v>63.337856173677068</v>
      </c>
      <c r="M99" s="10">
        <v>37.395440380515012</v>
      </c>
      <c r="N99" s="10">
        <v>5.7746841969579794</v>
      </c>
      <c r="O99" s="10">
        <v>7.5266994405831502</v>
      </c>
      <c r="P99" s="10">
        <v>241.4658975229047</v>
      </c>
      <c r="Q99" s="10">
        <v>181.70542635658919</v>
      </c>
      <c r="R99" s="10">
        <v>419.94050301992252</v>
      </c>
      <c r="S99" s="10">
        <v>163.04776203434369</v>
      </c>
      <c r="T99" s="10">
        <v>41.447731030681616</v>
      </c>
      <c r="U99" s="10">
        <v>0</v>
      </c>
      <c r="V99" s="10">
        <v>1.511199064495818</v>
      </c>
    </row>
    <row r="100" spans="1:22" x14ac:dyDescent="0.3">
      <c r="A100" s="10">
        <f t="shared" si="7"/>
        <v>1909</v>
      </c>
      <c r="B100" s="10" t="s">
        <v>86</v>
      </c>
      <c r="C100" s="10">
        <v>0.2</v>
      </c>
      <c r="D100" s="10">
        <f t="shared" si="4"/>
        <v>54.058333333333337</v>
      </c>
      <c r="E100" s="10">
        <f t="shared" si="5"/>
        <v>60.720833333333339</v>
      </c>
      <c r="F100" s="10">
        <f t="shared" si="6"/>
        <v>0.32937624373842034</v>
      </c>
      <c r="G100" s="10">
        <v>48.786559269999998</v>
      </c>
      <c r="H100" s="10"/>
      <c r="J100" s="20">
        <v>1997</v>
      </c>
      <c r="K100" s="10">
        <v>31.50461705594785</v>
      </c>
      <c r="L100" s="10">
        <v>10.55202735710796</v>
      </c>
      <c r="M100" s="10">
        <v>17.122244488977959</v>
      </c>
      <c r="N100" s="10">
        <v>70.449327648409309</v>
      </c>
      <c r="O100" s="10">
        <v>57.512218193283942</v>
      </c>
      <c r="P100" s="10">
        <v>99.133552435016441</v>
      </c>
      <c r="Q100" s="10">
        <v>252.71465107782251</v>
      </c>
      <c r="R100" s="10">
        <v>445.992040932348</v>
      </c>
      <c r="S100" s="10">
        <v>39.560439560439569</v>
      </c>
      <c r="T100" s="10">
        <v>63.496370666847582</v>
      </c>
      <c r="U100" s="10">
        <v>48.345806812618036</v>
      </c>
      <c r="V100" s="10">
        <v>72.737743862932845</v>
      </c>
    </row>
    <row r="101" spans="1:22" x14ac:dyDescent="0.3">
      <c r="A101" s="10">
        <f t="shared" si="7"/>
        <v>1909</v>
      </c>
      <c r="B101" s="10" t="s">
        <v>87</v>
      </c>
      <c r="C101" s="10">
        <v>48.6</v>
      </c>
      <c r="D101" s="10">
        <f t="shared" si="4"/>
        <v>67.38333333333334</v>
      </c>
      <c r="E101" s="10">
        <f t="shared" si="5"/>
        <v>67.395833333333343</v>
      </c>
      <c r="F101" s="10">
        <f t="shared" si="6"/>
        <v>72.111282843894884</v>
      </c>
      <c r="G101" s="10">
        <v>25.578543150000002</v>
      </c>
      <c r="H101" s="10"/>
      <c r="J101" s="20">
        <v>1998</v>
      </c>
      <c r="K101" s="10">
        <v>4.8251597616141311</v>
      </c>
      <c r="L101" s="10">
        <v>108.1919534658265</v>
      </c>
      <c r="M101" s="10">
        <v>51.794177386594448</v>
      </c>
      <c r="N101" s="10">
        <v>35.053911447579729</v>
      </c>
      <c r="O101" s="10">
        <v>5.0240347340672979</v>
      </c>
      <c r="P101" s="10">
        <v>83.471413337708142</v>
      </c>
      <c r="Q101" s="10">
        <v>316.50517326326161</v>
      </c>
      <c r="R101" s="10">
        <v>178.9769905644761</v>
      </c>
      <c r="S101" s="10">
        <v>294.51090781140039</v>
      </c>
      <c r="T101" s="10">
        <v>109.2202462380301</v>
      </c>
      <c r="U101" s="10">
        <v>0</v>
      </c>
      <c r="V101" s="10">
        <v>0.43227665706051882</v>
      </c>
    </row>
    <row r="102" spans="1:22" x14ac:dyDescent="0.3">
      <c r="A102" s="10">
        <f t="shared" si="7"/>
        <v>1909</v>
      </c>
      <c r="B102" s="10" t="s">
        <v>88</v>
      </c>
      <c r="C102" s="10">
        <v>1.8</v>
      </c>
      <c r="D102" s="10">
        <f t="shared" si="4"/>
        <v>67.408333333333346</v>
      </c>
      <c r="E102" s="10">
        <f t="shared" si="5"/>
        <v>67.337500000000006</v>
      </c>
      <c r="F102" s="10">
        <f t="shared" si="6"/>
        <v>2.6731019120103952</v>
      </c>
      <c r="G102" s="10">
        <v>30.81476091</v>
      </c>
      <c r="H102" s="10"/>
      <c r="J102" s="20">
        <v>1999</v>
      </c>
      <c r="K102" s="10">
        <v>96.212820986513947</v>
      </c>
      <c r="L102" s="10">
        <v>12.75747508305647</v>
      </c>
      <c r="M102" s="10">
        <v>11.018577834721331</v>
      </c>
      <c r="N102" s="10">
        <v>0</v>
      </c>
      <c r="O102" s="10">
        <v>74.393087367987945</v>
      </c>
      <c r="P102" s="10">
        <v>117.1695008228195</v>
      </c>
      <c r="Q102" s="10">
        <v>471.09111361079857</v>
      </c>
      <c r="R102" s="10">
        <v>275.55306636796422</v>
      </c>
      <c r="S102" s="10">
        <v>99.864461913797783</v>
      </c>
      <c r="T102" s="10">
        <v>1.617904813266819</v>
      </c>
      <c r="U102" s="10">
        <v>0.32621992660051652</v>
      </c>
      <c r="V102" s="10">
        <v>0.64611657019787327</v>
      </c>
    </row>
    <row r="103" spans="1:22" x14ac:dyDescent="0.3">
      <c r="A103" s="10">
        <f t="shared" si="7"/>
        <v>1909</v>
      </c>
      <c r="B103" s="10" t="s">
        <v>89</v>
      </c>
      <c r="C103" s="10">
        <v>81.3</v>
      </c>
      <c r="D103" s="10">
        <f t="shared" si="4"/>
        <v>67.266666666666666</v>
      </c>
      <c r="E103" s="10">
        <f t="shared" si="5"/>
        <v>68.870833333333337</v>
      </c>
      <c r="F103" s="10">
        <f t="shared" si="6"/>
        <v>118.04706878819044</v>
      </c>
      <c r="G103" s="10">
        <v>99.853818430000004</v>
      </c>
      <c r="H103" s="10"/>
      <c r="J103" s="20">
        <v>2000</v>
      </c>
      <c r="K103" s="10">
        <v>77.894198824431385</v>
      </c>
      <c r="L103" s="10">
        <v>80.221161095752706</v>
      </c>
      <c r="M103" s="10">
        <v>20.827568859262989</v>
      </c>
      <c r="N103" s="10">
        <v>3.8714480704802088</v>
      </c>
      <c r="O103" s="10">
        <v>45.558312655086837</v>
      </c>
      <c r="P103" s="10">
        <v>148.70145931239179</v>
      </c>
      <c r="Q103" s="10">
        <v>498.63842662632379</v>
      </c>
      <c r="R103" s="10">
        <v>223.61240516438181</v>
      </c>
      <c r="S103" s="10">
        <v>138.82385346371021</v>
      </c>
      <c r="T103" s="10">
        <v>0</v>
      </c>
      <c r="U103" s="10">
        <v>2.1174691202419962</v>
      </c>
      <c r="V103" s="10">
        <v>6.1488296261791087</v>
      </c>
    </row>
    <row r="104" spans="1:22" x14ac:dyDescent="0.3">
      <c r="A104" s="10">
        <f t="shared" si="7"/>
        <v>1909</v>
      </c>
      <c r="B104" s="10" t="s">
        <v>90</v>
      </c>
      <c r="C104" s="10">
        <v>240.9</v>
      </c>
      <c r="D104" s="10">
        <f t="shared" si="4"/>
        <v>70.475000000000009</v>
      </c>
      <c r="E104" s="10">
        <f t="shared" si="5"/>
        <v>70.1875</v>
      </c>
      <c r="F104" s="10">
        <f t="shared" si="6"/>
        <v>343.22350845948353</v>
      </c>
      <c r="G104" s="10">
        <v>347.75440950000001</v>
      </c>
      <c r="H104" s="10"/>
      <c r="J104" s="20">
        <v>2001</v>
      </c>
      <c r="K104" s="10">
        <v>21.064179923203511</v>
      </c>
      <c r="L104" s="10">
        <v>5.4776654711444408</v>
      </c>
      <c r="M104" s="10">
        <v>16.579387186629528</v>
      </c>
      <c r="N104" s="10">
        <v>67.054396168320224</v>
      </c>
      <c r="O104" s="10">
        <v>100.7967220578193</v>
      </c>
      <c r="P104" s="10">
        <v>255.7019536574285</v>
      </c>
      <c r="Q104" s="10">
        <v>476.22090369694212</v>
      </c>
      <c r="R104" s="10">
        <v>190.5632354621273</v>
      </c>
      <c r="S104" s="10">
        <v>54.2480690595184</v>
      </c>
      <c r="T104" s="10">
        <v>4.1870202372644796</v>
      </c>
      <c r="U104" s="10">
        <v>2.6261398176291788</v>
      </c>
      <c r="V104" s="10">
        <v>12.36945612369456</v>
      </c>
    </row>
    <row r="105" spans="1:22" x14ac:dyDescent="0.3">
      <c r="A105" s="10">
        <f t="shared" si="7"/>
        <v>1909</v>
      </c>
      <c r="B105" s="10" t="s">
        <v>91</v>
      </c>
      <c r="C105" s="10">
        <v>178.7</v>
      </c>
      <c r="D105" s="10">
        <f t="shared" si="4"/>
        <v>69.900000000000006</v>
      </c>
      <c r="E105" s="10">
        <f t="shared" si="5"/>
        <v>69.25833333333334</v>
      </c>
      <c r="F105" s="10">
        <f t="shared" si="6"/>
        <v>258.01949223920104</v>
      </c>
      <c r="G105" s="10">
        <v>317.7639446</v>
      </c>
      <c r="H105" s="10"/>
      <c r="J105" s="20">
        <v>2002</v>
      </c>
      <c r="K105" s="10">
        <v>10.57462823572609</v>
      </c>
      <c r="L105" s="10">
        <v>38.624725676664227</v>
      </c>
      <c r="M105" s="10">
        <v>34.423117485762489</v>
      </c>
      <c r="N105" s="10">
        <v>14.39214973650736</v>
      </c>
      <c r="O105" s="10">
        <v>90.681198910081719</v>
      </c>
      <c r="P105" s="10">
        <v>107.8798908098271</v>
      </c>
      <c r="Q105" s="10">
        <v>216.9296987087518</v>
      </c>
      <c r="R105" s="10">
        <v>227.6803118908382</v>
      </c>
      <c r="S105" s="10">
        <v>336.28318584070797</v>
      </c>
      <c r="T105" s="10">
        <v>9.039548022598872</v>
      </c>
      <c r="U105" s="10">
        <v>0</v>
      </c>
      <c r="V105" s="10">
        <v>13.210354061291291</v>
      </c>
    </row>
    <row r="106" spans="1:22" x14ac:dyDescent="0.3">
      <c r="A106" s="10">
        <f t="shared" si="7"/>
        <v>1909</v>
      </c>
      <c r="B106" s="10" t="s">
        <v>92</v>
      </c>
      <c r="C106" s="10">
        <v>197.2</v>
      </c>
      <c r="D106" s="10">
        <f t="shared" si="4"/>
        <v>68.616666666666674</v>
      </c>
      <c r="E106" s="10">
        <f t="shared" si="5"/>
        <v>68.654166666666669</v>
      </c>
      <c r="F106" s="10">
        <f t="shared" si="6"/>
        <v>287.23675426351883</v>
      </c>
      <c r="G106" s="10">
        <v>162.91803630000001</v>
      </c>
      <c r="H106" s="10"/>
      <c r="J106" s="20">
        <v>2003</v>
      </c>
      <c r="K106" s="10">
        <v>32.846998063266618</v>
      </c>
      <c r="L106" s="10">
        <v>150.88618883067659</v>
      </c>
      <c r="M106" s="10">
        <v>52.279362227711637</v>
      </c>
      <c r="N106" s="10">
        <v>8.5186938002839572</v>
      </c>
      <c r="O106" s="10">
        <v>11.07954545454546</v>
      </c>
      <c r="P106" s="10">
        <v>115.14794294471299</v>
      </c>
      <c r="Q106" s="10">
        <v>376.49759008492077</v>
      </c>
      <c r="R106" s="10">
        <v>269.76854599406528</v>
      </c>
      <c r="S106" s="10">
        <v>162.19575349559821</v>
      </c>
      <c r="T106" s="10">
        <v>0</v>
      </c>
      <c r="U106" s="10">
        <v>6.5892923998502448</v>
      </c>
      <c r="V106" s="10">
        <v>14.410952323766059</v>
      </c>
    </row>
    <row r="107" spans="1:22" x14ac:dyDescent="0.3">
      <c r="A107" s="10">
        <f t="shared" si="7"/>
        <v>1909</v>
      </c>
      <c r="B107" s="10" t="s">
        <v>93</v>
      </c>
      <c r="C107" s="10">
        <v>1.5</v>
      </c>
      <c r="D107" s="10">
        <f t="shared" si="4"/>
        <v>68.691666666666677</v>
      </c>
      <c r="E107" s="10">
        <f t="shared" si="5"/>
        <v>66.779166666666669</v>
      </c>
      <c r="F107" s="10">
        <f t="shared" si="6"/>
        <v>2.2462095214325823</v>
      </c>
      <c r="G107" s="10">
        <v>23.849435939999999</v>
      </c>
      <c r="H107" s="10"/>
      <c r="J107" s="20">
        <v>2004</v>
      </c>
      <c r="K107" s="10">
        <v>102.8299391695319</v>
      </c>
      <c r="L107" s="10">
        <v>19.512195121951219</v>
      </c>
      <c r="M107" s="10">
        <v>0</v>
      </c>
      <c r="N107" s="10">
        <v>55.094786729857823</v>
      </c>
      <c r="O107" s="10">
        <v>92.59574468085107</v>
      </c>
      <c r="P107" s="10">
        <v>166.4582148948266</v>
      </c>
      <c r="Q107" s="10">
        <v>176.85997171145689</v>
      </c>
      <c r="R107" s="10">
        <v>389.64705882352939</v>
      </c>
      <c r="S107" s="10">
        <v>25.18273991983023</v>
      </c>
      <c r="T107" s="10">
        <v>86.098654708520172</v>
      </c>
      <c r="U107" s="10">
        <v>2.2840827980014269</v>
      </c>
      <c r="V107" s="10">
        <v>14.917951268025851</v>
      </c>
    </row>
    <row r="108" spans="1:22" x14ac:dyDescent="0.3">
      <c r="A108" s="10">
        <f t="shared" si="7"/>
        <v>1909</v>
      </c>
      <c r="B108" s="10" t="s">
        <v>94</v>
      </c>
      <c r="C108" s="10">
        <v>0</v>
      </c>
      <c r="D108" s="10">
        <f t="shared" si="4"/>
        <v>64.866666666666674</v>
      </c>
      <c r="E108" s="10">
        <f t="shared" si="5"/>
        <v>64.849999999999994</v>
      </c>
      <c r="F108" s="10">
        <f t="shared" si="6"/>
        <v>0</v>
      </c>
      <c r="G108" s="10">
        <v>9.1832712749999992</v>
      </c>
      <c r="H108" s="10"/>
      <c r="J108" s="20">
        <v>2005</v>
      </c>
      <c r="K108" s="10">
        <v>93.922168780061185</v>
      </c>
      <c r="L108" s="10">
        <v>143.21622958931221</v>
      </c>
      <c r="M108" s="10">
        <v>63.590883824346861</v>
      </c>
      <c r="N108" s="10">
        <v>17.585484996510822</v>
      </c>
      <c r="O108" s="10">
        <v>11.194833153928959</v>
      </c>
      <c r="P108" s="10">
        <v>74.878268710550046</v>
      </c>
      <c r="Q108" s="10">
        <v>391.50664697193503</v>
      </c>
      <c r="R108" s="10">
        <v>227.40107377212169</v>
      </c>
      <c r="S108" s="10">
        <v>264.90121030309302</v>
      </c>
      <c r="T108" s="10">
        <v>0.98249923242247472</v>
      </c>
      <c r="U108" s="10">
        <v>0</v>
      </c>
      <c r="V108" s="10">
        <v>0</v>
      </c>
    </row>
    <row r="109" spans="1:22" x14ac:dyDescent="0.3">
      <c r="A109" s="10">
        <f t="shared" si="7"/>
        <v>1909</v>
      </c>
      <c r="B109" s="10" t="s">
        <v>95</v>
      </c>
      <c r="C109" s="10">
        <v>40.5</v>
      </c>
      <c r="D109" s="10">
        <f t="shared" si="4"/>
        <v>64.833333333333329</v>
      </c>
      <c r="E109" s="10">
        <f t="shared" si="5"/>
        <v>66.087500000000006</v>
      </c>
      <c r="F109" s="10">
        <f t="shared" si="6"/>
        <v>61.282390769812743</v>
      </c>
      <c r="G109" s="10">
        <v>25.58720173</v>
      </c>
      <c r="H109" s="10"/>
      <c r="J109" s="20">
        <v>2006</v>
      </c>
      <c r="K109" s="10">
        <v>31.463030938647091</v>
      </c>
      <c r="L109" s="10">
        <v>7.5044367446970321</v>
      </c>
      <c r="M109" s="10">
        <v>92.756539235412475</v>
      </c>
      <c r="N109" s="10">
        <v>2.5345247766043859</v>
      </c>
      <c r="O109" s="10">
        <v>60.728361973829408</v>
      </c>
      <c r="P109" s="10">
        <v>135.95095833010009</v>
      </c>
      <c r="Q109" s="10">
        <v>412.54681647940072</v>
      </c>
      <c r="R109" s="10">
        <v>163.49313526896239</v>
      </c>
      <c r="S109" s="10">
        <v>206.89950717805871</v>
      </c>
      <c r="T109" s="10">
        <v>41.845630448649793</v>
      </c>
      <c r="U109" s="10">
        <v>23.080235395435619</v>
      </c>
      <c r="V109" s="10">
        <v>11.83571323421169</v>
      </c>
    </row>
    <row r="110" spans="1:22" x14ac:dyDescent="0.3">
      <c r="A110" s="10">
        <f t="shared" si="7"/>
        <v>1910</v>
      </c>
      <c r="B110" s="10" t="s">
        <v>84</v>
      </c>
      <c r="C110" s="10">
        <v>27.1</v>
      </c>
      <c r="D110" s="10">
        <f t="shared" si="4"/>
        <v>67.341666666666669</v>
      </c>
      <c r="E110" s="10">
        <f t="shared" si="5"/>
        <v>63.3</v>
      </c>
      <c r="F110" s="10">
        <f t="shared" si="6"/>
        <v>42.812006319115326</v>
      </c>
      <c r="G110" s="10">
        <v>53.032540509999997</v>
      </c>
      <c r="H110" s="10"/>
      <c r="J110" s="20">
        <v>2007</v>
      </c>
      <c r="K110" s="10">
        <v>2.351404310907903</v>
      </c>
      <c r="L110" s="10">
        <v>134.87992158144101</v>
      </c>
      <c r="M110" s="10">
        <v>88.861576278998314</v>
      </c>
      <c r="N110" s="10">
        <v>19.499512512187199</v>
      </c>
      <c r="O110" s="10">
        <v>11.85631750816378</v>
      </c>
      <c r="P110" s="10">
        <v>130.3533777515392</v>
      </c>
      <c r="Q110" s="10">
        <v>190.1366211262912</v>
      </c>
      <c r="R110" s="10">
        <v>450.90274749236801</v>
      </c>
      <c r="S110" s="10">
        <v>171.1300309597523</v>
      </c>
      <c r="T110" s="10">
        <v>1.4470907446487791</v>
      </c>
      <c r="U110" s="10">
        <v>2.0779220779220782</v>
      </c>
      <c r="V110" s="10">
        <v>21.831288080322661</v>
      </c>
    </row>
    <row r="111" spans="1:22" x14ac:dyDescent="0.3">
      <c r="A111" s="10">
        <f t="shared" si="7"/>
        <v>1910</v>
      </c>
      <c r="B111" s="10" t="s">
        <v>85</v>
      </c>
      <c r="C111" s="10">
        <v>5.6</v>
      </c>
      <c r="D111" s="10">
        <f t="shared" si="4"/>
        <v>59.258333333333333</v>
      </c>
      <c r="E111" s="10">
        <f t="shared" si="5"/>
        <v>60.891666666666666</v>
      </c>
      <c r="F111" s="10">
        <f t="shared" si="6"/>
        <v>9.196660736280279</v>
      </c>
      <c r="G111" s="10">
        <v>54.877478410000002</v>
      </c>
      <c r="H111" s="10"/>
      <c r="J111" s="20">
        <v>2008</v>
      </c>
      <c r="K111" s="10">
        <v>22.799240025332491</v>
      </c>
      <c r="L111" s="10">
        <v>7.1992976294995596</v>
      </c>
      <c r="M111" s="10">
        <v>0</v>
      </c>
      <c r="N111" s="10">
        <v>32.717458999377207</v>
      </c>
      <c r="O111" s="10">
        <v>67.010521972354042</v>
      </c>
      <c r="P111" s="10">
        <v>258.43085658887901</v>
      </c>
      <c r="Q111" s="10">
        <v>170.80597848861581</v>
      </c>
      <c r="R111" s="10">
        <v>520.51406738450862</v>
      </c>
      <c r="S111" s="10">
        <v>98.281175101006639</v>
      </c>
      <c r="T111" s="10">
        <v>16.217323049621189</v>
      </c>
      <c r="U111" s="10">
        <v>1.010951979780961</v>
      </c>
      <c r="V111" s="10">
        <v>1.735636801928486</v>
      </c>
    </row>
    <row r="112" spans="1:22" x14ac:dyDescent="0.3">
      <c r="A112" s="10">
        <f t="shared" si="7"/>
        <v>1910</v>
      </c>
      <c r="B112" s="10" t="s">
        <v>86</v>
      </c>
      <c r="C112" s="10">
        <v>1.1000000000000001</v>
      </c>
      <c r="D112" s="10">
        <f t="shared" si="4"/>
        <v>62.524999999999999</v>
      </c>
      <c r="E112" s="10">
        <f t="shared" si="5"/>
        <v>57.620833333333337</v>
      </c>
      <c r="F112" s="10">
        <f t="shared" si="6"/>
        <v>1.9090317448839396</v>
      </c>
      <c r="G112" s="10">
        <v>48.786559269999998</v>
      </c>
      <c r="H112" s="10"/>
      <c r="J112" s="20">
        <v>2009</v>
      </c>
      <c r="K112" s="10">
        <v>19.52063684347149</v>
      </c>
      <c r="L112" s="10">
        <v>35.395329782875869</v>
      </c>
      <c r="M112" s="10">
        <v>34.243783122706887</v>
      </c>
      <c r="N112" s="10">
        <v>46.351220858049388</v>
      </c>
      <c r="O112" s="10">
        <v>18.638191651643329</v>
      </c>
      <c r="P112" s="10">
        <v>35.201328352013277</v>
      </c>
      <c r="Q112" s="10">
        <v>529.16550376779242</v>
      </c>
      <c r="R112" s="10">
        <v>259.45945945945948</v>
      </c>
      <c r="S112" s="10">
        <v>187.22190530519109</v>
      </c>
      <c r="T112" s="10">
        <v>14.13219490652142</v>
      </c>
      <c r="U112" s="10">
        <v>9.7238895558223302</v>
      </c>
      <c r="V112" s="10">
        <v>1.3753581661891121</v>
      </c>
    </row>
    <row r="113" spans="1:23" x14ac:dyDescent="0.3">
      <c r="A113" s="10">
        <f t="shared" si="7"/>
        <v>1910</v>
      </c>
      <c r="B113" s="10" t="s">
        <v>87</v>
      </c>
      <c r="C113" s="10">
        <v>2.7</v>
      </c>
      <c r="D113" s="10">
        <f t="shared" si="4"/>
        <v>52.716666666666669</v>
      </c>
      <c r="E113" s="10">
        <f t="shared" si="5"/>
        <v>53.529166666666669</v>
      </c>
      <c r="F113" s="10">
        <f t="shared" si="6"/>
        <v>5.0439791390986217</v>
      </c>
      <c r="G113" s="10">
        <v>25.578543150000002</v>
      </c>
      <c r="H113" s="10"/>
      <c r="J113" s="20">
        <v>2010</v>
      </c>
      <c r="K113" s="10">
        <v>12.75524475524476</v>
      </c>
      <c r="L113" s="10">
        <v>45.955321215484943</v>
      </c>
      <c r="M113" s="10">
        <v>5.7092775760610994</v>
      </c>
      <c r="N113" s="10">
        <v>1.959183673469387</v>
      </c>
      <c r="O113" s="10">
        <v>16.810646742937191</v>
      </c>
      <c r="P113" s="10">
        <v>114.1296928327645</v>
      </c>
      <c r="Q113" s="10">
        <v>382.31970754403471</v>
      </c>
      <c r="R113" s="10">
        <v>251.11447738584721</v>
      </c>
      <c r="S113" s="10">
        <v>284.2801638139241</v>
      </c>
      <c r="T113" s="10">
        <v>11.56093061391821</v>
      </c>
      <c r="U113" s="10">
        <v>2.62503728746147</v>
      </c>
      <c r="V113" s="10">
        <v>51.381942616478021</v>
      </c>
    </row>
    <row r="114" spans="1:23" x14ac:dyDescent="0.3">
      <c r="A114" s="10">
        <f t="shared" si="7"/>
        <v>1910</v>
      </c>
      <c r="B114" s="10" t="s">
        <v>88</v>
      </c>
      <c r="C114" s="10">
        <v>1.4</v>
      </c>
      <c r="D114" s="10">
        <f t="shared" si="4"/>
        <v>54.341666666666669</v>
      </c>
      <c r="E114" s="10">
        <f t="shared" si="5"/>
        <v>54.341666666666669</v>
      </c>
      <c r="F114" s="10">
        <f t="shared" si="6"/>
        <v>2.576291979757706</v>
      </c>
      <c r="G114" s="10">
        <v>30.81476091</v>
      </c>
      <c r="H114" s="10"/>
      <c r="J114" s="20">
        <v>2011</v>
      </c>
      <c r="K114" s="10">
        <v>6.7856854350109046</v>
      </c>
      <c r="L114" s="10">
        <v>65.131879859734724</v>
      </c>
      <c r="M114" s="10">
        <v>13.704735376044569</v>
      </c>
      <c r="N114" s="10">
        <v>29.28635086035511</v>
      </c>
      <c r="O114" s="10">
        <v>31.19884448724121</v>
      </c>
      <c r="P114" s="10">
        <v>273.01675977653628</v>
      </c>
      <c r="Q114" s="10">
        <v>197.48179405158919</v>
      </c>
      <c r="R114" s="10">
        <v>310.42780748663102</v>
      </c>
      <c r="S114" s="10">
        <v>230.8927468606326</v>
      </c>
      <c r="T114" s="10">
        <v>0</v>
      </c>
      <c r="U114" s="10">
        <v>1.643497911388071</v>
      </c>
      <c r="V114" s="10">
        <v>4.829721362229102</v>
      </c>
    </row>
    <row r="115" spans="1:23" x14ac:dyDescent="0.3">
      <c r="A115" s="10">
        <f t="shared" si="7"/>
        <v>1910</v>
      </c>
      <c r="B115" s="10" t="s">
        <v>89</v>
      </c>
      <c r="C115" s="10">
        <v>111.4</v>
      </c>
      <c r="D115" s="10">
        <f t="shared" si="4"/>
        <v>54.341666666666669</v>
      </c>
      <c r="E115" s="10">
        <f t="shared" si="5"/>
        <v>52.854166666666671</v>
      </c>
      <c r="F115" s="10">
        <f t="shared" si="6"/>
        <v>210.76862435947967</v>
      </c>
      <c r="G115" s="10">
        <v>99.853818430000004</v>
      </c>
      <c r="H115" s="10"/>
      <c r="J115" s="20">
        <v>2012</v>
      </c>
      <c r="K115" s="10">
        <v>131.75480136806101</v>
      </c>
      <c r="L115" s="10">
        <v>7.103218645948945</v>
      </c>
      <c r="M115" s="10">
        <v>4.5833752135893064</v>
      </c>
      <c r="N115" s="10">
        <v>77.01196863392488</v>
      </c>
      <c r="O115" s="10">
        <v>3.9555006180469712</v>
      </c>
      <c r="P115" s="10">
        <v>29.184549356223169</v>
      </c>
      <c r="Q115" s="10">
        <v>308.96433543964872</v>
      </c>
      <c r="R115" s="10">
        <v>349.66030410870269</v>
      </c>
      <c r="S115" s="10">
        <v>273.93027746722231</v>
      </c>
      <c r="T115" s="10">
        <v>5.4664043896883747</v>
      </c>
      <c r="U115" s="10">
        <v>1.0210593490746649</v>
      </c>
      <c r="V115" s="10">
        <v>25.128498001142201</v>
      </c>
    </row>
    <row r="116" spans="1:23" x14ac:dyDescent="0.3">
      <c r="A116" s="10">
        <f t="shared" si="7"/>
        <v>1910</v>
      </c>
      <c r="B116" s="10" t="s">
        <v>90</v>
      </c>
      <c r="C116" s="10">
        <v>143.9</v>
      </c>
      <c r="D116" s="10">
        <f t="shared" si="4"/>
        <v>51.366666666666667</v>
      </c>
      <c r="E116" s="10">
        <f t="shared" si="5"/>
        <v>54.908333333333331</v>
      </c>
      <c r="F116" s="10">
        <f t="shared" si="6"/>
        <v>262.07315222340264</v>
      </c>
      <c r="G116" s="10">
        <v>347.75440950000001</v>
      </c>
      <c r="H116" s="10"/>
      <c r="J116" s="20">
        <v>2013</v>
      </c>
      <c r="K116" s="10">
        <v>19.296273882597049</v>
      </c>
      <c r="L116" s="10">
        <v>97.250080879974121</v>
      </c>
      <c r="M116" s="10">
        <v>22.624949207639169</v>
      </c>
      <c r="N116" s="10">
        <v>7.0551616807885189</v>
      </c>
      <c r="O116" s="10">
        <v>7.3450650344299921</v>
      </c>
      <c r="P116" s="10">
        <v>245.1766304347826</v>
      </c>
      <c r="Q116" s="10">
        <v>238.6438390823985</v>
      </c>
      <c r="R116" s="10">
        <v>446.01951720595792</v>
      </c>
      <c r="S116" s="10">
        <v>50.61803094476619</v>
      </c>
      <c r="T116" s="10">
        <v>32.489345700676871</v>
      </c>
      <c r="U116" s="10">
        <v>11.854251012145751</v>
      </c>
      <c r="V116" s="10">
        <v>13.744034707158351</v>
      </c>
    </row>
    <row r="117" spans="1:23" x14ac:dyDescent="0.3">
      <c r="A117" s="10">
        <f t="shared" si="7"/>
        <v>1910</v>
      </c>
      <c r="B117" s="10" t="s">
        <v>91</v>
      </c>
      <c r="C117" s="10">
        <v>217.9</v>
      </c>
      <c r="D117" s="10">
        <f t="shared" si="4"/>
        <v>58.449999999999996</v>
      </c>
      <c r="E117" s="10">
        <f t="shared" si="5"/>
        <v>58.520833333333329</v>
      </c>
      <c r="F117" s="10">
        <f t="shared" si="6"/>
        <v>372.34603061587757</v>
      </c>
      <c r="G117" s="10">
        <v>317.7639446</v>
      </c>
      <c r="H117" s="10"/>
      <c r="J117" s="20">
        <v>2014</v>
      </c>
      <c r="K117" s="10">
        <v>51.740506329113913</v>
      </c>
      <c r="L117" s="10">
        <v>60.725075528700899</v>
      </c>
      <c r="M117" s="10">
        <v>103.7967456465886</v>
      </c>
      <c r="N117" s="10">
        <v>76.185540295413318</v>
      </c>
      <c r="O117" s="10">
        <v>66.014281935995768</v>
      </c>
      <c r="P117" s="10">
        <v>65.198470262429126</v>
      </c>
      <c r="Q117" s="10">
        <v>240.40961008270969</v>
      </c>
      <c r="R117" s="10">
        <v>130.80124869927161</v>
      </c>
      <c r="S117" s="10">
        <v>310.33977022732819</v>
      </c>
      <c r="T117" s="10">
        <v>16.711152373215739</v>
      </c>
      <c r="U117" s="10">
        <v>1.94692316606791</v>
      </c>
      <c r="V117" s="10">
        <v>38.172588832487307</v>
      </c>
    </row>
    <row r="118" spans="1:23" x14ac:dyDescent="0.3">
      <c r="A118" s="10">
        <f t="shared" si="7"/>
        <v>1910</v>
      </c>
      <c r="B118" s="10" t="s">
        <v>92</v>
      </c>
      <c r="C118" s="10">
        <v>79.5</v>
      </c>
      <c r="D118" s="10">
        <f t="shared" si="4"/>
        <v>58.591666666666661</v>
      </c>
      <c r="E118" s="10">
        <f t="shared" si="5"/>
        <v>63.066666666666663</v>
      </c>
      <c r="F118" s="10">
        <f t="shared" si="6"/>
        <v>126.0570824524313</v>
      </c>
      <c r="G118" s="10">
        <v>162.91803630000001</v>
      </c>
      <c r="H118" s="10"/>
      <c r="J118" s="20">
        <v>2015</v>
      </c>
      <c r="K118" s="10">
        <v>43.879764487139752</v>
      </c>
      <c r="L118" s="10">
        <v>70.291007766445205</v>
      </c>
      <c r="M118" s="10">
        <v>152.39154616240259</v>
      </c>
      <c r="N118" s="10">
        <v>68.427095292766921</v>
      </c>
      <c r="O118" s="10">
        <v>38.233330153581988</v>
      </c>
      <c r="P118" s="10">
        <v>112</v>
      </c>
      <c r="Q118" s="10">
        <v>309.26365795724462</v>
      </c>
      <c r="R118" s="10">
        <v>218.33863846390801</v>
      </c>
      <c r="S118" s="10">
        <v>181.5677271236471</v>
      </c>
      <c r="T118" s="10">
        <v>25.35806527353839</v>
      </c>
      <c r="U118" s="10">
        <v>2.3107473823564808</v>
      </c>
      <c r="V118" s="10">
        <v>1.992173603699751</v>
      </c>
    </row>
    <row r="119" spans="1:23" x14ac:dyDescent="0.3">
      <c r="A119" s="10">
        <f t="shared" si="7"/>
        <v>1910</v>
      </c>
      <c r="B119" s="10" t="s">
        <v>93</v>
      </c>
      <c r="C119" s="10">
        <v>21</v>
      </c>
      <c r="D119" s="10">
        <f t="shared" si="4"/>
        <v>67.541666666666657</v>
      </c>
      <c r="E119" s="10">
        <f t="shared" si="5"/>
        <v>67.583333333333329</v>
      </c>
      <c r="F119" s="10">
        <f t="shared" si="6"/>
        <v>31.072749691738597</v>
      </c>
      <c r="G119" s="10">
        <v>23.849435939999999</v>
      </c>
      <c r="H119" s="10"/>
      <c r="J119" s="20">
        <v>2016</v>
      </c>
      <c r="K119" s="10">
        <v>17.920735209649621</v>
      </c>
      <c r="L119" s="10">
        <v>15.1642796967144</v>
      </c>
      <c r="M119" s="10">
        <v>87.04402515723271</v>
      </c>
      <c r="N119" s="10">
        <v>2.145011730532902</v>
      </c>
      <c r="O119" s="10">
        <v>67.049678945589733</v>
      </c>
      <c r="P119" s="10">
        <v>142.19418788015321</v>
      </c>
      <c r="Q119" s="10">
        <v>397.61930526999248</v>
      </c>
      <c r="R119" s="10">
        <v>363.13479623824458</v>
      </c>
      <c r="S119" s="10">
        <v>44.715708319948597</v>
      </c>
      <c r="T119" s="10">
        <v>4.9281314168377834</v>
      </c>
      <c r="U119" s="10">
        <v>1.298279779292437</v>
      </c>
      <c r="V119" s="10">
        <v>2.721649484536083</v>
      </c>
    </row>
    <row r="120" spans="1:23" x14ac:dyDescent="0.3">
      <c r="A120" s="10">
        <f t="shared" si="7"/>
        <v>1910</v>
      </c>
      <c r="B120" s="10" t="s">
        <v>94</v>
      </c>
      <c r="C120" s="10">
        <v>0</v>
      </c>
      <c r="D120" s="10">
        <f t="shared" si="4"/>
        <v>67.625</v>
      </c>
      <c r="E120" s="10">
        <f t="shared" si="5"/>
        <v>67.608333333333334</v>
      </c>
      <c r="F120" s="10">
        <f t="shared" si="6"/>
        <v>0</v>
      </c>
      <c r="G120" s="10">
        <v>9.1832712749999992</v>
      </c>
      <c r="H120" s="10"/>
      <c r="J120" s="20">
        <v>2017</v>
      </c>
      <c r="K120" s="10">
        <v>104.96132026817951</v>
      </c>
      <c r="L120" s="10">
        <v>8.1062823688358456</v>
      </c>
      <c r="M120" s="10">
        <v>38.203974091557797</v>
      </c>
      <c r="N120" s="10">
        <v>30.93366865765482</v>
      </c>
      <c r="O120" s="10">
        <v>30.84317208233205</v>
      </c>
      <c r="P120" s="10">
        <v>271.79067865903522</v>
      </c>
      <c r="Q120" s="10"/>
      <c r="R120" s="10"/>
      <c r="S120" s="10"/>
      <c r="T120" s="10"/>
      <c r="U120" s="10"/>
      <c r="V120" s="10"/>
      <c r="W120" s="21" t="s">
        <v>96</v>
      </c>
    </row>
    <row r="121" spans="1:23" x14ac:dyDescent="0.3">
      <c r="A121" s="10">
        <f t="shared" si="7"/>
        <v>1910</v>
      </c>
      <c r="B121" s="10" t="s">
        <v>95</v>
      </c>
      <c r="C121" s="10">
        <v>4.8</v>
      </c>
      <c r="D121" s="10">
        <f t="shared" si="4"/>
        <v>67.591666666666669</v>
      </c>
      <c r="E121" s="10">
        <f t="shared" si="5"/>
        <v>65.654166666666669</v>
      </c>
      <c r="F121" s="10">
        <f t="shared" si="6"/>
        <v>7.3110363647902519</v>
      </c>
      <c r="G121" s="10">
        <v>25.58720173</v>
      </c>
      <c r="H121" s="10"/>
      <c r="J121" s="20" t="s">
        <v>97</v>
      </c>
      <c r="K121" s="20">
        <f>AVERAGE(K4:K120)</f>
        <v>52.961142988852288</v>
      </c>
      <c r="L121" s="20">
        <f t="shared" ref="L121:V121" si="8">AVERAGE(L4:L120)</f>
        <v>54.803597050050122</v>
      </c>
      <c r="M121" s="20">
        <f t="shared" si="8"/>
        <v>48.720878092157072</v>
      </c>
      <c r="N121" s="20">
        <f t="shared" si="8"/>
        <v>25.54410684521898</v>
      </c>
      <c r="O121" s="20">
        <f t="shared" si="8"/>
        <v>30.773275107569525</v>
      </c>
      <c r="P121" s="20">
        <f t="shared" si="8"/>
        <v>99.719385585144266</v>
      </c>
      <c r="Q121" s="20">
        <f t="shared" si="8"/>
        <v>347.28622897154736</v>
      </c>
      <c r="R121" s="20">
        <f t="shared" si="8"/>
        <v>317.33614013395811</v>
      </c>
      <c r="S121" s="20">
        <f t="shared" si="8"/>
        <v>162.69870029050597</v>
      </c>
      <c r="T121" s="20">
        <f t="shared" si="8"/>
        <v>23.817327523673523</v>
      </c>
      <c r="U121" s="20">
        <f t="shared" si="8"/>
        <v>9.1709078696785191</v>
      </c>
      <c r="V121" s="20">
        <f t="shared" si="8"/>
        <v>25.552753765625589</v>
      </c>
      <c r="W121" s="21">
        <f>AVERAGE(K121:V121)</f>
        <v>99.865370351998465</v>
      </c>
    </row>
    <row r="122" spans="1:23" ht="15.6" x14ac:dyDescent="0.35">
      <c r="A122" s="10">
        <f t="shared" si="7"/>
        <v>1911</v>
      </c>
      <c r="B122" s="10" t="s">
        <v>84</v>
      </c>
      <c r="C122" s="10">
        <v>112.1</v>
      </c>
      <c r="D122" s="10">
        <f t="shared" si="4"/>
        <v>63.716666666666669</v>
      </c>
      <c r="E122" s="10">
        <f t="shared" si="5"/>
        <v>58.820833333333326</v>
      </c>
      <c r="F122" s="10">
        <f t="shared" si="6"/>
        <v>190.57873485868106</v>
      </c>
      <c r="G122" s="10">
        <v>53.032540509999997</v>
      </c>
      <c r="H122" s="10"/>
      <c r="J122" s="20" t="s">
        <v>98</v>
      </c>
      <c r="K122" s="20">
        <f>K121*100/$W$121</f>
        <v>53.032540511469151</v>
      </c>
      <c r="L122" s="20">
        <f t="shared" ref="L122:V122" si="9">L121*100/$W$121</f>
        <v>54.87747840606032</v>
      </c>
      <c r="M122" s="20">
        <f t="shared" si="9"/>
        <v>48.786559265167831</v>
      </c>
      <c r="N122" s="20">
        <f t="shared" si="9"/>
        <v>25.578543147822813</v>
      </c>
      <c r="O122" s="20">
        <f t="shared" si="9"/>
        <v>30.814760911717485</v>
      </c>
      <c r="P122" s="20">
        <f t="shared" si="9"/>
        <v>99.853818429411874</v>
      </c>
      <c r="Q122" s="20">
        <f t="shared" si="9"/>
        <v>347.75440950897917</v>
      </c>
      <c r="R122" s="20">
        <f t="shared" si="9"/>
        <v>317.76394461406784</v>
      </c>
      <c r="S122" s="20">
        <f t="shared" si="9"/>
        <v>162.91803626926628</v>
      </c>
      <c r="T122" s="20">
        <f t="shared" si="9"/>
        <v>23.849435935323598</v>
      </c>
      <c r="U122" s="20">
        <f t="shared" si="9"/>
        <v>9.1832712754717125</v>
      </c>
      <c r="V122" s="20">
        <f t="shared" si="9"/>
        <v>25.587201725241727</v>
      </c>
    </row>
    <row r="123" spans="1:23" x14ac:dyDescent="0.3">
      <c r="A123" s="10">
        <f t="shared" si="7"/>
        <v>1911</v>
      </c>
      <c r="B123" s="10" t="s">
        <v>85</v>
      </c>
      <c r="C123" s="10">
        <v>7.3</v>
      </c>
      <c r="D123" s="10">
        <f t="shared" si="4"/>
        <v>53.92499999999999</v>
      </c>
      <c r="E123" s="10">
        <f t="shared" si="5"/>
        <v>49.158333333333324</v>
      </c>
      <c r="F123" s="10">
        <f t="shared" si="6"/>
        <v>14.849974571961353</v>
      </c>
      <c r="G123" s="10">
        <v>54.877478410000002</v>
      </c>
      <c r="H123" s="10"/>
    </row>
    <row r="124" spans="1:23" x14ac:dyDescent="0.3">
      <c r="A124" s="10">
        <f t="shared" si="7"/>
        <v>1911</v>
      </c>
      <c r="B124" s="10" t="s">
        <v>86</v>
      </c>
      <c r="C124" s="10">
        <v>108.5</v>
      </c>
      <c r="D124" s="10">
        <f t="shared" si="4"/>
        <v>44.391666666666659</v>
      </c>
      <c r="E124" s="10">
        <f t="shared" si="5"/>
        <v>42.49583333333333</v>
      </c>
      <c r="F124" s="10">
        <f t="shared" si="6"/>
        <v>255.31914893617022</v>
      </c>
      <c r="G124" s="10">
        <v>48.786559269999998</v>
      </c>
      <c r="H124" s="10"/>
      <c r="J124" s="16" t="s">
        <v>99</v>
      </c>
      <c r="K124" s="16" t="s">
        <v>100</v>
      </c>
    </row>
    <row r="125" spans="1:23" x14ac:dyDescent="0.3">
      <c r="A125" s="10">
        <f t="shared" si="7"/>
        <v>1911</v>
      </c>
      <c r="B125" s="10" t="s">
        <v>87</v>
      </c>
      <c r="C125" s="10">
        <v>3.7</v>
      </c>
      <c r="D125" s="10">
        <f t="shared" si="4"/>
        <v>40.6</v>
      </c>
      <c r="E125" s="10">
        <f t="shared" si="5"/>
        <v>40.212499999999999</v>
      </c>
      <c r="F125" s="10">
        <f t="shared" si="6"/>
        <v>9.2011190550202056</v>
      </c>
      <c r="G125" s="10">
        <v>25.578543150000002</v>
      </c>
      <c r="H125" s="10"/>
      <c r="J125" s="10" t="s">
        <v>84</v>
      </c>
      <c r="K125" s="10">
        <v>53.032540511469151</v>
      </c>
    </row>
    <row r="126" spans="1:23" x14ac:dyDescent="0.3">
      <c r="A126" s="10">
        <f t="shared" si="7"/>
        <v>1911</v>
      </c>
      <c r="B126" s="10" t="s">
        <v>88</v>
      </c>
      <c r="C126" s="10">
        <v>1</v>
      </c>
      <c r="D126" s="10">
        <f t="shared" si="4"/>
        <v>39.824999999999996</v>
      </c>
      <c r="E126" s="10">
        <f t="shared" si="5"/>
        <v>41.18333333333333</v>
      </c>
      <c r="F126" s="10">
        <f t="shared" si="6"/>
        <v>2.4281667341157429</v>
      </c>
      <c r="G126" s="10">
        <v>30.81476091</v>
      </c>
      <c r="H126" s="10"/>
      <c r="J126" s="10" t="s">
        <v>85</v>
      </c>
      <c r="K126" s="10">
        <v>54.87747840606032</v>
      </c>
    </row>
    <row r="127" spans="1:23" x14ac:dyDescent="0.3">
      <c r="A127" s="10">
        <f t="shared" si="7"/>
        <v>1911</v>
      </c>
      <c r="B127" s="10" t="s">
        <v>89</v>
      </c>
      <c r="C127" s="10">
        <v>64.900000000000006</v>
      </c>
      <c r="D127" s="10">
        <f t="shared" si="4"/>
        <v>42.541666666666664</v>
      </c>
      <c r="E127" s="10">
        <f t="shared" si="5"/>
        <v>42.345833333333331</v>
      </c>
      <c r="F127" s="10">
        <f t="shared" si="6"/>
        <v>153.26183213618029</v>
      </c>
      <c r="G127" s="10">
        <v>99.853818430000004</v>
      </c>
      <c r="H127" s="10"/>
      <c r="J127" s="10" t="s">
        <v>86</v>
      </c>
      <c r="K127" s="10">
        <v>48.786559265167831</v>
      </c>
    </row>
    <row r="128" spans="1:23" x14ac:dyDescent="0.3">
      <c r="A128" s="10">
        <f t="shared" si="7"/>
        <v>1911</v>
      </c>
      <c r="B128" s="10" t="s">
        <v>90</v>
      </c>
      <c r="C128" s="10">
        <v>26.4</v>
      </c>
      <c r="D128" s="10">
        <f t="shared" si="4"/>
        <v>42.15</v>
      </c>
      <c r="E128" s="10">
        <f t="shared" si="5"/>
        <v>39.700000000000003</v>
      </c>
      <c r="F128" s="10">
        <f t="shared" si="6"/>
        <v>66.498740554156171</v>
      </c>
      <c r="G128" s="10">
        <v>347.75440950000001</v>
      </c>
      <c r="H128" s="10"/>
      <c r="J128" s="10" t="s">
        <v>87</v>
      </c>
      <c r="K128" s="10">
        <v>25.578543147822813</v>
      </c>
    </row>
    <row r="129" spans="1:11" x14ac:dyDescent="0.3">
      <c r="A129" s="10">
        <f t="shared" si="7"/>
        <v>1911</v>
      </c>
      <c r="B129" s="10" t="s">
        <v>91</v>
      </c>
      <c r="C129" s="10">
        <v>103.5</v>
      </c>
      <c r="D129" s="10">
        <f t="shared" si="4"/>
        <v>37.250000000000007</v>
      </c>
      <c r="E129" s="10">
        <f t="shared" si="5"/>
        <v>37.162500000000009</v>
      </c>
      <c r="F129" s="10">
        <f t="shared" si="6"/>
        <v>278.50655903128148</v>
      </c>
      <c r="G129" s="10">
        <v>317.7639446</v>
      </c>
      <c r="H129" s="10"/>
      <c r="J129" s="10" t="s">
        <v>88</v>
      </c>
      <c r="K129" s="10">
        <v>30.814760911717485</v>
      </c>
    </row>
    <row r="130" spans="1:11" x14ac:dyDescent="0.3">
      <c r="A130" s="10">
        <f t="shared" si="7"/>
        <v>1911</v>
      </c>
      <c r="B130" s="10" t="s">
        <v>92</v>
      </c>
      <c r="C130" s="10">
        <v>34</v>
      </c>
      <c r="D130" s="10">
        <f t="shared" si="4"/>
        <v>37.075000000000003</v>
      </c>
      <c r="E130" s="10">
        <f t="shared" si="5"/>
        <v>32.908333333333339</v>
      </c>
      <c r="F130" s="10">
        <f t="shared" si="6"/>
        <v>103.3172955178526</v>
      </c>
      <c r="G130" s="10">
        <v>162.91803630000001</v>
      </c>
      <c r="H130" s="10"/>
      <c r="J130" s="10" t="s">
        <v>89</v>
      </c>
      <c r="K130" s="10">
        <v>99.853818429411874</v>
      </c>
    </row>
    <row r="131" spans="1:11" x14ac:dyDescent="0.3">
      <c r="A131" s="10">
        <f t="shared" si="7"/>
        <v>1911</v>
      </c>
      <c r="B131" s="10" t="s">
        <v>93</v>
      </c>
      <c r="C131" s="10">
        <v>11.7</v>
      </c>
      <c r="D131" s="10">
        <f t="shared" si="4"/>
        <v>28.741666666666671</v>
      </c>
      <c r="E131" s="10">
        <f t="shared" si="5"/>
        <v>29.416666666666671</v>
      </c>
      <c r="F131" s="10">
        <f t="shared" si="6"/>
        <v>39.773371104815858</v>
      </c>
      <c r="G131" s="10">
        <v>23.849435939999999</v>
      </c>
      <c r="H131" s="10"/>
      <c r="J131" s="10" t="s">
        <v>90</v>
      </c>
      <c r="K131" s="10">
        <v>347.75440950897917</v>
      </c>
    </row>
    <row r="132" spans="1:11" x14ac:dyDescent="0.3">
      <c r="A132" s="10">
        <f t="shared" si="7"/>
        <v>1911</v>
      </c>
      <c r="B132" s="10" t="s">
        <v>94</v>
      </c>
      <c r="C132" s="10">
        <v>32.6</v>
      </c>
      <c r="D132" s="10">
        <f t="shared" si="4"/>
        <v>30.091666666666669</v>
      </c>
      <c r="E132" s="10">
        <f t="shared" si="5"/>
        <v>30.466666666666669</v>
      </c>
      <c r="F132" s="10">
        <f t="shared" si="6"/>
        <v>107.00218818380743</v>
      </c>
      <c r="G132" s="10">
        <v>9.1832712749999992</v>
      </c>
      <c r="H132" s="10"/>
      <c r="J132" s="10" t="s">
        <v>91</v>
      </c>
      <c r="K132" s="10">
        <v>317.76394461406784</v>
      </c>
    </row>
    <row r="133" spans="1:11" x14ac:dyDescent="0.3">
      <c r="A133" s="10">
        <f t="shared" si="7"/>
        <v>1911</v>
      </c>
      <c r="B133" s="10" t="s">
        <v>95</v>
      </c>
      <c r="C133" s="10">
        <v>0.1</v>
      </c>
      <c r="D133" s="10">
        <f t="shared" si="4"/>
        <v>30.841666666666669</v>
      </c>
      <c r="E133" s="10">
        <f t="shared" si="5"/>
        <v>28.579166666666666</v>
      </c>
      <c r="F133" s="10">
        <f t="shared" si="6"/>
        <v>0.34990523399912526</v>
      </c>
      <c r="G133" s="10">
        <v>25.58720173</v>
      </c>
      <c r="H133" s="10"/>
      <c r="J133" s="10" t="s">
        <v>92</v>
      </c>
      <c r="K133" s="10">
        <v>162.91803626926628</v>
      </c>
    </row>
    <row r="134" spans="1:11" x14ac:dyDescent="0.3">
      <c r="A134" s="10">
        <f t="shared" si="7"/>
        <v>1912</v>
      </c>
      <c r="B134" s="10" t="s">
        <v>84</v>
      </c>
      <c r="C134" s="10">
        <v>53.3</v>
      </c>
      <c r="D134" s="10">
        <f t="shared" si="4"/>
        <v>26.316666666666663</v>
      </c>
      <c r="E134" s="10">
        <f t="shared" si="5"/>
        <v>32.4375</v>
      </c>
      <c r="F134" s="10">
        <f t="shared" si="6"/>
        <v>164.3159922928709</v>
      </c>
      <c r="G134" s="10">
        <v>53.032540509999997</v>
      </c>
      <c r="H134" s="10"/>
      <c r="J134" s="10" t="s">
        <v>93</v>
      </c>
      <c r="K134" s="10">
        <v>23.849435935323598</v>
      </c>
    </row>
    <row r="135" spans="1:11" x14ac:dyDescent="0.3">
      <c r="A135" s="10">
        <f t="shared" si="7"/>
        <v>1912</v>
      </c>
      <c r="B135" s="10" t="s">
        <v>85</v>
      </c>
      <c r="C135" s="10">
        <v>5.2</v>
      </c>
      <c r="D135" s="10">
        <f t="shared" si="4"/>
        <v>38.55833333333333</v>
      </c>
      <c r="E135" s="10">
        <f t="shared" si="5"/>
        <v>42.470833333333331</v>
      </c>
      <c r="F135" s="10">
        <f t="shared" si="6"/>
        <v>12.243696654566859</v>
      </c>
      <c r="G135" s="10">
        <v>54.877478410000002</v>
      </c>
      <c r="H135" s="10"/>
      <c r="J135" s="10" t="s">
        <v>94</v>
      </c>
      <c r="K135" s="10">
        <v>9.1832712754717125</v>
      </c>
    </row>
    <row r="136" spans="1:11" x14ac:dyDescent="0.3">
      <c r="A136" s="10">
        <f t="shared" si="7"/>
        <v>1912</v>
      </c>
      <c r="B136" s="10" t="s">
        <v>86</v>
      </c>
      <c r="C136" s="10">
        <v>8.5</v>
      </c>
      <c r="D136" s="10">
        <f t="shared" si="4"/>
        <v>46.383333333333333</v>
      </c>
      <c r="E136" s="10">
        <f t="shared" si="5"/>
        <v>46.529166666666669</v>
      </c>
      <c r="F136" s="10">
        <f t="shared" si="6"/>
        <v>18.268111399659713</v>
      </c>
      <c r="G136" s="10">
        <v>48.786559269999998</v>
      </c>
      <c r="H136" s="10"/>
      <c r="J136" s="10" t="s">
        <v>95</v>
      </c>
      <c r="K136" s="10">
        <v>25.587201725241727</v>
      </c>
    </row>
    <row r="137" spans="1:11" x14ac:dyDescent="0.3">
      <c r="A137" s="10">
        <f t="shared" si="7"/>
        <v>1912</v>
      </c>
      <c r="B137" s="10" t="s">
        <v>87</v>
      </c>
      <c r="C137" s="10">
        <v>19.899999999999999</v>
      </c>
      <c r="D137" s="10">
        <f t="shared" ref="D137:D200" si="10">AVERAGE(C131:C142)</f>
        <v>46.675000000000004</v>
      </c>
      <c r="E137" s="10">
        <f t="shared" ref="E137:E200" si="11">AVERAGE(D137,D138)</f>
        <v>46.1875</v>
      </c>
      <c r="F137" s="10">
        <f t="shared" si="6"/>
        <v>43.085250338294991</v>
      </c>
      <c r="G137" s="10">
        <v>25.578543150000002</v>
      </c>
      <c r="H137" s="10"/>
    </row>
    <row r="138" spans="1:11" x14ac:dyDescent="0.3">
      <c r="A138" s="10">
        <f t="shared" si="7"/>
        <v>1912</v>
      </c>
      <c r="B138" s="10" t="s">
        <v>88</v>
      </c>
      <c r="C138" s="10">
        <v>10</v>
      </c>
      <c r="D138" s="10">
        <f t="shared" si="10"/>
        <v>45.699999999999996</v>
      </c>
      <c r="E138" s="10">
        <f t="shared" si="11"/>
        <v>45.112499999999997</v>
      </c>
      <c r="F138" s="10">
        <f t="shared" ref="F138:F201" si="12">C138*100/E138</f>
        <v>22.166805209199225</v>
      </c>
      <c r="G138" s="10">
        <v>30.81476091</v>
      </c>
      <c r="H138" s="10"/>
    </row>
    <row r="139" spans="1:11" x14ac:dyDescent="0.3">
      <c r="A139" s="10">
        <f t="shared" si="7"/>
        <v>1912</v>
      </c>
      <c r="B139" s="10" t="s">
        <v>89</v>
      </c>
      <c r="C139" s="10">
        <v>10.6</v>
      </c>
      <c r="D139" s="10">
        <f t="shared" si="10"/>
        <v>44.524999999999999</v>
      </c>
      <c r="E139" s="10">
        <f t="shared" si="11"/>
        <v>44.612500000000004</v>
      </c>
      <c r="F139" s="10">
        <f t="shared" si="12"/>
        <v>23.760156906696551</v>
      </c>
      <c r="G139" s="10">
        <v>99.853818430000004</v>
      </c>
      <c r="H139" s="10"/>
    </row>
    <row r="140" spans="1:11" x14ac:dyDescent="0.3">
      <c r="A140" s="10">
        <f t="shared" si="7"/>
        <v>1912</v>
      </c>
      <c r="B140" s="10" t="s">
        <v>90</v>
      </c>
      <c r="C140" s="10">
        <v>173.3</v>
      </c>
      <c r="D140" s="10">
        <f t="shared" si="10"/>
        <v>44.70000000000001</v>
      </c>
      <c r="E140" s="10">
        <f t="shared" si="11"/>
        <v>42.516666666666666</v>
      </c>
      <c r="F140" s="10">
        <f t="shared" si="12"/>
        <v>407.60486083888674</v>
      </c>
      <c r="G140" s="10">
        <v>347.75440950000001</v>
      </c>
      <c r="H140" s="10"/>
    </row>
    <row r="141" spans="1:11" x14ac:dyDescent="0.3">
      <c r="A141" s="10">
        <f t="shared" si="7"/>
        <v>1912</v>
      </c>
      <c r="B141" s="10" t="s">
        <v>91</v>
      </c>
      <c r="C141" s="10">
        <v>197.4</v>
      </c>
      <c r="D141" s="10">
        <f t="shared" si="10"/>
        <v>40.333333333333329</v>
      </c>
      <c r="E141" s="10">
        <f t="shared" si="11"/>
        <v>42.5625</v>
      </c>
      <c r="F141" s="10">
        <f t="shared" si="12"/>
        <v>463.78854625550662</v>
      </c>
      <c r="G141" s="10">
        <v>317.7639446</v>
      </c>
      <c r="H141" s="10"/>
    </row>
    <row r="142" spans="1:11" x14ac:dyDescent="0.3">
      <c r="A142" s="10">
        <f t="shared" si="7"/>
        <v>1912</v>
      </c>
      <c r="B142" s="10" t="s">
        <v>92</v>
      </c>
      <c r="C142" s="10">
        <v>37.5</v>
      </c>
      <c r="D142" s="10">
        <f t="shared" si="10"/>
        <v>44.791666666666664</v>
      </c>
      <c r="E142" s="10">
        <f t="shared" si="11"/>
        <v>46.416666666666664</v>
      </c>
      <c r="F142" s="10">
        <f t="shared" si="12"/>
        <v>80.789946140035909</v>
      </c>
      <c r="G142" s="10">
        <v>162.91803630000001</v>
      </c>
      <c r="H142" s="10"/>
    </row>
    <row r="143" spans="1:11" x14ac:dyDescent="0.3">
      <c r="A143" s="10">
        <f t="shared" ref="A143:A206" si="13">A131+1</f>
        <v>1912</v>
      </c>
      <c r="B143" s="10" t="s">
        <v>93</v>
      </c>
      <c r="C143" s="10">
        <v>0</v>
      </c>
      <c r="D143" s="10">
        <f t="shared" si="10"/>
        <v>48.041666666666664</v>
      </c>
      <c r="E143" s="10">
        <f t="shared" si="11"/>
        <v>47.237499999999997</v>
      </c>
      <c r="F143" s="10">
        <f t="shared" si="12"/>
        <v>0</v>
      </c>
      <c r="G143" s="10">
        <v>23.849435939999999</v>
      </c>
      <c r="H143" s="10"/>
    </row>
    <row r="144" spans="1:11" x14ac:dyDescent="0.3">
      <c r="A144" s="10">
        <f t="shared" si="13"/>
        <v>1912</v>
      </c>
      <c r="B144" s="10" t="s">
        <v>94</v>
      </c>
      <c r="C144" s="10">
        <v>18.5</v>
      </c>
      <c r="D144" s="10">
        <f t="shared" si="10"/>
        <v>46.43333333333333</v>
      </c>
      <c r="E144" s="10">
        <f t="shared" si="11"/>
        <v>48.216666666666661</v>
      </c>
      <c r="F144" s="10">
        <f t="shared" si="12"/>
        <v>38.368475630833046</v>
      </c>
      <c r="G144" s="10">
        <v>9.1832712749999992</v>
      </c>
      <c r="H144" s="10"/>
    </row>
    <row r="145" spans="1:8" x14ac:dyDescent="0.3">
      <c r="A145" s="10">
        <f t="shared" si="13"/>
        <v>1912</v>
      </c>
      <c r="B145" s="10" t="s">
        <v>95</v>
      </c>
      <c r="C145" s="10">
        <v>2.2000000000000002</v>
      </c>
      <c r="D145" s="10">
        <f t="shared" si="10"/>
        <v>49.999999999999993</v>
      </c>
      <c r="E145" s="10">
        <f t="shared" si="11"/>
        <v>53.17916666666666</v>
      </c>
      <c r="F145" s="10">
        <f t="shared" si="12"/>
        <v>4.1369583953615932</v>
      </c>
      <c r="G145" s="10">
        <v>25.58720173</v>
      </c>
      <c r="H145" s="10"/>
    </row>
    <row r="146" spans="1:8" x14ac:dyDescent="0.3">
      <c r="A146" s="10">
        <f t="shared" si="13"/>
        <v>1913</v>
      </c>
      <c r="B146" s="10" t="s">
        <v>84</v>
      </c>
      <c r="C146" s="10">
        <v>0.9</v>
      </c>
      <c r="D146" s="10">
        <f t="shared" si="10"/>
        <v>56.358333333333327</v>
      </c>
      <c r="E146" s="10">
        <f t="shared" si="11"/>
        <v>53.783333333333331</v>
      </c>
      <c r="F146" s="10">
        <f t="shared" si="12"/>
        <v>1.6733808490858384</v>
      </c>
      <c r="G146" s="10">
        <v>53.032540509999997</v>
      </c>
      <c r="H146" s="10"/>
    </row>
    <row r="147" spans="1:8" x14ac:dyDescent="0.3">
      <c r="A147" s="10">
        <f t="shared" si="13"/>
        <v>1913</v>
      </c>
      <c r="B147" s="10" t="s">
        <v>85</v>
      </c>
      <c r="C147" s="10">
        <v>58.7</v>
      </c>
      <c r="D147" s="10">
        <f t="shared" si="10"/>
        <v>51.208333333333336</v>
      </c>
      <c r="E147" s="10">
        <f t="shared" si="11"/>
        <v>49.608333333333334</v>
      </c>
      <c r="F147" s="10">
        <f t="shared" si="12"/>
        <v>118.32689400302368</v>
      </c>
      <c r="G147" s="10">
        <v>54.877478410000002</v>
      </c>
      <c r="H147" s="10"/>
    </row>
    <row r="148" spans="1:8" x14ac:dyDescent="0.3">
      <c r="A148" s="10">
        <f t="shared" si="13"/>
        <v>1913</v>
      </c>
      <c r="B148" s="10" t="s">
        <v>86</v>
      </c>
      <c r="C148" s="10">
        <v>47.5</v>
      </c>
      <c r="D148" s="10">
        <f t="shared" si="10"/>
        <v>48.008333333333333</v>
      </c>
      <c r="E148" s="10">
        <f t="shared" si="11"/>
        <v>47.387500000000003</v>
      </c>
      <c r="F148" s="10">
        <f t="shared" si="12"/>
        <v>100.23740437879187</v>
      </c>
      <c r="G148" s="10">
        <v>48.786559269999998</v>
      </c>
      <c r="H148" s="10"/>
    </row>
    <row r="149" spans="1:8" x14ac:dyDescent="0.3">
      <c r="A149" s="10">
        <f t="shared" si="13"/>
        <v>1913</v>
      </c>
      <c r="B149" s="10" t="s">
        <v>87</v>
      </c>
      <c r="C149" s="10">
        <v>0.6</v>
      </c>
      <c r="D149" s="10">
        <f t="shared" si="10"/>
        <v>46.766666666666673</v>
      </c>
      <c r="E149" s="10">
        <f t="shared" si="11"/>
        <v>46.858333333333341</v>
      </c>
      <c r="F149" s="10">
        <f t="shared" si="12"/>
        <v>1.2804552729859504</v>
      </c>
      <c r="G149" s="10">
        <v>25.578543150000002</v>
      </c>
      <c r="H149" s="10"/>
    </row>
    <row r="150" spans="1:8" x14ac:dyDescent="0.3">
      <c r="A150" s="10">
        <f t="shared" si="13"/>
        <v>1913</v>
      </c>
      <c r="B150" s="10" t="s">
        <v>88</v>
      </c>
      <c r="C150" s="10">
        <v>52.8</v>
      </c>
      <c r="D150" s="10">
        <f t="shared" si="10"/>
        <v>46.95000000000001</v>
      </c>
      <c r="E150" s="10">
        <f t="shared" si="11"/>
        <v>46.287500000000009</v>
      </c>
      <c r="F150" s="10">
        <f t="shared" si="12"/>
        <v>114.06967323791518</v>
      </c>
      <c r="G150" s="10">
        <v>30.81476091</v>
      </c>
      <c r="H150" s="10"/>
    </row>
    <row r="151" spans="1:8" x14ac:dyDescent="0.3">
      <c r="A151" s="10">
        <f t="shared" si="13"/>
        <v>1913</v>
      </c>
      <c r="B151" s="10" t="s">
        <v>89</v>
      </c>
      <c r="C151" s="10">
        <v>86.9</v>
      </c>
      <c r="D151" s="10">
        <f t="shared" si="10"/>
        <v>45.625000000000007</v>
      </c>
      <c r="E151" s="10">
        <f t="shared" si="11"/>
        <v>46.19166666666667</v>
      </c>
      <c r="F151" s="10">
        <f t="shared" si="12"/>
        <v>188.12917192855852</v>
      </c>
      <c r="G151" s="10">
        <v>99.853818430000004</v>
      </c>
      <c r="H151" s="10"/>
    </row>
    <row r="152" spans="1:8" x14ac:dyDescent="0.3">
      <c r="A152" s="10">
        <f t="shared" si="13"/>
        <v>1913</v>
      </c>
      <c r="B152" s="10" t="s">
        <v>90</v>
      </c>
      <c r="C152" s="10">
        <v>111.5</v>
      </c>
      <c r="D152" s="10">
        <f t="shared" si="10"/>
        <v>46.758333333333333</v>
      </c>
      <c r="E152" s="10">
        <f t="shared" si="11"/>
        <v>47.545833333333334</v>
      </c>
      <c r="F152" s="10">
        <f t="shared" si="12"/>
        <v>234.51055998597843</v>
      </c>
      <c r="G152" s="10">
        <v>347.75440950000001</v>
      </c>
      <c r="H152" s="10"/>
    </row>
    <row r="153" spans="1:8" x14ac:dyDescent="0.3">
      <c r="A153" s="10">
        <f t="shared" si="13"/>
        <v>1913</v>
      </c>
      <c r="B153" s="10" t="s">
        <v>91</v>
      </c>
      <c r="C153" s="10">
        <v>159</v>
      </c>
      <c r="D153" s="10">
        <f t="shared" si="10"/>
        <v>48.333333333333336</v>
      </c>
      <c r="E153" s="10">
        <f t="shared" si="11"/>
        <v>47.00833333333334</v>
      </c>
      <c r="F153" s="10">
        <f t="shared" si="12"/>
        <v>338.23790108136848</v>
      </c>
      <c r="G153" s="10">
        <v>317.7639446</v>
      </c>
      <c r="H153" s="10"/>
    </row>
    <row r="154" spans="1:8" x14ac:dyDescent="0.3">
      <c r="A154" s="10">
        <f t="shared" si="13"/>
        <v>1913</v>
      </c>
      <c r="B154" s="10" t="s">
        <v>92</v>
      </c>
      <c r="C154" s="10">
        <v>22.6</v>
      </c>
      <c r="D154" s="10">
        <f t="shared" si="10"/>
        <v>45.683333333333337</v>
      </c>
      <c r="E154" s="10">
        <f t="shared" si="11"/>
        <v>44.362499999999997</v>
      </c>
      <c r="F154" s="10">
        <f t="shared" si="12"/>
        <v>50.943927867004795</v>
      </c>
      <c r="G154" s="10">
        <v>162.91803630000001</v>
      </c>
      <c r="H154" s="10"/>
    </row>
    <row r="155" spans="1:8" x14ac:dyDescent="0.3">
      <c r="A155" s="10">
        <f t="shared" si="13"/>
        <v>1913</v>
      </c>
      <c r="B155" s="10" t="s">
        <v>93</v>
      </c>
      <c r="C155" s="10">
        <v>2.2000000000000002</v>
      </c>
      <c r="D155" s="10">
        <f t="shared" si="10"/>
        <v>43.041666666666664</v>
      </c>
      <c r="E155" s="10">
        <f t="shared" si="11"/>
        <v>44.875</v>
      </c>
      <c r="F155" s="10">
        <f t="shared" si="12"/>
        <v>4.9025069637883014</v>
      </c>
      <c r="G155" s="10">
        <v>23.849435939999999</v>
      </c>
      <c r="H155" s="10"/>
    </row>
    <row r="156" spans="1:8" x14ac:dyDescent="0.3">
      <c r="A156" s="10">
        <f t="shared" si="13"/>
        <v>1913</v>
      </c>
      <c r="B156" s="10" t="s">
        <v>94</v>
      </c>
      <c r="C156" s="10">
        <v>2.6</v>
      </c>
      <c r="D156" s="10">
        <f t="shared" si="10"/>
        <v>46.708333333333336</v>
      </c>
      <c r="E156" s="10">
        <f t="shared" si="11"/>
        <v>45.229166666666671</v>
      </c>
      <c r="F156" s="10">
        <f t="shared" si="12"/>
        <v>5.7485029940119752</v>
      </c>
      <c r="G156" s="10">
        <v>9.1832712749999992</v>
      </c>
      <c r="H156" s="10"/>
    </row>
    <row r="157" spans="1:8" x14ac:dyDescent="0.3">
      <c r="A157" s="10">
        <f t="shared" si="13"/>
        <v>1913</v>
      </c>
      <c r="B157" s="10" t="s">
        <v>95</v>
      </c>
      <c r="C157" s="10">
        <v>15.8</v>
      </c>
      <c r="D157" s="10">
        <f t="shared" si="10"/>
        <v>43.75</v>
      </c>
      <c r="E157" s="10">
        <f t="shared" si="11"/>
        <v>42.583333333333336</v>
      </c>
      <c r="F157" s="10">
        <f t="shared" si="12"/>
        <v>37.103718199608608</v>
      </c>
      <c r="G157" s="10">
        <v>25.58720173</v>
      </c>
      <c r="H157" s="10"/>
    </row>
    <row r="158" spans="1:8" x14ac:dyDescent="0.3">
      <c r="A158" s="10">
        <f t="shared" si="13"/>
        <v>1914</v>
      </c>
      <c r="B158" s="10" t="s">
        <v>84</v>
      </c>
      <c r="C158" s="10">
        <v>19.8</v>
      </c>
      <c r="D158" s="10">
        <f t="shared" si="10"/>
        <v>41.416666666666671</v>
      </c>
      <c r="E158" s="10">
        <f t="shared" si="11"/>
        <v>48.891666666666666</v>
      </c>
      <c r="F158" s="10">
        <f t="shared" si="12"/>
        <v>40.49769899437532</v>
      </c>
      <c r="G158" s="10">
        <v>53.032540509999997</v>
      </c>
      <c r="H158" s="10"/>
    </row>
    <row r="159" spans="1:8" x14ac:dyDescent="0.3">
      <c r="A159" s="10">
        <f t="shared" si="13"/>
        <v>1914</v>
      </c>
      <c r="B159" s="10" t="s">
        <v>85</v>
      </c>
      <c r="C159" s="10">
        <v>26.9</v>
      </c>
      <c r="D159" s="10">
        <f t="shared" si="10"/>
        <v>56.366666666666667</v>
      </c>
      <c r="E159" s="10">
        <f t="shared" si="11"/>
        <v>52.891666666666666</v>
      </c>
      <c r="F159" s="10">
        <f t="shared" si="12"/>
        <v>50.858673389002682</v>
      </c>
      <c r="G159" s="10">
        <v>54.877478410000002</v>
      </c>
      <c r="H159" s="10"/>
    </row>
    <row r="160" spans="1:8" x14ac:dyDescent="0.3">
      <c r="A160" s="10">
        <f t="shared" si="13"/>
        <v>1914</v>
      </c>
      <c r="B160" s="10" t="s">
        <v>86</v>
      </c>
      <c r="C160" s="10">
        <v>15.8</v>
      </c>
      <c r="D160" s="10">
        <f t="shared" si="10"/>
        <v>49.416666666666664</v>
      </c>
      <c r="E160" s="10">
        <f t="shared" si="11"/>
        <v>56.520833333333329</v>
      </c>
      <c r="F160" s="10">
        <f t="shared" si="12"/>
        <v>27.954294139329157</v>
      </c>
      <c r="G160" s="10">
        <v>48.786559269999998</v>
      </c>
      <c r="H160" s="10"/>
    </row>
    <row r="161" spans="1:8" x14ac:dyDescent="0.3">
      <c r="A161" s="10">
        <f t="shared" si="13"/>
        <v>1914</v>
      </c>
      <c r="B161" s="10" t="s">
        <v>87</v>
      </c>
      <c r="C161" s="10">
        <v>44.6</v>
      </c>
      <c r="D161" s="10">
        <f t="shared" si="10"/>
        <v>63.625</v>
      </c>
      <c r="E161" s="10">
        <f t="shared" si="11"/>
        <v>64.979166666666671</v>
      </c>
      <c r="F161" s="10">
        <f t="shared" si="12"/>
        <v>68.63738377685155</v>
      </c>
      <c r="G161" s="10">
        <v>25.578543150000002</v>
      </c>
      <c r="H161" s="10"/>
    </row>
    <row r="162" spans="1:8" x14ac:dyDescent="0.3">
      <c r="A162" s="10">
        <f t="shared" si="13"/>
        <v>1914</v>
      </c>
      <c r="B162" s="10" t="s">
        <v>88</v>
      </c>
      <c r="C162" s="10">
        <v>17.3</v>
      </c>
      <c r="D162" s="10">
        <f t="shared" si="10"/>
        <v>66.333333333333343</v>
      </c>
      <c r="E162" s="10">
        <f t="shared" si="11"/>
        <v>66.5625</v>
      </c>
      <c r="F162" s="10">
        <f t="shared" si="12"/>
        <v>25.990610328638496</v>
      </c>
      <c r="G162" s="10">
        <v>30.81476091</v>
      </c>
      <c r="H162" s="10"/>
    </row>
    <row r="163" spans="1:8" x14ac:dyDescent="0.3">
      <c r="A163" s="10">
        <f t="shared" si="13"/>
        <v>1914</v>
      </c>
      <c r="B163" s="10" t="s">
        <v>89</v>
      </c>
      <c r="C163" s="10">
        <v>58.9</v>
      </c>
      <c r="D163" s="10">
        <f t="shared" si="10"/>
        <v>66.791666666666671</v>
      </c>
      <c r="E163" s="10">
        <f t="shared" si="11"/>
        <v>66.495833333333337</v>
      </c>
      <c r="F163" s="10">
        <f t="shared" si="12"/>
        <v>88.576978507425267</v>
      </c>
      <c r="G163" s="10">
        <v>99.853818430000004</v>
      </c>
      <c r="H163" s="10"/>
    </row>
    <row r="164" spans="1:8" x14ac:dyDescent="0.3">
      <c r="A164" s="10">
        <f t="shared" si="13"/>
        <v>1914</v>
      </c>
      <c r="B164" s="10" t="s">
        <v>90</v>
      </c>
      <c r="C164" s="10">
        <v>290.89999999999998</v>
      </c>
      <c r="D164" s="10">
        <f t="shared" si="10"/>
        <v>66.2</v>
      </c>
      <c r="E164" s="10">
        <f t="shared" si="11"/>
        <v>66.57083333333334</v>
      </c>
      <c r="F164" s="10">
        <f t="shared" si="12"/>
        <v>436.97815609939278</v>
      </c>
      <c r="G164" s="10">
        <v>347.75440950000001</v>
      </c>
      <c r="H164" s="10"/>
    </row>
    <row r="165" spans="1:8" x14ac:dyDescent="0.3">
      <c r="A165" s="10">
        <f t="shared" si="13"/>
        <v>1914</v>
      </c>
      <c r="B165" s="10" t="s">
        <v>91</v>
      </c>
      <c r="C165" s="10">
        <v>75.599999999999994</v>
      </c>
      <c r="D165" s="10">
        <f t="shared" si="10"/>
        <v>66.941666666666677</v>
      </c>
      <c r="E165" s="10">
        <f t="shared" si="11"/>
        <v>68.312500000000014</v>
      </c>
      <c r="F165" s="10">
        <f t="shared" si="12"/>
        <v>110.66788655077764</v>
      </c>
      <c r="G165" s="10">
        <v>317.7639446</v>
      </c>
      <c r="H165" s="10"/>
    </row>
    <row r="166" spans="1:8" x14ac:dyDescent="0.3">
      <c r="A166" s="10">
        <f t="shared" si="13"/>
        <v>1914</v>
      </c>
      <c r="B166" s="10" t="s">
        <v>92</v>
      </c>
      <c r="C166" s="10">
        <v>193.1</v>
      </c>
      <c r="D166" s="10">
        <f t="shared" si="10"/>
        <v>69.683333333333351</v>
      </c>
      <c r="E166" s="10">
        <f t="shared" si="11"/>
        <v>71.037500000000009</v>
      </c>
      <c r="F166" s="10">
        <f t="shared" si="12"/>
        <v>271.82825972197782</v>
      </c>
      <c r="G166" s="10">
        <v>162.91803630000001</v>
      </c>
      <c r="H166" s="10"/>
    </row>
    <row r="167" spans="1:8" x14ac:dyDescent="0.3">
      <c r="A167" s="10">
        <f t="shared" si="13"/>
        <v>1914</v>
      </c>
      <c r="B167" s="10" t="s">
        <v>93</v>
      </c>
      <c r="C167" s="10">
        <v>34.700000000000003</v>
      </c>
      <c r="D167" s="10">
        <f t="shared" si="10"/>
        <v>72.391666666666666</v>
      </c>
      <c r="E167" s="10">
        <f t="shared" si="11"/>
        <v>70.920833333333334</v>
      </c>
      <c r="F167" s="10">
        <f t="shared" si="12"/>
        <v>48.927795076670002</v>
      </c>
      <c r="G167" s="10">
        <v>23.849435939999999</v>
      </c>
      <c r="H167" s="10"/>
    </row>
    <row r="168" spans="1:8" x14ac:dyDescent="0.3">
      <c r="A168" s="10">
        <f t="shared" si="13"/>
        <v>1914</v>
      </c>
      <c r="B168" s="10" t="s">
        <v>94</v>
      </c>
      <c r="C168" s="10">
        <v>8.1</v>
      </c>
      <c r="D168" s="10">
        <f t="shared" si="10"/>
        <v>69.45</v>
      </c>
      <c r="E168" s="10">
        <f t="shared" si="11"/>
        <v>68.908333333333331</v>
      </c>
      <c r="F168" s="10">
        <f t="shared" si="12"/>
        <v>11.754746644092394</v>
      </c>
      <c r="G168" s="10">
        <v>9.1832712749999992</v>
      </c>
      <c r="H168" s="10"/>
    </row>
    <row r="169" spans="1:8" x14ac:dyDescent="0.3">
      <c r="A169" s="10">
        <f t="shared" si="13"/>
        <v>1914</v>
      </c>
      <c r="B169" s="10" t="s">
        <v>95</v>
      </c>
      <c r="C169" s="10">
        <v>8.6999999999999993</v>
      </c>
      <c r="D169" s="10">
        <f t="shared" si="10"/>
        <v>68.36666666666666</v>
      </c>
      <c r="E169" s="10">
        <f t="shared" si="11"/>
        <v>66.849999999999994</v>
      </c>
      <c r="F169" s="10">
        <f t="shared" si="12"/>
        <v>13.014210919970081</v>
      </c>
      <c r="G169" s="10">
        <v>25.58720173</v>
      </c>
      <c r="H169" s="10"/>
    </row>
    <row r="170" spans="1:8" x14ac:dyDescent="0.3">
      <c r="A170" s="10">
        <f t="shared" si="13"/>
        <v>1915</v>
      </c>
      <c r="B170" s="10" t="s">
        <v>84</v>
      </c>
      <c r="C170" s="10">
        <v>28.7</v>
      </c>
      <c r="D170" s="10">
        <f t="shared" si="10"/>
        <v>65.333333333333329</v>
      </c>
      <c r="E170" s="10">
        <f t="shared" si="11"/>
        <v>55.466666666666669</v>
      </c>
      <c r="F170" s="10">
        <f t="shared" si="12"/>
        <v>51.74278846153846</v>
      </c>
      <c r="G170" s="10">
        <v>53.032540509999997</v>
      </c>
      <c r="H170" s="10"/>
    </row>
    <row r="171" spans="1:8" x14ac:dyDescent="0.3">
      <c r="A171" s="10">
        <f t="shared" si="13"/>
        <v>1915</v>
      </c>
      <c r="B171" s="10" t="s">
        <v>85</v>
      </c>
      <c r="C171" s="10">
        <v>59.8</v>
      </c>
      <c r="D171" s="10">
        <f t="shared" si="10"/>
        <v>45.6</v>
      </c>
      <c r="E171" s="10">
        <f t="shared" si="11"/>
        <v>45.25833333333334</v>
      </c>
      <c r="F171" s="10">
        <f t="shared" si="12"/>
        <v>132.13036273246178</v>
      </c>
      <c r="G171" s="10">
        <v>54.877478410000002</v>
      </c>
      <c r="H171" s="10"/>
    </row>
    <row r="172" spans="1:8" x14ac:dyDescent="0.3">
      <c r="A172" s="10">
        <f t="shared" si="13"/>
        <v>1915</v>
      </c>
      <c r="B172" s="10" t="s">
        <v>86</v>
      </c>
      <c r="C172" s="10">
        <v>48.3</v>
      </c>
      <c r="D172" s="10">
        <f t="shared" si="10"/>
        <v>44.916666666666679</v>
      </c>
      <c r="E172" s="10">
        <f t="shared" si="11"/>
        <v>41.26666666666668</v>
      </c>
      <c r="F172" s="10">
        <f t="shared" si="12"/>
        <v>117.04361873990304</v>
      </c>
      <c r="G172" s="10">
        <v>48.786559269999998</v>
      </c>
      <c r="H172" s="10"/>
    </row>
    <row r="173" spans="1:8" x14ac:dyDescent="0.3">
      <c r="A173" s="10">
        <f t="shared" si="13"/>
        <v>1915</v>
      </c>
      <c r="B173" s="10" t="s">
        <v>87</v>
      </c>
      <c r="C173" s="10">
        <v>9.3000000000000007</v>
      </c>
      <c r="D173" s="10">
        <f t="shared" si="10"/>
        <v>37.616666666666674</v>
      </c>
      <c r="E173" s="10">
        <f t="shared" si="11"/>
        <v>36.975000000000009</v>
      </c>
      <c r="F173" s="10">
        <f t="shared" si="12"/>
        <v>25.152129817444216</v>
      </c>
      <c r="G173" s="10">
        <v>25.578543150000002</v>
      </c>
      <c r="H173" s="10"/>
    </row>
    <row r="174" spans="1:8" x14ac:dyDescent="0.3">
      <c r="A174" s="10">
        <f t="shared" si="13"/>
        <v>1915</v>
      </c>
      <c r="B174" s="10" t="s">
        <v>88</v>
      </c>
      <c r="C174" s="10">
        <v>4.3</v>
      </c>
      <c r="D174" s="10">
        <f t="shared" si="10"/>
        <v>36.333333333333336</v>
      </c>
      <c r="E174" s="10">
        <f t="shared" si="11"/>
        <v>35.995833333333337</v>
      </c>
      <c r="F174" s="10">
        <f t="shared" si="12"/>
        <v>11.945827063317513</v>
      </c>
      <c r="G174" s="10">
        <v>30.81476091</v>
      </c>
      <c r="H174" s="10"/>
    </row>
    <row r="175" spans="1:8" x14ac:dyDescent="0.3">
      <c r="A175" s="10">
        <f t="shared" si="13"/>
        <v>1915</v>
      </c>
      <c r="B175" s="10" t="s">
        <v>89</v>
      </c>
      <c r="C175" s="10">
        <v>22.5</v>
      </c>
      <c r="D175" s="10">
        <f t="shared" si="10"/>
        <v>35.658333333333339</v>
      </c>
      <c r="E175" s="10">
        <f t="shared" si="11"/>
        <v>35.395833333333336</v>
      </c>
      <c r="F175" s="10">
        <f t="shared" si="12"/>
        <v>63.566804002354324</v>
      </c>
      <c r="G175" s="10">
        <v>99.853818430000004</v>
      </c>
      <c r="H175" s="10"/>
    </row>
    <row r="176" spans="1:8" x14ac:dyDescent="0.3">
      <c r="A176" s="10">
        <f t="shared" si="13"/>
        <v>1915</v>
      </c>
      <c r="B176" s="10" t="s">
        <v>90</v>
      </c>
      <c r="C176" s="10">
        <v>54.1</v>
      </c>
      <c r="D176" s="10">
        <f t="shared" si="10"/>
        <v>35.133333333333333</v>
      </c>
      <c r="E176" s="10">
        <f t="shared" si="11"/>
        <v>34.054166666666667</v>
      </c>
      <c r="F176" s="10">
        <f t="shared" si="12"/>
        <v>158.86455401933193</v>
      </c>
      <c r="G176" s="10">
        <v>347.75440950000001</v>
      </c>
      <c r="H176" s="10"/>
    </row>
    <row r="177" spans="1:8" x14ac:dyDescent="0.3">
      <c r="A177" s="10">
        <f t="shared" si="13"/>
        <v>1915</v>
      </c>
      <c r="B177" s="10" t="s">
        <v>91</v>
      </c>
      <c r="C177" s="10">
        <v>67.400000000000006</v>
      </c>
      <c r="D177" s="10">
        <f t="shared" si="10"/>
        <v>32.975000000000001</v>
      </c>
      <c r="E177" s="10">
        <f t="shared" si="11"/>
        <v>31.354166666666664</v>
      </c>
      <c r="F177" s="10">
        <f t="shared" si="12"/>
        <v>214.9634551495017</v>
      </c>
      <c r="G177" s="10">
        <v>317.7639446</v>
      </c>
      <c r="H177" s="10"/>
    </row>
    <row r="178" spans="1:8" x14ac:dyDescent="0.3">
      <c r="A178" s="10">
        <f t="shared" si="13"/>
        <v>1915</v>
      </c>
      <c r="B178" s="10" t="s">
        <v>92</v>
      </c>
      <c r="C178" s="10">
        <v>105.5</v>
      </c>
      <c r="D178" s="10">
        <f t="shared" si="10"/>
        <v>29.733333333333331</v>
      </c>
      <c r="E178" s="10">
        <f t="shared" si="11"/>
        <v>27.837499999999999</v>
      </c>
      <c r="F178" s="10">
        <f t="shared" si="12"/>
        <v>378.98518185900315</v>
      </c>
      <c r="G178" s="10">
        <v>162.91803630000001</v>
      </c>
      <c r="H178" s="10"/>
    </row>
    <row r="179" spans="1:8" x14ac:dyDescent="0.3">
      <c r="A179" s="10">
        <f t="shared" si="13"/>
        <v>1915</v>
      </c>
      <c r="B179" s="10" t="s">
        <v>93</v>
      </c>
      <c r="C179" s="10">
        <v>19.3</v>
      </c>
      <c r="D179" s="10">
        <f t="shared" si="10"/>
        <v>25.941666666666666</v>
      </c>
      <c r="E179" s="10">
        <f t="shared" si="11"/>
        <v>25.737499999999997</v>
      </c>
      <c r="F179" s="10">
        <f t="shared" si="12"/>
        <v>74.987858183584279</v>
      </c>
      <c r="G179" s="10">
        <v>23.849435939999999</v>
      </c>
      <c r="H179" s="10"/>
    </row>
    <row r="180" spans="1:8" x14ac:dyDescent="0.3">
      <c r="A180" s="10">
        <f t="shared" si="13"/>
        <v>1915</v>
      </c>
      <c r="B180" s="10" t="s">
        <v>94</v>
      </c>
      <c r="C180" s="10">
        <v>0</v>
      </c>
      <c r="D180" s="10">
        <f t="shared" si="10"/>
        <v>25.533333333333331</v>
      </c>
      <c r="E180" s="10">
        <f t="shared" si="11"/>
        <v>25.695833333333333</v>
      </c>
      <c r="F180" s="10">
        <f t="shared" si="12"/>
        <v>0</v>
      </c>
      <c r="G180" s="10">
        <v>9.1832712749999992</v>
      </c>
      <c r="H180" s="10"/>
    </row>
    <row r="181" spans="1:8" x14ac:dyDescent="0.3">
      <c r="A181" s="10">
        <f t="shared" si="13"/>
        <v>1915</v>
      </c>
      <c r="B181" s="10" t="s">
        <v>95</v>
      </c>
      <c r="C181" s="10">
        <v>2.4</v>
      </c>
      <c r="D181" s="10">
        <f t="shared" si="10"/>
        <v>25.858333333333331</v>
      </c>
      <c r="E181" s="10">
        <f t="shared" si="11"/>
        <v>26.333333333333332</v>
      </c>
      <c r="F181" s="10">
        <f t="shared" si="12"/>
        <v>9.113924050632912</v>
      </c>
      <c r="G181" s="10">
        <v>25.58720173</v>
      </c>
      <c r="H181" s="10"/>
    </row>
    <row r="182" spans="1:8" x14ac:dyDescent="0.3">
      <c r="A182" s="10">
        <f t="shared" si="13"/>
        <v>1916</v>
      </c>
      <c r="B182" s="10" t="s">
        <v>84</v>
      </c>
      <c r="C182" s="10">
        <v>2.8</v>
      </c>
      <c r="D182" s="10">
        <f t="shared" si="10"/>
        <v>26.808333333333334</v>
      </c>
      <c r="E182" s="10">
        <f t="shared" si="11"/>
        <v>34.483333333333334</v>
      </c>
      <c r="F182" s="10">
        <f t="shared" si="12"/>
        <v>8.1198646689221849</v>
      </c>
      <c r="G182" s="10">
        <v>53.032540509999997</v>
      </c>
      <c r="H182" s="10"/>
    </row>
    <row r="183" spans="1:8" x14ac:dyDescent="0.3">
      <c r="A183" s="10">
        <f t="shared" si="13"/>
        <v>1916</v>
      </c>
      <c r="B183" s="10" t="s">
        <v>85</v>
      </c>
      <c r="C183" s="10">
        <v>20.9</v>
      </c>
      <c r="D183" s="10">
        <f t="shared" si="10"/>
        <v>42.158333333333339</v>
      </c>
      <c r="E183" s="10">
        <f t="shared" si="11"/>
        <v>47.020833333333336</v>
      </c>
      <c r="F183" s="10">
        <f t="shared" si="12"/>
        <v>44.448382809038542</v>
      </c>
      <c r="G183" s="10">
        <v>54.877478410000002</v>
      </c>
      <c r="H183" s="10"/>
    </row>
    <row r="184" spans="1:8" x14ac:dyDescent="0.3">
      <c r="A184" s="10">
        <f t="shared" si="13"/>
        <v>1916</v>
      </c>
      <c r="B184" s="10" t="s">
        <v>86</v>
      </c>
      <c r="C184" s="10">
        <v>2.8</v>
      </c>
      <c r="D184" s="10">
        <f t="shared" si="10"/>
        <v>51.883333333333333</v>
      </c>
      <c r="E184" s="10">
        <f t="shared" si="11"/>
        <v>50.458333333333329</v>
      </c>
      <c r="F184" s="10">
        <f t="shared" si="12"/>
        <v>5.5491329479768794</v>
      </c>
      <c r="G184" s="10">
        <v>48.786559269999998</v>
      </c>
      <c r="H184" s="10"/>
    </row>
    <row r="185" spans="1:8" x14ac:dyDescent="0.3">
      <c r="A185" s="10">
        <f t="shared" si="13"/>
        <v>1916</v>
      </c>
      <c r="B185" s="10" t="s">
        <v>87</v>
      </c>
      <c r="C185" s="10">
        <v>4.4000000000000004</v>
      </c>
      <c r="D185" s="10">
        <f t="shared" si="10"/>
        <v>49.033333333333331</v>
      </c>
      <c r="E185" s="10">
        <f t="shared" si="11"/>
        <v>49.108333333333334</v>
      </c>
      <c r="F185" s="10">
        <f t="shared" si="12"/>
        <v>8.9597827931444094</v>
      </c>
      <c r="G185" s="10">
        <v>25.578543150000002</v>
      </c>
      <c r="H185" s="10"/>
    </row>
    <row r="186" spans="1:8" x14ac:dyDescent="0.3">
      <c r="A186" s="10">
        <f t="shared" si="13"/>
        <v>1916</v>
      </c>
      <c r="B186" s="10" t="s">
        <v>88</v>
      </c>
      <c r="C186" s="10">
        <v>8.1999999999999993</v>
      </c>
      <c r="D186" s="10">
        <f t="shared" si="10"/>
        <v>49.183333333333337</v>
      </c>
      <c r="E186" s="10">
        <f t="shared" si="11"/>
        <v>49.183333333333337</v>
      </c>
      <c r="F186" s="10">
        <f t="shared" si="12"/>
        <v>16.672314469671296</v>
      </c>
      <c r="G186" s="10">
        <v>30.81476091</v>
      </c>
      <c r="H186" s="10"/>
    </row>
    <row r="187" spans="1:8" x14ac:dyDescent="0.3">
      <c r="A187" s="10">
        <f t="shared" si="13"/>
        <v>1916</v>
      </c>
      <c r="B187" s="10" t="s">
        <v>89</v>
      </c>
      <c r="C187" s="10">
        <v>33.9</v>
      </c>
      <c r="D187" s="10">
        <f t="shared" si="10"/>
        <v>49.183333333333337</v>
      </c>
      <c r="E187" s="10">
        <f t="shared" si="11"/>
        <v>49.108333333333334</v>
      </c>
      <c r="F187" s="10">
        <f t="shared" si="12"/>
        <v>69.031053792635333</v>
      </c>
      <c r="G187" s="10">
        <v>99.853818430000004</v>
      </c>
      <c r="H187" s="10"/>
    </row>
    <row r="188" spans="1:8" x14ac:dyDescent="0.3">
      <c r="A188" s="10">
        <f t="shared" si="13"/>
        <v>1916</v>
      </c>
      <c r="B188" s="10" t="s">
        <v>90</v>
      </c>
      <c r="C188" s="10">
        <v>238.3</v>
      </c>
      <c r="D188" s="10">
        <f t="shared" si="10"/>
        <v>49.033333333333331</v>
      </c>
      <c r="E188" s="10">
        <f t="shared" si="11"/>
        <v>49.1875</v>
      </c>
      <c r="F188" s="10">
        <f t="shared" si="12"/>
        <v>484.47268106734435</v>
      </c>
      <c r="G188" s="10">
        <v>347.75440950000001</v>
      </c>
      <c r="H188" s="10"/>
    </row>
    <row r="189" spans="1:8" x14ac:dyDescent="0.3">
      <c r="A189" s="10">
        <f t="shared" si="13"/>
        <v>1916</v>
      </c>
      <c r="B189" s="10" t="s">
        <v>91</v>
      </c>
      <c r="C189" s="10">
        <v>184.1</v>
      </c>
      <c r="D189" s="10">
        <f t="shared" si="10"/>
        <v>49.341666666666669</v>
      </c>
      <c r="E189" s="10">
        <f t="shared" si="11"/>
        <v>48.600000000000009</v>
      </c>
      <c r="F189" s="10">
        <f t="shared" si="12"/>
        <v>378.80658436213986</v>
      </c>
      <c r="G189" s="10">
        <v>317.7639446</v>
      </c>
      <c r="H189" s="10"/>
    </row>
    <row r="190" spans="1:8" x14ac:dyDescent="0.3">
      <c r="A190" s="10">
        <f t="shared" si="13"/>
        <v>1916</v>
      </c>
      <c r="B190" s="10" t="s">
        <v>92</v>
      </c>
      <c r="C190" s="10">
        <v>71.3</v>
      </c>
      <c r="D190" s="10">
        <f t="shared" si="10"/>
        <v>47.858333333333341</v>
      </c>
      <c r="E190" s="10">
        <f t="shared" si="11"/>
        <v>48.262500000000003</v>
      </c>
      <c r="F190" s="10">
        <f t="shared" si="12"/>
        <v>147.73374773374772</v>
      </c>
      <c r="G190" s="10">
        <v>162.91803630000001</v>
      </c>
      <c r="H190" s="10"/>
    </row>
    <row r="191" spans="1:8" x14ac:dyDescent="0.3">
      <c r="A191" s="10">
        <f t="shared" si="13"/>
        <v>1916</v>
      </c>
      <c r="B191" s="10" t="s">
        <v>93</v>
      </c>
      <c r="C191" s="10">
        <v>21.1</v>
      </c>
      <c r="D191" s="10">
        <f t="shared" si="10"/>
        <v>48.666666666666664</v>
      </c>
      <c r="E191" s="10">
        <f t="shared" si="11"/>
        <v>51.479166666666664</v>
      </c>
      <c r="F191" s="10">
        <f t="shared" si="12"/>
        <v>40.98745447187374</v>
      </c>
      <c r="G191" s="10">
        <v>23.849435939999999</v>
      </c>
      <c r="H191" s="10"/>
    </row>
    <row r="192" spans="1:8" x14ac:dyDescent="0.3">
      <c r="A192" s="10">
        <f t="shared" si="13"/>
        <v>1916</v>
      </c>
      <c r="B192" s="10" t="s">
        <v>94</v>
      </c>
      <c r="C192" s="10">
        <v>0</v>
      </c>
      <c r="D192" s="10">
        <f t="shared" si="10"/>
        <v>54.291666666666664</v>
      </c>
      <c r="E192" s="10">
        <f t="shared" si="11"/>
        <v>55.254166666666663</v>
      </c>
      <c r="F192" s="10">
        <f t="shared" si="12"/>
        <v>0</v>
      </c>
      <c r="G192" s="10">
        <v>9.1832712749999992</v>
      </c>
      <c r="H192" s="10"/>
    </row>
    <row r="193" spans="1:8" x14ac:dyDescent="0.3">
      <c r="A193" s="10">
        <f t="shared" si="13"/>
        <v>1916</v>
      </c>
      <c r="B193" s="10" t="s">
        <v>95</v>
      </c>
      <c r="C193" s="10">
        <v>0.6</v>
      </c>
      <c r="D193" s="10">
        <f t="shared" si="10"/>
        <v>56.216666666666661</v>
      </c>
      <c r="E193" s="10">
        <f t="shared" si="11"/>
        <v>58.24583333333333</v>
      </c>
      <c r="F193" s="10">
        <f t="shared" si="12"/>
        <v>1.0301166034766436</v>
      </c>
      <c r="G193" s="10">
        <v>25.58720173</v>
      </c>
      <c r="H193" s="10"/>
    </row>
    <row r="194" spans="1:8" x14ac:dyDescent="0.3">
      <c r="A194" s="10">
        <f t="shared" si="13"/>
        <v>1917</v>
      </c>
      <c r="B194" s="10" t="s">
        <v>84</v>
      </c>
      <c r="C194" s="10">
        <v>6.5</v>
      </c>
      <c r="D194" s="10">
        <f t="shared" si="10"/>
        <v>60.274999999999999</v>
      </c>
      <c r="E194" s="10">
        <f t="shared" si="11"/>
        <v>57.529166666666669</v>
      </c>
      <c r="F194" s="10">
        <f t="shared" si="12"/>
        <v>11.298616643731441</v>
      </c>
      <c r="G194" s="10">
        <v>53.032540509999997</v>
      </c>
      <c r="H194" s="10"/>
    </row>
    <row r="195" spans="1:8" x14ac:dyDescent="0.3">
      <c r="A195" s="10">
        <f t="shared" si="13"/>
        <v>1917</v>
      </c>
      <c r="B195" s="10" t="s">
        <v>85</v>
      </c>
      <c r="C195" s="10">
        <v>3.1</v>
      </c>
      <c r="D195" s="10">
        <f t="shared" si="10"/>
        <v>54.783333333333331</v>
      </c>
      <c r="E195" s="10">
        <f t="shared" si="11"/>
        <v>55.920833333333334</v>
      </c>
      <c r="F195" s="10">
        <f t="shared" si="12"/>
        <v>5.543551151180985</v>
      </c>
      <c r="G195" s="10">
        <v>54.877478410000002</v>
      </c>
      <c r="H195" s="10"/>
    </row>
    <row r="196" spans="1:8" x14ac:dyDescent="0.3">
      <c r="A196" s="10">
        <f t="shared" si="13"/>
        <v>1917</v>
      </c>
      <c r="B196" s="10" t="s">
        <v>86</v>
      </c>
      <c r="C196" s="10">
        <v>12.5</v>
      </c>
      <c r="D196" s="10">
        <f t="shared" si="10"/>
        <v>57.05833333333333</v>
      </c>
      <c r="E196" s="10">
        <f t="shared" si="11"/>
        <v>69.466666666666669</v>
      </c>
      <c r="F196" s="10">
        <f t="shared" si="12"/>
        <v>17.994241842610364</v>
      </c>
      <c r="G196" s="10">
        <v>48.786559269999998</v>
      </c>
      <c r="H196" s="10"/>
    </row>
    <row r="197" spans="1:8" x14ac:dyDescent="0.3">
      <c r="A197" s="10">
        <f t="shared" si="13"/>
        <v>1917</v>
      </c>
      <c r="B197" s="10" t="s">
        <v>87</v>
      </c>
      <c r="C197" s="10">
        <v>71.900000000000006</v>
      </c>
      <c r="D197" s="10">
        <f t="shared" si="10"/>
        <v>81.875</v>
      </c>
      <c r="E197" s="10">
        <f t="shared" si="11"/>
        <v>87.51666666666668</v>
      </c>
      <c r="F197" s="10">
        <f t="shared" si="12"/>
        <v>82.15577985145687</v>
      </c>
      <c r="G197" s="10">
        <v>25.578543150000002</v>
      </c>
      <c r="H197" s="10"/>
    </row>
    <row r="198" spans="1:8" x14ac:dyDescent="0.3">
      <c r="A198" s="10">
        <f t="shared" si="13"/>
        <v>1917</v>
      </c>
      <c r="B198" s="10" t="s">
        <v>88</v>
      </c>
      <c r="C198" s="10">
        <v>31.3</v>
      </c>
      <c r="D198" s="10">
        <f t="shared" si="10"/>
        <v>93.158333333333346</v>
      </c>
      <c r="E198" s="10">
        <f t="shared" si="11"/>
        <v>93.158333333333346</v>
      </c>
      <c r="F198" s="10">
        <f t="shared" si="12"/>
        <v>33.598711870471412</v>
      </c>
      <c r="G198" s="10">
        <v>30.81476091</v>
      </c>
      <c r="H198" s="10"/>
    </row>
    <row r="199" spans="1:8" x14ac:dyDescent="0.3">
      <c r="A199" s="10">
        <f t="shared" si="13"/>
        <v>1917</v>
      </c>
      <c r="B199" s="10" t="s">
        <v>89</v>
      </c>
      <c r="C199" s="10">
        <v>82.6</v>
      </c>
      <c r="D199" s="10">
        <f t="shared" si="10"/>
        <v>93.158333333333346</v>
      </c>
      <c r="E199" s="10">
        <f t="shared" si="11"/>
        <v>93.525000000000006</v>
      </c>
      <c r="F199" s="10">
        <f t="shared" si="12"/>
        <v>88.318631381983423</v>
      </c>
      <c r="G199" s="10">
        <v>99.853818430000004</v>
      </c>
      <c r="H199" s="10"/>
    </row>
    <row r="200" spans="1:8" x14ac:dyDescent="0.3">
      <c r="A200" s="10">
        <f t="shared" si="13"/>
        <v>1917</v>
      </c>
      <c r="B200" s="10" t="s">
        <v>90</v>
      </c>
      <c r="C200" s="10">
        <v>172.4</v>
      </c>
      <c r="D200" s="10">
        <f t="shared" si="10"/>
        <v>93.891666666666666</v>
      </c>
      <c r="E200" s="10">
        <f t="shared" si="11"/>
        <v>93.75</v>
      </c>
      <c r="F200" s="10">
        <f t="shared" si="12"/>
        <v>183.89333333333335</v>
      </c>
      <c r="G200" s="10">
        <v>347.75440950000001</v>
      </c>
      <c r="H200" s="10"/>
    </row>
    <row r="201" spans="1:8" x14ac:dyDescent="0.3">
      <c r="A201" s="10">
        <f t="shared" si="13"/>
        <v>1917</v>
      </c>
      <c r="B201" s="10" t="s">
        <v>91</v>
      </c>
      <c r="C201" s="10">
        <v>211.4</v>
      </c>
      <c r="D201" s="10">
        <f t="shared" ref="D201:D264" si="14">AVERAGE(C195:C206)</f>
        <v>93.608333333333334</v>
      </c>
      <c r="E201" s="10">
        <f t="shared" ref="E201:E264" si="15">AVERAGE(D201,D202)</f>
        <v>93.529166666666669</v>
      </c>
      <c r="F201" s="10">
        <f t="shared" si="12"/>
        <v>226.02574954336882</v>
      </c>
      <c r="G201" s="10">
        <v>317.7639446</v>
      </c>
      <c r="H201" s="10"/>
    </row>
    <row r="202" spans="1:8" x14ac:dyDescent="0.3">
      <c r="A202" s="10">
        <f t="shared" si="13"/>
        <v>1917</v>
      </c>
      <c r="B202" s="10" t="s">
        <v>92</v>
      </c>
      <c r="C202" s="10">
        <v>369.1</v>
      </c>
      <c r="D202" s="10">
        <f t="shared" si="14"/>
        <v>93.45</v>
      </c>
      <c r="E202" s="10">
        <f t="shared" si="15"/>
        <v>95.487500000000011</v>
      </c>
      <c r="F202" s="10">
        <f t="shared" ref="F202:F265" si="16">C202*100/E202</f>
        <v>386.54274119649165</v>
      </c>
      <c r="G202" s="10">
        <v>162.91803630000001</v>
      </c>
      <c r="H202" s="10"/>
    </row>
    <row r="203" spans="1:8" x14ac:dyDescent="0.3">
      <c r="A203" s="10">
        <f t="shared" si="13"/>
        <v>1917</v>
      </c>
      <c r="B203" s="10" t="s">
        <v>93</v>
      </c>
      <c r="C203" s="10">
        <v>156.5</v>
      </c>
      <c r="D203" s="10">
        <f t="shared" si="14"/>
        <v>97.52500000000002</v>
      </c>
      <c r="E203" s="10">
        <f t="shared" si="15"/>
        <v>96.133333333333354</v>
      </c>
      <c r="F203" s="10">
        <f t="shared" si="16"/>
        <v>162.79472954230232</v>
      </c>
      <c r="G203" s="10">
        <v>23.849435939999999</v>
      </c>
      <c r="H203" s="10"/>
    </row>
    <row r="204" spans="1:8" x14ac:dyDescent="0.3">
      <c r="A204" s="10">
        <f t="shared" si="13"/>
        <v>1917</v>
      </c>
      <c r="B204" s="10" t="s">
        <v>94</v>
      </c>
      <c r="C204" s="10">
        <v>0</v>
      </c>
      <c r="D204" s="10">
        <f t="shared" si="14"/>
        <v>94.741666666666674</v>
      </c>
      <c r="E204" s="10">
        <f t="shared" si="15"/>
        <v>93.462500000000006</v>
      </c>
      <c r="F204" s="10">
        <f t="shared" si="16"/>
        <v>0</v>
      </c>
      <c r="G204" s="10">
        <v>9.1832712749999992</v>
      </c>
      <c r="H204" s="10"/>
    </row>
    <row r="205" spans="1:8" x14ac:dyDescent="0.3">
      <c r="A205" s="10">
        <f t="shared" si="13"/>
        <v>1917</v>
      </c>
      <c r="B205" s="10" t="s">
        <v>95</v>
      </c>
      <c r="C205" s="10">
        <v>9.4</v>
      </c>
      <c r="D205" s="10">
        <f t="shared" si="14"/>
        <v>92.183333333333337</v>
      </c>
      <c r="E205" s="10">
        <f t="shared" si="15"/>
        <v>90.070833333333354</v>
      </c>
      <c r="F205" s="10">
        <f t="shared" si="16"/>
        <v>10.436230744321596</v>
      </c>
      <c r="G205" s="10">
        <v>25.58720173</v>
      </c>
      <c r="H205" s="10"/>
    </row>
    <row r="206" spans="1:8" x14ac:dyDescent="0.3">
      <c r="A206" s="10">
        <f t="shared" si="13"/>
        <v>1918</v>
      </c>
      <c r="B206" s="10" t="s">
        <v>84</v>
      </c>
      <c r="C206" s="10">
        <v>3.1</v>
      </c>
      <c r="D206" s="10">
        <f t="shared" si="14"/>
        <v>87.958333333333357</v>
      </c>
      <c r="E206" s="10">
        <f t="shared" si="15"/>
        <v>82.387500000000017</v>
      </c>
      <c r="F206" s="10">
        <f t="shared" si="16"/>
        <v>3.7627067212866021</v>
      </c>
      <c r="G206" s="10">
        <v>53.032540509999997</v>
      </c>
      <c r="H206" s="10"/>
    </row>
    <row r="207" spans="1:8" x14ac:dyDescent="0.3">
      <c r="A207" s="10">
        <f t="shared" ref="A207:A270" si="17">A195+1</f>
        <v>1918</v>
      </c>
      <c r="B207" s="10" t="s">
        <v>85</v>
      </c>
      <c r="C207" s="10">
        <v>1.2</v>
      </c>
      <c r="D207" s="10">
        <f t="shared" si="14"/>
        <v>76.816666666666677</v>
      </c>
      <c r="E207" s="10">
        <f t="shared" si="15"/>
        <v>73.862500000000011</v>
      </c>
      <c r="F207" s="10">
        <f t="shared" si="16"/>
        <v>1.6246403790827548</v>
      </c>
      <c r="G207" s="10">
        <v>54.877478410000002</v>
      </c>
      <c r="H207" s="10"/>
    </row>
    <row r="208" spans="1:8" x14ac:dyDescent="0.3">
      <c r="A208" s="10">
        <f t="shared" si="17"/>
        <v>1918</v>
      </c>
      <c r="B208" s="10" t="s">
        <v>86</v>
      </c>
      <c r="C208" s="10">
        <v>61.4</v>
      </c>
      <c r="D208" s="10">
        <f t="shared" si="14"/>
        <v>70.908333333333346</v>
      </c>
      <c r="E208" s="10">
        <f t="shared" si="15"/>
        <v>56.175000000000011</v>
      </c>
      <c r="F208" s="10">
        <f t="shared" si="16"/>
        <v>109.30129060970181</v>
      </c>
      <c r="G208" s="10">
        <v>48.786559269999998</v>
      </c>
      <c r="H208" s="10"/>
    </row>
    <row r="209" spans="1:8" x14ac:dyDescent="0.3">
      <c r="A209" s="10">
        <f t="shared" si="17"/>
        <v>1918</v>
      </c>
      <c r="B209" s="10" t="s">
        <v>87</v>
      </c>
      <c r="C209" s="10">
        <v>38.5</v>
      </c>
      <c r="D209" s="10">
        <f t="shared" si="14"/>
        <v>41.44166666666667</v>
      </c>
      <c r="E209" s="10">
        <f t="shared" si="15"/>
        <v>34.929166666666667</v>
      </c>
      <c r="F209" s="10">
        <f t="shared" si="16"/>
        <v>110.22307049982106</v>
      </c>
      <c r="G209" s="10">
        <v>25.578543150000002</v>
      </c>
      <c r="H209" s="10"/>
    </row>
    <row r="210" spans="1:8" x14ac:dyDescent="0.3">
      <c r="A210" s="10">
        <f t="shared" si="17"/>
        <v>1918</v>
      </c>
      <c r="B210" s="10" t="s">
        <v>88</v>
      </c>
      <c r="C210" s="10">
        <v>0.6</v>
      </c>
      <c r="D210" s="10">
        <f t="shared" si="14"/>
        <v>28.416666666666668</v>
      </c>
      <c r="E210" s="10">
        <f t="shared" si="15"/>
        <v>28.5625</v>
      </c>
      <c r="F210" s="10">
        <f t="shared" si="16"/>
        <v>2.1006564551422318</v>
      </c>
      <c r="G210" s="10">
        <v>30.81476091</v>
      </c>
      <c r="H210" s="10"/>
    </row>
    <row r="211" spans="1:8" x14ac:dyDescent="0.3">
      <c r="A211" s="10">
        <f t="shared" si="17"/>
        <v>1918</v>
      </c>
      <c r="B211" s="10" t="s">
        <v>89</v>
      </c>
      <c r="C211" s="10">
        <v>31.9</v>
      </c>
      <c r="D211" s="10">
        <f t="shared" si="14"/>
        <v>28.708333333333332</v>
      </c>
      <c r="E211" s="10">
        <f t="shared" si="15"/>
        <v>28.504166666666663</v>
      </c>
      <c r="F211" s="10">
        <f t="shared" si="16"/>
        <v>111.91346294401404</v>
      </c>
      <c r="G211" s="10">
        <v>99.853818430000004</v>
      </c>
      <c r="H211" s="10"/>
    </row>
    <row r="212" spans="1:8" x14ac:dyDescent="0.3">
      <c r="A212" s="10">
        <f t="shared" si="17"/>
        <v>1918</v>
      </c>
      <c r="B212" s="10" t="s">
        <v>90</v>
      </c>
      <c r="C212" s="10">
        <v>38.700000000000003</v>
      </c>
      <c r="D212" s="10">
        <f t="shared" si="14"/>
        <v>28.299999999999997</v>
      </c>
      <c r="E212" s="10">
        <f t="shared" si="15"/>
        <v>31.562499999999996</v>
      </c>
      <c r="F212" s="10">
        <f t="shared" si="16"/>
        <v>122.61386138613864</v>
      </c>
      <c r="G212" s="10">
        <v>347.75440950000001</v>
      </c>
      <c r="H212" s="10"/>
    </row>
    <row r="213" spans="1:8" x14ac:dyDescent="0.3">
      <c r="A213" s="10">
        <f t="shared" si="17"/>
        <v>1918</v>
      </c>
      <c r="B213" s="10" t="s">
        <v>91</v>
      </c>
      <c r="C213" s="10">
        <v>140.5</v>
      </c>
      <c r="D213" s="10">
        <f t="shared" si="14"/>
        <v>34.824999999999996</v>
      </c>
      <c r="E213" s="10">
        <f t="shared" si="15"/>
        <v>35.287500000000001</v>
      </c>
      <c r="F213" s="10">
        <f t="shared" si="16"/>
        <v>398.15798795607509</v>
      </c>
      <c r="G213" s="10">
        <v>317.7639446</v>
      </c>
      <c r="H213" s="10"/>
    </row>
    <row r="214" spans="1:8" x14ac:dyDescent="0.3">
      <c r="A214" s="10">
        <f t="shared" si="17"/>
        <v>1918</v>
      </c>
      <c r="B214" s="10" t="s">
        <v>92</v>
      </c>
      <c r="C214" s="10">
        <v>15.5</v>
      </c>
      <c r="D214" s="10">
        <f t="shared" si="14"/>
        <v>35.750000000000007</v>
      </c>
      <c r="E214" s="10">
        <f t="shared" si="15"/>
        <v>33.654166666666669</v>
      </c>
      <c r="F214" s="10">
        <f t="shared" si="16"/>
        <v>46.05670422186455</v>
      </c>
      <c r="G214" s="10">
        <v>162.91803630000001</v>
      </c>
      <c r="H214" s="10"/>
    </row>
    <row r="215" spans="1:8" x14ac:dyDescent="0.3">
      <c r="A215" s="10">
        <f t="shared" si="17"/>
        <v>1918</v>
      </c>
      <c r="B215" s="10" t="s">
        <v>93</v>
      </c>
      <c r="C215" s="10">
        <v>0.2</v>
      </c>
      <c r="D215" s="10">
        <f t="shared" si="14"/>
        <v>31.558333333333334</v>
      </c>
      <c r="E215" s="10">
        <f t="shared" si="15"/>
        <v>30.158333333333331</v>
      </c>
      <c r="F215" s="10">
        <f t="shared" si="16"/>
        <v>0.66316662061342913</v>
      </c>
      <c r="G215" s="10">
        <v>23.849435939999999</v>
      </c>
      <c r="H215" s="10"/>
    </row>
    <row r="216" spans="1:8" x14ac:dyDescent="0.3">
      <c r="A216" s="10">
        <f t="shared" si="17"/>
        <v>1918</v>
      </c>
      <c r="B216" s="10" t="s">
        <v>94</v>
      </c>
      <c r="C216" s="10">
        <v>3.5</v>
      </c>
      <c r="D216" s="10">
        <f t="shared" si="14"/>
        <v>28.758333333333329</v>
      </c>
      <c r="E216" s="10">
        <f t="shared" si="15"/>
        <v>29.229166666666664</v>
      </c>
      <c r="F216" s="10">
        <f t="shared" si="16"/>
        <v>11.974340698503209</v>
      </c>
      <c r="G216" s="10">
        <v>9.1832712749999992</v>
      </c>
      <c r="H216" s="10"/>
    </row>
    <row r="217" spans="1:8" x14ac:dyDescent="0.3">
      <c r="A217" s="10">
        <f t="shared" si="17"/>
        <v>1918</v>
      </c>
      <c r="B217" s="10" t="s">
        <v>95</v>
      </c>
      <c r="C217" s="10">
        <v>4.5</v>
      </c>
      <c r="D217" s="10">
        <f t="shared" si="14"/>
        <v>29.7</v>
      </c>
      <c r="E217" s="10">
        <f t="shared" si="15"/>
        <v>28.637499999999996</v>
      </c>
      <c r="F217" s="10">
        <f t="shared" si="16"/>
        <v>15.713662156263643</v>
      </c>
      <c r="G217" s="10">
        <v>25.58720173</v>
      </c>
      <c r="H217" s="10"/>
    </row>
    <row r="218" spans="1:8" x14ac:dyDescent="0.3">
      <c r="A218" s="10">
        <f t="shared" si="17"/>
        <v>1919</v>
      </c>
      <c r="B218" s="10" t="s">
        <v>84</v>
      </c>
      <c r="C218" s="10">
        <v>81.400000000000006</v>
      </c>
      <c r="D218" s="10">
        <f t="shared" si="14"/>
        <v>27.574999999999992</v>
      </c>
      <c r="E218" s="10">
        <f t="shared" si="15"/>
        <v>34.379166666666663</v>
      </c>
      <c r="F218" s="10">
        <f t="shared" si="16"/>
        <v>236.77130044843054</v>
      </c>
      <c r="G218" s="10">
        <v>53.032540509999997</v>
      </c>
      <c r="H218" s="10"/>
    </row>
    <row r="219" spans="1:8" x14ac:dyDescent="0.3">
      <c r="A219" s="10">
        <f t="shared" si="17"/>
        <v>1919</v>
      </c>
      <c r="B219" s="10" t="s">
        <v>85</v>
      </c>
      <c r="C219" s="10">
        <v>12.3</v>
      </c>
      <c r="D219" s="10">
        <f t="shared" si="14"/>
        <v>41.18333333333333</v>
      </c>
      <c r="E219" s="10">
        <f t="shared" si="15"/>
        <v>41.037500000000001</v>
      </c>
      <c r="F219" s="10">
        <f t="shared" si="16"/>
        <v>29.972586049345111</v>
      </c>
      <c r="G219" s="10">
        <v>54.877478410000002</v>
      </c>
      <c r="H219" s="10"/>
    </row>
    <row r="220" spans="1:8" x14ac:dyDescent="0.3">
      <c r="A220" s="10">
        <f t="shared" si="17"/>
        <v>1919</v>
      </c>
      <c r="B220" s="10" t="s">
        <v>86</v>
      </c>
      <c r="C220" s="10">
        <v>11.1</v>
      </c>
      <c r="D220" s="10">
        <f t="shared" si="14"/>
        <v>40.891666666666673</v>
      </c>
      <c r="E220" s="10">
        <f t="shared" si="15"/>
        <v>42.170833333333341</v>
      </c>
      <c r="F220" s="10">
        <f t="shared" si="16"/>
        <v>26.321509732239893</v>
      </c>
      <c r="G220" s="10">
        <v>48.786559269999998</v>
      </c>
      <c r="H220" s="10"/>
    </row>
    <row r="221" spans="1:8" x14ac:dyDescent="0.3">
      <c r="A221" s="10">
        <f t="shared" si="17"/>
        <v>1919</v>
      </c>
      <c r="B221" s="10" t="s">
        <v>87</v>
      </c>
      <c r="C221" s="10">
        <v>4.9000000000000004</v>
      </c>
      <c r="D221" s="10">
        <f t="shared" si="14"/>
        <v>43.45000000000001</v>
      </c>
      <c r="E221" s="10">
        <f t="shared" si="15"/>
        <v>43.458333333333343</v>
      </c>
      <c r="F221" s="10">
        <f t="shared" si="16"/>
        <v>11.275167785234899</v>
      </c>
      <c r="G221" s="10">
        <v>25.578543150000002</v>
      </c>
      <c r="H221" s="10"/>
    </row>
    <row r="222" spans="1:8" x14ac:dyDescent="0.3">
      <c r="A222" s="10">
        <f t="shared" si="17"/>
        <v>1919</v>
      </c>
      <c r="B222" s="10" t="s">
        <v>88</v>
      </c>
      <c r="C222" s="10">
        <v>11.9</v>
      </c>
      <c r="D222" s="10">
        <f t="shared" si="14"/>
        <v>43.466666666666669</v>
      </c>
      <c r="E222" s="10">
        <f t="shared" si="15"/>
        <v>43.458333333333329</v>
      </c>
      <c r="F222" s="10">
        <f t="shared" si="16"/>
        <v>27.382550335570471</v>
      </c>
      <c r="G222" s="10">
        <v>30.81476091</v>
      </c>
      <c r="H222" s="10"/>
    </row>
    <row r="223" spans="1:8" x14ac:dyDescent="0.3">
      <c r="A223" s="10">
        <f t="shared" si="17"/>
        <v>1919</v>
      </c>
      <c r="B223" s="10" t="s">
        <v>89</v>
      </c>
      <c r="C223" s="10">
        <v>6.4</v>
      </c>
      <c r="D223" s="10">
        <f t="shared" si="14"/>
        <v>43.449999999999996</v>
      </c>
      <c r="E223" s="10">
        <f t="shared" si="15"/>
        <v>44.633333333333326</v>
      </c>
      <c r="F223" s="10">
        <f t="shared" si="16"/>
        <v>14.339058999253176</v>
      </c>
      <c r="G223" s="10">
        <v>99.853818430000004</v>
      </c>
      <c r="H223" s="10"/>
    </row>
    <row r="224" spans="1:8" x14ac:dyDescent="0.3">
      <c r="A224" s="10">
        <f t="shared" si="17"/>
        <v>1919</v>
      </c>
      <c r="B224" s="10" t="s">
        <v>90</v>
      </c>
      <c r="C224" s="10">
        <v>202</v>
      </c>
      <c r="D224" s="10">
        <f t="shared" si="14"/>
        <v>45.816666666666663</v>
      </c>
      <c r="E224" s="10">
        <f t="shared" si="15"/>
        <v>43.49583333333333</v>
      </c>
      <c r="F224" s="10">
        <f t="shared" si="16"/>
        <v>464.4123000287384</v>
      </c>
      <c r="G224" s="10">
        <v>347.75440950000001</v>
      </c>
      <c r="H224" s="10"/>
    </row>
    <row r="225" spans="1:8" x14ac:dyDescent="0.3">
      <c r="A225" s="10">
        <f t="shared" si="17"/>
        <v>1919</v>
      </c>
      <c r="B225" s="10" t="s">
        <v>91</v>
      </c>
      <c r="C225" s="10">
        <v>137</v>
      </c>
      <c r="D225" s="10">
        <f t="shared" si="14"/>
        <v>41.174999999999997</v>
      </c>
      <c r="E225" s="10">
        <f t="shared" si="15"/>
        <v>41.424999999999997</v>
      </c>
      <c r="F225" s="10">
        <f t="shared" si="16"/>
        <v>330.71816535908272</v>
      </c>
      <c r="G225" s="10">
        <v>317.7639446</v>
      </c>
      <c r="H225" s="10"/>
    </row>
    <row r="226" spans="1:8" x14ac:dyDescent="0.3">
      <c r="A226" s="10">
        <f t="shared" si="17"/>
        <v>1919</v>
      </c>
      <c r="B226" s="10" t="s">
        <v>92</v>
      </c>
      <c r="C226" s="10">
        <v>46.2</v>
      </c>
      <c r="D226" s="10">
        <f t="shared" si="14"/>
        <v>41.674999999999997</v>
      </c>
      <c r="E226" s="10">
        <f t="shared" si="15"/>
        <v>42.099999999999994</v>
      </c>
      <c r="F226" s="10">
        <f t="shared" si="16"/>
        <v>109.73871733966747</v>
      </c>
      <c r="G226" s="10">
        <v>162.91803630000001</v>
      </c>
      <c r="H226" s="10"/>
    </row>
    <row r="227" spans="1:8" x14ac:dyDescent="0.3">
      <c r="A227" s="10">
        <f t="shared" si="17"/>
        <v>1919</v>
      </c>
      <c r="B227" s="10" t="s">
        <v>93</v>
      </c>
      <c r="C227" s="10">
        <v>0.4</v>
      </c>
      <c r="D227" s="10">
        <f t="shared" si="14"/>
        <v>42.524999999999999</v>
      </c>
      <c r="E227" s="10">
        <f t="shared" si="15"/>
        <v>42.345833333333331</v>
      </c>
      <c r="F227" s="10">
        <f t="shared" si="16"/>
        <v>0.9446029715635148</v>
      </c>
      <c r="G227" s="10">
        <v>23.849435939999999</v>
      </c>
      <c r="H227" s="10"/>
    </row>
    <row r="228" spans="1:8" x14ac:dyDescent="0.3">
      <c r="A228" s="10">
        <f t="shared" si="17"/>
        <v>1919</v>
      </c>
      <c r="B228" s="10" t="s">
        <v>94</v>
      </c>
      <c r="C228" s="10">
        <v>3.3</v>
      </c>
      <c r="D228" s="10">
        <f t="shared" si="14"/>
        <v>42.166666666666664</v>
      </c>
      <c r="E228" s="10">
        <f t="shared" si="15"/>
        <v>42.504166666666663</v>
      </c>
      <c r="F228" s="10">
        <f t="shared" si="16"/>
        <v>7.7639447113028144</v>
      </c>
      <c r="G228" s="10">
        <v>9.1832712749999992</v>
      </c>
      <c r="H228" s="10"/>
    </row>
    <row r="229" spans="1:8" x14ac:dyDescent="0.3">
      <c r="A229" s="10">
        <f t="shared" si="17"/>
        <v>1919</v>
      </c>
      <c r="B229" s="10" t="s">
        <v>95</v>
      </c>
      <c r="C229" s="10">
        <v>32.9</v>
      </c>
      <c r="D229" s="10">
        <f t="shared" si="14"/>
        <v>42.841666666666661</v>
      </c>
      <c r="E229" s="10">
        <f t="shared" si="15"/>
        <v>44.354166666666664</v>
      </c>
      <c r="F229" s="10">
        <f t="shared" si="16"/>
        <v>74.175669328323167</v>
      </c>
      <c r="G229" s="10">
        <v>25.58720173</v>
      </c>
      <c r="H229" s="10"/>
    </row>
    <row r="230" spans="1:8" x14ac:dyDescent="0.3">
      <c r="A230" s="10">
        <f t="shared" si="17"/>
        <v>1920</v>
      </c>
      <c r="B230" s="10" t="s">
        <v>84</v>
      </c>
      <c r="C230" s="10">
        <v>25.7</v>
      </c>
      <c r="D230" s="10">
        <f t="shared" si="14"/>
        <v>45.866666666666667</v>
      </c>
      <c r="E230" s="10">
        <f t="shared" si="15"/>
        <v>43.616666666666667</v>
      </c>
      <c r="F230" s="10">
        <f t="shared" si="16"/>
        <v>58.922430263660679</v>
      </c>
      <c r="G230" s="10">
        <v>53.032540509999997</v>
      </c>
      <c r="H230" s="10"/>
    </row>
    <row r="231" spans="1:8" x14ac:dyDescent="0.3">
      <c r="A231" s="10">
        <f t="shared" si="17"/>
        <v>1920</v>
      </c>
      <c r="B231" s="10" t="s">
        <v>85</v>
      </c>
      <c r="C231" s="10">
        <v>18.3</v>
      </c>
      <c r="D231" s="10">
        <f t="shared" si="14"/>
        <v>41.366666666666667</v>
      </c>
      <c r="E231" s="10">
        <f t="shared" si="15"/>
        <v>39.045833333333334</v>
      </c>
      <c r="F231" s="10">
        <f t="shared" si="16"/>
        <v>46.867997012058474</v>
      </c>
      <c r="G231" s="10">
        <v>54.877478410000002</v>
      </c>
      <c r="H231" s="10"/>
    </row>
    <row r="232" spans="1:8" x14ac:dyDescent="0.3">
      <c r="A232" s="10">
        <f t="shared" si="17"/>
        <v>1920</v>
      </c>
      <c r="B232" s="10" t="s">
        <v>86</v>
      </c>
      <c r="C232" s="10">
        <v>21.3</v>
      </c>
      <c r="D232" s="10">
        <f t="shared" si="14"/>
        <v>36.725000000000001</v>
      </c>
      <c r="E232" s="10">
        <f t="shared" si="15"/>
        <v>35.770833333333336</v>
      </c>
      <c r="F232" s="10">
        <f t="shared" si="16"/>
        <v>59.545719277810129</v>
      </c>
      <c r="G232" s="10">
        <v>48.786559269999998</v>
      </c>
      <c r="H232" s="10"/>
    </row>
    <row r="233" spans="1:8" x14ac:dyDescent="0.3">
      <c r="A233" s="10">
        <f t="shared" si="17"/>
        <v>1920</v>
      </c>
      <c r="B233" s="10" t="s">
        <v>87</v>
      </c>
      <c r="C233" s="10">
        <v>0.6</v>
      </c>
      <c r="D233" s="10">
        <f t="shared" si="14"/>
        <v>34.81666666666667</v>
      </c>
      <c r="E233" s="10">
        <f t="shared" si="15"/>
        <v>34.816666666666663</v>
      </c>
      <c r="F233" s="10">
        <f t="shared" si="16"/>
        <v>1.7233125897558643</v>
      </c>
      <c r="G233" s="10">
        <v>25.578543150000002</v>
      </c>
      <c r="H233" s="10"/>
    </row>
    <row r="234" spans="1:8" x14ac:dyDescent="0.3">
      <c r="A234" s="10">
        <f t="shared" si="17"/>
        <v>1920</v>
      </c>
      <c r="B234" s="10" t="s">
        <v>88</v>
      </c>
      <c r="C234" s="10">
        <v>20</v>
      </c>
      <c r="D234" s="10">
        <f t="shared" si="14"/>
        <v>34.816666666666663</v>
      </c>
      <c r="E234" s="10">
        <f t="shared" si="15"/>
        <v>34.67916666666666</v>
      </c>
      <c r="F234" s="10">
        <f t="shared" si="16"/>
        <v>57.671512675717899</v>
      </c>
      <c r="G234" s="10">
        <v>30.81476091</v>
      </c>
      <c r="H234" s="10"/>
    </row>
    <row r="235" spans="1:8" x14ac:dyDescent="0.3">
      <c r="A235" s="10">
        <f t="shared" si="17"/>
        <v>1920</v>
      </c>
      <c r="B235" s="10" t="s">
        <v>89</v>
      </c>
      <c r="C235" s="10">
        <v>42.7</v>
      </c>
      <c r="D235" s="10">
        <f t="shared" si="14"/>
        <v>34.541666666666664</v>
      </c>
      <c r="E235" s="10">
        <f t="shared" si="15"/>
        <v>33.233333333333334</v>
      </c>
      <c r="F235" s="10">
        <f t="shared" si="16"/>
        <v>128.48545636910731</v>
      </c>
      <c r="G235" s="10">
        <v>99.853818430000004</v>
      </c>
      <c r="H235" s="10"/>
    </row>
    <row r="236" spans="1:8" x14ac:dyDescent="0.3">
      <c r="A236" s="10">
        <f t="shared" si="17"/>
        <v>1920</v>
      </c>
      <c r="B236" s="10" t="s">
        <v>90</v>
      </c>
      <c r="C236" s="10">
        <v>148</v>
      </c>
      <c r="D236" s="10">
        <f t="shared" si="14"/>
        <v>31.925000000000001</v>
      </c>
      <c r="E236" s="10">
        <f t="shared" si="15"/>
        <v>31.658333333333331</v>
      </c>
      <c r="F236" s="10">
        <f t="shared" si="16"/>
        <v>467.4914451171361</v>
      </c>
      <c r="G236" s="10">
        <v>347.75440950000001</v>
      </c>
      <c r="H236" s="10"/>
    </row>
    <row r="237" spans="1:8" x14ac:dyDescent="0.3">
      <c r="A237" s="10">
        <f t="shared" si="17"/>
        <v>1920</v>
      </c>
      <c r="B237" s="10" t="s">
        <v>91</v>
      </c>
      <c r="C237" s="10">
        <v>81.3</v>
      </c>
      <c r="D237" s="10">
        <f t="shared" si="14"/>
        <v>31.391666666666666</v>
      </c>
      <c r="E237" s="10">
        <f t="shared" si="15"/>
        <v>30.791666666666664</v>
      </c>
      <c r="F237" s="10">
        <f t="shared" si="16"/>
        <v>264.03247631935051</v>
      </c>
      <c r="G237" s="10">
        <v>317.7639446</v>
      </c>
      <c r="H237" s="10"/>
    </row>
    <row r="238" spans="1:8" x14ac:dyDescent="0.3">
      <c r="A238" s="10">
        <f t="shared" si="17"/>
        <v>1920</v>
      </c>
      <c r="B238" s="10" t="s">
        <v>92</v>
      </c>
      <c r="C238" s="10">
        <v>23.3</v>
      </c>
      <c r="D238" s="10">
        <f t="shared" si="14"/>
        <v>30.191666666666666</v>
      </c>
      <c r="E238" s="10">
        <f t="shared" si="15"/>
        <v>29.333333333333332</v>
      </c>
      <c r="F238" s="10">
        <f t="shared" si="16"/>
        <v>79.431818181818187</v>
      </c>
      <c r="G238" s="10">
        <v>162.91803630000001</v>
      </c>
      <c r="H238" s="10"/>
    </row>
    <row r="239" spans="1:8" x14ac:dyDescent="0.3">
      <c r="A239" s="10">
        <f t="shared" si="17"/>
        <v>1920</v>
      </c>
      <c r="B239" s="10" t="s">
        <v>93</v>
      </c>
      <c r="C239" s="10">
        <v>0.4</v>
      </c>
      <c r="D239" s="10">
        <f t="shared" si="14"/>
        <v>28.474999999999998</v>
      </c>
      <c r="E239" s="10">
        <f t="shared" si="15"/>
        <v>28.479166666666664</v>
      </c>
      <c r="F239" s="10">
        <f t="shared" si="16"/>
        <v>1.4045354791514266</v>
      </c>
      <c r="G239" s="10">
        <v>23.849435939999999</v>
      </c>
      <c r="H239" s="10"/>
    </row>
    <row r="240" spans="1:8" x14ac:dyDescent="0.3">
      <c r="A240" s="10">
        <f t="shared" si="17"/>
        <v>1920</v>
      </c>
      <c r="B240" s="10" t="s">
        <v>94</v>
      </c>
      <c r="C240" s="10">
        <v>0</v>
      </c>
      <c r="D240" s="10">
        <f t="shared" si="14"/>
        <v>28.483333333333331</v>
      </c>
      <c r="E240" s="10">
        <f t="shared" si="15"/>
        <v>27.691666666666663</v>
      </c>
      <c r="F240" s="10">
        <f t="shared" si="16"/>
        <v>0</v>
      </c>
      <c r="G240" s="10">
        <v>9.1832712749999992</v>
      </c>
      <c r="H240" s="10"/>
    </row>
    <row r="241" spans="1:8" x14ac:dyDescent="0.3">
      <c r="A241" s="10">
        <f t="shared" si="17"/>
        <v>1920</v>
      </c>
      <c r="B241" s="10" t="s">
        <v>95</v>
      </c>
      <c r="C241" s="10">
        <v>1.5</v>
      </c>
      <c r="D241" s="10">
        <f t="shared" si="14"/>
        <v>26.899999999999995</v>
      </c>
      <c r="E241" s="10">
        <f t="shared" si="15"/>
        <v>25.949999999999996</v>
      </c>
      <c r="F241" s="10">
        <f t="shared" si="16"/>
        <v>5.7803468208092497</v>
      </c>
      <c r="G241" s="10">
        <v>25.58720173</v>
      </c>
      <c r="H241" s="10"/>
    </row>
    <row r="242" spans="1:8" x14ac:dyDescent="0.3">
      <c r="A242" s="10">
        <f t="shared" si="17"/>
        <v>1921</v>
      </c>
      <c r="B242" s="10" t="s">
        <v>84</v>
      </c>
      <c r="C242" s="10">
        <v>19.3</v>
      </c>
      <c r="D242" s="10">
        <f t="shared" si="14"/>
        <v>24.999999999999996</v>
      </c>
      <c r="E242" s="10">
        <f t="shared" si="15"/>
        <v>23.699999999999996</v>
      </c>
      <c r="F242" s="10">
        <f t="shared" si="16"/>
        <v>81.434599156118153</v>
      </c>
      <c r="G242" s="10">
        <v>53.032540509999997</v>
      </c>
      <c r="H242" s="10"/>
    </row>
    <row r="243" spans="1:8" x14ac:dyDescent="0.3">
      <c r="A243" s="10">
        <f t="shared" si="17"/>
        <v>1921</v>
      </c>
      <c r="B243" s="10" t="s">
        <v>85</v>
      </c>
      <c r="C243" s="10">
        <v>3.9</v>
      </c>
      <c r="D243" s="10">
        <f t="shared" si="14"/>
        <v>22.399999999999995</v>
      </c>
      <c r="E243" s="10">
        <f t="shared" si="15"/>
        <v>23.758333333333329</v>
      </c>
      <c r="F243" s="10">
        <f t="shared" si="16"/>
        <v>16.415292879691339</v>
      </c>
      <c r="G243" s="10">
        <v>54.877478410000002</v>
      </c>
      <c r="H243" s="10"/>
    </row>
    <row r="244" spans="1:8" x14ac:dyDescent="0.3">
      <c r="A244" s="10">
        <f t="shared" si="17"/>
        <v>1921</v>
      </c>
      <c r="B244" s="10" t="s">
        <v>86</v>
      </c>
      <c r="C244" s="10">
        <v>0.7</v>
      </c>
      <c r="D244" s="10">
        <f t="shared" si="14"/>
        <v>25.116666666666664</v>
      </c>
      <c r="E244" s="10">
        <f t="shared" si="15"/>
        <v>26.087499999999999</v>
      </c>
      <c r="F244" s="10">
        <f t="shared" si="16"/>
        <v>2.6832774317201729</v>
      </c>
      <c r="G244" s="10">
        <v>48.786559269999998</v>
      </c>
      <c r="H244" s="10"/>
    </row>
    <row r="245" spans="1:8" x14ac:dyDescent="0.3">
      <c r="A245" s="10">
        <f t="shared" si="17"/>
        <v>1921</v>
      </c>
      <c r="B245" s="10" t="s">
        <v>87</v>
      </c>
      <c r="C245" s="10">
        <v>0.7</v>
      </c>
      <c r="D245" s="10">
        <f t="shared" si="14"/>
        <v>27.058333333333337</v>
      </c>
      <c r="E245" s="10">
        <f t="shared" si="15"/>
        <v>28.166666666666671</v>
      </c>
      <c r="F245" s="10">
        <f t="shared" si="16"/>
        <v>2.4852071005917153</v>
      </c>
      <c r="G245" s="10">
        <v>25.578543150000002</v>
      </c>
      <c r="H245" s="10"/>
    </row>
    <row r="246" spans="1:8" x14ac:dyDescent="0.3">
      <c r="A246" s="10">
        <f t="shared" si="17"/>
        <v>1921</v>
      </c>
      <c r="B246" s="10" t="s">
        <v>88</v>
      </c>
      <c r="C246" s="10">
        <v>1</v>
      </c>
      <c r="D246" s="10">
        <f t="shared" si="14"/>
        <v>29.275000000000006</v>
      </c>
      <c r="E246" s="10">
        <f t="shared" si="15"/>
        <v>29.275000000000006</v>
      </c>
      <c r="F246" s="10">
        <f t="shared" si="16"/>
        <v>3.4158838599487611</v>
      </c>
      <c r="G246" s="10">
        <v>30.81476091</v>
      </c>
      <c r="H246" s="10"/>
    </row>
    <row r="247" spans="1:8" x14ac:dyDescent="0.3">
      <c r="A247" s="10">
        <f t="shared" si="17"/>
        <v>1921</v>
      </c>
      <c r="B247" s="10" t="s">
        <v>89</v>
      </c>
      <c r="C247" s="10">
        <v>19.899999999999999</v>
      </c>
      <c r="D247" s="10">
        <f t="shared" si="14"/>
        <v>29.275000000000006</v>
      </c>
      <c r="E247" s="10">
        <f t="shared" si="15"/>
        <v>30.06666666666667</v>
      </c>
      <c r="F247" s="10">
        <f t="shared" si="16"/>
        <v>66.186252771618612</v>
      </c>
      <c r="G247" s="10">
        <v>99.853818430000004</v>
      </c>
      <c r="H247" s="10"/>
    </row>
    <row r="248" spans="1:8" x14ac:dyDescent="0.3">
      <c r="A248" s="10">
        <f t="shared" si="17"/>
        <v>1921</v>
      </c>
      <c r="B248" s="10" t="s">
        <v>90</v>
      </c>
      <c r="C248" s="10">
        <v>116.8</v>
      </c>
      <c r="D248" s="10">
        <f t="shared" si="14"/>
        <v>30.858333333333338</v>
      </c>
      <c r="E248" s="10">
        <f t="shared" si="15"/>
        <v>31.045833333333334</v>
      </c>
      <c r="F248" s="10">
        <f t="shared" si="16"/>
        <v>376.21795732116493</v>
      </c>
      <c r="G248" s="10">
        <v>347.75440950000001</v>
      </c>
      <c r="H248" s="10"/>
    </row>
    <row r="249" spans="1:8" x14ac:dyDescent="0.3">
      <c r="A249" s="10">
        <f t="shared" si="17"/>
        <v>1921</v>
      </c>
      <c r="B249" s="10" t="s">
        <v>91</v>
      </c>
      <c r="C249" s="10">
        <v>113.9</v>
      </c>
      <c r="D249" s="10">
        <f t="shared" si="14"/>
        <v>31.233333333333334</v>
      </c>
      <c r="E249" s="10">
        <f t="shared" si="15"/>
        <v>31.654166666666669</v>
      </c>
      <c r="F249" s="10">
        <f t="shared" si="16"/>
        <v>359.82624720284321</v>
      </c>
      <c r="G249" s="10">
        <v>317.7639446</v>
      </c>
      <c r="H249" s="10"/>
    </row>
    <row r="250" spans="1:8" x14ac:dyDescent="0.3">
      <c r="A250" s="10">
        <f t="shared" si="17"/>
        <v>1921</v>
      </c>
      <c r="B250" s="10" t="s">
        <v>92</v>
      </c>
      <c r="C250" s="10">
        <v>46.6</v>
      </c>
      <c r="D250" s="10">
        <f t="shared" si="14"/>
        <v>32.075000000000003</v>
      </c>
      <c r="E250" s="10">
        <f t="shared" si="15"/>
        <v>32.175000000000004</v>
      </c>
      <c r="F250" s="10">
        <f t="shared" si="16"/>
        <v>144.8329448329448</v>
      </c>
      <c r="G250" s="10">
        <v>162.91803630000001</v>
      </c>
      <c r="H250" s="10"/>
    </row>
    <row r="251" spans="1:8" x14ac:dyDescent="0.3">
      <c r="A251" s="10">
        <f t="shared" si="17"/>
        <v>1921</v>
      </c>
      <c r="B251" s="10" t="s">
        <v>93</v>
      </c>
      <c r="C251" s="10">
        <v>27</v>
      </c>
      <c r="D251" s="10">
        <f t="shared" si="14"/>
        <v>32.275000000000006</v>
      </c>
      <c r="E251" s="10">
        <f t="shared" si="15"/>
        <v>32.370833333333337</v>
      </c>
      <c r="F251" s="10">
        <f t="shared" si="16"/>
        <v>83.408418071823903</v>
      </c>
      <c r="G251" s="10">
        <v>23.849435939999999</v>
      </c>
      <c r="H251" s="10"/>
    </row>
    <row r="252" spans="1:8" x14ac:dyDescent="0.3">
      <c r="A252" s="10">
        <f t="shared" si="17"/>
        <v>1921</v>
      </c>
      <c r="B252" s="10" t="s">
        <v>94</v>
      </c>
      <c r="C252" s="10">
        <v>0</v>
      </c>
      <c r="D252" s="10">
        <f t="shared" si="14"/>
        <v>32.466666666666669</v>
      </c>
      <c r="E252" s="10">
        <f t="shared" si="15"/>
        <v>32.495833333333337</v>
      </c>
      <c r="F252" s="10">
        <f t="shared" si="16"/>
        <v>0</v>
      </c>
      <c r="G252" s="10">
        <v>9.1832712749999992</v>
      </c>
      <c r="H252" s="10"/>
    </row>
    <row r="253" spans="1:8" x14ac:dyDescent="0.3">
      <c r="A253" s="10">
        <f t="shared" si="17"/>
        <v>1921</v>
      </c>
      <c r="B253" s="10" t="s">
        <v>95</v>
      </c>
      <c r="C253" s="10">
        <v>20.5</v>
      </c>
      <c r="D253" s="10">
        <f t="shared" si="14"/>
        <v>32.524999999999999</v>
      </c>
      <c r="E253" s="10">
        <f t="shared" si="15"/>
        <v>34.408333333333331</v>
      </c>
      <c r="F253" s="10">
        <f t="shared" si="16"/>
        <v>59.578590457737953</v>
      </c>
      <c r="G253" s="10">
        <v>25.58720173</v>
      </c>
      <c r="H253" s="10"/>
    </row>
    <row r="254" spans="1:8" x14ac:dyDescent="0.3">
      <c r="A254" s="10">
        <f t="shared" si="17"/>
        <v>1922</v>
      </c>
      <c r="B254" s="10" t="s">
        <v>84</v>
      </c>
      <c r="C254" s="10">
        <v>23.8</v>
      </c>
      <c r="D254" s="10">
        <f t="shared" si="14"/>
        <v>36.291666666666664</v>
      </c>
      <c r="E254" s="10">
        <f t="shared" si="15"/>
        <v>36.958333333333329</v>
      </c>
      <c r="F254" s="10">
        <f t="shared" si="16"/>
        <v>64.396843291995495</v>
      </c>
      <c r="G254" s="10">
        <v>53.032540509999997</v>
      </c>
      <c r="H254" s="10"/>
    </row>
    <row r="255" spans="1:8" x14ac:dyDescent="0.3">
      <c r="A255" s="10">
        <f t="shared" si="17"/>
        <v>1922</v>
      </c>
      <c r="B255" s="10" t="s">
        <v>85</v>
      </c>
      <c r="C255" s="10">
        <v>14</v>
      </c>
      <c r="D255" s="10">
        <f t="shared" si="14"/>
        <v>37.625</v>
      </c>
      <c r="E255" s="10">
        <f t="shared" si="15"/>
        <v>36.445833333333326</v>
      </c>
      <c r="F255" s="10">
        <f t="shared" si="16"/>
        <v>38.413170229793081</v>
      </c>
      <c r="G255" s="10">
        <v>54.877478410000002</v>
      </c>
      <c r="H255" s="10"/>
    </row>
    <row r="256" spans="1:8" x14ac:dyDescent="0.3">
      <c r="A256" s="10">
        <f t="shared" si="17"/>
        <v>1922</v>
      </c>
      <c r="B256" s="10" t="s">
        <v>86</v>
      </c>
      <c r="C256" s="10">
        <v>3.1</v>
      </c>
      <c r="D256" s="10">
        <f t="shared" si="14"/>
        <v>35.266666666666659</v>
      </c>
      <c r="E256" s="10">
        <f t="shared" si="15"/>
        <v>39.512499999999996</v>
      </c>
      <c r="F256" s="10">
        <f t="shared" si="16"/>
        <v>7.8456184751660878</v>
      </c>
      <c r="G256" s="10">
        <v>48.786559269999998</v>
      </c>
      <c r="H256" s="10"/>
    </row>
    <row r="257" spans="1:8" x14ac:dyDescent="0.3">
      <c r="A257" s="10">
        <f t="shared" si="17"/>
        <v>1922</v>
      </c>
      <c r="B257" s="10" t="s">
        <v>87</v>
      </c>
      <c r="C257" s="10">
        <v>3</v>
      </c>
      <c r="D257" s="10">
        <f t="shared" si="14"/>
        <v>43.758333333333333</v>
      </c>
      <c r="E257" s="10">
        <f t="shared" si="15"/>
        <v>42.737499999999997</v>
      </c>
      <c r="F257" s="10">
        <f t="shared" si="16"/>
        <v>7.0195963732085414</v>
      </c>
      <c r="G257" s="10">
        <v>25.578543150000002</v>
      </c>
      <c r="H257" s="10"/>
    </row>
    <row r="258" spans="1:8" x14ac:dyDescent="0.3">
      <c r="A258" s="10">
        <f t="shared" si="17"/>
        <v>1922</v>
      </c>
      <c r="B258" s="10" t="s">
        <v>88</v>
      </c>
      <c r="C258" s="10">
        <v>1.7</v>
      </c>
      <c r="D258" s="10">
        <f t="shared" si="14"/>
        <v>41.716666666666669</v>
      </c>
      <c r="E258" s="10">
        <f t="shared" si="15"/>
        <v>41.716666666666669</v>
      </c>
      <c r="F258" s="10">
        <f t="shared" si="16"/>
        <v>4.0751098681582096</v>
      </c>
      <c r="G258" s="10">
        <v>30.81476091</v>
      </c>
      <c r="H258" s="10"/>
    </row>
    <row r="259" spans="1:8" x14ac:dyDescent="0.3">
      <c r="A259" s="10">
        <f t="shared" si="17"/>
        <v>1922</v>
      </c>
      <c r="B259" s="10" t="s">
        <v>89</v>
      </c>
      <c r="C259" s="10">
        <v>65.099999999999994</v>
      </c>
      <c r="D259" s="10">
        <f t="shared" si="14"/>
        <v>41.716666666666669</v>
      </c>
      <c r="E259" s="10">
        <f t="shared" si="15"/>
        <v>42.25833333333334</v>
      </c>
      <c r="F259" s="10">
        <f t="shared" si="16"/>
        <v>154.05245513705378</v>
      </c>
      <c r="G259" s="10">
        <v>99.853818430000004</v>
      </c>
      <c r="H259" s="10"/>
    </row>
    <row r="260" spans="1:8" x14ac:dyDescent="0.3">
      <c r="A260" s="10">
        <f t="shared" si="17"/>
        <v>1922</v>
      </c>
      <c r="B260" s="10" t="s">
        <v>90</v>
      </c>
      <c r="C260" s="10">
        <v>132.80000000000001</v>
      </c>
      <c r="D260" s="10">
        <f t="shared" si="14"/>
        <v>42.800000000000004</v>
      </c>
      <c r="E260" s="10">
        <f t="shared" si="15"/>
        <v>43.325000000000003</v>
      </c>
      <c r="F260" s="10">
        <f t="shared" si="16"/>
        <v>306.52048470859785</v>
      </c>
      <c r="G260" s="10">
        <v>347.75440950000001</v>
      </c>
      <c r="H260" s="10"/>
    </row>
    <row r="261" spans="1:8" x14ac:dyDescent="0.3">
      <c r="A261" s="10">
        <f t="shared" si="17"/>
        <v>1922</v>
      </c>
      <c r="B261" s="10" t="s">
        <v>91</v>
      </c>
      <c r="C261" s="10">
        <v>85.6</v>
      </c>
      <c r="D261" s="10">
        <f t="shared" si="14"/>
        <v>43.849999999999994</v>
      </c>
      <c r="E261" s="10">
        <f t="shared" si="15"/>
        <v>45.891666666666666</v>
      </c>
      <c r="F261" s="10">
        <f t="shared" si="16"/>
        <v>186.52623933175957</v>
      </c>
      <c r="G261" s="10">
        <v>317.7639446</v>
      </c>
      <c r="H261" s="10"/>
    </row>
    <row r="262" spans="1:8" x14ac:dyDescent="0.3">
      <c r="A262" s="10">
        <f t="shared" si="17"/>
        <v>1922</v>
      </c>
      <c r="B262" s="10" t="s">
        <v>92</v>
      </c>
      <c r="C262" s="10">
        <v>148.5</v>
      </c>
      <c r="D262" s="10">
        <f t="shared" si="14"/>
        <v>47.93333333333333</v>
      </c>
      <c r="E262" s="10">
        <f t="shared" si="15"/>
        <v>48.108333333333334</v>
      </c>
      <c r="F262" s="10">
        <f t="shared" si="16"/>
        <v>308.67833015763034</v>
      </c>
      <c r="G262" s="10">
        <v>162.91803630000001</v>
      </c>
      <c r="H262" s="10"/>
    </row>
    <row r="263" spans="1:8" x14ac:dyDescent="0.3">
      <c r="A263" s="10">
        <f t="shared" si="17"/>
        <v>1922</v>
      </c>
      <c r="B263" s="10" t="s">
        <v>93</v>
      </c>
      <c r="C263" s="10">
        <v>2.5</v>
      </c>
      <c r="D263" s="10">
        <f t="shared" si="14"/>
        <v>48.283333333333331</v>
      </c>
      <c r="E263" s="10">
        <f t="shared" si="15"/>
        <v>48.362499999999997</v>
      </c>
      <c r="F263" s="10">
        <f t="shared" si="16"/>
        <v>5.169294391315586</v>
      </c>
      <c r="G263" s="10">
        <v>23.849435939999999</v>
      </c>
      <c r="H263" s="10"/>
    </row>
    <row r="264" spans="1:8" x14ac:dyDescent="0.3">
      <c r="A264" s="10">
        <f t="shared" si="17"/>
        <v>1922</v>
      </c>
      <c r="B264" s="10" t="s">
        <v>94</v>
      </c>
      <c r="C264" s="10">
        <v>0</v>
      </c>
      <c r="D264" s="10">
        <f t="shared" si="14"/>
        <v>48.441666666666663</v>
      </c>
      <c r="E264" s="10">
        <f t="shared" si="15"/>
        <v>49.954166666666666</v>
      </c>
      <c r="F264" s="10">
        <f t="shared" si="16"/>
        <v>0</v>
      </c>
      <c r="G264" s="10">
        <v>9.1832712749999992</v>
      </c>
      <c r="H264" s="10"/>
    </row>
    <row r="265" spans="1:8" x14ac:dyDescent="0.3">
      <c r="A265" s="10">
        <f t="shared" si="17"/>
        <v>1922</v>
      </c>
      <c r="B265" s="10" t="s">
        <v>95</v>
      </c>
      <c r="C265" s="10">
        <v>33.5</v>
      </c>
      <c r="D265" s="10">
        <f t="shared" ref="D265:D328" si="18">AVERAGE(C259:C270)</f>
        <v>51.466666666666661</v>
      </c>
      <c r="E265" s="10">
        <f t="shared" ref="E265:E328" si="19">AVERAGE(D265,D266)</f>
        <v>49.662499999999994</v>
      </c>
      <c r="F265" s="10">
        <f t="shared" si="16"/>
        <v>67.45532343317393</v>
      </c>
      <c r="G265" s="10">
        <v>25.58720173</v>
      </c>
      <c r="H265" s="10"/>
    </row>
    <row r="266" spans="1:8" x14ac:dyDescent="0.3">
      <c r="A266" s="10">
        <f t="shared" si="17"/>
        <v>1923</v>
      </c>
      <c r="B266" s="10" t="s">
        <v>84</v>
      </c>
      <c r="C266" s="10">
        <v>36.4</v>
      </c>
      <c r="D266" s="10">
        <f t="shared" si="18"/>
        <v>47.858333333333327</v>
      </c>
      <c r="E266" s="10">
        <f t="shared" si="19"/>
        <v>51.583333333333329</v>
      </c>
      <c r="F266" s="10">
        <f t="shared" ref="F266:F329" si="20">C266*100/E266</f>
        <v>70.565428109854608</v>
      </c>
      <c r="G266" s="10">
        <v>53.032540509999997</v>
      </c>
      <c r="H266" s="10"/>
    </row>
    <row r="267" spans="1:8" x14ac:dyDescent="0.3">
      <c r="A267" s="10">
        <f t="shared" si="17"/>
        <v>1923</v>
      </c>
      <c r="B267" s="10" t="s">
        <v>85</v>
      </c>
      <c r="C267" s="10">
        <v>63</v>
      </c>
      <c r="D267" s="10">
        <f t="shared" si="18"/>
        <v>55.308333333333337</v>
      </c>
      <c r="E267" s="10">
        <f t="shared" si="19"/>
        <v>63.37083333333333</v>
      </c>
      <c r="F267" s="10">
        <f t="shared" si="20"/>
        <v>99.414820172266431</v>
      </c>
      <c r="G267" s="10">
        <v>54.877478410000002</v>
      </c>
      <c r="H267" s="10"/>
    </row>
    <row r="268" spans="1:8" x14ac:dyDescent="0.3">
      <c r="A268" s="10">
        <f t="shared" si="17"/>
        <v>1923</v>
      </c>
      <c r="B268" s="10" t="s">
        <v>86</v>
      </c>
      <c r="C268" s="10">
        <v>7.3</v>
      </c>
      <c r="D268" s="10">
        <f t="shared" si="18"/>
        <v>71.433333333333323</v>
      </c>
      <c r="E268" s="10">
        <f t="shared" si="19"/>
        <v>65.779166666666669</v>
      </c>
      <c r="F268" s="10">
        <f t="shared" si="20"/>
        <v>11.097738645721163</v>
      </c>
      <c r="G268" s="10">
        <v>48.786559269999998</v>
      </c>
      <c r="H268" s="10"/>
    </row>
    <row r="269" spans="1:8" x14ac:dyDescent="0.3">
      <c r="A269" s="10">
        <f t="shared" si="17"/>
        <v>1923</v>
      </c>
      <c r="B269" s="10" t="s">
        <v>87</v>
      </c>
      <c r="C269" s="10">
        <v>4.9000000000000004</v>
      </c>
      <c r="D269" s="10">
        <f t="shared" si="18"/>
        <v>60.125</v>
      </c>
      <c r="E269" s="10">
        <f t="shared" si="19"/>
        <v>60.25833333333334</v>
      </c>
      <c r="F269" s="10">
        <f t="shared" si="20"/>
        <v>8.1316553727008714</v>
      </c>
      <c r="G269" s="10">
        <v>25.578543150000002</v>
      </c>
      <c r="H269" s="10"/>
    </row>
    <row r="270" spans="1:8" x14ac:dyDescent="0.3">
      <c r="A270" s="10">
        <f t="shared" si="17"/>
        <v>1923</v>
      </c>
      <c r="B270" s="10" t="s">
        <v>88</v>
      </c>
      <c r="C270" s="10">
        <v>38</v>
      </c>
      <c r="D270" s="10">
        <f t="shared" si="18"/>
        <v>60.391666666666673</v>
      </c>
      <c r="E270" s="10">
        <f t="shared" si="19"/>
        <v>60.495833333333337</v>
      </c>
      <c r="F270" s="10">
        <f t="shared" si="20"/>
        <v>62.814243405193189</v>
      </c>
      <c r="G270" s="10">
        <v>30.81476091</v>
      </c>
      <c r="H270" s="10"/>
    </row>
    <row r="271" spans="1:8" x14ac:dyDescent="0.3">
      <c r="A271" s="10">
        <f t="shared" ref="A271:A334" si="21">A259+1</f>
        <v>1923</v>
      </c>
      <c r="B271" s="10" t="s">
        <v>89</v>
      </c>
      <c r="C271" s="10">
        <v>21.8</v>
      </c>
      <c r="D271" s="10">
        <f t="shared" si="18"/>
        <v>60.6</v>
      </c>
      <c r="E271" s="10">
        <f t="shared" si="19"/>
        <v>61.041666666666671</v>
      </c>
      <c r="F271" s="10">
        <f t="shared" si="20"/>
        <v>35.713310580204777</v>
      </c>
      <c r="G271" s="10">
        <v>99.853818430000004</v>
      </c>
      <c r="H271" s="10"/>
    </row>
    <row r="272" spans="1:8" x14ac:dyDescent="0.3">
      <c r="A272" s="10">
        <f t="shared" si="21"/>
        <v>1923</v>
      </c>
      <c r="B272" s="10" t="s">
        <v>90</v>
      </c>
      <c r="C272" s="10">
        <v>222.2</v>
      </c>
      <c r="D272" s="10">
        <f t="shared" si="18"/>
        <v>61.483333333333341</v>
      </c>
      <c r="E272" s="10">
        <f t="shared" si="19"/>
        <v>61.595833333333339</v>
      </c>
      <c r="F272" s="10">
        <f t="shared" si="20"/>
        <v>360.73868632889128</v>
      </c>
      <c r="G272" s="10">
        <v>347.75440950000001</v>
      </c>
      <c r="H272" s="10"/>
    </row>
    <row r="273" spans="1:8" x14ac:dyDescent="0.3">
      <c r="A273" s="10">
        <f t="shared" si="21"/>
        <v>1923</v>
      </c>
      <c r="B273" s="10" t="s">
        <v>91</v>
      </c>
      <c r="C273" s="10">
        <v>279.10000000000002</v>
      </c>
      <c r="D273" s="10">
        <f t="shared" si="18"/>
        <v>61.708333333333336</v>
      </c>
      <c r="E273" s="10">
        <f t="shared" si="19"/>
        <v>60.845833333333331</v>
      </c>
      <c r="F273" s="10">
        <f t="shared" si="20"/>
        <v>458.70026706841065</v>
      </c>
      <c r="G273" s="10">
        <v>317.7639446</v>
      </c>
      <c r="H273" s="10"/>
    </row>
    <row r="274" spans="1:8" x14ac:dyDescent="0.3">
      <c r="A274" s="10">
        <f t="shared" si="21"/>
        <v>1923</v>
      </c>
      <c r="B274" s="10" t="s">
        <v>92</v>
      </c>
      <c r="C274" s="10">
        <v>12.8</v>
      </c>
      <c r="D274" s="10">
        <f t="shared" si="18"/>
        <v>59.983333333333327</v>
      </c>
      <c r="E274" s="10">
        <f t="shared" si="19"/>
        <v>59.787499999999994</v>
      </c>
      <c r="F274" s="10">
        <f t="shared" si="20"/>
        <v>21.4091574325737</v>
      </c>
      <c r="G274" s="10">
        <v>162.91803630000001</v>
      </c>
      <c r="H274" s="10"/>
    </row>
    <row r="275" spans="1:8" x14ac:dyDescent="0.3">
      <c r="A275" s="10">
        <f t="shared" si="21"/>
        <v>1923</v>
      </c>
      <c r="B275" s="10" t="s">
        <v>93</v>
      </c>
      <c r="C275" s="10">
        <v>5.7</v>
      </c>
      <c r="D275" s="10">
        <f t="shared" si="18"/>
        <v>59.591666666666669</v>
      </c>
      <c r="E275" s="10">
        <f t="shared" si="19"/>
        <v>59.433333333333337</v>
      </c>
      <c r="F275" s="10">
        <f t="shared" si="20"/>
        <v>9.590577678070666</v>
      </c>
      <c r="G275" s="10">
        <v>23.849435939999999</v>
      </c>
      <c r="H275" s="10"/>
    </row>
    <row r="276" spans="1:8" x14ac:dyDescent="0.3">
      <c r="A276" s="10">
        <f t="shared" si="21"/>
        <v>1923</v>
      </c>
      <c r="B276" s="10" t="s">
        <v>94</v>
      </c>
      <c r="C276" s="10">
        <v>2.5</v>
      </c>
      <c r="D276" s="10">
        <f t="shared" si="18"/>
        <v>59.275000000000006</v>
      </c>
      <c r="E276" s="10">
        <f t="shared" si="19"/>
        <v>58.429166666666674</v>
      </c>
      <c r="F276" s="10">
        <f t="shared" si="20"/>
        <v>4.2786850174712967</v>
      </c>
      <c r="G276" s="10">
        <v>9.1832712749999992</v>
      </c>
      <c r="H276" s="10"/>
    </row>
    <row r="277" spans="1:8" x14ac:dyDescent="0.3">
      <c r="A277" s="10">
        <f t="shared" si="21"/>
        <v>1923</v>
      </c>
      <c r="B277" s="10" t="s">
        <v>95</v>
      </c>
      <c r="C277" s="10">
        <v>44.1</v>
      </c>
      <c r="D277" s="10">
        <f t="shared" si="18"/>
        <v>57.583333333333343</v>
      </c>
      <c r="E277" s="10">
        <f t="shared" si="19"/>
        <v>56.770833333333343</v>
      </c>
      <c r="F277" s="10">
        <f t="shared" si="20"/>
        <v>77.680733944954113</v>
      </c>
      <c r="G277" s="10">
        <v>25.58720173</v>
      </c>
      <c r="H277" s="10"/>
    </row>
    <row r="278" spans="1:8" x14ac:dyDescent="0.3">
      <c r="A278" s="10">
        <f t="shared" si="21"/>
        <v>1924</v>
      </c>
      <c r="B278" s="10" t="s">
        <v>84</v>
      </c>
      <c r="C278" s="10">
        <v>39.1</v>
      </c>
      <c r="D278" s="10">
        <f t="shared" si="18"/>
        <v>55.958333333333343</v>
      </c>
      <c r="E278" s="10">
        <f t="shared" si="19"/>
        <v>54.441666666666677</v>
      </c>
      <c r="F278" s="10">
        <f t="shared" si="20"/>
        <v>71.819990815857935</v>
      </c>
      <c r="G278" s="10">
        <v>53.032540509999997</v>
      </c>
      <c r="H278" s="10"/>
    </row>
    <row r="279" spans="1:8" x14ac:dyDescent="0.3">
      <c r="A279" s="10">
        <f t="shared" si="21"/>
        <v>1924</v>
      </c>
      <c r="B279" s="10" t="s">
        <v>85</v>
      </c>
      <c r="C279" s="10">
        <v>42.3</v>
      </c>
      <c r="D279" s="10">
        <f t="shared" si="18"/>
        <v>52.925000000000011</v>
      </c>
      <c r="E279" s="10">
        <f t="shared" si="19"/>
        <v>45.837500000000006</v>
      </c>
      <c r="F279" s="10">
        <f t="shared" si="20"/>
        <v>92.282519770929909</v>
      </c>
      <c r="G279" s="10">
        <v>54.877478410000002</v>
      </c>
      <c r="H279" s="10"/>
    </row>
    <row r="280" spans="1:8" x14ac:dyDescent="0.3">
      <c r="A280" s="10">
        <f t="shared" si="21"/>
        <v>1924</v>
      </c>
      <c r="B280" s="10" t="s">
        <v>86</v>
      </c>
      <c r="C280" s="10">
        <v>2.6</v>
      </c>
      <c r="D280" s="10">
        <f t="shared" si="18"/>
        <v>38.75</v>
      </c>
      <c r="E280" s="10">
        <f t="shared" si="19"/>
        <v>44.674999999999997</v>
      </c>
      <c r="F280" s="10">
        <f t="shared" si="20"/>
        <v>5.8198097369893684</v>
      </c>
      <c r="G280" s="10">
        <v>48.786559269999998</v>
      </c>
      <c r="H280" s="10"/>
    </row>
    <row r="281" spans="1:8" x14ac:dyDescent="0.3">
      <c r="A281" s="10">
        <f t="shared" si="21"/>
        <v>1924</v>
      </c>
      <c r="B281" s="10" t="s">
        <v>87</v>
      </c>
      <c r="C281" s="10">
        <v>1.1000000000000001</v>
      </c>
      <c r="D281" s="10">
        <f t="shared" si="18"/>
        <v>50.6</v>
      </c>
      <c r="E281" s="10">
        <f t="shared" si="19"/>
        <v>50.383333333333333</v>
      </c>
      <c r="F281" s="10">
        <f t="shared" si="20"/>
        <v>2.1832616606020512</v>
      </c>
      <c r="G281" s="10">
        <v>25.578543150000002</v>
      </c>
      <c r="H281" s="10"/>
    </row>
    <row r="282" spans="1:8" x14ac:dyDescent="0.3">
      <c r="A282" s="10">
        <f t="shared" si="21"/>
        <v>1924</v>
      </c>
      <c r="B282" s="10" t="s">
        <v>88</v>
      </c>
      <c r="C282" s="10">
        <v>17.7</v>
      </c>
      <c r="D282" s="10">
        <f t="shared" si="18"/>
        <v>50.166666666666664</v>
      </c>
      <c r="E282" s="10">
        <f t="shared" si="19"/>
        <v>50.108333333333334</v>
      </c>
      <c r="F282" s="10">
        <f t="shared" si="20"/>
        <v>35.323465824047894</v>
      </c>
      <c r="G282" s="10">
        <v>30.81476091</v>
      </c>
      <c r="H282" s="10"/>
    </row>
    <row r="283" spans="1:8" x14ac:dyDescent="0.3">
      <c r="A283" s="10">
        <f t="shared" si="21"/>
        <v>1924</v>
      </c>
      <c r="B283" s="10" t="s">
        <v>89</v>
      </c>
      <c r="C283" s="10">
        <v>2.2999999999999998</v>
      </c>
      <c r="D283" s="10">
        <f t="shared" si="18"/>
        <v>50.050000000000004</v>
      </c>
      <c r="E283" s="10">
        <f t="shared" si="19"/>
        <v>49.645833333333336</v>
      </c>
      <c r="F283" s="10">
        <f t="shared" si="20"/>
        <v>4.6328157784305493</v>
      </c>
      <c r="G283" s="10">
        <v>99.853818430000004</v>
      </c>
      <c r="H283" s="10"/>
    </row>
    <row r="284" spans="1:8" x14ac:dyDescent="0.3">
      <c r="A284" s="10">
        <f t="shared" si="21"/>
        <v>1924</v>
      </c>
      <c r="B284" s="10" t="s">
        <v>90</v>
      </c>
      <c r="C284" s="10">
        <v>185.8</v>
      </c>
      <c r="D284" s="10">
        <f t="shared" si="18"/>
        <v>49.241666666666667</v>
      </c>
      <c r="E284" s="10">
        <f t="shared" si="19"/>
        <v>48.366666666666667</v>
      </c>
      <c r="F284" s="10">
        <f t="shared" si="20"/>
        <v>384.14886285320466</v>
      </c>
      <c r="G284" s="10">
        <v>347.75440950000001</v>
      </c>
      <c r="H284" s="10"/>
    </row>
    <row r="285" spans="1:8" x14ac:dyDescent="0.3">
      <c r="A285" s="10">
        <f t="shared" si="21"/>
        <v>1924</v>
      </c>
      <c r="B285" s="10" t="s">
        <v>91</v>
      </c>
      <c r="C285" s="10">
        <v>109</v>
      </c>
      <c r="D285" s="10">
        <f t="shared" si="18"/>
        <v>47.491666666666667</v>
      </c>
      <c r="E285" s="10">
        <f t="shared" si="19"/>
        <v>45.81666666666667</v>
      </c>
      <c r="F285" s="10">
        <f t="shared" si="20"/>
        <v>237.90469261549651</v>
      </c>
      <c r="G285" s="10">
        <v>317.7639446</v>
      </c>
      <c r="H285" s="10"/>
    </row>
    <row r="286" spans="1:8" x14ac:dyDescent="0.3">
      <c r="A286" s="10">
        <f t="shared" si="21"/>
        <v>1924</v>
      </c>
      <c r="B286" s="10" t="s">
        <v>92</v>
      </c>
      <c r="C286" s="10">
        <v>155</v>
      </c>
      <c r="D286" s="10">
        <f t="shared" si="18"/>
        <v>44.141666666666673</v>
      </c>
      <c r="E286" s="10">
        <f t="shared" si="19"/>
        <v>44.079166666666673</v>
      </c>
      <c r="F286" s="10">
        <f t="shared" si="20"/>
        <v>351.64004159183281</v>
      </c>
      <c r="G286" s="10">
        <v>162.91803630000001</v>
      </c>
      <c r="H286" s="10"/>
    </row>
    <row r="287" spans="1:8" x14ac:dyDescent="0.3">
      <c r="A287" s="10">
        <f t="shared" si="21"/>
        <v>1924</v>
      </c>
      <c r="B287" s="10" t="s">
        <v>93</v>
      </c>
      <c r="C287" s="10">
        <v>0.5</v>
      </c>
      <c r="D287" s="10">
        <f t="shared" si="18"/>
        <v>44.016666666666673</v>
      </c>
      <c r="E287" s="10">
        <f t="shared" si="19"/>
        <v>44.291666666666671</v>
      </c>
      <c r="F287" s="10">
        <f t="shared" si="20"/>
        <v>1.1288805268109123</v>
      </c>
      <c r="G287" s="10">
        <v>23.849435939999999</v>
      </c>
      <c r="H287" s="10"/>
    </row>
    <row r="288" spans="1:8" x14ac:dyDescent="0.3">
      <c r="A288" s="10">
        <f t="shared" si="21"/>
        <v>1924</v>
      </c>
      <c r="B288" s="10" t="s">
        <v>94</v>
      </c>
      <c r="C288" s="10">
        <v>1.1000000000000001</v>
      </c>
      <c r="D288" s="10">
        <f t="shared" si="18"/>
        <v>44.56666666666667</v>
      </c>
      <c r="E288" s="10">
        <f t="shared" si="19"/>
        <v>44.708333333333343</v>
      </c>
      <c r="F288" s="10">
        <f t="shared" si="20"/>
        <v>2.460391425908667</v>
      </c>
      <c r="G288" s="10">
        <v>9.1832712749999992</v>
      </c>
      <c r="H288" s="10"/>
    </row>
    <row r="289" spans="1:8" x14ac:dyDescent="0.3">
      <c r="A289" s="10">
        <f t="shared" si="21"/>
        <v>1924</v>
      </c>
      <c r="B289" s="10" t="s">
        <v>95</v>
      </c>
      <c r="C289" s="10">
        <v>34.4</v>
      </c>
      <c r="D289" s="10">
        <f t="shared" si="18"/>
        <v>44.850000000000016</v>
      </c>
      <c r="E289" s="10">
        <f t="shared" si="19"/>
        <v>49.116666666666681</v>
      </c>
      <c r="F289" s="10">
        <f t="shared" si="20"/>
        <v>70.037326094333196</v>
      </c>
      <c r="G289" s="10">
        <v>25.58720173</v>
      </c>
      <c r="H289" s="10"/>
    </row>
    <row r="290" spans="1:8" x14ac:dyDescent="0.3">
      <c r="A290" s="10">
        <f t="shared" si="21"/>
        <v>1925</v>
      </c>
      <c r="B290" s="10" t="s">
        <v>84</v>
      </c>
      <c r="C290" s="10">
        <v>18.100000000000001</v>
      </c>
      <c r="D290" s="10">
        <f t="shared" si="18"/>
        <v>53.383333333333347</v>
      </c>
      <c r="E290" s="10">
        <f t="shared" si="19"/>
        <v>57.491666666666674</v>
      </c>
      <c r="F290" s="10">
        <f t="shared" si="20"/>
        <v>31.482823597622843</v>
      </c>
      <c r="G290" s="10">
        <v>53.032540509999997</v>
      </c>
      <c r="H290" s="10"/>
    </row>
    <row r="291" spans="1:8" x14ac:dyDescent="0.3">
      <c r="A291" s="10">
        <f t="shared" si="21"/>
        <v>1925</v>
      </c>
      <c r="B291" s="10" t="s">
        <v>85</v>
      </c>
      <c r="C291" s="10">
        <v>2.1</v>
      </c>
      <c r="D291" s="10">
        <f t="shared" si="18"/>
        <v>61.6</v>
      </c>
      <c r="E291" s="10">
        <f t="shared" si="19"/>
        <v>63.674999999999997</v>
      </c>
      <c r="F291" s="10">
        <f t="shared" si="20"/>
        <v>3.2979976442873973</v>
      </c>
      <c r="G291" s="10">
        <v>54.877478410000002</v>
      </c>
      <c r="H291" s="10"/>
    </row>
    <row r="292" spans="1:8" x14ac:dyDescent="0.3">
      <c r="A292" s="10">
        <f t="shared" si="21"/>
        <v>1925</v>
      </c>
      <c r="B292" s="10" t="s">
        <v>86</v>
      </c>
      <c r="C292" s="10">
        <v>1.1000000000000001</v>
      </c>
      <c r="D292" s="10">
        <f t="shared" si="18"/>
        <v>65.75</v>
      </c>
      <c r="E292" s="10">
        <f t="shared" si="19"/>
        <v>59.891666666666666</v>
      </c>
      <c r="F292" s="10">
        <f t="shared" si="20"/>
        <v>1.8366495060525951</v>
      </c>
      <c r="G292" s="10">
        <v>48.786559269999998</v>
      </c>
      <c r="H292" s="10"/>
    </row>
    <row r="293" spans="1:8" x14ac:dyDescent="0.3">
      <c r="A293" s="10">
        <f t="shared" si="21"/>
        <v>1925</v>
      </c>
      <c r="B293" s="10" t="s">
        <v>87</v>
      </c>
      <c r="C293" s="10">
        <v>7.7</v>
      </c>
      <c r="D293" s="10">
        <f t="shared" si="18"/>
        <v>54.033333333333331</v>
      </c>
      <c r="E293" s="10">
        <f t="shared" si="19"/>
        <v>54.325000000000003</v>
      </c>
      <c r="F293" s="10">
        <f t="shared" si="20"/>
        <v>14.173953060285319</v>
      </c>
      <c r="G293" s="10">
        <v>25.578543150000002</v>
      </c>
      <c r="H293" s="10"/>
    </row>
    <row r="294" spans="1:8" x14ac:dyDescent="0.3">
      <c r="A294" s="10">
        <f t="shared" si="21"/>
        <v>1925</v>
      </c>
      <c r="B294" s="10" t="s">
        <v>88</v>
      </c>
      <c r="C294" s="10">
        <v>21.1</v>
      </c>
      <c r="D294" s="10">
        <f t="shared" si="18"/>
        <v>54.616666666666667</v>
      </c>
      <c r="E294" s="10">
        <f t="shared" si="19"/>
        <v>54.979166666666664</v>
      </c>
      <c r="F294" s="10">
        <f t="shared" si="20"/>
        <v>38.378173550587348</v>
      </c>
      <c r="G294" s="10">
        <v>30.81476091</v>
      </c>
      <c r="H294" s="10"/>
    </row>
    <row r="295" spans="1:8" x14ac:dyDescent="0.3">
      <c r="A295" s="10">
        <f t="shared" si="21"/>
        <v>1925</v>
      </c>
      <c r="B295" s="10" t="s">
        <v>89</v>
      </c>
      <c r="C295" s="10">
        <v>104.7</v>
      </c>
      <c r="D295" s="10">
        <f t="shared" si="18"/>
        <v>55.341666666666661</v>
      </c>
      <c r="E295" s="10">
        <f t="shared" si="19"/>
        <v>53.908333333333331</v>
      </c>
      <c r="F295" s="10">
        <f t="shared" si="20"/>
        <v>194.21858092440871</v>
      </c>
      <c r="G295" s="10">
        <v>99.853818430000004</v>
      </c>
      <c r="H295" s="10"/>
    </row>
    <row r="296" spans="1:8" x14ac:dyDescent="0.3">
      <c r="A296" s="10">
        <f t="shared" si="21"/>
        <v>1925</v>
      </c>
      <c r="B296" s="10" t="s">
        <v>90</v>
      </c>
      <c r="C296" s="10">
        <v>284.39999999999998</v>
      </c>
      <c r="D296" s="10">
        <f t="shared" si="18"/>
        <v>52.474999999999994</v>
      </c>
      <c r="E296" s="10">
        <f t="shared" si="19"/>
        <v>52.308333333333323</v>
      </c>
      <c r="F296" s="10">
        <f t="shared" si="20"/>
        <v>543.69921937231163</v>
      </c>
      <c r="G296" s="10">
        <v>347.75440950000001</v>
      </c>
      <c r="H296" s="10"/>
    </row>
    <row r="297" spans="1:8" x14ac:dyDescent="0.3">
      <c r="A297" s="10">
        <f t="shared" si="21"/>
        <v>1925</v>
      </c>
      <c r="B297" s="10" t="s">
        <v>91</v>
      </c>
      <c r="C297" s="10">
        <v>158.80000000000001</v>
      </c>
      <c r="D297" s="10">
        <f t="shared" si="18"/>
        <v>52.141666666666659</v>
      </c>
      <c r="E297" s="10">
        <f t="shared" si="19"/>
        <v>52.36666666666666</v>
      </c>
      <c r="F297" s="10">
        <f t="shared" si="20"/>
        <v>303.24633991088484</v>
      </c>
      <c r="G297" s="10">
        <v>317.7639446</v>
      </c>
      <c r="H297" s="10"/>
    </row>
    <row r="298" spans="1:8" x14ac:dyDescent="0.3">
      <c r="A298" s="10">
        <f t="shared" si="21"/>
        <v>1925</v>
      </c>
      <c r="B298" s="10" t="s">
        <v>92</v>
      </c>
      <c r="C298" s="10">
        <v>14.4</v>
      </c>
      <c r="D298" s="10">
        <f t="shared" si="18"/>
        <v>52.591666666666661</v>
      </c>
      <c r="E298" s="10">
        <f t="shared" si="19"/>
        <v>54.637500000000003</v>
      </c>
      <c r="F298" s="10">
        <f t="shared" si="20"/>
        <v>26.355525051475635</v>
      </c>
      <c r="G298" s="10">
        <v>162.91803630000001</v>
      </c>
      <c r="H298" s="10"/>
    </row>
    <row r="299" spans="1:8" x14ac:dyDescent="0.3">
      <c r="A299" s="10">
        <f t="shared" si="21"/>
        <v>1925</v>
      </c>
      <c r="B299" s="10" t="s">
        <v>93</v>
      </c>
      <c r="C299" s="10">
        <v>7.5</v>
      </c>
      <c r="D299" s="10">
        <f t="shared" si="18"/>
        <v>56.683333333333337</v>
      </c>
      <c r="E299" s="10">
        <f t="shared" si="19"/>
        <v>57.037500000000009</v>
      </c>
      <c r="F299" s="10">
        <f t="shared" si="20"/>
        <v>13.149243918474685</v>
      </c>
      <c r="G299" s="10">
        <v>23.849435939999999</v>
      </c>
      <c r="H299" s="10"/>
    </row>
    <row r="300" spans="1:8" x14ac:dyDescent="0.3">
      <c r="A300" s="10">
        <f t="shared" si="21"/>
        <v>1925</v>
      </c>
      <c r="B300" s="10" t="s">
        <v>94</v>
      </c>
      <c r="C300" s="10">
        <v>9.8000000000000007</v>
      </c>
      <c r="D300" s="10">
        <f t="shared" si="18"/>
        <v>57.391666666666673</v>
      </c>
      <c r="E300" s="10">
        <f t="shared" si="19"/>
        <v>57.966666666666669</v>
      </c>
      <c r="F300" s="10">
        <f t="shared" si="20"/>
        <v>16.906267970097758</v>
      </c>
      <c r="G300" s="10">
        <v>9.1832712749999992</v>
      </c>
      <c r="H300" s="10"/>
    </row>
    <row r="301" spans="1:8" x14ac:dyDescent="0.3">
      <c r="A301" s="10">
        <f t="shared" si="21"/>
        <v>1925</v>
      </c>
      <c r="B301" s="10" t="s">
        <v>95</v>
      </c>
      <c r="C301" s="10">
        <v>0</v>
      </c>
      <c r="D301" s="10">
        <f t="shared" si="18"/>
        <v>58.541666666666664</v>
      </c>
      <c r="E301" s="10">
        <f t="shared" si="19"/>
        <v>54.479166666666671</v>
      </c>
      <c r="F301" s="10">
        <f t="shared" si="20"/>
        <v>0</v>
      </c>
      <c r="G301" s="10">
        <v>25.58720173</v>
      </c>
      <c r="H301" s="10"/>
    </row>
    <row r="302" spans="1:8" x14ac:dyDescent="0.3">
      <c r="A302" s="10">
        <f t="shared" si="21"/>
        <v>1926</v>
      </c>
      <c r="B302" s="10" t="s">
        <v>84</v>
      </c>
      <c r="C302" s="10">
        <v>14.1</v>
      </c>
      <c r="D302" s="10">
        <f t="shared" si="18"/>
        <v>50.416666666666679</v>
      </c>
      <c r="E302" s="10">
        <f t="shared" si="19"/>
        <v>46.44166666666667</v>
      </c>
      <c r="F302" s="10">
        <f t="shared" si="20"/>
        <v>30.36066750403732</v>
      </c>
      <c r="G302" s="10">
        <v>53.032540509999997</v>
      </c>
      <c r="H302" s="10"/>
    </row>
    <row r="303" spans="1:8" x14ac:dyDescent="0.3">
      <c r="A303" s="10">
        <f t="shared" si="21"/>
        <v>1926</v>
      </c>
      <c r="B303" s="10" t="s">
        <v>85</v>
      </c>
      <c r="C303" s="10">
        <v>7.5</v>
      </c>
      <c r="D303" s="10">
        <f t="shared" si="18"/>
        <v>42.466666666666661</v>
      </c>
      <c r="E303" s="10">
        <f t="shared" si="19"/>
        <v>45.36666666666666</v>
      </c>
      <c r="F303" s="10">
        <f t="shared" si="20"/>
        <v>16.531961792799414</v>
      </c>
      <c r="G303" s="10">
        <v>54.877478410000002</v>
      </c>
      <c r="H303" s="10"/>
    </row>
    <row r="304" spans="1:8" x14ac:dyDescent="0.3">
      <c r="A304" s="10">
        <f t="shared" si="21"/>
        <v>1926</v>
      </c>
      <c r="B304" s="10" t="s">
        <v>86</v>
      </c>
      <c r="C304" s="10">
        <v>50.2</v>
      </c>
      <c r="D304" s="10">
        <f t="shared" si="18"/>
        <v>48.266666666666659</v>
      </c>
      <c r="E304" s="10">
        <f t="shared" si="19"/>
        <v>49.920833333333327</v>
      </c>
      <c r="F304" s="10">
        <f t="shared" si="20"/>
        <v>100.5592187630415</v>
      </c>
      <c r="G304" s="10">
        <v>48.786559269999998</v>
      </c>
      <c r="H304" s="10"/>
    </row>
    <row r="305" spans="1:8" x14ac:dyDescent="0.3">
      <c r="A305" s="10">
        <f t="shared" si="21"/>
        <v>1926</v>
      </c>
      <c r="B305" s="10" t="s">
        <v>87</v>
      </c>
      <c r="C305" s="10">
        <v>16.2</v>
      </c>
      <c r="D305" s="10">
        <f t="shared" si="18"/>
        <v>51.574999999999996</v>
      </c>
      <c r="E305" s="10">
        <f t="shared" si="19"/>
        <v>51.266666666666666</v>
      </c>
      <c r="F305" s="10">
        <f t="shared" si="20"/>
        <v>31.599479843953187</v>
      </c>
      <c r="G305" s="10">
        <v>25.578543150000002</v>
      </c>
      <c r="H305" s="10"/>
    </row>
    <row r="306" spans="1:8" x14ac:dyDescent="0.3">
      <c r="A306" s="10">
        <f t="shared" si="21"/>
        <v>1926</v>
      </c>
      <c r="B306" s="10" t="s">
        <v>88</v>
      </c>
      <c r="C306" s="10">
        <v>34.9</v>
      </c>
      <c r="D306" s="10">
        <f t="shared" si="18"/>
        <v>50.958333333333336</v>
      </c>
      <c r="E306" s="10">
        <f t="shared" si="19"/>
        <v>50.604166666666671</v>
      </c>
      <c r="F306" s="10">
        <f t="shared" si="20"/>
        <v>68.966652943598177</v>
      </c>
      <c r="G306" s="10">
        <v>30.81476091</v>
      </c>
      <c r="H306" s="10"/>
    </row>
    <row r="307" spans="1:8" x14ac:dyDescent="0.3">
      <c r="A307" s="10">
        <f t="shared" si="21"/>
        <v>1926</v>
      </c>
      <c r="B307" s="10" t="s">
        <v>89</v>
      </c>
      <c r="C307" s="10">
        <v>7.2</v>
      </c>
      <c r="D307" s="10">
        <f t="shared" si="18"/>
        <v>50.25</v>
      </c>
      <c r="E307" s="10">
        <f t="shared" si="19"/>
        <v>50.433333333333337</v>
      </c>
      <c r="F307" s="10">
        <f t="shared" si="20"/>
        <v>14.276272306675478</v>
      </c>
      <c r="G307" s="10">
        <v>99.853818430000004</v>
      </c>
      <c r="H307" s="10"/>
    </row>
    <row r="308" spans="1:8" x14ac:dyDescent="0.3">
      <c r="A308" s="10">
        <f t="shared" si="21"/>
        <v>1926</v>
      </c>
      <c r="B308" s="10" t="s">
        <v>90</v>
      </c>
      <c r="C308" s="10">
        <v>189</v>
      </c>
      <c r="D308" s="10">
        <f t="shared" si="18"/>
        <v>50.616666666666667</v>
      </c>
      <c r="E308" s="10">
        <f t="shared" si="19"/>
        <v>50.058333333333337</v>
      </c>
      <c r="F308" s="10">
        <f t="shared" si="20"/>
        <v>377.55951390044947</v>
      </c>
      <c r="G308" s="10">
        <v>347.75440950000001</v>
      </c>
      <c r="H308" s="10"/>
    </row>
    <row r="309" spans="1:8" x14ac:dyDescent="0.3">
      <c r="A309" s="10">
        <f t="shared" si="21"/>
        <v>1926</v>
      </c>
      <c r="B309" s="10" t="s">
        <v>91</v>
      </c>
      <c r="C309" s="10">
        <v>228.4</v>
      </c>
      <c r="D309" s="10">
        <f t="shared" si="18"/>
        <v>49.5</v>
      </c>
      <c r="E309" s="10">
        <f t="shared" si="19"/>
        <v>50.845833333333331</v>
      </c>
      <c r="F309" s="10">
        <f t="shared" si="20"/>
        <v>449.20101614357128</v>
      </c>
      <c r="G309" s="10">
        <v>317.7639446</v>
      </c>
      <c r="H309" s="10"/>
    </row>
    <row r="310" spans="1:8" x14ac:dyDescent="0.3">
      <c r="A310" s="10">
        <f t="shared" si="21"/>
        <v>1926</v>
      </c>
      <c r="B310" s="10" t="s">
        <v>92</v>
      </c>
      <c r="C310" s="10">
        <v>54.1</v>
      </c>
      <c r="D310" s="10">
        <f t="shared" si="18"/>
        <v>52.191666666666663</v>
      </c>
      <c r="E310" s="10">
        <f t="shared" si="19"/>
        <v>50.754166666666663</v>
      </c>
      <c r="F310" s="10">
        <f t="shared" si="20"/>
        <v>106.59223380674823</v>
      </c>
      <c r="G310" s="10">
        <v>162.91803630000001</v>
      </c>
      <c r="H310" s="10"/>
    </row>
    <row r="311" spans="1:8" x14ac:dyDescent="0.3">
      <c r="A311" s="10">
        <f t="shared" si="21"/>
        <v>1926</v>
      </c>
      <c r="B311" s="10" t="s">
        <v>93</v>
      </c>
      <c r="C311" s="10">
        <v>0.1</v>
      </c>
      <c r="D311" s="10">
        <f t="shared" si="18"/>
        <v>49.31666666666667</v>
      </c>
      <c r="E311" s="10">
        <f t="shared" si="19"/>
        <v>48.916666666666671</v>
      </c>
      <c r="F311" s="10">
        <f t="shared" si="20"/>
        <v>0.20442930153321975</v>
      </c>
      <c r="G311" s="10">
        <v>23.849435939999999</v>
      </c>
      <c r="H311" s="10"/>
    </row>
    <row r="312" spans="1:8" x14ac:dyDescent="0.3">
      <c r="A312" s="10">
        <f t="shared" si="21"/>
        <v>1926</v>
      </c>
      <c r="B312" s="10" t="s">
        <v>94</v>
      </c>
      <c r="C312" s="10">
        <v>1.3</v>
      </c>
      <c r="D312" s="10">
        <f t="shared" si="18"/>
        <v>48.516666666666673</v>
      </c>
      <c r="E312" s="10">
        <f t="shared" si="19"/>
        <v>47.816666666666677</v>
      </c>
      <c r="F312" s="10">
        <f t="shared" si="20"/>
        <v>2.7187173231090966</v>
      </c>
      <c r="G312" s="10">
        <v>9.1832712749999992</v>
      </c>
      <c r="H312" s="10"/>
    </row>
    <row r="313" spans="1:8" x14ac:dyDescent="0.3">
      <c r="A313" s="10">
        <f t="shared" si="21"/>
        <v>1926</v>
      </c>
      <c r="B313" s="10" t="s">
        <v>95</v>
      </c>
      <c r="C313" s="10">
        <v>4.4000000000000004</v>
      </c>
      <c r="D313" s="10">
        <f t="shared" si="18"/>
        <v>47.116666666666674</v>
      </c>
      <c r="E313" s="10">
        <f t="shared" si="19"/>
        <v>47.591666666666669</v>
      </c>
      <c r="F313" s="10">
        <f t="shared" si="20"/>
        <v>9.2453160567326229</v>
      </c>
      <c r="G313" s="10">
        <v>25.58720173</v>
      </c>
      <c r="H313" s="10"/>
    </row>
    <row r="314" spans="1:8" x14ac:dyDescent="0.3">
      <c r="A314" s="10">
        <f t="shared" si="21"/>
        <v>1927</v>
      </c>
      <c r="B314" s="10" t="s">
        <v>84</v>
      </c>
      <c r="C314" s="10">
        <v>0.7</v>
      </c>
      <c r="D314" s="10">
        <f t="shared" si="18"/>
        <v>48.06666666666667</v>
      </c>
      <c r="E314" s="10">
        <f t="shared" si="19"/>
        <v>49.612500000000004</v>
      </c>
      <c r="F314" s="10">
        <f t="shared" si="20"/>
        <v>1.4109347442680775</v>
      </c>
      <c r="G314" s="10">
        <v>53.032540509999997</v>
      </c>
      <c r="H314" s="10"/>
    </row>
    <row r="315" spans="1:8" x14ac:dyDescent="0.3">
      <c r="A315" s="10">
        <f t="shared" si="21"/>
        <v>1927</v>
      </c>
      <c r="B315" s="10" t="s">
        <v>85</v>
      </c>
      <c r="C315" s="10">
        <v>39.799999999999997</v>
      </c>
      <c r="D315" s="10">
        <f t="shared" si="18"/>
        <v>51.158333333333339</v>
      </c>
      <c r="E315" s="10">
        <f t="shared" si="19"/>
        <v>45.608333333333334</v>
      </c>
      <c r="F315" s="10">
        <f t="shared" si="20"/>
        <v>87.264754248127161</v>
      </c>
      <c r="G315" s="10">
        <v>54.877478410000002</v>
      </c>
      <c r="H315" s="10"/>
    </row>
    <row r="316" spans="1:8" x14ac:dyDescent="0.3">
      <c r="A316" s="10">
        <f t="shared" si="21"/>
        <v>1927</v>
      </c>
      <c r="B316" s="10" t="s">
        <v>86</v>
      </c>
      <c r="C316" s="10">
        <v>15.7</v>
      </c>
      <c r="D316" s="10">
        <f t="shared" si="18"/>
        <v>40.05833333333333</v>
      </c>
      <c r="E316" s="10">
        <f t="shared" si="19"/>
        <v>38.837499999999999</v>
      </c>
      <c r="F316" s="10">
        <f t="shared" si="20"/>
        <v>40.424847119407794</v>
      </c>
      <c r="G316" s="10">
        <v>48.786559269999998</v>
      </c>
      <c r="H316" s="10"/>
    </row>
    <row r="317" spans="1:8" x14ac:dyDescent="0.3">
      <c r="A317" s="10">
        <f t="shared" si="21"/>
        <v>1927</v>
      </c>
      <c r="B317" s="10" t="s">
        <v>87</v>
      </c>
      <c r="C317" s="10">
        <v>6.6</v>
      </c>
      <c r="D317" s="10">
        <f t="shared" si="18"/>
        <v>37.616666666666667</v>
      </c>
      <c r="E317" s="10">
        <f t="shared" si="19"/>
        <v>37.841666666666669</v>
      </c>
      <c r="F317" s="10">
        <f t="shared" si="20"/>
        <v>17.441092270425017</v>
      </c>
      <c r="G317" s="10">
        <v>25.578543150000002</v>
      </c>
      <c r="H317" s="10"/>
    </row>
    <row r="318" spans="1:8" x14ac:dyDescent="0.3">
      <c r="A318" s="10">
        <f t="shared" si="21"/>
        <v>1927</v>
      </c>
      <c r="B318" s="10" t="s">
        <v>88</v>
      </c>
      <c r="C318" s="10">
        <v>18.100000000000001</v>
      </c>
      <c r="D318" s="10">
        <f t="shared" si="18"/>
        <v>38.066666666666663</v>
      </c>
      <c r="E318" s="10">
        <f t="shared" si="19"/>
        <v>38.108333333333334</v>
      </c>
      <c r="F318" s="10">
        <f t="shared" si="20"/>
        <v>47.496173190465782</v>
      </c>
      <c r="G318" s="10">
        <v>30.81476091</v>
      </c>
      <c r="H318" s="10"/>
    </row>
    <row r="319" spans="1:8" x14ac:dyDescent="0.3">
      <c r="A319" s="10">
        <f t="shared" si="21"/>
        <v>1927</v>
      </c>
      <c r="B319" s="10" t="s">
        <v>89</v>
      </c>
      <c r="C319" s="10">
        <v>18.600000000000001</v>
      </c>
      <c r="D319" s="10">
        <f t="shared" si="18"/>
        <v>38.15</v>
      </c>
      <c r="E319" s="10">
        <f t="shared" si="19"/>
        <v>39.120833333333337</v>
      </c>
      <c r="F319" s="10">
        <f t="shared" si="20"/>
        <v>47.544999467461928</v>
      </c>
      <c r="G319" s="10">
        <v>99.853818430000004</v>
      </c>
      <c r="H319" s="10"/>
    </row>
    <row r="320" spans="1:8" x14ac:dyDescent="0.3">
      <c r="A320" s="10">
        <f t="shared" si="21"/>
        <v>1927</v>
      </c>
      <c r="B320" s="10" t="s">
        <v>90</v>
      </c>
      <c r="C320" s="10">
        <v>226.1</v>
      </c>
      <c r="D320" s="10">
        <f t="shared" si="18"/>
        <v>40.091666666666669</v>
      </c>
      <c r="E320" s="10">
        <f t="shared" si="19"/>
        <v>41.129166666666663</v>
      </c>
      <c r="F320" s="10">
        <f t="shared" si="20"/>
        <v>549.73153682504312</v>
      </c>
      <c r="G320" s="10">
        <v>347.75440950000001</v>
      </c>
      <c r="H320" s="10"/>
    </row>
    <row r="321" spans="1:8" x14ac:dyDescent="0.3">
      <c r="A321" s="10">
        <f t="shared" si="21"/>
        <v>1927</v>
      </c>
      <c r="B321" s="10" t="s">
        <v>91</v>
      </c>
      <c r="C321" s="10">
        <v>95.2</v>
      </c>
      <c r="D321" s="10">
        <f t="shared" si="18"/>
        <v>42.166666666666664</v>
      </c>
      <c r="E321" s="10">
        <f t="shared" si="19"/>
        <v>41.395833333333336</v>
      </c>
      <c r="F321" s="10">
        <f t="shared" si="20"/>
        <v>229.97483643683944</v>
      </c>
      <c r="G321" s="10">
        <v>317.7639446</v>
      </c>
      <c r="H321" s="10"/>
    </row>
    <row r="322" spans="1:8" x14ac:dyDescent="0.3">
      <c r="A322" s="10">
        <f t="shared" si="21"/>
        <v>1927</v>
      </c>
      <c r="B322" s="10" t="s">
        <v>92</v>
      </c>
      <c r="C322" s="10">
        <v>24.8</v>
      </c>
      <c r="D322" s="10">
        <f t="shared" si="18"/>
        <v>40.625000000000007</v>
      </c>
      <c r="E322" s="10">
        <f t="shared" si="19"/>
        <v>40.233333333333334</v>
      </c>
      <c r="F322" s="10">
        <f t="shared" si="20"/>
        <v>61.640430820215407</v>
      </c>
      <c r="G322" s="10">
        <v>162.91803630000001</v>
      </c>
      <c r="H322" s="10"/>
    </row>
    <row r="323" spans="1:8" x14ac:dyDescent="0.3">
      <c r="A323" s="10">
        <f t="shared" si="21"/>
        <v>1927</v>
      </c>
      <c r="B323" s="10" t="s">
        <v>93</v>
      </c>
      <c r="C323" s="10">
        <v>5.5</v>
      </c>
      <c r="D323" s="10">
        <f t="shared" si="18"/>
        <v>39.841666666666669</v>
      </c>
      <c r="E323" s="10">
        <f t="shared" si="19"/>
        <v>39.991666666666674</v>
      </c>
      <c r="F323" s="10">
        <f t="shared" si="20"/>
        <v>13.752865180245882</v>
      </c>
      <c r="G323" s="10">
        <v>23.849435939999999</v>
      </c>
      <c r="H323" s="10"/>
    </row>
    <row r="324" spans="1:8" x14ac:dyDescent="0.3">
      <c r="A324" s="10">
        <f t="shared" si="21"/>
        <v>1927</v>
      </c>
      <c r="B324" s="10" t="s">
        <v>94</v>
      </c>
      <c r="C324" s="10">
        <v>2.2999999999999998</v>
      </c>
      <c r="D324" s="10">
        <f t="shared" si="18"/>
        <v>40.141666666666673</v>
      </c>
      <c r="E324" s="10">
        <f t="shared" si="19"/>
        <v>39.50416666666667</v>
      </c>
      <c r="F324" s="10">
        <f t="shared" si="20"/>
        <v>5.8221706571036798</v>
      </c>
      <c r="G324" s="10">
        <v>9.1832712749999992</v>
      </c>
      <c r="H324" s="10"/>
    </row>
    <row r="325" spans="1:8" x14ac:dyDescent="0.3">
      <c r="A325" s="10">
        <f t="shared" si="21"/>
        <v>1927</v>
      </c>
      <c r="B325" s="10" t="s">
        <v>95</v>
      </c>
      <c r="C325" s="10">
        <v>27.7</v>
      </c>
      <c r="D325" s="10">
        <f t="shared" si="18"/>
        <v>38.866666666666667</v>
      </c>
      <c r="E325" s="10">
        <f t="shared" si="19"/>
        <v>39.545833333333334</v>
      </c>
      <c r="F325" s="10">
        <f t="shared" si="20"/>
        <v>70.045306079443677</v>
      </c>
      <c r="G325" s="10">
        <v>25.58720173</v>
      </c>
      <c r="H325" s="10"/>
    </row>
    <row r="326" spans="1:8" x14ac:dyDescent="0.3">
      <c r="A326" s="10">
        <f t="shared" si="21"/>
        <v>1928</v>
      </c>
      <c r="B326" s="10" t="s">
        <v>84</v>
      </c>
      <c r="C326" s="10">
        <v>25.6</v>
      </c>
      <c r="D326" s="10">
        <f t="shared" si="18"/>
        <v>40.225000000000001</v>
      </c>
      <c r="E326" s="10">
        <f t="shared" si="19"/>
        <v>34.650000000000006</v>
      </c>
      <c r="F326" s="10">
        <f t="shared" si="20"/>
        <v>73.881673881673876</v>
      </c>
      <c r="G326" s="10">
        <v>53.032540509999997</v>
      </c>
      <c r="H326" s="10"/>
    </row>
    <row r="327" spans="1:8" x14ac:dyDescent="0.3">
      <c r="A327" s="10">
        <f t="shared" si="21"/>
        <v>1928</v>
      </c>
      <c r="B327" s="10" t="s">
        <v>85</v>
      </c>
      <c r="C327" s="10">
        <v>21.3</v>
      </c>
      <c r="D327" s="10">
        <f t="shared" si="18"/>
        <v>29.075000000000003</v>
      </c>
      <c r="E327" s="10">
        <f t="shared" si="19"/>
        <v>30.116666666666667</v>
      </c>
      <c r="F327" s="10">
        <f t="shared" si="20"/>
        <v>70.724958494742665</v>
      </c>
      <c r="G327" s="10">
        <v>54.877478410000002</v>
      </c>
      <c r="H327" s="10"/>
    </row>
    <row r="328" spans="1:8" x14ac:dyDescent="0.3">
      <c r="A328" s="10">
        <f t="shared" si="21"/>
        <v>1928</v>
      </c>
      <c r="B328" s="10" t="s">
        <v>86</v>
      </c>
      <c r="C328" s="10">
        <v>6.3</v>
      </c>
      <c r="D328" s="10">
        <f t="shared" si="18"/>
        <v>31.158333333333331</v>
      </c>
      <c r="E328" s="10">
        <f t="shared" si="19"/>
        <v>32.575000000000003</v>
      </c>
      <c r="F328" s="10">
        <f t="shared" si="20"/>
        <v>19.339984650805832</v>
      </c>
      <c r="G328" s="10">
        <v>48.786559269999998</v>
      </c>
      <c r="H328" s="10"/>
    </row>
    <row r="329" spans="1:8" x14ac:dyDescent="0.3">
      <c r="A329" s="10">
        <f t="shared" si="21"/>
        <v>1928</v>
      </c>
      <c r="B329" s="10" t="s">
        <v>87</v>
      </c>
      <c r="C329" s="10">
        <v>10.199999999999999</v>
      </c>
      <c r="D329" s="10">
        <f t="shared" ref="D329:D392" si="22">AVERAGE(C323:C334)</f>
        <v>33.991666666666667</v>
      </c>
      <c r="E329" s="10">
        <f t="shared" ref="E329:E392" si="23">AVERAGE(D329,D330)</f>
        <v>33.804166666666667</v>
      </c>
      <c r="F329" s="10">
        <f t="shared" si="20"/>
        <v>30.173795143596692</v>
      </c>
      <c r="G329" s="10">
        <v>25.578543150000002</v>
      </c>
      <c r="H329" s="10"/>
    </row>
    <row r="330" spans="1:8" x14ac:dyDescent="0.3">
      <c r="A330" s="10">
        <f t="shared" si="21"/>
        <v>1928</v>
      </c>
      <c r="B330" s="10" t="s">
        <v>88</v>
      </c>
      <c r="C330" s="10">
        <v>2.8</v>
      </c>
      <c r="D330" s="10">
        <f t="shared" si="22"/>
        <v>33.616666666666667</v>
      </c>
      <c r="E330" s="10">
        <f t="shared" si="23"/>
        <v>34.645833333333329</v>
      </c>
      <c r="F330" s="10">
        <f t="shared" ref="F330:F393" si="24">C330*100/E330</f>
        <v>8.0817799158147938</v>
      </c>
      <c r="G330" s="10">
        <v>30.81476091</v>
      </c>
      <c r="H330" s="10"/>
    </row>
    <row r="331" spans="1:8" x14ac:dyDescent="0.3">
      <c r="A331" s="10">
        <f t="shared" si="21"/>
        <v>1928</v>
      </c>
      <c r="B331" s="10" t="s">
        <v>89</v>
      </c>
      <c r="C331" s="10">
        <v>34.9</v>
      </c>
      <c r="D331" s="10">
        <f t="shared" si="22"/>
        <v>35.674999999999997</v>
      </c>
      <c r="E331" s="10">
        <f t="shared" si="23"/>
        <v>36.05833333333333</v>
      </c>
      <c r="F331" s="10">
        <f t="shared" si="24"/>
        <v>96.787612664663754</v>
      </c>
      <c r="G331" s="10">
        <v>99.853818430000004</v>
      </c>
      <c r="H331" s="10"/>
    </row>
    <row r="332" spans="1:8" x14ac:dyDescent="0.3">
      <c r="A332" s="10">
        <f t="shared" si="21"/>
        <v>1928</v>
      </c>
      <c r="B332" s="10" t="s">
        <v>90</v>
      </c>
      <c r="C332" s="10">
        <v>92.3</v>
      </c>
      <c r="D332" s="10">
        <f t="shared" si="22"/>
        <v>36.441666666666663</v>
      </c>
      <c r="E332" s="10">
        <f t="shared" si="23"/>
        <v>35.74583333333333</v>
      </c>
      <c r="F332" s="10">
        <f t="shared" si="24"/>
        <v>258.2119128103509</v>
      </c>
      <c r="G332" s="10">
        <v>347.75440950000001</v>
      </c>
      <c r="H332" s="10"/>
    </row>
    <row r="333" spans="1:8" x14ac:dyDescent="0.3">
      <c r="A333" s="10">
        <f t="shared" si="21"/>
        <v>1928</v>
      </c>
      <c r="B333" s="10" t="s">
        <v>91</v>
      </c>
      <c r="C333" s="10">
        <v>120.2</v>
      </c>
      <c r="D333" s="10">
        <f t="shared" si="22"/>
        <v>35.049999999999997</v>
      </c>
      <c r="E333" s="10">
        <f t="shared" si="23"/>
        <v>34.208333333333329</v>
      </c>
      <c r="F333" s="10">
        <f t="shared" si="24"/>
        <v>351.3763702801462</v>
      </c>
      <c r="G333" s="10">
        <v>317.7639446</v>
      </c>
      <c r="H333" s="10"/>
    </row>
    <row r="334" spans="1:8" x14ac:dyDescent="0.3">
      <c r="A334" s="10">
        <f t="shared" si="21"/>
        <v>1928</v>
      </c>
      <c r="B334" s="10" t="s">
        <v>92</v>
      </c>
      <c r="C334" s="10">
        <v>58.8</v>
      </c>
      <c r="D334" s="10">
        <f t="shared" si="22"/>
        <v>33.366666666666667</v>
      </c>
      <c r="E334" s="10">
        <f t="shared" si="23"/>
        <v>33.104166666666664</v>
      </c>
      <c r="F334" s="10">
        <f t="shared" si="24"/>
        <v>177.62114537444936</v>
      </c>
      <c r="G334" s="10">
        <v>162.91803630000001</v>
      </c>
      <c r="H334" s="10"/>
    </row>
    <row r="335" spans="1:8" x14ac:dyDescent="0.3">
      <c r="A335" s="10">
        <f t="shared" ref="A335:A398" si="25">A323+1</f>
        <v>1928</v>
      </c>
      <c r="B335" s="10" t="s">
        <v>93</v>
      </c>
      <c r="C335" s="10">
        <v>1</v>
      </c>
      <c r="D335" s="10">
        <f t="shared" si="22"/>
        <v>32.841666666666661</v>
      </c>
      <c r="E335" s="10">
        <f t="shared" si="23"/>
        <v>32.895833333333329</v>
      </c>
      <c r="F335" s="10">
        <f t="shared" si="24"/>
        <v>3.0398986700443325</v>
      </c>
      <c r="G335" s="10">
        <v>23.849435939999999</v>
      </c>
      <c r="H335" s="10"/>
    </row>
    <row r="336" spans="1:8" x14ac:dyDescent="0.3">
      <c r="A336" s="10">
        <f t="shared" si="25"/>
        <v>1928</v>
      </c>
      <c r="B336" s="10" t="s">
        <v>94</v>
      </c>
      <c r="C336" s="10">
        <v>27</v>
      </c>
      <c r="D336" s="10">
        <f t="shared" si="22"/>
        <v>32.949999999999996</v>
      </c>
      <c r="E336" s="10">
        <f t="shared" si="23"/>
        <v>32.904166666666661</v>
      </c>
      <c r="F336" s="10">
        <f t="shared" si="24"/>
        <v>82.056477143218956</v>
      </c>
      <c r="G336" s="10">
        <v>9.1832712749999992</v>
      </c>
      <c r="H336" s="10"/>
    </row>
    <row r="337" spans="1:8" x14ac:dyDescent="0.3">
      <c r="A337" s="10">
        <f t="shared" si="25"/>
        <v>1928</v>
      </c>
      <c r="B337" s="10" t="s">
        <v>95</v>
      </c>
      <c r="C337" s="10">
        <v>36.9</v>
      </c>
      <c r="D337" s="10">
        <f t="shared" si="22"/>
        <v>32.858333333333327</v>
      </c>
      <c r="E337" s="10">
        <f t="shared" si="23"/>
        <v>33.30416666666666</v>
      </c>
      <c r="F337" s="10">
        <f t="shared" si="24"/>
        <v>110.79694732891282</v>
      </c>
      <c r="G337" s="10">
        <v>25.58720173</v>
      </c>
      <c r="H337" s="10"/>
    </row>
    <row r="338" spans="1:8" x14ac:dyDescent="0.3">
      <c r="A338" s="10">
        <f t="shared" si="25"/>
        <v>1929</v>
      </c>
      <c r="B338" s="10" t="s">
        <v>84</v>
      </c>
      <c r="C338" s="10">
        <v>8.9</v>
      </c>
      <c r="D338" s="10">
        <f t="shared" si="22"/>
        <v>33.75</v>
      </c>
      <c r="E338" s="10">
        <f t="shared" si="23"/>
        <v>36.708333333333329</v>
      </c>
      <c r="F338" s="10">
        <f t="shared" si="24"/>
        <v>24.245175936435871</v>
      </c>
      <c r="G338" s="10">
        <v>53.032540509999997</v>
      </c>
      <c r="H338" s="10"/>
    </row>
    <row r="339" spans="1:8" x14ac:dyDescent="0.3">
      <c r="A339" s="10">
        <f t="shared" si="25"/>
        <v>1929</v>
      </c>
      <c r="B339" s="10" t="s">
        <v>85</v>
      </c>
      <c r="C339" s="10">
        <v>1.1000000000000001</v>
      </c>
      <c r="D339" s="10">
        <f t="shared" si="22"/>
        <v>39.666666666666664</v>
      </c>
      <c r="E339" s="10">
        <f t="shared" si="23"/>
        <v>39.30833333333333</v>
      </c>
      <c r="F339" s="10">
        <f t="shared" si="24"/>
        <v>2.7983888064447746</v>
      </c>
      <c r="G339" s="10">
        <v>54.877478410000002</v>
      </c>
      <c r="H339" s="10"/>
    </row>
    <row r="340" spans="1:8" x14ac:dyDescent="0.3">
      <c r="A340" s="10">
        <f t="shared" si="25"/>
        <v>1929</v>
      </c>
      <c r="B340" s="10" t="s">
        <v>86</v>
      </c>
      <c r="C340" s="10">
        <v>0</v>
      </c>
      <c r="D340" s="10">
        <f t="shared" si="22"/>
        <v>38.949999999999996</v>
      </c>
      <c r="E340" s="10">
        <f t="shared" si="23"/>
        <v>36.854166666666664</v>
      </c>
      <c r="F340" s="10">
        <f t="shared" si="24"/>
        <v>0</v>
      </c>
      <c r="G340" s="10">
        <v>48.786559269999998</v>
      </c>
      <c r="H340" s="10"/>
    </row>
    <row r="341" spans="1:8" x14ac:dyDescent="0.3">
      <c r="A341" s="10">
        <f t="shared" si="25"/>
        <v>1929</v>
      </c>
      <c r="B341" s="10" t="s">
        <v>87</v>
      </c>
      <c r="C341" s="10">
        <v>11.5</v>
      </c>
      <c r="D341" s="10">
        <f t="shared" si="22"/>
        <v>34.758333333333333</v>
      </c>
      <c r="E341" s="10">
        <f t="shared" si="23"/>
        <v>35.141666666666666</v>
      </c>
      <c r="F341" s="10">
        <f t="shared" si="24"/>
        <v>32.724685795589281</v>
      </c>
      <c r="G341" s="10">
        <v>25.578543150000002</v>
      </c>
      <c r="H341" s="10"/>
    </row>
    <row r="342" spans="1:8" x14ac:dyDescent="0.3">
      <c r="A342" s="10">
        <f t="shared" si="25"/>
        <v>1929</v>
      </c>
      <c r="B342" s="10" t="s">
        <v>88</v>
      </c>
      <c r="C342" s="10">
        <v>1.7</v>
      </c>
      <c r="D342" s="10">
        <f t="shared" si="22"/>
        <v>35.524999999999999</v>
      </c>
      <c r="E342" s="10">
        <f t="shared" si="23"/>
        <v>34.4</v>
      </c>
      <c r="F342" s="10">
        <f t="shared" si="24"/>
        <v>4.941860465116279</v>
      </c>
      <c r="G342" s="10">
        <v>30.81476091</v>
      </c>
      <c r="H342" s="10"/>
    </row>
    <row r="343" spans="1:8" x14ac:dyDescent="0.3">
      <c r="A343" s="10">
        <f t="shared" si="25"/>
        <v>1929</v>
      </c>
      <c r="B343" s="10" t="s">
        <v>89</v>
      </c>
      <c r="C343" s="10">
        <v>45.6</v>
      </c>
      <c r="D343" s="10">
        <f t="shared" si="22"/>
        <v>33.274999999999999</v>
      </c>
      <c r="E343" s="10">
        <f t="shared" si="23"/>
        <v>34.262500000000003</v>
      </c>
      <c r="F343" s="10">
        <f t="shared" si="24"/>
        <v>133.0901130974097</v>
      </c>
      <c r="G343" s="10">
        <v>99.853818430000004</v>
      </c>
      <c r="H343" s="10"/>
    </row>
    <row r="344" spans="1:8" x14ac:dyDescent="0.3">
      <c r="A344" s="10">
        <f t="shared" si="25"/>
        <v>1929</v>
      </c>
      <c r="B344" s="10" t="s">
        <v>90</v>
      </c>
      <c r="C344" s="10">
        <v>163.30000000000001</v>
      </c>
      <c r="D344" s="10">
        <f t="shared" si="22"/>
        <v>35.250000000000007</v>
      </c>
      <c r="E344" s="10">
        <f t="shared" si="23"/>
        <v>35.94583333333334</v>
      </c>
      <c r="F344" s="10">
        <f t="shared" si="24"/>
        <v>454.2946563115799</v>
      </c>
      <c r="G344" s="10">
        <v>347.75440950000001</v>
      </c>
      <c r="H344" s="10"/>
    </row>
    <row r="345" spans="1:8" x14ac:dyDescent="0.3">
      <c r="A345" s="10">
        <f t="shared" si="25"/>
        <v>1929</v>
      </c>
      <c r="B345" s="10" t="s">
        <v>91</v>
      </c>
      <c r="C345" s="10">
        <v>111.6</v>
      </c>
      <c r="D345" s="10">
        <f t="shared" si="22"/>
        <v>36.641666666666673</v>
      </c>
      <c r="E345" s="10">
        <f t="shared" si="23"/>
        <v>37.720833333333339</v>
      </c>
      <c r="F345" s="10">
        <f t="shared" si="24"/>
        <v>295.85772672042413</v>
      </c>
      <c r="G345" s="10">
        <v>317.7639446</v>
      </c>
      <c r="H345" s="10"/>
    </row>
    <row r="346" spans="1:8" x14ac:dyDescent="0.3">
      <c r="A346" s="10">
        <f t="shared" si="25"/>
        <v>1929</v>
      </c>
      <c r="B346" s="10" t="s">
        <v>92</v>
      </c>
      <c r="C346" s="10">
        <v>8.5</v>
      </c>
      <c r="D346" s="10">
        <f t="shared" si="22"/>
        <v>38.800000000000004</v>
      </c>
      <c r="E346" s="10">
        <f t="shared" si="23"/>
        <v>39.079166666666673</v>
      </c>
      <c r="F346" s="10">
        <f t="shared" si="24"/>
        <v>21.750719692931014</v>
      </c>
      <c r="G346" s="10">
        <v>162.91803630000001</v>
      </c>
      <c r="H346" s="10"/>
    </row>
    <row r="347" spans="1:8" x14ac:dyDescent="0.3">
      <c r="A347" s="10">
        <f t="shared" si="25"/>
        <v>1929</v>
      </c>
      <c r="B347" s="10" t="s">
        <v>93</v>
      </c>
      <c r="C347" s="10">
        <v>10.199999999999999</v>
      </c>
      <c r="D347" s="10">
        <f t="shared" si="22"/>
        <v>39.358333333333341</v>
      </c>
      <c r="E347" s="10">
        <f t="shared" si="23"/>
        <v>39.433333333333337</v>
      </c>
      <c r="F347" s="10">
        <f t="shared" si="24"/>
        <v>25.866441251056632</v>
      </c>
      <c r="G347" s="10">
        <v>23.849435939999999</v>
      </c>
      <c r="H347" s="10"/>
    </row>
    <row r="348" spans="1:8" x14ac:dyDescent="0.3">
      <c r="A348" s="10">
        <f t="shared" si="25"/>
        <v>1929</v>
      </c>
      <c r="B348" s="10" t="s">
        <v>94</v>
      </c>
      <c r="C348" s="10">
        <v>0</v>
      </c>
      <c r="D348" s="10">
        <f t="shared" si="22"/>
        <v>39.50833333333334</v>
      </c>
      <c r="E348" s="10">
        <f t="shared" si="23"/>
        <v>39.733333333333334</v>
      </c>
      <c r="F348" s="10">
        <f t="shared" si="24"/>
        <v>0</v>
      </c>
      <c r="G348" s="10">
        <v>9.1832712749999992</v>
      </c>
      <c r="H348" s="10"/>
    </row>
    <row r="349" spans="1:8" x14ac:dyDescent="0.3">
      <c r="A349" s="10">
        <f t="shared" si="25"/>
        <v>1929</v>
      </c>
      <c r="B349" s="10" t="s">
        <v>95</v>
      </c>
      <c r="C349" s="10">
        <v>60.6</v>
      </c>
      <c r="D349" s="10">
        <f t="shared" si="22"/>
        <v>39.958333333333336</v>
      </c>
      <c r="E349" s="10">
        <f t="shared" si="23"/>
        <v>40.35</v>
      </c>
      <c r="F349" s="10">
        <f t="shared" si="24"/>
        <v>150.18587360594796</v>
      </c>
      <c r="G349" s="10">
        <v>25.58720173</v>
      </c>
      <c r="H349" s="10"/>
    </row>
    <row r="350" spans="1:8" x14ac:dyDescent="0.3">
      <c r="A350" s="10">
        <f t="shared" si="25"/>
        <v>1930</v>
      </c>
      <c r="B350" s="10" t="s">
        <v>84</v>
      </c>
      <c r="C350" s="10">
        <v>25.6</v>
      </c>
      <c r="D350" s="10">
        <f t="shared" si="22"/>
        <v>40.741666666666667</v>
      </c>
      <c r="E350" s="10">
        <f t="shared" si="23"/>
        <v>44.704166666666666</v>
      </c>
      <c r="F350" s="10">
        <f t="shared" si="24"/>
        <v>57.265355578339083</v>
      </c>
      <c r="G350" s="10">
        <v>53.032540509999997</v>
      </c>
      <c r="H350" s="10"/>
    </row>
    <row r="351" spans="1:8" x14ac:dyDescent="0.3">
      <c r="A351" s="10">
        <f t="shared" si="25"/>
        <v>1930</v>
      </c>
      <c r="B351" s="10" t="s">
        <v>85</v>
      </c>
      <c r="C351" s="10">
        <v>27</v>
      </c>
      <c r="D351" s="10">
        <f t="shared" si="22"/>
        <v>48.666666666666664</v>
      </c>
      <c r="E351" s="10">
        <f t="shared" si="23"/>
        <v>46.408333333333331</v>
      </c>
      <c r="F351" s="10">
        <f t="shared" si="24"/>
        <v>58.179206320703898</v>
      </c>
      <c r="G351" s="10">
        <v>54.877478410000002</v>
      </c>
      <c r="H351" s="10"/>
    </row>
    <row r="352" spans="1:8" x14ac:dyDescent="0.3">
      <c r="A352" s="10">
        <f t="shared" si="25"/>
        <v>1930</v>
      </c>
      <c r="B352" s="10" t="s">
        <v>86</v>
      </c>
      <c r="C352" s="10">
        <v>6.7</v>
      </c>
      <c r="D352" s="10">
        <f t="shared" si="22"/>
        <v>44.15</v>
      </c>
      <c r="E352" s="10">
        <f t="shared" si="23"/>
        <v>47.616666666666667</v>
      </c>
      <c r="F352" s="10">
        <f t="shared" si="24"/>
        <v>14.070703535176758</v>
      </c>
      <c r="G352" s="10">
        <v>48.786559269999998</v>
      </c>
      <c r="H352" s="10"/>
    </row>
    <row r="353" spans="1:8" x14ac:dyDescent="0.3">
      <c r="A353" s="10">
        <f t="shared" si="25"/>
        <v>1930</v>
      </c>
      <c r="B353" s="10" t="s">
        <v>87</v>
      </c>
      <c r="C353" s="10">
        <v>13.3</v>
      </c>
      <c r="D353" s="10">
        <f t="shared" si="22"/>
        <v>51.083333333333336</v>
      </c>
      <c r="E353" s="10">
        <f t="shared" si="23"/>
        <v>50.704166666666666</v>
      </c>
      <c r="F353" s="10">
        <f t="shared" si="24"/>
        <v>26.230585915029994</v>
      </c>
      <c r="G353" s="10">
        <v>25.578543150000002</v>
      </c>
      <c r="H353" s="10"/>
    </row>
    <row r="354" spans="1:8" x14ac:dyDescent="0.3">
      <c r="A354" s="10">
        <f t="shared" si="25"/>
        <v>1930</v>
      </c>
      <c r="B354" s="10" t="s">
        <v>88</v>
      </c>
      <c r="C354" s="10">
        <v>7.1</v>
      </c>
      <c r="D354" s="10">
        <f t="shared" si="22"/>
        <v>50.324999999999996</v>
      </c>
      <c r="E354" s="10">
        <f t="shared" si="23"/>
        <v>50.333333333333329</v>
      </c>
      <c r="F354" s="10">
        <f t="shared" si="24"/>
        <v>14.105960264900663</v>
      </c>
      <c r="G354" s="10">
        <v>30.81476091</v>
      </c>
      <c r="H354" s="10"/>
    </row>
    <row r="355" spans="1:8" x14ac:dyDescent="0.3">
      <c r="A355" s="10">
        <f t="shared" si="25"/>
        <v>1930</v>
      </c>
      <c r="B355" s="10" t="s">
        <v>89</v>
      </c>
      <c r="C355" s="10">
        <v>55</v>
      </c>
      <c r="D355" s="10">
        <f t="shared" si="22"/>
        <v>50.341666666666669</v>
      </c>
      <c r="E355" s="10">
        <f t="shared" si="23"/>
        <v>48.395833333333329</v>
      </c>
      <c r="F355" s="10">
        <f t="shared" si="24"/>
        <v>113.64614722341801</v>
      </c>
      <c r="G355" s="10">
        <v>99.853818430000004</v>
      </c>
      <c r="H355" s="10"/>
    </row>
    <row r="356" spans="1:8" x14ac:dyDescent="0.3">
      <c r="A356" s="10">
        <f t="shared" si="25"/>
        <v>1930</v>
      </c>
      <c r="B356" s="10" t="s">
        <v>90</v>
      </c>
      <c r="C356" s="10">
        <v>258.39999999999998</v>
      </c>
      <c r="D356" s="10">
        <f t="shared" si="22"/>
        <v>46.449999999999996</v>
      </c>
      <c r="E356" s="10">
        <f t="shared" si="23"/>
        <v>45.908333333333331</v>
      </c>
      <c r="F356" s="10">
        <f t="shared" si="24"/>
        <v>562.86077328008707</v>
      </c>
      <c r="G356" s="10">
        <v>347.75440950000001</v>
      </c>
      <c r="H356" s="10"/>
    </row>
    <row r="357" spans="1:8" x14ac:dyDescent="0.3">
      <c r="A357" s="10">
        <f t="shared" si="25"/>
        <v>1930</v>
      </c>
      <c r="B357" s="10" t="s">
        <v>91</v>
      </c>
      <c r="C357" s="10">
        <v>57.4</v>
      </c>
      <c r="D357" s="10">
        <f t="shared" si="22"/>
        <v>45.366666666666674</v>
      </c>
      <c r="E357" s="10">
        <f t="shared" si="23"/>
        <v>45.370833333333337</v>
      </c>
      <c r="F357" s="10">
        <f t="shared" si="24"/>
        <v>126.51299476535952</v>
      </c>
      <c r="G357" s="10">
        <v>317.7639446</v>
      </c>
      <c r="H357" s="10"/>
    </row>
    <row r="358" spans="1:8" x14ac:dyDescent="0.3">
      <c r="A358" s="10">
        <f t="shared" si="25"/>
        <v>1930</v>
      </c>
      <c r="B358" s="10" t="s">
        <v>92</v>
      </c>
      <c r="C358" s="10">
        <v>91.7</v>
      </c>
      <c r="D358" s="10">
        <f t="shared" si="22"/>
        <v>45.375</v>
      </c>
      <c r="E358" s="10">
        <f t="shared" si="23"/>
        <v>45.974999999999994</v>
      </c>
      <c r="F358" s="10">
        <f t="shared" si="24"/>
        <v>199.4562262098967</v>
      </c>
      <c r="G358" s="10">
        <v>162.91803630000001</v>
      </c>
      <c r="H358" s="10"/>
    </row>
    <row r="359" spans="1:8" x14ac:dyDescent="0.3">
      <c r="A359" s="10">
        <f t="shared" si="25"/>
        <v>1930</v>
      </c>
      <c r="B359" s="10" t="s">
        <v>93</v>
      </c>
      <c r="C359" s="10">
        <v>1.1000000000000001</v>
      </c>
      <c r="D359" s="10">
        <f t="shared" si="22"/>
        <v>46.574999999999996</v>
      </c>
      <c r="E359" s="10">
        <f t="shared" si="23"/>
        <v>46.104166666666664</v>
      </c>
      <c r="F359" s="10">
        <f t="shared" si="24"/>
        <v>2.3859014911884326</v>
      </c>
      <c r="G359" s="10">
        <v>23.849435939999999</v>
      </c>
      <c r="H359" s="10"/>
    </row>
    <row r="360" spans="1:8" x14ac:dyDescent="0.3">
      <c r="A360" s="10">
        <f t="shared" si="25"/>
        <v>1930</v>
      </c>
      <c r="B360" s="10" t="s">
        <v>94</v>
      </c>
      <c r="C360" s="10">
        <v>0.2</v>
      </c>
      <c r="D360" s="10">
        <f t="shared" si="22"/>
        <v>45.633333333333333</v>
      </c>
      <c r="E360" s="10">
        <f t="shared" si="23"/>
        <v>46.145833333333329</v>
      </c>
      <c r="F360" s="10">
        <f t="shared" si="24"/>
        <v>0.43340857787810388</v>
      </c>
      <c r="G360" s="10">
        <v>9.1832712749999992</v>
      </c>
      <c r="H360" s="10"/>
    </row>
    <row r="361" spans="1:8" x14ac:dyDescent="0.3">
      <c r="A361" s="10">
        <f t="shared" si="25"/>
        <v>1930</v>
      </c>
      <c r="B361" s="10" t="s">
        <v>95</v>
      </c>
      <c r="C361" s="10">
        <v>13.9</v>
      </c>
      <c r="D361" s="10">
        <f t="shared" si="22"/>
        <v>46.658333333333331</v>
      </c>
      <c r="E361" s="10">
        <f t="shared" si="23"/>
        <v>44.762500000000003</v>
      </c>
      <c r="F361" s="10">
        <f t="shared" si="24"/>
        <v>31.052778553476681</v>
      </c>
      <c r="G361" s="10">
        <v>25.58720173</v>
      </c>
      <c r="H361" s="10"/>
    </row>
    <row r="362" spans="1:8" x14ac:dyDescent="0.3">
      <c r="A362" s="10">
        <f t="shared" si="25"/>
        <v>1931</v>
      </c>
      <c r="B362" s="10" t="s">
        <v>84</v>
      </c>
      <c r="C362" s="10">
        <v>12.6</v>
      </c>
      <c r="D362" s="10">
        <f t="shared" si="22"/>
        <v>42.866666666666667</v>
      </c>
      <c r="E362" s="10">
        <f t="shared" si="23"/>
        <v>39.758333333333333</v>
      </c>
      <c r="F362" s="10">
        <f t="shared" si="24"/>
        <v>31.691469293649131</v>
      </c>
      <c r="G362" s="10">
        <v>53.032540509999997</v>
      </c>
      <c r="H362" s="10"/>
    </row>
    <row r="363" spans="1:8" x14ac:dyDescent="0.3">
      <c r="A363" s="10">
        <f t="shared" si="25"/>
        <v>1931</v>
      </c>
      <c r="B363" s="10" t="s">
        <v>85</v>
      </c>
      <c r="C363" s="10">
        <v>27.1</v>
      </c>
      <c r="D363" s="10">
        <f t="shared" si="22"/>
        <v>36.65</v>
      </c>
      <c r="E363" s="10">
        <f t="shared" si="23"/>
        <v>43.512500000000003</v>
      </c>
      <c r="F363" s="10">
        <f t="shared" si="24"/>
        <v>62.28095374892272</v>
      </c>
      <c r="G363" s="10">
        <v>54.877478410000002</v>
      </c>
      <c r="H363" s="10"/>
    </row>
    <row r="364" spans="1:8" x14ac:dyDescent="0.3">
      <c r="A364" s="10">
        <f t="shared" si="25"/>
        <v>1931</v>
      </c>
      <c r="B364" s="10" t="s">
        <v>86</v>
      </c>
      <c r="C364" s="10">
        <v>21.1</v>
      </c>
      <c r="D364" s="10">
        <f t="shared" si="22"/>
        <v>50.375</v>
      </c>
      <c r="E364" s="10">
        <f t="shared" si="23"/>
        <v>49.420833333333334</v>
      </c>
      <c r="F364" s="10">
        <f t="shared" si="24"/>
        <v>42.694545147963915</v>
      </c>
      <c r="G364" s="10">
        <v>48.786559269999998</v>
      </c>
      <c r="H364" s="10"/>
    </row>
    <row r="365" spans="1:8" x14ac:dyDescent="0.3">
      <c r="A365" s="10">
        <f t="shared" si="25"/>
        <v>1931</v>
      </c>
      <c r="B365" s="10" t="s">
        <v>87</v>
      </c>
      <c r="C365" s="10">
        <v>2</v>
      </c>
      <c r="D365" s="10">
        <f t="shared" si="22"/>
        <v>48.466666666666669</v>
      </c>
      <c r="E365" s="10">
        <f t="shared" si="23"/>
        <v>49.329166666666666</v>
      </c>
      <c r="F365" s="10">
        <f t="shared" si="24"/>
        <v>4.0543964861897122</v>
      </c>
      <c r="G365" s="10">
        <v>25.578543150000002</v>
      </c>
      <c r="H365" s="10"/>
    </row>
    <row r="366" spans="1:8" x14ac:dyDescent="0.3">
      <c r="A366" s="10">
        <f t="shared" si="25"/>
        <v>1931</v>
      </c>
      <c r="B366" s="10" t="s">
        <v>88</v>
      </c>
      <c r="C366" s="10">
        <v>19.399999999999999</v>
      </c>
      <c r="D366" s="10">
        <f t="shared" si="22"/>
        <v>50.191666666666663</v>
      </c>
      <c r="E366" s="10">
        <f t="shared" si="23"/>
        <v>50.183333333333323</v>
      </c>
      <c r="F366" s="10">
        <f t="shared" si="24"/>
        <v>38.658253072069087</v>
      </c>
      <c r="G366" s="10">
        <v>30.81476091</v>
      </c>
      <c r="H366" s="10"/>
    </row>
    <row r="367" spans="1:8" x14ac:dyDescent="0.3">
      <c r="A367" s="10">
        <f t="shared" si="25"/>
        <v>1931</v>
      </c>
      <c r="B367" s="10" t="s">
        <v>89</v>
      </c>
      <c r="C367" s="10">
        <v>9.5</v>
      </c>
      <c r="D367" s="10">
        <f t="shared" si="22"/>
        <v>50.17499999999999</v>
      </c>
      <c r="E367" s="10">
        <f t="shared" si="23"/>
        <v>49.61666666666666</v>
      </c>
      <c r="F367" s="10">
        <f t="shared" si="24"/>
        <v>19.146792072556266</v>
      </c>
      <c r="G367" s="10">
        <v>99.853818430000004</v>
      </c>
      <c r="H367" s="10"/>
    </row>
    <row r="368" spans="1:8" x14ac:dyDescent="0.3">
      <c r="A368" s="10">
        <f t="shared" si="25"/>
        <v>1931</v>
      </c>
      <c r="B368" s="10" t="s">
        <v>90</v>
      </c>
      <c r="C368" s="10">
        <v>183.8</v>
      </c>
      <c r="D368" s="10">
        <f t="shared" si="22"/>
        <v>49.05833333333333</v>
      </c>
      <c r="E368" s="10">
        <f t="shared" si="23"/>
        <v>49.324999999999996</v>
      </c>
      <c r="F368" s="10">
        <f t="shared" si="24"/>
        <v>372.63051191079575</v>
      </c>
      <c r="G368" s="10">
        <v>347.75440950000001</v>
      </c>
      <c r="H368" s="10"/>
    </row>
    <row r="369" spans="1:8" x14ac:dyDescent="0.3">
      <c r="A369" s="10">
        <f t="shared" si="25"/>
        <v>1931</v>
      </c>
      <c r="B369" s="10" t="s">
        <v>91</v>
      </c>
      <c r="C369" s="10">
        <v>222.1</v>
      </c>
      <c r="D369" s="10">
        <f t="shared" si="22"/>
        <v>49.591666666666661</v>
      </c>
      <c r="E369" s="10">
        <f t="shared" si="23"/>
        <v>49.012499999999996</v>
      </c>
      <c r="F369" s="10">
        <f t="shared" si="24"/>
        <v>453.1497067074726</v>
      </c>
      <c r="G369" s="10">
        <v>317.7639446</v>
      </c>
      <c r="H369" s="10"/>
    </row>
    <row r="370" spans="1:8" x14ac:dyDescent="0.3">
      <c r="A370" s="10">
        <f t="shared" si="25"/>
        <v>1931</v>
      </c>
      <c r="B370" s="10" t="s">
        <v>92</v>
      </c>
      <c r="C370" s="10">
        <v>68.8</v>
      </c>
      <c r="D370" s="10">
        <f t="shared" si="22"/>
        <v>48.43333333333333</v>
      </c>
      <c r="E370" s="10">
        <f t="shared" si="23"/>
        <v>48.754166666666663</v>
      </c>
      <c r="F370" s="10">
        <f t="shared" si="24"/>
        <v>141.11614391932315</v>
      </c>
      <c r="G370" s="10">
        <v>162.91803630000001</v>
      </c>
      <c r="H370" s="10"/>
    </row>
    <row r="371" spans="1:8" x14ac:dyDescent="0.3">
      <c r="A371" s="10">
        <f t="shared" si="25"/>
        <v>1931</v>
      </c>
      <c r="B371" s="10" t="s">
        <v>93</v>
      </c>
      <c r="C371" s="10">
        <v>21.8</v>
      </c>
      <c r="D371" s="10">
        <f t="shared" si="22"/>
        <v>49.074999999999996</v>
      </c>
      <c r="E371" s="10">
        <f t="shared" si="23"/>
        <v>49.295833333333327</v>
      </c>
      <c r="F371" s="10">
        <f t="shared" si="24"/>
        <v>44.222804496661318</v>
      </c>
      <c r="G371" s="10">
        <v>23.849435939999999</v>
      </c>
      <c r="H371" s="10"/>
    </row>
    <row r="372" spans="1:8" x14ac:dyDescent="0.3">
      <c r="A372" s="10">
        <f t="shared" si="25"/>
        <v>1931</v>
      </c>
      <c r="B372" s="10" t="s">
        <v>94</v>
      </c>
      <c r="C372" s="10">
        <v>0</v>
      </c>
      <c r="D372" s="10">
        <f t="shared" si="22"/>
        <v>49.516666666666659</v>
      </c>
      <c r="E372" s="10">
        <f t="shared" si="23"/>
        <v>49.191666666666663</v>
      </c>
      <c r="F372" s="10">
        <f t="shared" si="24"/>
        <v>0</v>
      </c>
      <c r="G372" s="10">
        <v>9.1832712749999992</v>
      </c>
      <c r="H372" s="10"/>
    </row>
    <row r="373" spans="1:8" x14ac:dyDescent="0.3">
      <c r="A373" s="10">
        <f t="shared" si="25"/>
        <v>1931</v>
      </c>
      <c r="B373" s="10" t="s">
        <v>95</v>
      </c>
      <c r="C373" s="10">
        <v>0.5</v>
      </c>
      <c r="D373" s="10">
        <f t="shared" si="22"/>
        <v>48.866666666666667</v>
      </c>
      <c r="E373" s="10">
        <f t="shared" si="23"/>
        <v>49.3</v>
      </c>
      <c r="F373" s="10">
        <f t="shared" si="24"/>
        <v>1.0141987829614605</v>
      </c>
      <c r="G373" s="10">
        <v>25.58720173</v>
      </c>
      <c r="H373" s="10"/>
    </row>
    <row r="374" spans="1:8" x14ac:dyDescent="0.3">
      <c r="A374" s="10">
        <f t="shared" si="25"/>
        <v>1932</v>
      </c>
      <c r="B374" s="10" t="s">
        <v>84</v>
      </c>
      <c r="C374" s="10">
        <v>19</v>
      </c>
      <c r="D374" s="10">
        <f t="shared" si="22"/>
        <v>49.733333333333327</v>
      </c>
      <c r="E374" s="10">
        <f t="shared" si="23"/>
        <v>50.020833333333329</v>
      </c>
      <c r="F374" s="10">
        <f t="shared" si="24"/>
        <v>37.984173261141194</v>
      </c>
      <c r="G374" s="10">
        <v>53.032540509999997</v>
      </c>
      <c r="H374" s="10"/>
    </row>
    <row r="375" spans="1:8" x14ac:dyDescent="0.3">
      <c r="A375" s="10">
        <f t="shared" si="25"/>
        <v>1932</v>
      </c>
      <c r="B375" s="10" t="s">
        <v>85</v>
      </c>
      <c r="C375" s="10">
        <v>13.2</v>
      </c>
      <c r="D375" s="10">
        <f t="shared" si="22"/>
        <v>50.308333333333337</v>
      </c>
      <c r="E375" s="10">
        <f t="shared" si="23"/>
        <v>46.725000000000009</v>
      </c>
      <c r="F375" s="10">
        <f t="shared" si="24"/>
        <v>28.250401284109145</v>
      </c>
      <c r="G375" s="10">
        <v>54.877478410000002</v>
      </c>
      <c r="H375" s="10"/>
    </row>
    <row r="376" spans="1:8" x14ac:dyDescent="0.3">
      <c r="A376" s="10">
        <f t="shared" si="25"/>
        <v>1932</v>
      </c>
      <c r="B376" s="10" t="s">
        <v>86</v>
      </c>
      <c r="C376" s="10">
        <v>28.8</v>
      </c>
      <c r="D376" s="10">
        <f t="shared" si="22"/>
        <v>43.141666666666673</v>
      </c>
      <c r="E376" s="10">
        <f t="shared" si="23"/>
        <v>41.608333333333334</v>
      </c>
      <c r="F376" s="10">
        <f t="shared" si="24"/>
        <v>69.216903665131184</v>
      </c>
      <c r="G376" s="10">
        <v>48.786559269999998</v>
      </c>
      <c r="H376" s="10"/>
    </row>
    <row r="377" spans="1:8" x14ac:dyDescent="0.3">
      <c r="A377" s="10">
        <f t="shared" si="25"/>
        <v>1932</v>
      </c>
      <c r="B377" s="10" t="s">
        <v>87</v>
      </c>
      <c r="C377" s="10">
        <v>7.3</v>
      </c>
      <c r="D377" s="10">
        <f t="shared" si="22"/>
        <v>40.074999999999996</v>
      </c>
      <c r="E377" s="10">
        <f t="shared" si="23"/>
        <v>39.229166666666664</v>
      </c>
      <c r="F377" s="10">
        <f t="shared" si="24"/>
        <v>18.608603292618163</v>
      </c>
      <c r="G377" s="10">
        <v>25.578543150000002</v>
      </c>
      <c r="H377" s="10"/>
    </row>
    <row r="378" spans="1:8" x14ac:dyDescent="0.3">
      <c r="A378" s="10">
        <f t="shared" si="25"/>
        <v>1932</v>
      </c>
      <c r="B378" s="10" t="s">
        <v>88</v>
      </c>
      <c r="C378" s="10">
        <v>11.6</v>
      </c>
      <c r="D378" s="10">
        <f t="shared" si="22"/>
        <v>38.383333333333333</v>
      </c>
      <c r="E378" s="10">
        <f t="shared" si="23"/>
        <v>38.395833333333336</v>
      </c>
      <c r="F378" s="10">
        <f t="shared" si="24"/>
        <v>30.211611502984262</v>
      </c>
      <c r="G378" s="10">
        <v>30.81476091</v>
      </c>
      <c r="H378" s="10"/>
    </row>
    <row r="379" spans="1:8" x14ac:dyDescent="0.3">
      <c r="A379" s="10">
        <f t="shared" si="25"/>
        <v>1932</v>
      </c>
      <c r="B379" s="10" t="s">
        <v>89</v>
      </c>
      <c r="C379" s="10">
        <v>19.899999999999999</v>
      </c>
      <c r="D379" s="10">
        <f t="shared" si="22"/>
        <v>38.408333333333339</v>
      </c>
      <c r="E379" s="10">
        <f t="shared" si="23"/>
        <v>39.63333333333334</v>
      </c>
      <c r="F379" s="10">
        <f t="shared" si="24"/>
        <v>50.210260723296877</v>
      </c>
      <c r="G379" s="10">
        <v>99.853818430000004</v>
      </c>
      <c r="H379" s="10"/>
    </row>
    <row r="380" spans="1:8" x14ac:dyDescent="0.3">
      <c r="A380" s="10">
        <f t="shared" si="25"/>
        <v>1932</v>
      </c>
      <c r="B380" s="10" t="s">
        <v>90</v>
      </c>
      <c r="C380" s="10">
        <v>190.7</v>
      </c>
      <c r="D380" s="10">
        <f t="shared" si="22"/>
        <v>40.858333333333334</v>
      </c>
      <c r="E380" s="10">
        <f t="shared" si="23"/>
        <v>40.325000000000003</v>
      </c>
      <c r="F380" s="10">
        <f t="shared" si="24"/>
        <v>472.90762554246743</v>
      </c>
      <c r="G380" s="10">
        <v>347.75440950000001</v>
      </c>
      <c r="H380" s="10"/>
    </row>
    <row r="381" spans="1:8" x14ac:dyDescent="0.3">
      <c r="A381" s="10">
        <f t="shared" si="25"/>
        <v>1932</v>
      </c>
      <c r="B381" s="10" t="s">
        <v>91</v>
      </c>
      <c r="C381" s="10">
        <v>136.1</v>
      </c>
      <c r="D381" s="10">
        <f t="shared" si="22"/>
        <v>39.791666666666664</v>
      </c>
      <c r="E381" s="10">
        <f t="shared" si="23"/>
        <v>40.341666666666661</v>
      </c>
      <c r="F381" s="10">
        <f t="shared" si="24"/>
        <v>337.36831233216282</v>
      </c>
      <c r="G381" s="10">
        <v>317.7639446</v>
      </c>
      <c r="H381" s="10"/>
    </row>
    <row r="382" spans="1:8" x14ac:dyDescent="0.3">
      <c r="A382" s="10">
        <f t="shared" si="25"/>
        <v>1932</v>
      </c>
      <c r="B382" s="10" t="s">
        <v>92</v>
      </c>
      <c r="C382" s="10">
        <v>32</v>
      </c>
      <c r="D382" s="10">
        <f t="shared" si="22"/>
        <v>40.891666666666659</v>
      </c>
      <c r="E382" s="10">
        <f t="shared" si="23"/>
        <v>41.17916666666666</v>
      </c>
      <c r="F382" s="10">
        <f t="shared" si="24"/>
        <v>77.709197612061132</v>
      </c>
      <c r="G382" s="10">
        <v>162.91803630000001</v>
      </c>
      <c r="H382" s="10"/>
    </row>
    <row r="383" spans="1:8" x14ac:dyDescent="0.3">
      <c r="A383" s="10">
        <f t="shared" si="25"/>
        <v>1932</v>
      </c>
      <c r="B383" s="10" t="s">
        <v>93</v>
      </c>
      <c r="C383" s="10">
        <v>1.5</v>
      </c>
      <c r="D383" s="10">
        <f t="shared" si="22"/>
        <v>41.466666666666661</v>
      </c>
      <c r="E383" s="10">
        <f t="shared" si="23"/>
        <v>41.462499999999991</v>
      </c>
      <c r="F383" s="10">
        <f t="shared" si="24"/>
        <v>3.6177268616219482</v>
      </c>
      <c r="G383" s="10">
        <v>23.849435939999999</v>
      </c>
      <c r="H383" s="10"/>
    </row>
    <row r="384" spans="1:8" x14ac:dyDescent="0.3">
      <c r="A384" s="10">
        <f t="shared" si="25"/>
        <v>1932</v>
      </c>
      <c r="B384" s="10" t="s">
        <v>94</v>
      </c>
      <c r="C384" s="10">
        <v>0.3</v>
      </c>
      <c r="D384" s="10">
        <f t="shared" si="22"/>
        <v>41.458333333333321</v>
      </c>
      <c r="E384" s="10">
        <f t="shared" si="23"/>
        <v>42.04583333333332</v>
      </c>
      <c r="F384" s="10">
        <f t="shared" si="24"/>
        <v>0.71350708552175224</v>
      </c>
      <c r="G384" s="10">
        <v>9.1832712749999992</v>
      </c>
      <c r="H384" s="10"/>
    </row>
    <row r="385" spans="1:8" x14ac:dyDescent="0.3">
      <c r="A385" s="10">
        <f t="shared" si="25"/>
        <v>1932</v>
      </c>
      <c r="B385" s="10" t="s">
        <v>95</v>
      </c>
      <c r="C385" s="10">
        <v>29.9</v>
      </c>
      <c r="D385" s="10">
        <f t="shared" si="22"/>
        <v>42.633333333333326</v>
      </c>
      <c r="E385" s="10">
        <f t="shared" si="23"/>
        <v>43.349999999999994</v>
      </c>
      <c r="F385" s="10">
        <f t="shared" si="24"/>
        <v>68.973471741637837</v>
      </c>
      <c r="G385" s="10">
        <v>25.58720173</v>
      </c>
      <c r="H385" s="10"/>
    </row>
    <row r="386" spans="1:8" x14ac:dyDescent="0.3">
      <c r="A386" s="10">
        <f t="shared" si="25"/>
        <v>1933</v>
      </c>
      <c r="B386" s="10" t="s">
        <v>84</v>
      </c>
      <c r="C386" s="10">
        <v>6.2</v>
      </c>
      <c r="D386" s="10">
        <f t="shared" si="22"/>
        <v>44.066666666666656</v>
      </c>
      <c r="E386" s="10">
        <f t="shared" si="23"/>
        <v>43.62083333333333</v>
      </c>
      <c r="F386" s="10">
        <f t="shared" si="24"/>
        <v>14.213391918998949</v>
      </c>
      <c r="G386" s="10">
        <v>53.032540509999997</v>
      </c>
      <c r="H386" s="10"/>
    </row>
    <row r="387" spans="1:8" x14ac:dyDescent="0.3">
      <c r="A387" s="10">
        <f t="shared" si="25"/>
        <v>1933</v>
      </c>
      <c r="B387" s="10" t="s">
        <v>85</v>
      </c>
      <c r="C387" s="10">
        <v>26.4</v>
      </c>
      <c r="D387" s="10">
        <f t="shared" si="22"/>
        <v>43.175000000000004</v>
      </c>
      <c r="E387" s="10">
        <f t="shared" si="23"/>
        <v>51.141666666666666</v>
      </c>
      <c r="F387" s="10">
        <f t="shared" si="24"/>
        <v>51.621313345282715</v>
      </c>
      <c r="G387" s="10">
        <v>54.877478410000002</v>
      </c>
      <c r="H387" s="10"/>
    </row>
    <row r="388" spans="1:8" x14ac:dyDescent="0.3">
      <c r="A388" s="10">
        <f t="shared" si="25"/>
        <v>1933</v>
      </c>
      <c r="B388" s="10" t="s">
        <v>86</v>
      </c>
      <c r="C388" s="10">
        <v>35.700000000000003</v>
      </c>
      <c r="D388" s="10">
        <f t="shared" si="22"/>
        <v>59.108333333333327</v>
      </c>
      <c r="E388" s="10">
        <f t="shared" si="23"/>
        <v>66.220833333333331</v>
      </c>
      <c r="F388" s="10">
        <f t="shared" si="24"/>
        <v>53.910526646951496</v>
      </c>
      <c r="G388" s="10">
        <v>48.786559269999998</v>
      </c>
      <c r="H388" s="10"/>
    </row>
    <row r="389" spans="1:8" x14ac:dyDescent="0.3">
      <c r="A389" s="10">
        <f t="shared" si="25"/>
        <v>1933</v>
      </c>
      <c r="B389" s="10" t="s">
        <v>87</v>
      </c>
      <c r="C389" s="10">
        <v>7.2</v>
      </c>
      <c r="D389" s="10">
        <f t="shared" si="22"/>
        <v>73.333333333333329</v>
      </c>
      <c r="E389" s="10">
        <f t="shared" si="23"/>
        <v>73.620833333333337</v>
      </c>
      <c r="F389" s="10">
        <f t="shared" si="24"/>
        <v>9.7798403984379423</v>
      </c>
      <c r="G389" s="10">
        <v>25.578543150000002</v>
      </c>
      <c r="H389" s="10"/>
    </row>
    <row r="390" spans="1:8" x14ac:dyDescent="0.3">
      <c r="A390" s="10">
        <f t="shared" si="25"/>
        <v>1933</v>
      </c>
      <c r="B390" s="10" t="s">
        <v>88</v>
      </c>
      <c r="C390" s="10">
        <v>25.7</v>
      </c>
      <c r="D390" s="10">
        <f t="shared" si="22"/>
        <v>73.908333333333331</v>
      </c>
      <c r="E390" s="10">
        <f t="shared" si="23"/>
        <v>74.016666666666666</v>
      </c>
      <c r="F390" s="10">
        <f t="shared" si="24"/>
        <v>34.721909479846879</v>
      </c>
      <c r="G390" s="10">
        <v>30.81476091</v>
      </c>
      <c r="H390" s="10"/>
    </row>
    <row r="391" spans="1:8" x14ac:dyDescent="0.3">
      <c r="A391" s="10">
        <f t="shared" si="25"/>
        <v>1933</v>
      </c>
      <c r="B391" s="10" t="s">
        <v>89</v>
      </c>
      <c r="C391" s="10">
        <v>37.1</v>
      </c>
      <c r="D391" s="10">
        <f t="shared" si="22"/>
        <v>74.125</v>
      </c>
      <c r="E391" s="10">
        <f t="shared" si="23"/>
        <v>72.916666666666657</v>
      </c>
      <c r="F391" s="10">
        <f t="shared" si="24"/>
        <v>50.88000000000001</v>
      </c>
      <c r="G391" s="10">
        <v>99.853818430000004</v>
      </c>
      <c r="H391" s="10"/>
    </row>
    <row r="392" spans="1:8" x14ac:dyDescent="0.3">
      <c r="A392" s="10">
        <f t="shared" si="25"/>
        <v>1933</v>
      </c>
      <c r="B392" s="10" t="s">
        <v>90</v>
      </c>
      <c r="C392" s="10">
        <v>180</v>
      </c>
      <c r="D392" s="10">
        <f t="shared" si="22"/>
        <v>71.708333333333329</v>
      </c>
      <c r="E392" s="10">
        <f t="shared" si="23"/>
        <v>72.212500000000006</v>
      </c>
      <c r="F392" s="10">
        <f t="shared" si="24"/>
        <v>249.26432404362123</v>
      </c>
      <c r="G392" s="10">
        <v>347.75440950000001</v>
      </c>
      <c r="H392" s="10"/>
    </row>
    <row r="393" spans="1:8" x14ac:dyDescent="0.3">
      <c r="A393" s="10">
        <f t="shared" si="25"/>
        <v>1933</v>
      </c>
      <c r="B393" s="10" t="s">
        <v>91</v>
      </c>
      <c r="C393" s="10">
        <v>327.3</v>
      </c>
      <c r="D393" s="10">
        <f t="shared" ref="D393:D456" si="26">AVERAGE(C387:C398)</f>
        <v>72.716666666666669</v>
      </c>
      <c r="E393" s="10">
        <f t="shared" ref="E393:E456" si="27">AVERAGE(D393,D394)</f>
        <v>71.6875</v>
      </c>
      <c r="F393" s="10">
        <f t="shared" si="24"/>
        <v>456.56495204882299</v>
      </c>
      <c r="G393" s="10">
        <v>317.7639446</v>
      </c>
      <c r="H393" s="10"/>
    </row>
    <row r="394" spans="1:8" x14ac:dyDescent="0.3">
      <c r="A394" s="10">
        <f t="shared" si="25"/>
        <v>1933</v>
      </c>
      <c r="B394" s="10" t="s">
        <v>92</v>
      </c>
      <c r="C394" s="10">
        <v>202.7</v>
      </c>
      <c r="D394" s="10">
        <f t="shared" si="26"/>
        <v>70.658333333333331</v>
      </c>
      <c r="E394" s="10">
        <f t="shared" si="27"/>
        <v>70.73333333333332</v>
      </c>
      <c r="F394" s="10">
        <f t="shared" ref="F394:F457" si="28">C394*100/E394</f>
        <v>286.56927426955707</v>
      </c>
      <c r="G394" s="10">
        <v>162.91803630000001</v>
      </c>
      <c r="H394" s="10"/>
    </row>
    <row r="395" spans="1:8" x14ac:dyDescent="0.3">
      <c r="A395" s="10">
        <f t="shared" si="25"/>
        <v>1933</v>
      </c>
      <c r="B395" s="10" t="s">
        <v>93</v>
      </c>
      <c r="C395" s="10">
        <v>8.4</v>
      </c>
      <c r="D395" s="10">
        <f t="shared" si="26"/>
        <v>70.808333333333323</v>
      </c>
      <c r="E395" s="10">
        <f t="shared" si="27"/>
        <v>70.60833333333332</v>
      </c>
      <c r="F395" s="10">
        <f t="shared" si="28"/>
        <v>11.896612769975217</v>
      </c>
      <c r="G395" s="10">
        <v>23.849435939999999</v>
      </c>
      <c r="H395" s="10"/>
    </row>
    <row r="396" spans="1:8" x14ac:dyDescent="0.3">
      <c r="A396" s="10">
        <f t="shared" si="25"/>
        <v>1933</v>
      </c>
      <c r="B396" s="10" t="s">
        <v>94</v>
      </c>
      <c r="C396" s="10">
        <v>2.9</v>
      </c>
      <c r="D396" s="10">
        <f t="shared" si="26"/>
        <v>70.408333333333317</v>
      </c>
      <c r="E396" s="10">
        <f t="shared" si="27"/>
        <v>69.587499999999977</v>
      </c>
      <c r="F396" s="10">
        <f t="shared" si="28"/>
        <v>4.1674151248428251</v>
      </c>
      <c r="G396" s="10">
        <v>9.1832712749999992</v>
      </c>
      <c r="H396" s="10"/>
    </row>
    <row r="397" spans="1:8" x14ac:dyDescent="0.3">
      <c r="A397" s="10">
        <f t="shared" si="25"/>
        <v>1933</v>
      </c>
      <c r="B397" s="10" t="s">
        <v>95</v>
      </c>
      <c r="C397" s="10">
        <v>0.9</v>
      </c>
      <c r="D397" s="10">
        <f t="shared" si="26"/>
        <v>68.766666666666652</v>
      </c>
      <c r="E397" s="10">
        <f t="shared" si="27"/>
        <v>69.345833333333331</v>
      </c>
      <c r="F397" s="10">
        <f t="shared" si="28"/>
        <v>1.2978429369704982</v>
      </c>
      <c r="G397" s="10">
        <v>25.58720173</v>
      </c>
      <c r="H397" s="10"/>
    </row>
    <row r="398" spans="1:8" x14ac:dyDescent="0.3">
      <c r="A398" s="10">
        <f t="shared" si="25"/>
        <v>1934</v>
      </c>
      <c r="B398" s="10" t="s">
        <v>84</v>
      </c>
      <c r="C398" s="10">
        <v>18.3</v>
      </c>
      <c r="D398" s="10">
        <f t="shared" si="26"/>
        <v>69.924999999999997</v>
      </c>
      <c r="E398" s="10">
        <f t="shared" si="27"/>
        <v>68.712499999999991</v>
      </c>
      <c r="F398" s="10">
        <f t="shared" si="28"/>
        <v>26.632708750227401</v>
      </c>
      <c r="G398" s="10">
        <v>53.032540509999997</v>
      </c>
      <c r="H398" s="10"/>
    </row>
    <row r="399" spans="1:8" x14ac:dyDescent="0.3">
      <c r="A399" s="10">
        <f t="shared" ref="A399:A462" si="29">A387+1</f>
        <v>1934</v>
      </c>
      <c r="B399" s="10" t="s">
        <v>85</v>
      </c>
      <c r="C399" s="10">
        <v>1.7</v>
      </c>
      <c r="D399" s="10">
        <f t="shared" si="26"/>
        <v>67.499999999999986</v>
      </c>
      <c r="E399" s="10">
        <f t="shared" si="27"/>
        <v>59.55416666666666</v>
      </c>
      <c r="F399" s="10">
        <f t="shared" si="28"/>
        <v>2.8545441824669422</v>
      </c>
      <c r="G399" s="10">
        <v>54.877478410000002</v>
      </c>
      <c r="H399" s="10"/>
    </row>
    <row r="400" spans="1:8" x14ac:dyDescent="0.3">
      <c r="A400" s="10">
        <f t="shared" si="29"/>
        <v>1934</v>
      </c>
      <c r="B400" s="10" t="s">
        <v>86</v>
      </c>
      <c r="C400" s="10">
        <v>37.5</v>
      </c>
      <c r="D400" s="10">
        <f t="shared" si="26"/>
        <v>51.608333333333327</v>
      </c>
      <c r="E400" s="10">
        <f t="shared" si="27"/>
        <v>43.783333333333331</v>
      </c>
      <c r="F400" s="10">
        <f t="shared" si="28"/>
        <v>85.649029311001144</v>
      </c>
      <c r="G400" s="10">
        <v>48.786559269999998</v>
      </c>
      <c r="H400" s="10"/>
    </row>
    <row r="401" spans="1:8" x14ac:dyDescent="0.3">
      <c r="A401" s="10">
        <f t="shared" si="29"/>
        <v>1934</v>
      </c>
      <c r="B401" s="10" t="s">
        <v>87</v>
      </c>
      <c r="C401" s="10">
        <v>2.4</v>
      </c>
      <c r="D401" s="10">
        <f t="shared" si="26"/>
        <v>35.958333333333336</v>
      </c>
      <c r="E401" s="10">
        <f t="shared" si="27"/>
        <v>35.608333333333334</v>
      </c>
      <c r="F401" s="10">
        <f t="shared" si="28"/>
        <v>6.7399953194476945</v>
      </c>
      <c r="G401" s="10">
        <v>25.578543150000002</v>
      </c>
      <c r="H401" s="10"/>
    </row>
    <row r="402" spans="1:8" x14ac:dyDescent="0.3">
      <c r="A402" s="10">
        <f t="shared" si="29"/>
        <v>1934</v>
      </c>
      <c r="B402" s="10" t="s">
        <v>88</v>
      </c>
      <c r="C402" s="10">
        <v>6</v>
      </c>
      <c r="D402" s="10">
        <f t="shared" si="26"/>
        <v>35.258333333333333</v>
      </c>
      <c r="E402" s="10">
        <f t="shared" si="27"/>
        <v>35.137499999999996</v>
      </c>
      <c r="F402" s="10">
        <f t="shared" si="28"/>
        <v>17.075773745997868</v>
      </c>
      <c r="G402" s="10">
        <v>30.81476091</v>
      </c>
      <c r="H402" s="10"/>
    </row>
    <row r="403" spans="1:8" x14ac:dyDescent="0.3">
      <c r="A403" s="10">
        <f t="shared" si="29"/>
        <v>1934</v>
      </c>
      <c r="B403" s="10" t="s">
        <v>89</v>
      </c>
      <c r="C403" s="10">
        <v>51</v>
      </c>
      <c r="D403" s="10">
        <f t="shared" si="26"/>
        <v>35.016666666666659</v>
      </c>
      <c r="E403" s="10">
        <f t="shared" si="27"/>
        <v>35.391666666666659</v>
      </c>
      <c r="F403" s="10">
        <f t="shared" si="28"/>
        <v>144.10171886037207</v>
      </c>
      <c r="G403" s="10">
        <v>99.853818430000004</v>
      </c>
      <c r="H403" s="10"/>
    </row>
    <row r="404" spans="1:8" x14ac:dyDescent="0.3">
      <c r="A404" s="10">
        <f t="shared" si="29"/>
        <v>1934</v>
      </c>
      <c r="B404" s="10" t="s">
        <v>90</v>
      </c>
      <c r="C404" s="10">
        <v>150.9</v>
      </c>
      <c r="D404" s="10">
        <f t="shared" si="26"/>
        <v>35.766666666666659</v>
      </c>
      <c r="E404" s="10">
        <f t="shared" si="27"/>
        <v>38.074999999999996</v>
      </c>
      <c r="F404" s="10">
        <f t="shared" si="28"/>
        <v>396.32304661851612</v>
      </c>
      <c r="G404" s="10">
        <v>347.75440950000001</v>
      </c>
      <c r="H404" s="10"/>
    </row>
    <row r="405" spans="1:8" x14ac:dyDescent="0.3">
      <c r="A405" s="10">
        <f t="shared" si="29"/>
        <v>1934</v>
      </c>
      <c r="B405" s="10" t="s">
        <v>91</v>
      </c>
      <c r="C405" s="10">
        <v>136.6</v>
      </c>
      <c r="D405" s="10">
        <f t="shared" si="26"/>
        <v>40.383333333333333</v>
      </c>
      <c r="E405" s="10">
        <f t="shared" si="27"/>
        <v>42.016666666666666</v>
      </c>
      <c r="F405" s="10">
        <f t="shared" si="28"/>
        <v>325.10908369694567</v>
      </c>
      <c r="G405" s="10">
        <v>317.7639446</v>
      </c>
      <c r="H405" s="10"/>
    </row>
    <row r="406" spans="1:8" x14ac:dyDescent="0.3">
      <c r="A406" s="10">
        <f t="shared" si="29"/>
        <v>1934</v>
      </c>
      <c r="B406" s="10" t="s">
        <v>92</v>
      </c>
      <c r="C406" s="10">
        <v>14.9</v>
      </c>
      <c r="D406" s="10">
        <f t="shared" si="26"/>
        <v>43.65</v>
      </c>
      <c r="E406" s="10">
        <f t="shared" si="27"/>
        <v>42.62083333333333</v>
      </c>
      <c r="F406" s="10">
        <f t="shared" si="28"/>
        <v>34.959429074200806</v>
      </c>
      <c r="G406" s="10">
        <v>162.91803630000001</v>
      </c>
      <c r="H406" s="10"/>
    </row>
    <row r="407" spans="1:8" x14ac:dyDescent="0.3">
      <c r="A407" s="10">
        <f t="shared" si="29"/>
        <v>1934</v>
      </c>
      <c r="B407" s="10" t="s">
        <v>93</v>
      </c>
      <c r="C407" s="10">
        <v>0</v>
      </c>
      <c r="D407" s="10">
        <f t="shared" si="26"/>
        <v>41.591666666666661</v>
      </c>
      <c r="E407" s="10">
        <f t="shared" si="27"/>
        <v>43.333333333333329</v>
      </c>
      <c r="F407" s="10">
        <f t="shared" si="28"/>
        <v>0</v>
      </c>
      <c r="G407" s="10">
        <v>23.849435939999999</v>
      </c>
      <c r="H407" s="10"/>
    </row>
    <row r="408" spans="1:8" x14ac:dyDescent="0.3">
      <c r="A408" s="10">
        <f t="shared" si="29"/>
        <v>1934</v>
      </c>
      <c r="B408" s="10" t="s">
        <v>94</v>
      </c>
      <c r="C408" s="10">
        <v>0</v>
      </c>
      <c r="D408" s="10">
        <f t="shared" si="26"/>
        <v>45.074999999999996</v>
      </c>
      <c r="E408" s="10">
        <f t="shared" si="27"/>
        <v>44.912499999999994</v>
      </c>
      <c r="F408" s="10">
        <f t="shared" si="28"/>
        <v>0</v>
      </c>
      <c r="G408" s="10">
        <v>9.1832712749999992</v>
      </c>
      <c r="H408" s="10"/>
    </row>
    <row r="409" spans="1:8" x14ac:dyDescent="0.3">
      <c r="A409" s="10">
        <f t="shared" si="29"/>
        <v>1934</v>
      </c>
      <c r="B409" s="10" t="s">
        <v>95</v>
      </c>
      <c r="C409" s="10">
        <v>9.9</v>
      </c>
      <c r="D409" s="10">
        <f t="shared" si="26"/>
        <v>44.75</v>
      </c>
      <c r="E409" s="10">
        <f t="shared" si="27"/>
        <v>42.966666666666669</v>
      </c>
      <c r="F409" s="10">
        <f t="shared" si="28"/>
        <v>23.041117145073699</v>
      </c>
      <c r="G409" s="10">
        <v>25.58720173</v>
      </c>
      <c r="H409" s="10"/>
    </row>
    <row r="410" spans="1:8" x14ac:dyDescent="0.3">
      <c r="A410" s="10">
        <f t="shared" si="29"/>
        <v>1935</v>
      </c>
      <c r="B410" s="10" t="s">
        <v>84</v>
      </c>
      <c r="C410" s="10">
        <v>73.7</v>
      </c>
      <c r="D410" s="10">
        <f t="shared" si="26"/>
        <v>41.18333333333333</v>
      </c>
      <c r="E410" s="10">
        <f t="shared" si="27"/>
        <v>43.391666666666666</v>
      </c>
      <c r="F410" s="10">
        <f t="shared" si="28"/>
        <v>169.84828115997695</v>
      </c>
      <c r="G410" s="10">
        <v>53.032540509999997</v>
      </c>
      <c r="H410" s="10"/>
    </row>
    <row r="411" spans="1:8" x14ac:dyDescent="0.3">
      <c r="A411" s="10">
        <f t="shared" si="29"/>
        <v>1935</v>
      </c>
      <c r="B411" s="10" t="s">
        <v>85</v>
      </c>
      <c r="C411" s="10">
        <v>40.9</v>
      </c>
      <c r="D411" s="10">
        <f t="shared" si="26"/>
        <v>45.6</v>
      </c>
      <c r="E411" s="10">
        <f t="shared" si="27"/>
        <v>45.933333333333337</v>
      </c>
      <c r="F411" s="10">
        <f t="shared" si="28"/>
        <v>89.0420899854862</v>
      </c>
      <c r="G411" s="10">
        <v>54.877478410000002</v>
      </c>
      <c r="H411" s="10"/>
    </row>
    <row r="412" spans="1:8" x14ac:dyDescent="0.3">
      <c r="A412" s="10">
        <f t="shared" si="29"/>
        <v>1935</v>
      </c>
      <c r="B412" s="10" t="s">
        <v>86</v>
      </c>
      <c r="C412" s="10">
        <v>12.8</v>
      </c>
      <c r="D412" s="10">
        <f t="shared" si="26"/>
        <v>46.266666666666673</v>
      </c>
      <c r="E412" s="10">
        <f t="shared" si="27"/>
        <v>47.525000000000006</v>
      </c>
      <c r="F412" s="10">
        <f t="shared" si="28"/>
        <v>26.933193056286161</v>
      </c>
      <c r="G412" s="10">
        <v>48.786559269999998</v>
      </c>
      <c r="H412" s="10"/>
    </row>
    <row r="413" spans="1:8" x14ac:dyDescent="0.3">
      <c r="A413" s="10">
        <f t="shared" si="29"/>
        <v>1935</v>
      </c>
      <c r="B413" s="10" t="s">
        <v>87</v>
      </c>
      <c r="C413" s="10">
        <v>44.2</v>
      </c>
      <c r="D413" s="10">
        <f t="shared" si="26"/>
        <v>48.783333333333331</v>
      </c>
      <c r="E413" s="10">
        <f t="shared" si="27"/>
        <v>48.895833333333329</v>
      </c>
      <c r="F413" s="10">
        <f t="shared" si="28"/>
        <v>90.396250532594806</v>
      </c>
      <c r="G413" s="10">
        <v>25.578543150000002</v>
      </c>
      <c r="H413" s="10"/>
    </row>
    <row r="414" spans="1:8" x14ac:dyDescent="0.3">
      <c r="A414" s="10">
        <f t="shared" si="29"/>
        <v>1935</v>
      </c>
      <c r="B414" s="10" t="s">
        <v>88</v>
      </c>
      <c r="C414" s="10">
        <v>2.1</v>
      </c>
      <c r="D414" s="10">
        <f t="shared" si="26"/>
        <v>49.008333333333333</v>
      </c>
      <c r="E414" s="10">
        <f t="shared" si="27"/>
        <v>49.491666666666667</v>
      </c>
      <c r="F414" s="10">
        <f t="shared" si="28"/>
        <v>4.2431385755177642</v>
      </c>
      <c r="G414" s="10">
        <v>30.81476091</v>
      </c>
      <c r="H414" s="10"/>
    </row>
    <row r="415" spans="1:8" x14ac:dyDescent="0.3">
      <c r="A415" s="10">
        <f t="shared" si="29"/>
        <v>1935</v>
      </c>
      <c r="B415" s="10" t="s">
        <v>89</v>
      </c>
      <c r="C415" s="10">
        <v>8.1999999999999993</v>
      </c>
      <c r="D415" s="10">
        <f t="shared" si="26"/>
        <v>49.975000000000001</v>
      </c>
      <c r="E415" s="10">
        <f t="shared" si="27"/>
        <v>49.904166666666669</v>
      </c>
      <c r="F415" s="10">
        <f t="shared" si="28"/>
        <v>16.431493696251145</v>
      </c>
      <c r="G415" s="10">
        <v>99.853818430000004</v>
      </c>
      <c r="H415" s="10"/>
    </row>
    <row r="416" spans="1:8" x14ac:dyDescent="0.3">
      <c r="A416" s="10">
        <f t="shared" si="29"/>
        <v>1935</v>
      </c>
      <c r="B416" s="10" t="s">
        <v>90</v>
      </c>
      <c r="C416" s="10">
        <v>203.9</v>
      </c>
      <c r="D416" s="10">
        <f t="shared" si="26"/>
        <v>49.833333333333343</v>
      </c>
      <c r="E416" s="10">
        <f t="shared" si="27"/>
        <v>46.816666666666677</v>
      </c>
      <c r="F416" s="10">
        <f t="shared" si="28"/>
        <v>435.52865788536837</v>
      </c>
      <c r="G416" s="10">
        <v>347.75440950000001</v>
      </c>
      <c r="H416" s="10"/>
    </row>
    <row r="417" spans="1:8" x14ac:dyDescent="0.3">
      <c r="A417" s="10">
        <f t="shared" si="29"/>
        <v>1935</v>
      </c>
      <c r="B417" s="10" t="s">
        <v>91</v>
      </c>
      <c r="C417" s="10">
        <v>144.6</v>
      </c>
      <c r="D417" s="10">
        <f t="shared" si="26"/>
        <v>43.800000000000004</v>
      </c>
      <c r="E417" s="10">
        <f t="shared" si="27"/>
        <v>44.545833333333334</v>
      </c>
      <c r="F417" s="10">
        <f t="shared" si="28"/>
        <v>324.60948461322607</v>
      </c>
      <c r="G417" s="10">
        <v>317.7639446</v>
      </c>
      <c r="H417" s="10"/>
    </row>
    <row r="418" spans="1:8" x14ac:dyDescent="0.3">
      <c r="A418" s="10">
        <f t="shared" si="29"/>
        <v>1935</v>
      </c>
      <c r="B418" s="10" t="s">
        <v>92</v>
      </c>
      <c r="C418" s="10">
        <v>45.1</v>
      </c>
      <c r="D418" s="10">
        <f t="shared" si="26"/>
        <v>45.291666666666664</v>
      </c>
      <c r="E418" s="10">
        <f t="shared" si="27"/>
        <v>45.479166666666664</v>
      </c>
      <c r="F418" s="10">
        <f t="shared" si="28"/>
        <v>99.166284928996802</v>
      </c>
      <c r="G418" s="10">
        <v>162.91803630000001</v>
      </c>
      <c r="H418" s="10"/>
    </row>
    <row r="419" spans="1:8" x14ac:dyDescent="0.3">
      <c r="A419" s="10">
        <f t="shared" si="29"/>
        <v>1935</v>
      </c>
      <c r="B419" s="10" t="s">
        <v>93</v>
      </c>
      <c r="C419" s="10">
        <v>2.7</v>
      </c>
      <c r="D419" s="10">
        <f t="shared" si="26"/>
        <v>45.666666666666664</v>
      </c>
      <c r="E419" s="10">
        <f t="shared" si="27"/>
        <v>44.279166666666669</v>
      </c>
      <c r="F419" s="10">
        <f t="shared" si="28"/>
        <v>6.0976757316269872</v>
      </c>
      <c r="G419" s="10">
        <v>23.849435939999999</v>
      </c>
      <c r="H419" s="10"/>
    </row>
    <row r="420" spans="1:8" x14ac:dyDescent="0.3">
      <c r="A420" s="10">
        <f t="shared" si="29"/>
        <v>1935</v>
      </c>
      <c r="B420" s="10" t="s">
        <v>94</v>
      </c>
      <c r="C420" s="10">
        <v>11.6</v>
      </c>
      <c r="D420" s="10">
        <f t="shared" si="26"/>
        <v>42.891666666666673</v>
      </c>
      <c r="E420" s="10">
        <f t="shared" si="27"/>
        <v>43.029166666666669</v>
      </c>
      <c r="F420" s="10">
        <f t="shared" si="28"/>
        <v>26.95845840999322</v>
      </c>
      <c r="G420" s="10">
        <v>9.1832712749999992</v>
      </c>
      <c r="H420" s="10"/>
    </row>
    <row r="421" spans="1:8" x14ac:dyDescent="0.3">
      <c r="A421" s="10">
        <f t="shared" si="29"/>
        <v>1935</v>
      </c>
      <c r="B421" s="10" t="s">
        <v>95</v>
      </c>
      <c r="C421" s="10">
        <v>8.1999999999999993</v>
      </c>
      <c r="D421" s="10">
        <f t="shared" si="26"/>
        <v>43.166666666666664</v>
      </c>
      <c r="E421" s="10">
        <f t="shared" si="27"/>
        <v>47.199999999999996</v>
      </c>
      <c r="F421" s="10">
        <f t="shared" si="28"/>
        <v>17.372881355932204</v>
      </c>
      <c r="G421" s="10">
        <v>25.58720173</v>
      </c>
      <c r="H421" s="10"/>
    </row>
    <row r="422" spans="1:8" x14ac:dyDescent="0.3">
      <c r="A422" s="10">
        <f t="shared" si="29"/>
        <v>1936</v>
      </c>
      <c r="B422" s="10" t="s">
        <v>84</v>
      </c>
      <c r="C422" s="10">
        <v>1.3</v>
      </c>
      <c r="D422" s="10">
        <f t="shared" si="26"/>
        <v>51.233333333333327</v>
      </c>
      <c r="E422" s="10">
        <f t="shared" si="27"/>
        <v>49.829166666666659</v>
      </c>
      <c r="F422" s="10">
        <f t="shared" si="28"/>
        <v>2.6089137887783265</v>
      </c>
      <c r="G422" s="10">
        <v>53.032540509999997</v>
      </c>
      <c r="H422" s="10"/>
    </row>
    <row r="423" spans="1:8" x14ac:dyDescent="0.3">
      <c r="A423" s="10">
        <f t="shared" si="29"/>
        <v>1936</v>
      </c>
      <c r="B423" s="10" t="s">
        <v>85</v>
      </c>
      <c r="C423" s="10">
        <v>58.8</v>
      </c>
      <c r="D423" s="10">
        <f t="shared" si="26"/>
        <v>48.42499999999999</v>
      </c>
      <c r="E423" s="10">
        <f t="shared" si="27"/>
        <v>49.295833333333327</v>
      </c>
      <c r="F423" s="10">
        <f t="shared" si="28"/>
        <v>119.27985800016906</v>
      </c>
      <c r="G423" s="10">
        <v>54.877478410000002</v>
      </c>
      <c r="H423" s="10"/>
    </row>
    <row r="424" spans="1:8" x14ac:dyDescent="0.3">
      <c r="A424" s="10">
        <f t="shared" si="29"/>
        <v>1936</v>
      </c>
      <c r="B424" s="10" t="s">
        <v>86</v>
      </c>
      <c r="C424" s="10">
        <v>17.3</v>
      </c>
      <c r="D424" s="10">
        <f t="shared" si="26"/>
        <v>50.166666666666664</v>
      </c>
      <c r="E424" s="10">
        <f t="shared" si="27"/>
        <v>50.691666666666663</v>
      </c>
      <c r="F424" s="10">
        <f t="shared" si="28"/>
        <v>34.127897419036664</v>
      </c>
      <c r="G424" s="10">
        <v>48.786559269999998</v>
      </c>
      <c r="H424" s="10"/>
    </row>
    <row r="425" spans="1:8" x14ac:dyDescent="0.3">
      <c r="A425" s="10">
        <f t="shared" si="29"/>
        <v>1936</v>
      </c>
      <c r="B425" s="10" t="s">
        <v>87</v>
      </c>
      <c r="C425" s="10">
        <v>10.9</v>
      </c>
      <c r="D425" s="10">
        <f t="shared" si="26"/>
        <v>51.216666666666669</v>
      </c>
      <c r="E425" s="10">
        <f t="shared" si="27"/>
        <v>51.362500000000011</v>
      </c>
      <c r="F425" s="10">
        <f t="shared" si="28"/>
        <v>21.221708444877095</v>
      </c>
      <c r="G425" s="10">
        <v>25.578543150000002</v>
      </c>
      <c r="H425" s="10"/>
    </row>
    <row r="426" spans="1:8" x14ac:dyDescent="0.3">
      <c r="A426" s="10">
        <f t="shared" si="29"/>
        <v>1936</v>
      </c>
      <c r="B426" s="10" t="s">
        <v>88</v>
      </c>
      <c r="C426" s="10">
        <v>5.4</v>
      </c>
      <c r="D426" s="10">
        <f t="shared" si="26"/>
        <v>51.508333333333347</v>
      </c>
      <c r="E426" s="10">
        <f t="shared" si="27"/>
        <v>51.033333333333346</v>
      </c>
      <c r="F426" s="10">
        <f t="shared" si="28"/>
        <v>10.581319399085562</v>
      </c>
      <c r="G426" s="10">
        <v>30.81476091</v>
      </c>
      <c r="H426" s="10"/>
    </row>
    <row r="427" spans="1:8" x14ac:dyDescent="0.3">
      <c r="A427" s="10">
        <f t="shared" si="29"/>
        <v>1936</v>
      </c>
      <c r="B427" s="10" t="s">
        <v>89</v>
      </c>
      <c r="C427" s="10">
        <v>105</v>
      </c>
      <c r="D427" s="10">
        <f t="shared" si="26"/>
        <v>50.558333333333344</v>
      </c>
      <c r="E427" s="10">
        <f t="shared" si="27"/>
        <v>51.379166666666677</v>
      </c>
      <c r="F427" s="10">
        <f t="shared" si="28"/>
        <v>204.36298759224715</v>
      </c>
      <c r="G427" s="10">
        <v>99.853818430000004</v>
      </c>
      <c r="H427" s="10"/>
    </row>
    <row r="428" spans="1:8" x14ac:dyDescent="0.3">
      <c r="A428" s="10">
        <f t="shared" si="29"/>
        <v>1936</v>
      </c>
      <c r="B428" s="10" t="s">
        <v>90</v>
      </c>
      <c r="C428" s="10">
        <v>170.2</v>
      </c>
      <c r="D428" s="10">
        <f t="shared" si="26"/>
        <v>52.20000000000001</v>
      </c>
      <c r="E428" s="10">
        <f t="shared" si="27"/>
        <v>52.38750000000001</v>
      </c>
      <c r="F428" s="10">
        <f t="shared" si="28"/>
        <v>324.88666189453585</v>
      </c>
      <c r="G428" s="10">
        <v>347.75440950000001</v>
      </c>
      <c r="H428" s="10"/>
    </row>
    <row r="429" spans="1:8" x14ac:dyDescent="0.3">
      <c r="A429" s="10">
        <f t="shared" si="29"/>
        <v>1936</v>
      </c>
      <c r="B429" s="10" t="s">
        <v>91</v>
      </c>
      <c r="C429" s="10">
        <v>165.5</v>
      </c>
      <c r="D429" s="10">
        <f t="shared" si="26"/>
        <v>52.57500000000001</v>
      </c>
      <c r="E429" s="10">
        <f t="shared" si="27"/>
        <v>54.125000000000007</v>
      </c>
      <c r="F429" s="10">
        <f t="shared" si="28"/>
        <v>305.7736720554272</v>
      </c>
      <c r="G429" s="10">
        <v>317.7639446</v>
      </c>
      <c r="H429" s="10"/>
    </row>
    <row r="430" spans="1:8" x14ac:dyDescent="0.3">
      <c r="A430" s="10">
        <f t="shared" si="29"/>
        <v>1936</v>
      </c>
      <c r="B430" s="10" t="s">
        <v>92</v>
      </c>
      <c r="C430" s="10">
        <v>57.7</v>
      </c>
      <c r="D430" s="10">
        <f t="shared" si="26"/>
        <v>55.675000000000004</v>
      </c>
      <c r="E430" s="10">
        <f t="shared" si="27"/>
        <v>55.379166666666677</v>
      </c>
      <c r="F430" s="10">
        <f t="shared" si="28"/>
        <v>104.19080580844178</v>
      </c>
      <c r="G430" s="10">
        <v>162.91803630000001</v>
      </c>
      <c r="H430" s="10"/>
    </row>
    <row r="431" spans="1:8" x14ac:dyDescent="0.3">
      <c r="A431" s="10">
        <f t="shared" si="29"/>
        <v>1936</v>
      </c>
      <c r="B431" s="10" t="s">
        <v>93</v>
      </c>
      <c r="C431" s="10">
        <v>6.2</v>
      </c>
      <c r="D431" s="10">
        <f t="shared" si="26"/>
        <v>55.083333333333343</v>
      </c>
      <c r="E431" s="10">
        <f t="shared" si="27"/>
        <v>56.370833333333337</v>
      </c>
      <c r="F431" s="10">
        <f t="shared" si="28"/>
        <v>10.998595609431591</v>
      </c>
      <c r="G431" s="10">
        <v>23.849435939999999</v>
      </c>
      <c r="H431" s="10"/>
    </row>
    <row r="432" spans="1:8" x14ac:dyDescent="0.3">
      <c r="A432" s="10">
        <f t="shared" si="29"/>
        <v>1936</v>
      </c>
      <c r="B432" s="10" t="s">
        <v>94</v>
      </c>
      <c r="C432" s="10">
        <v>0.2</v>
      </c>
      <c r="D432" s="10">
        <f t="shared" si="26"/>
        <v>57.658333333333331</v>
      </c>
      <c r="E432" s="10">
        <f t="shared" si="27"/>
        <v>57.8</v>
      </c>
      <c r="F432" s="10">
        <f t="shared" si="28"/>
        <v>0.34602076124567477</v>
      </c>
      <c r="G432" s="10">
        <v>9.1832712749999992</v>
      </c>
      <c r="H432" s="10"/>
    </row>
    <row r="433" spans="1:8" x14ac:dyDescent="0.3">
      <c r="A433" s="10">
        <f t="shared" si="29"/>
        <v>1936</v>
      </c>
      <c r="B433" s="10" t="s">
        <v>95</v>
      </c>
      <c r="C433" s="10">
        <v>27.9</v>
      </c>
      <c r="D433" s="10">
        <f t="shared" si="26"/>
        <v>57.941666666666656</v>
      </c>
      <c r="E433" s="10">
        <f t="shared" si="27"/>
        <v>55.874999999999993</v>
      </c>
      <c r="F433" s="10">
        <f t="shared" si="28"/>
        <v>49.932885906040276</v>
      </c>
      <c r="G433" s="10">
        <v>25.58720173</v>
      </c>
      <c r="H433" s="10"/>
    </row>
    <row r="434" spans="1:8" x14ac:dyDescent="0.3">
      <c r="A434" s="10">
        <f t="shared" si="29"/>
        <v>1937</v>
      </c>
      <c r="B434" s="10" t="s">
        <v>84</v>
      </c>
      <c r="C434" s="10">
        <v>5.8</v>
      </c>
      <c r="D434" s="10">
        <f t="shared" si="26"/>
        <v>53.80833333333333</v>
      </c>
      <c r="E434" s="10">
        <f t="shared" si="27"/>
        <v>55.824999999999996</v>
      </c>
      <c r="F434" s="10">
        <f t="shared" si="28"/>
        <v>10.38961038961039</v>
      </c>
      <c r="G434" s="10">
        <v>53.032540509999997</v>
      </c>
      <c r="H434" s="10"/>
    </row>
    <row r="435" spans="1:8" x14ac:dyDescent="0.3">
      <c r="A435" s="10">
        <f t="shared" si="29"/>
        <v>1937</v>
      </c>
      <c r="B435" s="10" t="s">
        <v>85</v>
      </c>
      <c r="C435" s="10">
        <v>96</v>
      </c>
      <c r="D435" s="10">
        <f t="shared" si="26"/>
        <v>57.841666666666661</v>
      </c>
      <c r="E435" s="10">
        <f t="shared" si="27"/>
        <v>52.216666666666669</v>
      </c>
      <c r="F435" s="10">
        <f t="shared" si="28"/>
        <v>183.84934567507182</v>
      </c>
      <c r="G435" s="10">
        <v>54.877478410000002</v>
      </c>
      <c r="H435" s="10"/>
    </row>
    <row r="436" spans="1:8" x14ac:dyDescent="0.3">
      <c r="A436" s="10">
        <f t="shared" si="29"/>
        <v>1937</v>
      </c>
      <c r="B436" s="10" t="s">
        <v>86</v>
      </c>
      <c r="C436" s="10">
        <v>10.199999999999999</v>
      </c>
      <c r="D436" s="10">
        <f t="shared" si="26"/>
        <v>46.591666666666669</v>
      </c>
      <c r="E436" s="10">
        <f t="shared" si="27"/>
        <v>47.112499999999997</v>
      </c>
      <c r="F436" s="10">
        <f t="shared" si="28"/>
        <v>21.650305120721676</v>
      </c>
      <c r="G436" s="10">
        <v>48.786559269999998</v>
      </c>
      <c r="H436" s="10"/>
    </row>
    <row r="437" spans="1:8" x14ac:dyDescent="0.3">
      <c r="A437" s="10">
        <f t="shared" si="29"/>
        <v>1937</v>
      </c>
      <c r="B437" s="10" t="s">
        <v>87</v>
      </c>
      <c r="C437" s="10">
        <v>41.8</v>
      </c>
      <c r="D437" s="10">
        <f t="shared" si="26"/>
        <v>47.633333333333333</v>
      </c>
      <c r="E437" s="10">
        <f t="shared" si="27"/>
        <v>47.67916666666666</v>
      </c>
      <c r="F437" s="10">
        <f t="shared" si="28"/>
        <v>87.669317486673094</v>
      </c>
      <c r="G437" s="10">
        <v>25.578543150000002</v>
      </c>
      <c r="H437" s="10"/>
    </row>
    <row r="438" spans="1:8" x14ac:dyDescent="0.3">
      <c r="A438" s="10">
        <f t="shared" si="29"/>
        <v>1937</v>
      </c>
      <c r="B438" s="10" t="s">
        <v>88</v>
      </c>
      <c r="C438" s="10">
        <v>8.8000000000000007</v>
      </c>
      <c r="D438" s="10">
        <f t="shared" si="26"/>
        <v>47.724999999999994</v>
      </c>
      <c r="E438" s="10">
        <f t="shared" si="27"/>
        <v>47.729166666666657</v>
      </c>
      <c r="F438" s="10">
        <f t="shared" si="28"/>
        <v>18.437363596682676</v>
      </c>
      <c r="G438" s="10">
        <v>30.81476091</v>
      </c>
      <c r="H438" s="10"/>
    </row>
    <row r="439" spans="1:8" x14ac:dyDescent="0.3">
      <c r="A439" s="10">
        <f t="shared" si="29"/>
        <v>1937</v>
      </c>
      <c r="B439" s="10" t="s">
        <v>89</v>
      </c>
      <c r="C439" s="10">
        <v>55.4</v>
      </c>
      <c r="D439" s="10">
        <f t="shared" si="26"/>
        <v>47.733333333333327</v>
      </c>
      <c r="E439" s="10">
        <f t="shared" si="27"/>
        <v>47.662499999999994</v>
      </c>
      <c r="F439" s="10">
        <f t="shared" si="28"/>
        <v>116.23393653291373</v>
      </c>
      <c r="G439" s="10">
        <v>99.853818430000004</v>
      </c>
      <c r="H439" s="10"/>
    </row>
    <row r="440" spans="1:8" x14ac:dyDescent="0.3">
      <c r="A440" s="10">
        <f t="shared" si="29"/>
        <v>1937</v>
      </c>
      <c r="B440" s="10" t="s">
        <v>90</v>
      </c>
      <c r="C440" s="10">
        <v>218.6</v>
      </c>
      <c r="D440" s="10">
        <f t="shared" si="26"/>
        <v>47.591666666666669</v>
      </c>
      <c r="E440" s="10">
        <f t="shared" si="27"/>
        <v>50.579166666666666</v>
      </c>
      <c r="F440" s="10">
        <f t="shared" si="28"/>
        <v>432.19375566356371</v>
      </c>
      <c r="G440" s="10">
        <v>347.75440950000001</v>
      </c>
      <c r="H440" s="10"/>
    </row>
    <row r="441" spans="1:8" x14ac:dyDescent="0.3">
      <c r="A441" s="10">
        <f t="shared" si="29"/>
        <v>1937</v>
      </c>
      <c r="B441" s="10" t="s">
        <v>91</v>
      </c>
      <c r="C441" s="10">
        <v>30.5</v>
      </c>
      <c r="D441" s="10">
        <f t="shared" si="26"/>
        <v>53.566666666666663</v>
      </c>
      <c r="E441" s="10">
        <f t="shared" si="27"/>
        <v>50.49166666666666</v>
      </c>
      <c r="F441" s="10">
        <f t="shared" si="28"/>
        <v>60.406007592011889</v>
      </c>
      <c r="G441" s="10">
        <v>317.7639446</v>
      </c>
      <c r="H441" s="10"/>
    </row>
    <row r="442" spans="1:8" x14ac:dyDescent="0.3">
      <c r="A442" s="10">
        <f t="shared" si="29"/>
        <v>1937</v>
      </c>
      <c r="B442" s="10" t="s">
        <v>92</v>
      </c>
      <c r="C442" s="10">
        <v>70.2</v>
      </c>
      <c r="D442" s="10">
        <f t="shared" si="26"/>
        <v>47.416666666666664</v>
      </c>
      <c r="E442" s="10">
        <f t="shared" si="27"/>
        <v>47.066666666666663</v>
      </c>
      <c r="F442" s="10">
        <f t="shared" si="28"/>
        <v>149.1501416430595</v>
      </c>
      <c r="G442" s="10">
        <v>162.91803630000001</v>
      </c>
      <c r="H442" s="10"/>
    </row>
    <row r="443" spans="1:8" x14ac:dyDescent="0.3">
      <c r="A443" s="10">
        <f t="shared" si="29"/>
        <v>1937</v>
      </c>
      <c r="B443" s="10" t="s">
        <v>93</v>
      </c>
      <c r="C443" s="10">
        <v>7.3</v>
      </c>
      <c r="D443" s="10">
        <f t="shared" si="26"/>
        <v>46.716666666666669</v>
      </c>
      <c r="E443" s="10">
        <f t="shared" si="27"/>
        <v>45.354166666666671</v>
      </c>
      <c r="F443" s="10">
        <f t="shared" si="28"/>
        <v>16.095544327055581</v>
      </c>
      <c r="G443" s="10">
        <v>23.849435939999999</v>
      </c>
      <c r="H443" s="10"/>
    </row>
    <row r="444" spans="1:8" x14ac:dyDescent="0.3">
      <c r="A444" s="10">
        <f t="shared" si="29"/>
        <v>1937</v>
      </c>
      <c r="B444" s="10" t="s">
        <v>94</v>
      </c>
      <c r="C444" s="10">
        <v>0.3</v>
      </c>
      <c r="D444" s="10">
        <f t="shared" si="26"/>
        <v>43.991666666666667</v>
      </c>
      <c r="E444" s="10">
        <f t="shared" si="27"/>
        <v>43.766666666666666</v>
      </c>
      <c r="F444" s="10">
        <f t="shared" si="28"/>
        <v>0.68545316070068552</v>
      </c>
      <c r="G444" s="10">
        <v>9.1832712749999992</v>
      </c>
      <c r="H444" s="10"/>
    </row>
    <row r="445" spans="1:8" x14ac:dyDescent="0.3">
      <c r="A445" s="10">
        <f t="shared" si="29"/>
        <v>1937</v>
      </c>
      <c r="B445" s="10" t="s">
        <v>95</v>
      </c>
      <c r="C445" s="10">
        <v>26.2</v>
      </c>
      <c r="D445" s="10">
        <f t="shared" si="26"/>
        <v>43.541666666666664</v>
      </c>
      <c r="E445" s="10">
        <f t="shared" si="27"/>
        <v>45.93333333333333</v>
      </c>
      <c r="F445" s="10">
        <f t="shared" si="28"/>
        <v>57.039187227866478</v>
      </c>
      <c r="G445" s="10">
        <v>25.58720173</v>
      </c>
      <c r="H445" s="10"/>
    </row>
    <row r="446" spans="1:8" x14ac:dyDescent="0.3">
      <c r="A446" s="10">
        <f t="shared" si="29"/>
        <v>1938</v>
      </c>
      <c r="B446" s="10" t="s">
        <v>84</v>
      </c>
      <c r="C446" s="10">
        <v>77.5</v>
      </c>
      <c r="D446" s="10">
        <f t="shared" si="26"/>
        <v>48.324999999999996</v>
      </c>
      <c r="E446" s="10">
        <f t="shared" si="27"/>
        <v>43.479166666666664</v>
      </c>
      <c r="F446" s="10">
        <f t="shared" si="28"/>
        <v>178.24628653569718</v>
      </c>
      <c r="G446" s="10">
        <v>53.032540509999997</v>
      </c>
      <c r="H446" s="10"/>
    </row>
    <row r="447" spans="1:8" x14ac:dyDescent="0.3">
      <c r="A447" s="10">
        <f t="shared" si="29"/>
        <v>1938</v>
      </c>
      <c r="B447" s="10" t="s">
        <v>85</v>
      </c>
      <c r="C447" s="10">
        <v>22.2</v>
      </c>
      <c r="D447" s="10">
        <f t="shared" si="26"/>
        <v>38.633333333333333</v>
      </c>
      <c r="E447" s="10">
        <f t="shared" si="27"/>
        <v>40.920833333333334</v>
      </c>
      <c r="F447" s="10">
        <f t="shared" si="28"/>
        <v>54.25109459321861</v>
      </c>
      <c r="G447" s="10">
        <v>54.877478410000002</v>
      </c>
      <c r="H447" s="10"/>
    </row>
    <row r="448" spans="1:8" x14ac:dyDescent="0.3">
      <c r="A448" s="10">
        <f t="shared" si="29"/>
        <v>1938</v>
      </c>
      <c r="B448" s="10" t="s">
        <v>86</v>
      </c>
      <c r="C448" s="10">
        <v>1.8</v>
      </c>
      <c r="D448" s="10">
        <f t="shared" si="26"/>
        <v>43.208333333333336</v>
      </c>
      <c r="E448" s="10">
        <f t="shared" si="27"/>
        <v>40.525000000000006</v>
      </c>
      <c r="F448" s="10">
        <f t="shared" si="28"/>
        <v>4.4417026526835279</v>
      </c>
      <c r="G448" s="10">
        <v>48.786559269999998</v>
      </c>
      <c r="H448" s="10"/>
    </row>
    <row r="449" spans="1:8" x14ac:dyDescent="0.3">
      <c r="A449" s="10">
        <f t="shared" si="29"/>
        <v>1938</v>
      </c>
      <c r="B449" s="10" t="s">
        <v>87</v>
      </c>
      <c r="C449" s="10">
        <v>9.1</v>
      </c>
      <c r="D449" s="10">
        <f t="shared" si="26"/>
        <v>37.841666666666676</v>
      </c>
      <c r="E449" s="10">
        <f t="shared" si="27"/>
        <v>37.950000000000003</v>
      </c>
      <c r="F449" s="10">
        <f t="shared" si="28"/>
        <v>23.978919631093543</v>
      </c>
      <c r="G449" s="10">
        <v>25.578543150000002</v>
      </c>
      <c r="H449" s="10"/>
    </row>
    <row r="450" spans="1:8" x14ac:dyDescent="0.3">
      <c r="A450" s="10">
        <f t="shared" si="29"/>
        <v>1938</v>
      </c>
      <c r="B450" s="10" t="s">
        <v>88</v>
      </c>
      <c r="C450" s="10">
        <v>3.4</v>
      </c>
      <c r="D450" s="10">
        <f t="shared" si="26"/>
        <v>38.05833333333333</v>
      </c>
      <c r="E450" s="10">
        <f t="shared" si="27"/>
        <v>38.045833333333334</v>
      </c>
      <c r="F450" s="10">
        <f t="shared" si="28"/>
        <v>8.9365896396889717</v>
      </c>
      <c r="G450" s="10">
        <v>30.81476091</v>
      </c>
      <c r="H450" s="10"/>
    </row>
    <row r="451" spans="1:8" x14ac:dyDescent="0.3">
      <c r="A451" s="10">
        <f t="shared" si="29"/>
        <v>1938</v>
      </c>
      <c r="B451" s="10" t="s">
        <v>89</v>
      </c>
      <c r="C451" s="10">
        <v>112.8</v>
      </c>
      <c r="D451" s="10">
        <f t="shared" si="26"/>
        <v>38.033333333333339</v>
      </c>
      <c r="E451" s="10">
        <f t="shared" si="27"/>
        <v>36.966666666666669</v>
      </c>
      <c r="F451" s="10">
        <f t="shared" si="28"/>
        <v>305.13976555455366</v>
      </c>
      <c r="G451" s="10">
        <v>99.853818430000004</v>
      </c>
      <c r="H451" s="10"/>
    </row>
    <row r="452" spans="1:8" x14ac:dyDescent="0.3">
      <c r="A452" s="10">
        <f t="shared" si="29"/>
        <v>1938</v>
      </c>
      <c r="B452" s="10" t="s">
        <v>90</v>
      </c>
      <c r="C452" s="10">
        <v>102.3</v>
      </c>
      <c r="D452" s="10">
        <f t="shared" si="26"/>
        <v>35.9</v>
      </c>
      <c r="E452" s="10">
        <f t="shared" si="27"/>
        <v>32.929166666666667</v>
      </c>
      <c r="F452" s="10">
        <f t="shared" si="28"/>
        <v>310.66683537897001</v>
      </c>
      <c r="G452" s="10">
        <v>347.75440950000001</v>
      </c>
      <c r="H452" s="10"/>
    </row>
    <row r="453" spans="1:8" x14ac:dyDescent="0.3">
      <c r="A453" s="10">
        <f t="shared" si="29"/>
        <v>1938</v>
      </c>
      <c r="B453" s="10" t="s">
        <v>91</v>
      </c>
      <c r="C453" s="10">
        <v>85.4</v>
      </c>
      <c r="D453" s="10">
        <f t="shared" si="26"/>
        <v>29.958333333333332</v>
      </c>
      <c r="E453" s="10">
        <f t="shared" si="27"/>
        <v>31.574999999999996</v>
      </c>
      <c r="F453" s="10">
        <f t="shared" si="28"/>
        <v>270.46714172604914</v>
      </c>
      <c r="G453" s="10">
        <v>317.7639446</v>
      </c>
      <c r="H453" s="10"/>
    </row>
    <row r="454" spans="1:8" x14ac:dyDescent="0.3">
      <c r="A454" s="10">
        <f t="shared" si="29"/>
        <v>1938</v>
      </c>
      <c r="B454" s="10" t="s">
        <v>92</v>
      </c>
      <c r="C454" s="10">
        <v>5.8</v>
      </c>
      <c r="D454" s="10">
        <f t="shared" si="26"/>
        <v>33.191666666666663</v>
      </c>
      <c r="E454" s="10">
        <f t="shared" si="27"/>
        <v>35.537499999999994</v>
      </c>
      <c r="F454" s="10">
        <f t="shared" si="28"/>
        <v>16.320787900105525</v>
      </c>
      <c r="G454" s="10">
        <v>162.91803630000001</v>
      </c>
      <c r="H454" s="10"/>
    </row>
    <row r="455" spans="1:8" x14ac:dyDescent="0.3">
      <c r="A455" s="10">
        <f t="shared" si="29"/>
        <v>1938</v>
      </c>
      <c r="B455" s="10" t="s">
        <v>93</v>
      </c>
      <c r="C455" s="10">
        <v>9.9</v>
      </c>
      <c r="D455" s="10">
        <f t="shared" si="26"/>
        <v>37.883333333333333</v>
      </c>
      <c r="E455" s="10">
        <f t="shared" si="27"/>
        <v>37.85</v>
      </c>
      <c r="F455" s="10">
        <f t="shared" si="28"/>
        <v>26.155878467635404</v>
      </c>
      <c r="G455" s="10">
        <v>23.849435939999999</v>
      </c>
      <c r="H455" s="10"/>
    </row>
    <row r="456" spans="1:8" x14ac:dyDescent="0.3">
      <c r="A456" s="10">
        <f t="shared" si="29"/>
        <v>1938</v>
      </c>
      <c r="B456" s="10" t="s">
        <v>94</v>
      </c>
      <c r="C456" s="10">
        <v>0</v>
      </c>
      <c r="D456" s="10">
        <f t="shared" si="26"/>
        <v>37.81666666666667</v>
      </c>
      <c r="E456" s="10">
        <f t="shared" si="27"/>
        <v>37.708333333333336</v>
      </c>
      <c r="F456" s="10">
        <f t="shared" si="28"/>
        <v>0</v>
      </c>
      <c r="G456" s="10">
        <v>9.1832712749999992</v>
      </c>
      <c r="H456" s="10"/>
    </row>
    <row r="457" spans="1:8" x14ac:dyDescent="0.3">
      <c r="A457" s="10">
        <f t="shared" si="29"/>
        <v>1938</v>
      </c>
      <c r="B457" s="10" t="s">
        <v>95</v>
      </c>
      <c r="C457" s="10">
        <v>0.6</v>
      </c>
      <c r="D457" s="10">
        <f t="shared" ref="D457:D520" si="30">AVERAGE(C451:C462)</f>
        <v>37.6</v>
      </c>
      <c r="E457" s="10">
        <f t="shared" ref="E457:E520" si="31">AVERAGE(D457,D458)</f>
        <v>34.975000000000001</v>
      </c>
      <c r="F457" s="10">
        <f t="shared" si="28"/>
        <v>1.7155110793423873</v>
      </c>
      <c r="G457" s="10">
        <v>25.58720173</v>
      </c>
      <c r="H457" s="10"/>
    </row>
    <row r="458" spans="1:8" x14ac:dyDescent="0.3">
      <c r="A458" s="10">
        <f t="shared" si="29"/>
        <v>1939</v>
      </c>
      <c r="B458" s="10" t="s">
        <v>84</v>
      </c>
      <c r="C458" s="10">
        <v>6.2</v>
      </c>
      <c r="D458" s="10">
        <f t="shared" si="30"/>
        <v>32.35</v>
      </c>
      <c r="E458" s="10">
        <f t="shared" si="31"/>
        <v>32.275000000000006</v>
      </c>
      <c r="F458" s="10">
        <f t="shared" ref="F458:F521" si="32">C458*100/E458</f>
        <v>19.209914794732761</v>
      </c>
      <c r="G458" s="10">
        <v>53.032540509999997</v>
      </c>
      <c r="H458" s="10"/>
    </row>
    <row r="459" spans="1:8" x14ac:dyDescent="0.3">
      <c r="A459" s="10">
        <f t="shared" si="29"/>
        <v>1939</v>
      </c>
      <c r="B459" s="10" t="s">
        <v>85</v>
      </c>
      <c r="C459" s="10">
        <v>61</v>
      </c>
      <c r="D459" s="10">
        <f t="shared" si="30"/>
        <v>32.200000000000003</v>
      </c>
      <c r="E459" s="10">
        <f t="shared" si="31"/>
        <v>31.916666666666671</v>
      </c>
      <c r="F459" s="10">
        <f t="shared" si="32"/>
        <v>191.1227154046997</v>
      </c>
      <c r="G459" s="10">
        <v>54.877478410000002</v>
      </c>
      <c r="H459" s="10"/>
    </row>
    <row r="460" spans="1:8" x14ac:dyDescent="0.3">
      <c r="A460" s="10">
        <f t="shared" si="29"/>
        <v>1939</v>
      </c>
      <c r="B460" s="10" t="s">
        <v>86</v>
      </c>
      <c r="C460" s="10">
        <v>58.1</v>
      </c>
      <c r="D460" s="10">
        <f t="shared" si="30"/>
        <v>31.633333333333336</v>
      </c>
      <c r="E460" s="10">
        <f t="shared" si="31"/>
        <v>32.970833333333339</v>
      </c>
      <c r="F460" s="10">
        <f t="shared" si="32"/>
        <v>176.21635283710347</v>
      </c>
      <c r="G460" s="10">
        <v>48.786559269999998</v>
      </c>
      <c r="H460" s="10"/>
    </row>
    <row r="461" spans="1:8" x14ac:dyDescent="0.3">
      <c r="A461" s="10">
        <f t="shared" si="29"/>
        <v>1939</v>
      </c>
      <c r="B461" s="10" t="s">
        <v>87</v>
      </c>
      <c r="C461" s="10">
        <v>8.3000000000000007</v>
      </c>
      <c r="D461" s="10">
        <f t="shared" si="30"/>
        <v>34.308333333333337</v>
      </c>
      <c r="E461" s="10">
        <f t="shared" si="31"/>
        <v>34.004166666666663</v>
      </c>
      <c r="F461" s="10">
        <f t="shared" si="32"/>
        <v>24.408773434628117</v>
      </c>
      <c r="G461" s="10">
        <v>25.578543150000002</v>
      </c>
      <c r="H461" s="10"/>
    </row>
    <row r="462" spans="1:8" x14ac:dyDescent="0.3">
      <c r="A462" s="10">
        <f t="shared" si="29"/>
        <v>1939</v>
      </c>
      <c r="B462" s="10" t="s">
        <v>88</v>
      </c>
      <c r="C462" s="10">
        <v>0.8</v>
      </c>
      <c r="D462" s="10">
        <f t="shared" si="30"/>
        <v>33.699999999999996</v>
      </c>
      <c r="E462" s="10">
        <f t="shared" si="31"/>
        <v>33.699999999999996</v>
      </c>
      <c r="F462" s="10">
        <f t="shared" si="32"/>
        <v>2.3738872403560833</v>
      </c>
      <c r="G462" s="10">
        <v>30.81476091</v>
      </c>
      <c r="H462" s="10"/>
    </row>
    <row r="463" spans="1:8" x14ac:dyDescent="0.3">
      <c r="A463" s="10">
        <f t="shared" ref="A463:A526" si="33">A451+1</f>
        <v>1939</v>
      </c>
      <c r="B463" s="10" t="s">
        <v>89</v>
      </c>
      <c r="C463" s="10">
        <v>49.8</v>
      </c>
      <c r="D463" s="10">
        <f t="shared" si="30"/>
        <v>33.699999999999996</v>
      </c>
      <c r="E463" s="10">
        <f t="shared" si="31"/>
        <v>33.674999999999997</v>
      </c>
      <c r="F463" s="10">
        <f t="shared" si="32"/>
        <v>147.88418708240536</v>
      </c>
      <c r="G463" s="10">
        <v>99.853818430000004</v>
      </c>
      <c r="H463" s="10"/>
    </row>
    <row r="464" spans="1:8" x14ac:dyDescent="0.3">
      <c r="A464" s="10">
        <f t="shared" si="33"/>
        <v>1939</v>
      </c>
      <c r="B464" s="10" t="s">
        <v>90</v>
      </c>
      <c r="C464" s="10">
        <v>100.5</v>
      </c>
      <c r="D464" s="10">
        <f t="shared" si="30"/>
        <v>33.650000000000006</v>
      </c>
      <c r="E464" s="10">
        <f t="shared" si="31"/>
        <v>34.925000000000004</v>
      </c>
      <c r="F464" s="10">
        <f t="shared" si="32"/>
        <v>287.75948460987826</v>
      </c>
      <c r="G464" s="10">
        <v>347.75440950000001</v>
      </c>
      <c r="H464" s="10"/>
    </row>
    <row r="465" spans="1:8" x14ac:dyDescent="0.3">
      <c r="A465" s="10">
        <f t="shared" si="33"/>
        <v>1939</v>
      </c>
      <c r="B465" s="10" t="s">
        <v>91</v>
      </c>
      <c r="C465" s="10">
        <v>78.599999999999994</v>
      </c>
      <c r="D465" s="10">
        <f t="shared" si="30"/>
        <v>36.200000000000003</v>
      </c>
      <c r="E465" s="10">
        <f t="shared" si="31"/>
        <v>35.537500000000009</v>
      </c>
      <c r="F465" s="10">
        <f t="shared" si="32"/>
        <v>221.17481533591268</v>
      </c>
      <c r="G465" s="10">
        <v>317.7639446</v>
      </c>
      <c r="H465" s="10"/>
    </row>
    <row r="466" spans="1:8" x14ac:dyDescent="0.3">
      <c r="A466" s="10">
        <f t="shared" si="33"/>
        <v>1939</v>
      </c>
      <c r="B466" s="10" t="s">
        <v>92</v>
      </c>
      <c r="C466" s="10">
        <v>37.9</v>
      </c>
      <c r="D466" s="10">
        <f t="shared" si="30"/>
        <v>34.875000000000007</v>
      </c>
      <c r="E466" s="10">
        <f t="shared" si="31"/>
        <v>33.025000000000006</v>
      </c>
      <c r="F466" s="10">
        <f t="shared" si="32"/>
        <v>114.76154428463283</v>
      </c>
      <c r="G466" s="10">
        <v>162.91803630000001</v>
      </c>
      <c r="H466" s="10"/>
    </row>
    <row r="467" spans="1:8" x14ac:dyDescent="0.3">
      <c r="A467" s="10">
        <f t="shared" si="33"/>
        <v>1939</v>
      </c>
      <c r="B467" s="10" t="s">
        <v>93</v>
      </c>
      <c r="C467" s="10">
        <v>2.6</v>
      </c>
      <c r="D467" s="10">
        <f t="shared" si="30"/>
        <v>31.175000000000001</v>
      </c>
      <c r="E467" s="10">
        <f t="shared" si="31"/>
        <v>30.95</v>
      </c>
      <c r="F467" s="10">
        <f t="shared" si="32"/>
        <v>8.4006462035541194</v>
      </c>
      <c r="G467" s="10">
        <v>23.849435939999999</v>
      </c>
      <c r="H467" s="10"/>
    </row>
    <row r="468" spans="1:8" x14ac:dyDescent="0.3">
      <c r="A468" s="10">
        <f t="shared" si="33"/>
        <v>1939</v>
      </c>
      <c r="B468" s="10" t="s">
        <v>94</v>
      </c>
      <c r="C468" s="10">
        <v>0</v>
      </c>
      <c r="D468" s="10">
        <f t="shared" si="30"/>
        <v>30.724999999999998</v>
      </c>
      <c r="E468" s="10">
        <f t="shared" si="31"/>
        <v>30.962499999999999</v>
      </c>
      <c r="F468" s="10">
        <f t="shared" si="32"/>
        <v>0</v>
      </c>
      <c r="G468" s="10">
        <v>9.1832712749999992</v>
      </c>
      <c r="H468" s="10"/>
    </row>
    <row r="469" spans="1:8" x14ac:dyDescent="0.3">
      <c r="A469" s="10">
        <f t="shared" si="33"/>
        <v>1939</v>
      </c>
      <c r="B469" s="10" t="s">
        <v>95</v>
      </c>
      <c r="C469" s="10">
        <v>0</v>
      </c>
      <c r="D469" s="10">
        <f t="shared" si="30"/>
        <v>31.200000000000003</v>
      </c>
      <c r="E469" s="10">
        <f t="shared" si="31"/>
        <v>31.637499999999999</v>
      </c>
      <c r="F469" s="10">
        <f t="shared" si="32"/>
        <v>0</v>
      </c>
      <c r="G469" s="10">
        <v>25.58720173</v>
      </c>
      <c r="H469" s="10"/>
    </row>
    <row r="470" spans="1:8" x14ac:dyDescent="0.3">
      <c r="A470" s="10">
        <f t="shared" si="33"/>
        <v>1940</v>
      </c>
      <c r="B470" s="10" t="s">
        <v>84</v>
      </c>
      <c r="C470" s="10">
        <v>36.799999999999997</v>
      </c>
      <c r="D470" s="10">
        <f t="shared" si="30"/>
        <v>32.074999999999996</v>
      </c>
      <c r="E470" s="10">
        <f t="shared" si="31"/>
        <v>34.524999999999999</v>
      </c>
      <c r="F470" s="10">
        <f t="shared" si="32"/>
        <v>106.58942795076031</v>
      </c>
      <c r="G470" s="10">
        <v>53.032540509999997</v>
      </c>
      <c r="H470" s="10"/>
    </row>
    <row r="471" spans="1:8" x14ac:dyDescent="0.3">
      <c r="A471" s="10">
        <f t="shared" si="33"/>
        <v>1940</v>
      </c>
      <c r="B471" s="10" t="s">
        <v>85</v>
      </c>
      <c r="C471" s="10">
        <v>45.1</v>
      </c>
      <c r="D471" s="10">
        <f t="shared" si="30"/>
        <v>36.975000000000001</v>
      </c>
      <c r="E471" s="10">
        <f t="shared" si="31"/>
        <v>41.183333333333337</v>
      </c>
      <c r="F471" s="10">
        <f t="shared" si="32"/>
        <v>109.51031970861999</v>
      </c>
      <c r="G471" s="10">
        <v>54.877478410000002</v>
      </c>
      <c r="H471" s="10"/>
    </row>
    <row r="472" spans="1:8" x14ac:dyDescent="0.3">
      <c r="A472" s="10">
        <f t="shared" si="33"/>
        <v>1940</v>
      </c>
      <c r="B472" s="10" t="s">
        <v>86</v>
      </c>
      <c r="C472" s="10">
        <v>13.7</v>
      </c>
      <c r="D472" s="10">
        <f t="shared" si="30"/>
        <v>45.391666666666673</v>
      </c>
      <c r="E472" s="10">
        <f t="shared" si="31"/>
        <v>44.954166666666673</v>
      </c>
      <c r="F472" s="10">
        <f t="shared" si="32"/>
        <v>30.475484289554171</v>
      </c>
      <c r="G472" s="10">
        <v>48.786559269999998</v>
      </c>
      <c r="H472" s="10"/>
    </row>
    <row r="473" spans="1:8" x14ac:dyDescent="0.3">
      <c r="A473" s="10">
        <f t="shared" si="33"/>
        <v>1940</v>
      </c>
      <c r="B473" s="10" t="s">
        <v>87</v>
      </c>
      <c r="C473" s="10">
        <v>2.9</v>
      </c>
      <c r="D473" s="10">
        <f t="shared" si="30"/>
        <v>44.516666666666673</v>
      </c>
      <c r="E473" s="10">
        <f t="shared" si="31"/>
        <v>44.412500000000009</v>
      </c>
      <c r="F473" s="10">
        <f t="shared" si="32"/>
        <v>6.5296932169997177</v>
      </c>
      <c r="G473" s="10">
        <v>25.578543150000002</v>
      </c>
      <c r="H473" s="10"/>
    </row>
    <row r="474" spans="1:8" x14ac:dyDescent="0.3">
      <c r="A474" s="10">
        <f t="shared" si="33"/>
        <v>1940</v>
      </c>
      <c r="B474" s="10" t="s">
        <v>88</v>
      </c>
      <c r="C474" s="10">
        <v>6.5</v>
      </c>
      <c r="D474" s="10">
        <f t="shared" si="30"/>
        <v>44.308333333333337</v>
      </c>
      <c r="E474" s="10">
        <f t="shared" si="31"/>
        <v>44.3125</v>
      </c>
      <c r="F474" s="10">
        <f t="shared" si="32"/>
        <v>14.668547249647391</v>
      </c>
      <c r="G474" s="10">
        <v>30.81476091</v>
      </c>
      <c r="H474" s="10"/>
    </row>
    <row r="475" spans="1:8" x14ac:dyDescent="0.3">
      <c r="A475" s="10">
        <f t="shared" si="33"/>
        <v>1940</v>
      </c>
      <c r="B475" s="10" t="s">
        <v>89</v>
      </c>
      <c r="C475" s="10">
        <v>60.3</v>
      </c>
      <c r="D475" s="10">
        <f t="shared" si="30"/>
        <v>44.31666666666667</v>
      </c>
      <c r="E475" s="10">
        <f t="shared" si="31"/>
        <v>44.337500000000006</v>
      </c>
      <c r="F475" s="10">
        <f t="shared" si="32"/>
        <v>136.0022554271215</v>
      </c>
      <c r="G475" s="10">
        <v>99.853818430000004</v>
      </c>
      <c r="H475" s="10"/>
    </row>
    <row r="476" spans="1:8" x14ac:dyDescent="0.3">
      <c r="A476" s="10">
        <f t="shared" si="33"/>
        <v>1940</v>
      </c>
      <c r="B476" s="10" t="s">
        <v>90</v>
      </c>
      <c r="C476" s="10">
        <v>159.30000000000001</v>
      </c>
      <c r="D476" s="10">
        <f t="shared" si="30"/>
        <v>44.358333333333341</v>
      </c>
      <c r="E476" s="10">
        <f t="shared" si="31"/>
        <v>45.12916666666667</v>
      </c>
      <c r="F476" s="10">
        <f t="shared" si="32"/>
        <v>352.98679715631062</v>
      </c>
      <c r="G476" s="10">
        <v>347.75440950000001</v>
      </c>
      <c r="H476" s="10"/>
    </row>
    <row r="477" spans="1:8" x14ac:dyDescent="0.3">
      <c r="A477" s="10">
        <f t="shared" si="33"/>
        <v>1940</v>
      </c>
      <c r="B477" s="10" t="s">
        <v>91</v>
      </c>
      <c r="C477" s="10">
        <v>179.6</v>
      </c>
      <c r="D477" s="10">
        <f t="shared" si="30"/>
        <v>45.9</v>
      </c>
      <c r="E477" s="10">
        <f t="shared" si="31"/>
        <v>44.375</v>
      </c>
      <c r="F477" s="10">
        <f t="shared" si="32"/>
        <v>404.73239436619718</v>
      </c>
      <c r="G477" s="10">
        <v>317.7639446</v>
      </c>
      <c r="H477" s="10"/>
    </row>
    <row r="478" spans="1:8" x14ac:dyDescent="0.3">
      <c r="A478" s="10">
        <f t="shared" si="33"/>
        <v>1940</v>
      </c>
      <c r="B478" s="10" t="s">
        <v>92</v>
      </c>
      <c r="C478" s="10">
        <v>27.4</v>
      </c>
      <c r="D478" s="10">
        <f t="shared" si="30"/>
        <v>42.85</v>
      </c>
      <c r="E478" s="10">
        <f t="shared" si="31"/>
        <v>42.795833333333334</v>
      </c>
      <c r="F478" s="10">
        <f t="shared" si="32"/>
        <v>64.024924544834974</v>
      </c>
      <c r="G478" s="10">
        <v>162.91803630000001</v>
      </c>
      <c r="H478" s="10"/>
    </row>
    <row r="479" spans="1:8" x14ac:dyDescent="0.3">
      <c r="A479" s="10">
        <f t="shared" si="33"/>
        <v>1940</v>
      </c>
      <c r="B479" s="10" t="s">
        <v>93</v>
      </c>
      <c r="C479" s="10">
        <v>0.1</v>
      </c>
      <c r="D479" s="10">
        <f t="shared" si="30"/>
        <v>42.741666666666674</v>
      </c>
      <c r="E479" s="10">
        <f t="shared" si="31"/>
        <v>42.662500000000009</v>
      </c>
      <c r="F479" s="10">
        <f t="shared" si="32"/>
        <v>0.23439789041898618</v>
      </c>
      <c r="G479" s="10">
        <v>23.849435939999999</v>
      </c>
      <c r="H479" s="10"/>
    </row>
    <row r="480" spans="1:8" x14ac:dyDescent="0.3">
      <c r="A480" s="10">
        <f t="shared" si="33"/>
        <v>1940</v>
      </c>
      <c r="B480" s="10" t="s">
        <v>94</v>
      </c>
      <c r="C480" s="10">
        <v>0.1</v>
      </c>
      <c r="D480" s="10">
        <f t="shared" si="30"/>
        <v>42.583333333333336</v>
      </c>
      <c r="E480" s="10">
        <f t="shared" si="31"/>
        <v>42.94583333333334</v>
      </c>
      <c r="F480" s="10">
        <f t="shared" si="32"/>
        <v>0.23285146017269814</v>
      </c>
      <c r="G480" s="10">
        <v>9.1832712749999992</v>
      </c>
      <c r="H480" s="10"/>
    </row>
    <row r="481" spans="1:8" x14ac:dyDescent="0.3">
      <c r="A481" s="10">
        <f t="shared" si="33"/>
        <v>1940</v>
      </c>
      <c r="B481" s="10" t="s">
        <v>95</v>
      </c>
      <c r="C481" s="10">
        <v>0.5</v>
      </c>
      <c r="D481" s="10">
        <f t="shared" si="30"/>
        <v>43.308333333333337</v>
      </c>
      <c r="E481" s="10">
        <f t="shared" si="31"/>
        <v>44.525000000000006</v>
      </c>
      <c r="F481" s="10">
        <f t="shared" si="32"/>
        <v>1.1229646266142614</v>
      </c>
      <c r="G481" s="10">
        <v>25.58720173</v>
      </c>
      <c r="H481" s="10"/>
    </row>
    <row r="482" spans="1:8" x14ac:dyDescent="0.3">
      <c r="A482" s="10">
        <f t="shared" si="33"/>
        <v>1941</v>
      </c>
      <c r="B482" s="10" t="s">
        <v>84</v>
      </c>
      <c r="C482" s="10">
        <v>55.3</v>
      </c>
      <c r="D482" s="10">
        <f t="shared" si="30"/>
        <v>45.741666666666667</v>
      </c>
      <c r="E482" s="10">
        <f t="shared" si="31"/>
        <v>43.745833333333337</v>
      </c>
      <c r="F482" s="10">
        <f t="shared" si="32"/>
        <v>126.41203924183255</v>
      </c>
      <c r="G482" s="10">
        <v>53.032540509999997</v>
      </c>
      <c r="H482" s="10"/>
    </row>
    <row r="483" spans="1:8" x14ac:dyDescent="0.3">
      <c r="A483" s="10">
        <f t="shared" si="33"/>
        <v>1941</v>
      </c>
      <c r="B483" s="10" t="s">
        <v>85</v>
      </c>
      <c r="C483" s="10">
        <v>8.5</v>
      </c>
      <c r="D483" s="10">
        <f t="shared" si="30"/>
        <v>41.75</v>
      </c>
      <c r="E483" s="10">
        <f t="shared" si="31"/>
        <v>40.604166666666671</v>
      </c>
      <c r="F483" s="10">
        <f t="shared" si="32"/>
        <v>20.933812211390453</v>
      </c>
      <c r="G483" s="10">
        <v>54.877478410000002</v>
      </c>
      <c r="H483" s="10"/>
    </row>
    <row r="484" spans="1:8" x14ac:dyDescent="0.3">
      <c r="A484" s="10">
        <f t="shared" si="33"/>
        <v>1941</v>
      </c>
      <c r="B484" s="10" t="s">
        <v>86</v>
      </c>
      <c r="C484" s="10">
        <v>12.4</v>
      </c>
      <c r="D484" s="10">
        <f t="shared" si="30"/>
        <v>39.458333333333336</v>
      </c>
      <c r="E484" s="10">
        <f t="shared" si="31"/>
        <v>40.025000000000006</v>
      </c>
      <c r="F484" s="10">
        <f t="shared" si="32"/>
        <v>30.980637101811364</v>
      </c>
      <c r="G484" s="10">
        <v>48.786559269999998</v>
      </c>
      <c r="H484" s="10"/>
    </row>
    <row r="485" spans="1:8" x14ac:dyDescent="0.3">
      <c r="A485" s="10">
        <f t="shared" si="33"/>
        <v>1941</v>
      </c>
      <c r="B485" s="10" t="s">
        <v>87</v>
      </c>
      <c r="C485" s="10">
        <v>1</v>
      </c>
      <c r="D485" s="10">
        <f t="shared" si="30"/>
        <v>40.591666666666669</v>
      </c>
      <c r="E485" s="10">
        <f t="shared" si="31"/>
        <v>40.995833333333337</v>
      </c>
      <c r="F485" s="10">
        <f t="shared" si="32"/>
        <v>2.4392722837686756</v>
      </c>
      <c r="G485" s="10">
        <v>25.578543150000002</v>
      </c>
      <c r="H485" s="10"/>
    </row>
    <row r="486" spans="1:8" x14ac:dyDescent="0.3">
      <c r="A486" s="10">
        <f t="shared" si="33"/>
        <v>1941</v>
      </c>
      <c r="B486" s="10" t="s">
        <v>88</v>
      </c>
      <c r="C486" s="10">
        <v>15.2</v>
      </c>
      <c r="D486" s="10">
        <f t="shared" si="30"/>
        <v>41.4</v>
      </c>
      <c r="E486" s="10">
        <f t="shared" si="31"/>
        <v>41.395833333333329</v>
      </c>
      <c r="F486" s="10">
        <f t="shared" si="32"/>
        <v>36.718671363865127</v>
      </c>
      <c r="G486" s="10">
        <v>30.81476091</v>
      </c>
      <c r="H486" s="10"/>
    </row>
    <row r="487" spans="1:8" x14ac:dyDescent="0.3">
      <c r="A487" s="10">
        <f t="shared" si="33"/>
        <v>1941</v>
      </c>
      <c r="B487" s="10" t="s">
        <v>89</v>
      </c>
      <c r="C487" s="10">
        <v>89.5</v>
      </c>
      <c r="D487" s="10">
        <f t="shared" si="30"/>
        <v>41.391666666666666</v>
      </c>
      <c r="E487" s="10">
        <f t="shared" si="31"/>
        <v>41.795833333333334</v>
      </c>
      <c r="F487" s="10">
        <f t="shared" si="32"/>
        <v>214.13617784866912</v>
      </c>
      <c r="G487" s="10">
        <v>99.853818430000004</v>
      </c>
      <c r="H487" s="10"/>
    </row>
    <row r="488" spans="1:8" x14ac:dyDescent="0.3">
      <c r="A488" s="10">
        <f t="shared" si="33"/>
        <v>1941</v>
      </c>
      <c r="B488" s="10" t="s">
        <v>90</v>
      </c>
      <c r="C488" s="10">
        <v>111.4</v>
      </c>
      <c r="D488" s="10">
        <f t="shared" si="30"/>
        <v>42.199999999999996</v>
      </c>
      <c r="E488" s="10">
        <f t="shared" si="31"/>
        <v>41.029166666666669</v>
      </c>
      <c r="F488" s="10">
        <f t="shared" si="32"/>
        <v>271.51416675129479</v>
      </c>
      <c r="G488" s="10">
        <v>347.75440950000001</v>
      </c>
      <c r="H488" s="10"/>
    </row>
    <row r="489" spans="1:8" x14ac:dyDescent="0.3">
      <c r="A489" s="10">
        <f t="shared" si="33"/>
        <v>1941</v>
      </c>
      <c r="B489" s="10" t="s">
        <v>91</v>
      </c>
      <c r="C489" s="10">
        <v>152.1</v>
      </c>
      <c r="D489" s="10">
        <f t="shared" si="30"/>
        <v>39.858333333333334</v>
      </c>
      <c r="E489" s="10">
        <f t="shared" si="31"/>
        <v>41.887500000000003</v>
      </c>
      <c r="F489" s="10">
        <f t="shared" si="32"/>
        <v>363.11548791405551</v>
      </c>
      <c r="G489" s="10">
        <v>317.7639446</v>
      </c>
      <c r="H489" s="10"/>
    </row>
    <row r="490" spans="1:8" x14ac:dyDescent="0.3">
      <c r="A490" s="10">
        <f t="shared" si="33"/>
        <v>1941</v>
      </c>
      <c r="B490" s="10" t="s">
        <v>92</v>
      </c>
      <c r="C490" s="10">
        <v>41</v>
      </c>
      <c r="D490" s="10">
        <f t="shared" si="30"/>
        <v>43.916666666666664</v>
      </c>
      <c r="E490" s="10">
        <f t="shared" si="31"/>
        <v>44.041666666666664</v>
      </c>
      <c r="F490" s="10">
        <f t="shared" si="32"/>
        <v>93.093661305581847</v>
      </c>
      <c r="G490" s="10">
        <v>162.91803630000001</v>
      </c>
      <c r="H490" s="10"/>
    </row>
    <row r="491" spans="1:8" x14ac:dyDescent="0.3">
      <c r="A491" s="10">
        <f t="shared" si="33"/>
        <v>1941</v>
      </c>
      <c r="B491" s="10" t="s">
        <v>93</v>
      </c>
      <c r="C491" s="10">
        <v>9.8000000000000007</v>
      </c>
      <c r="D491" s="10">
        <f t="shared" si="30"/>
        <v>44.166666666666664</v>
      </c>
      <c r="E491" s="10">
        <f t="shared" si="31"/>
        <v>44.941666666666663</v>
      </c>
      <c r="F491" s="10">
        <f t="shared" si="32"/>
        <v>21.806044872983502</v>
      </c>
      <c r="G491" s="10">
        <v>23.849435939999999</v>
      </c>
      <c r="H491" s="10"/>
    </row>
    <row r="492" spans="1:8" x14ac:dyDescent="0.3">
      <c r="A492" s="10">
        <f t="shared" si="33"/>
        <v>1941</v>
      </c>
      <c r="B492" s="10" t="s">
        <v>94</v>
      </c>
      <c r="C492" s="10">
        <v>0</v>
      </c>
      <c r="D492" s="10">
        <f t="shared" si="30"/>
        <v>45.716666666666669</v>
      </c>
      <c r="E492" s="10">
        <f t="shared" si="31"/>
        <v>45.641666666666666</v>
      </c>
      <c r="F492" s="10">
        <f t="shared" si="32"/>
        <v>0</v>
      </c>
      <c r="G492" s="10">
        <v>9.1832712749999992</v>
      </c>
      <c r="H492" s="10"/>
    </row>
    <row r="493" spans="1:8" x14ac:dyDescent="0.3">
      <c r="A493" s="10">
        <f t="shared" si="33"/>
        <v>1941</v>
      </c>
      <c r="B493" s="10" t="s">
        <v>95</v>
      </c>
      <c r="C493" s="10">
        <v>10.199999999999999</v>
      </c>
      <c r="D493" s="10">
        <f t="shared" si="30"/>
        <v>45.566666666666663</v>
      </c>
      <c r="E493" s="10">
        <f t="shared" si="31"/>
        <v>44.020833333333329</v>
      </c>
      <c r="F493" s="10">
        <f t="shared" si="32"/>
        <v>23.170847136772363</v>
      </c>
      <c r="G493" s="10">
        <v>25.58720173</v>
      </c>
      <c r="H493" s="10"/>
    </row>
    <row r="494" spans="1:8" x14ac:dyDescent="0.3">
      <c r="A494" s="10">
        <f t="shared" si="33"/>
        <v>1942</v>
      </c>
      <c r="B494" s="10" t="s">
        <v>84</v>
      </c>
      <c r="C494" s="10">
        <v>27.2</v>
      </c>
      <c r="D494" s="10">
        <f t="shared" si="30"/>
        <v>42.474999999999994</v>
      </c>
      <c r="E494" s="10">
        <f t="shared" si="31"/>
        <v>48.387499999999989</v>
      </c>
      <c r="F494" s="10">
        <f t="shared" si="32"/>
        <v>56.212864892792574</v>
      </c>
      <c r="G494" s="10">
        <v>53.032540509999997</v>
      </c>
      <c r="H494" s="10"/>
    </row>
    <row r="495" spans="1:8" x14ac:dyDescent="0.3">
      <c r="A495" s="10">
        <f t="shared" si="33"/>
        <v>1942</v>
      </c>
      <c r="B495" s="10" t="s">
        <v>85</v>
      </c>
      <c r="C495" s="10">
        <v>57.2</v>
      </c>
      <c r="D495" s="10">
        <f t="shared" si="30"/>
        <v>54.29999999999999</v>
      </c>
      <c r="E495" s="10">
        <f t="shared" si="31"/>
        <v>58.645833333333329</v>
      </c>
      <c r="F495" s="10">
        <f t="shared" si="32"/>
        <v>97.534635879218484</v>
      </c>
      <c r="G495" s="10">
        <v>54.877478410000002</v>
      </c>
      <c r="H495" s="10"/>
    </row>
    <row r="496" spans="1:8" x14ac:dyDescent="0.3">
      <c r="A496" s="10">
        <f t="shared" si="33"/>
        <v>1942</v>
      </c>
      <c r="B496" s="10" t="s">
        <v>86</v>
      </c>
      <c r="C496" s="10">
        <v>15.4</v>
      </c>
      <c r="D496" s="10">
        <f t="shared" si="30"/>
        <v>62.991666666666667</v>
      </c>
      <c r="E496" s="10">
        <f t="shared" si="31"/>
        <v>66.770833333333329</v>
      </c>
      <c r="F496" s="10">
        <f t="shared" si="32"/>
        <v>23.063962558502343</v>
      </c>
      <c r="G496" s="10">
        <v>48.786559269999998</v>
      </c>
      <c r="H496" s="10"/>
    </row>
    <row r="497" spans="1:8" x14ac:dyDescent="0.3">
      <c r="A497" s="10">
        <f t="shared" si="33"/>
        <v>1942</v>
      </c>
      <c r="B497" s="10" t="s">
        <v>87</v>
      </c>
      <c r="C497" s="10">
        <v>19.600000000000001</v>
      </c>
      <c r="D497" s="10">
        <f t="shared" si="30"/>
        <v>70.55</v>
      </c>
      <c r="E497" s="10">
        <f t="shared" si="31"/>
        <v>70.354166666666657</v>
      </c>
      <c r="F497" s="10">
        <f t="shared" si="32"/>
        <v>27.859046490968321</v>
      </c>
      <c r="G497" s="10">
        <v>25.578543150000002</v>
      </c>
      <c r="H497" s="10"/>
    </row>
    <row r="498" spans="1:8" x14ac:dyDescent="0.3">
      <c r="A498" s="10">
        <f t="shared" si="33"/>
        <v>1942</v>
      </c>
      <c r="B498" s="10" t="s">
        <v>88</v>
      </c>
      <c r="C498" s="10">
        <v>13.4</v>
      </c>
      <c r="D498" s="10">
        <f t="shared" si="30"/>
        <v>70.158333333333331</v>
      </c>
      <c r="E498" s="10">
        <f t="shared" si="31"/>
        <v>70.158333333333331</v>
      </c>
      <c r="F498" s="10">
        <f t="shared" si="32"/>
        <v>19.099655541038128</v>
      </c>
      <c r="G498" s="10">
        <v>30.81476091</v>
      </c>
      <c r="H498" s="10"/>
    </row>
    <row r="499" spans="1:8" x14ac:dyDescent="0.3">
      <c r="A499" s="10">
        <f t="shared" si="33"/>
        <v>1942</v>
      </c>
      <c r="B499" s="10" t="s">
        <v>89</v>
      </c>
      <c r="C499" s="10">
        <v>52.4</v>
      </c>
      <c r="D499" s="10">
        <f t="shared" si="30"/>
        <v>70.158333333333331</v>
      </c>
      <c r="E499" s="10">
        <f t="shared" si="31"/>
        <v>71.391666666666652</v>
      </c>
      <c r="F499" s="10">
        <f t="shared" si="32"/>
        <v>73.39792225983426</v>
      </c>
      <c r="G499" s="10">
        <v>99.853818430000004</v>
      </c>
      <c r="H499" s="10"/>
    </row>
    <row r="500" spans="1:8" x14ac:dyDescent="0.3">
      <c r="A500" s="10">
        <f t="shared" si="33"/>
        <v>1942</v>
      </c>
      <c r="B500" s="10" t="s">
        <v>90</v>
      </c>
      <c r="C500" s="10">
        <v>253.3</v>
      </c>
      <c r="D500" s="10">
        <f t="shared" si="30"/>
        <v>72.624999999999986</v>
      </c>
      <c r="E500" s="10">
        <f t="shared" si="31"/>
        <v>73.808333333333337</v>
      </c>
      <c r="F500" s="10">
        <f t="shared" si="32"/>
        <v>343.18618042226484</v>
      </c>
      <c r="G500" s="10">
        <v>347.75440950000001</v>
      </c>
      <c r="H500" s="10"/>
    </row>
    <row r="501" spans="1:8" x14ac:dyDescent="0.3">
      <c r="A501" s="10">
        <f t="shared" si="33"/>
        <v>1942</v>
      </c>
      <c r="B501" s="10" t="s">
        <v>91</v>
      </c>
      <c r="C501" s="10">
        <v>256.39999999999998</v>
      </c>
      <c r="D501" s="10">
        <f t="shared" si="30"/>
        <v>74.991666666666674</v>
      </c>
      <c r="E501" s="10">
        <f t="shared" si="31"/>
        <v>72.6875</v>
      </c>
      <c r="F501" s="10">
        <f t="shared" si="32"/>
        <v>352.74290627687009</v>
      </c>
      <c r="G501" s="10">
        <v>317.7639446</v>
      </c>
      <c r="H501" s="10"/>
    </row>
    <row r="502" spans="1:8" x14ac:dyDescent="0.3">
      <c r="A502" s="10">
        <f t="shared" si="33"/>
        <v>1942</v>
      </c>
      <c r="B502" s="10" t="s">
        <v>92</v>
      </c>
      <c r="C502" s="10">
        <v>131.69999999999999</v>
      </c>
      <c r="D502" s="10">
        <f t="shared" si="30"/>
        <v>70.38333333333334</v>
      </c>
      <c r="E502" s="10">
        <f t="shared" si="31"/>
        <v>70.070833333333326</v>
      </c>
      <c r="F502" s="10">
        <f t="shared" si="32"/>
        <v>187.95266694416364</v>
      </c>
      <c r="G502" s="10">
        <v>162.91803630000001</v>
      </c>
      <c r="H502" s="10"/>
    </row>
    <row r="503" spans="1:8" x14ac:dyDescent="0.3">
      <c r="A503" s="10">
        <f t="shared" si="33"/>
        <v>1942</v>
      </c>
      <c r="B503" s="10" t="s">
        <v>93</v>
      </c>
      <c r="C503" s="10">
        <v>5.0999999999999996</v>
      </c>
      <c r="D503" s="10">
        <f t="shared" si="30"/>
        <v>69.758333333333326</v>
      </c>
      <c r="E503" s="10">
        <f t="shared" si="31"/>
        <v>69.266666666666652</v>
      </c>
      <c r="F503" s="10">
        <f t="shared" si="32"/>
        <v>7.3628488931665075</v>
      </c>
      <c r="G503" s="10">
        <v>23.849435939999999</v>
      </c>
      <c r="H503" s="10"/>
    </row>
    <row r="504" spans="1:8" x14ac:dyDescent="0.3">
      <c r="A504" s="10">
        <f t="shared" si="33"/>
        <v>1942</v>
      </c>
      <c r="B504" s="10" t="s">
        <v>94</v>
      </c>
      <c r="C504" s="10">
        <v>0</v>
      </c>
      <c r="D504" s="10">
        <f t="shared" si="30"/>
        <v>68.774999999999991</v>
      </c>
      <c r="E504" s="10">
        <f t="shared" si="31"/>
        <v>68.624999999999986</v>
      </c>
      <c r="F504" s="10">
        <f t="shared" si="32"/>
        <v>0</v>
      </c>
      <c r="G504" s="10">
        <v>9.1832712749999992</v>
      </c>
      <c r="H504" s="10"/>
    </row>
    <row r="505" spans="1:8" x14ac:dyDescent="0.3">
      <c r="A505" s="10">
        <f t="shared" si="33"/>
        <v>1942</v>
      </c>
      <c r="B505" s="10" t="s">
        <v>95</v>
      </c>
      <c r="C505" s="10">
        <v>39.799999999999997</v>
      </c>
      <c r="D505" s="10">
        <f t="shared" si="30"/>
        <v>68.47499999999998</v>
      </c>
      <c r="E505" s="10">
        <f t="shared" si="31"/>
        <v>67.508333333333326</v>
      </c>
      <c r="F505" s="10">
        <f t="shared" si="32"/>
        <v>58.955684483397114</v>
      </c>
      <c r="G505" s="10">
        <v>25.58720173</v>
      </c>
      <c r="H505" s="10"/>
    </row>
    <row r="506" spans="1:8" x14ac:dyDescent="0.3">
      <c r="A506" s="10">
        <f t="shared" si="33"/>
        <v>1943</v>
      </c>
      <c r="B506" s="10" t="s">
        <v>84</v>
      </c>
      <c r="C506" s="10">
        <v>55.6</v>
      </c>
      <c r="D506" s="10">
        <f t="shared" si="30"/>
        <v>66.541666666666657</v>
      </c>
      <c r="E506" s="10">
        <f t="shared" si="31"/>
        <v>61.420833333333334</v>
      </c>
      <c r="F506" s="10">
        <f t="shared" si="32"/>
        <v>90.523031001967297</v>
      </c>
      <c r="G506" s="10">
        <v>53.032540509999997</v>
      </c>
      <c r="H506" s="10"/>
    </row>
    <row r="507" spans="1:8" x14ac:dyDescent="0.3">
      <c r="A507" s="10">
        <f t="shared" si="33"/>
        <v>1943</v>
      </c>
      <c r="B507" s="10" t="s">
        <v>85</v>
      </c>
      <c r="C507" s="10">
        <v>1.9</v>
      </c>
      <c r="D507" s="10">
        <f t="shared" si="30"/>
        <v>56.300000000000004</v>
      </c>
      <c r="E507" s="10">
        <f t="shared" si="31"/>
        <v>51.141666666666666</v>
      </c>
      <c r="F507" s="10">
        <f t="shared" si="32"/>
        <v>3.7151702786377712</v>
      </c>
      <c r="G507" s="10">
        <v>54.877478410000002</v>
      </c>
      <c r="H507" s="10"/>
    </row>
    <row r="508" spans="1:8" x14ac:dyDescent="0.3">
      <c r="A508" s="10">
        <f t="shared" si="33"/>
        <v>1943</v>
      </c>
      <c r="B508" s="10" t="s">
        <v>86</v>
      </c>
      <c r="C508" s="10">
        <v>7.9</v>
      </c>
      <c r="D508" s="10">
        <f t="shared" si="30"/>
        <v>45.983333333333327</v>
      </c>
      <c r="E508" s="10">
        <f t="shared" si="31"/>
        <v>42.4375</v>
      </c>
      <c r="F508" s="10">
        <f t="shared" si="32"/>
        <v>18.615611192930782</v>
      </c>
      <c r="G508" s="10">
        <v>48.786559269999998</v>
      </c>
      <c r="H508" s="10"/>
    </row>
    <row r="509" spans="1:8" x14ac:dyDescent="0.3">
      <c r="A509" s="10">
        <f t="shared" si="33"/>
        <v>1943</v>
      </c>
      <c r="B509" s="10" t="s">
        <v>87</v>
      </c>
      <c r="C509" s="10">
        <v>7.8</v>
      </c>
      <c r="D509" s="10">
        <f t="shared" si="30"/>
        <v>38.891666666666673</v>
      </c>
      <c r="E509" s="10">
        <f t="shared" si="31"/>
        <v>38.69583333333334</v>
      </c>
      <c r="F509" s="10">
        <f t="shared" si="32"/>
        <v>20.157209001830513</v>
      </c>
      <c r="G509" s="10">
        <v>25.578543150000002</v>
      </c>
      <c r="H509" s="10"/>
    </row>
    <row r="510" spans="1:8" x14ac:dyDescent="0.3">
      <c r="A510" s="10">
        <f t="shared" si="33"/>
        <v>1943</v>
      </c>
      <c r="B510" s="10" t="s">
        <v>88</v>
      </c>
      <c r="C510" s="10">
        <v>9.8000000000000007</v>
      </c>
      <c r="D510" s="10">
        <f t="shared" si="30"/>
        <v>38.5</v>
      </c>
      <c r="E510" s="10">
        <f t="shared" si="31"/>
        <v>38.5</v>
      </c>
      <c r="F510" s="10">
        <f t="shared" si="32"/>
        <v>25.454545454545457</v>
      </c>
      <c r="G510" s="10">
        <v>30.81476091</v>
      </c>
      <c r="H510" s="10"/>
    </row>
    <row r="511" spans="1:8" x14ac:dyDescent="0.3">
      <c r="A511" s="10">
        <f t="shared" si="33"/>
        <v>1943</v>
      </c>
      <c r="B511" s="10" t="s">
        <v>89</v>
      </c>
      <c r="C511" s="10">
        <v>29.2</v>
      </c>
      <c r="D511" s="10">
        <f t="shared" si="30"/>
        <v>38.5</v>
      </c>
      <c r="E511" s="10">
        <f t="shared" si="31"/>
        <v>36.85</v>
      </c>
      <c r="F511" s="10">
        <f t="shared" si="32"/>
        <v>79.240162822252373</v>
      </c>
      <c r="G511" s="10">
        <v>99.853818430000004</v>
      </c>
      <c r="H511" s="10"/>
    </row>
    <row r="512" spans="1:8" x14ac:dyDescent="0.3">
      <c r="A512" s="10">
        <f t="shared" si="33"/>
        <v>1943</v>
      </c>
      <c r="B512" s="10" t="s">
        <v>90</v>
      </c>
      <c r="C512" s="10">
        <v>130.4</v>
      </c>
      <c r="D512" s="10">
        <f t="shared" si="30"/>
        <v>35.200000000000003</v>
      </c>
      <c r="E512" s="10">
        <f t="shared" si="31"/>
        <v>34.229166666666671</v>
      </c>
      <c r="F512" s="10">
        <f t="shared" si="32"/>
        <v>380.96165550821661</v>
      </c>
      <c r="G512" s="10">
        <v>347.75440950000001</v>
      </c>
      <c r="H512" s="10"/>
    </row>
    <row r="513" spans="1:8" x14ac:dyDescent="0.3">
      <c r="A513" s="10">
        <f t="shared" si="33"/>
        <v>1943</v>
      </c>
      <c r="B513" s="10" t="s">
        <v>91</v>
      </c>
      <c r="C513" s="10">
        <v>132.6</v>
      </c>
      <c r="D513" s="10">
        <f t="shared" si="30"/>
        <v>33.258333333333333</v>
      </c>
      <c r="E513" s="10">
        <f t="shared" si="31"/>
        <v>35.454166666666666</v>
      </c>
      <c r="F513" s="10">
        <f t="shared" si="32"/>
        <v>374.00399576918556</v>
      </c>
      <c r="G513" s="10">
        <v>317.7639446</v>
      </c>
      <c r="H513" s="10"/>
    </row>
    <row r="514" spans="1:8" x14ac:dyDescent="0.3">
      <c r="A514" s="10">
        <f t="shared" si="33"/>
        <v>1943</v>
      </c>
      <c r="B514" s="10" t="s">
        <v>92</v>
      </c>
      <c r="C514" s="10">
        <v>46.6</v>
      </c>
      <c r="D514" s="10">
        <f t="shared" si="30"/>
        <v>37.650000000000006</v>
      </c>
      <c r="E514" s="10">
        <f t="shared" si="31"/>
        <v>39.38333333333334</v>
      </c>
      <c r="F514" s="10">
        <f t="shared" si="32"/>
        <v>118.3241641980533</v>
      </c>
      <c r="G514" s="10">
        <v>162.91803630000001</v>
      </c>
      <c r="H514" s="10"/>
    </row>
    <row r="515" spans="1:8" x14ac:dyDescent="0.3">
      <c r="A515" s="10">
        <f t="shared" si="33"/>
        <v>1943</v>
      </c>
      <c r="B515" s="10" t="s">
        <v>93</v>
      </c>
      <c r="C515" s="10">
        <v>0.4</v>
      </c>
      <c r="D515" s="10">
        <f t="shared" si="30"/>
        <v>41.116666666666667</v>
      </c>
      <c r="E515" s="10">
        <f t="shared" si="31"/>
        <v>42.729166666666671</v>
      </c>
      <c r="F515" s="10">
        <f t="shared" si="32"/>
        <v>0.93612871769868344</v>
      </c>
      <c r="G515" s="10">
        <v>23.849435939999999</v>
      </c>
      <c r="H515" s="10"/>
    </row>
    <row r="516" spans="1:8" x14ac:dyDescent="0.3">
      <c r="A516" s="10">
        <f t="shared" si="33"/>
        <v>1943</v>
      </c>
      <c r="B516" s="10" t="s">
        <v>94</v>
      </c>
      <c r="C516" s="10">
        <v>0</v>
      </c>
      <c r="D516" s="10">
        <f t="shared" si="30"/>
        <v>44.341666666666669</v>
      </c>
      <c r="E516" s="10">
        <f t="shared" si="31"/>
        <v>43.958333333333329</v>
      </c>
      <c r="F516" s="10">
        <f t="shared" si="32"/>
        <v>0</v>
      </c>
      <c r="G516" s="10">
        <v>9.1832712749999992</v>
      </c>
      <c r="H516" s="10"/>
    </row>
    <row r="517" spans="1:8" x14ac:dyDescent="0.3">
      <c r="A517" s="10">
        <f t="shared" si="33"/>
        <v>1943</v>
      </c>
      <c r="B517" s="10" t="s">
        <v>95</v>
      </c>
      <c r="C517" s="10">
        <v>0.2</v>
      </c>
      <c r="D517" s="10">
        <f t="shared" si="30"/>
        <v>43.574999999999996</v>
      </c>
      <c r="E517" s="10">
        <f t="shared" si="31"/>
        <v>43.266666666666666</v>
      </c>
      <c r="F517" s="10">
        <f t="shared" si="32"/>
        <v>0.46224961479198767</v>
      </c>
      <c r="G517" s="10">
        <v>25.58720173</v>
      </c>
      <c r="H517" s="10"/>
    </row>
    <row r="518" spans="1:8" x14ac:dyDescent="0.3">
      <c r="A518" s="10">
        <f t="shared" si="33"/>
        <v>1944</v>
      </c>
      <c r="B518" s="10" t="s">
        <v>84</v>
      </c>
      <c r="C518" s="10">
        <v>32.299999999999997</v>
      </c>
      <c r="D518" s="10">
        <f t="shared" si="30"/>
        <v>42.958333333333336</v>
      </c>
      <c r="E518" s="10">
        <f t="shared" si="31"/>
        <v>45.183333333333337</v>
      </c>
      <c r="F518" s="10">
        <f t="shared" si="32"/>
        <v>71.486536333456272</v>
      </c>
      <c r="G518" s="10">
        <v>53.032540509999997</v>
      </c>
      <c r="H518" s="10"/>
    </row>
    <row r="519" spans="1:8" x14ac:dyDescent="0.3">
      <c r="A519" s="10">
        <f t="shared" si="33"/>
        <v>1944</v>
      </c>
      <c r="B519" s="10" t="s">
        <v>85</v>
      </c>
      <c r="C519" s="10">
        <v>54.6</v>
      </c>
      <c r="D519" s="10">
        <f t="shared" si="30"/>
        <v>47.408333333333339</v>
      </c>
      <c r="E519" s="10">
        <f t="shared" si="31"/>
        <v>47.958333333333336</v>
      </c>
      <c r="F519" s="10">
        <f t="shared" si="32"/>
        <v>113.8488271068636</v>
      </c>
      <c r="G519" s="10">
        <v>54.877478410000002</v>
      </c>
      <c r="H519" s="10"/>
    </row>
    <row r="520" spans="1:8" x14ac:dyDescent="0.3">
      <c r="A520" s="10">
        <f t="shared" si="33"/>
        <v>1944</v>
      </c>
      <c r="B520" s="10" t="s">
        <v>86</v>
      </c>
      <c r="C520" s="10">
        <v>49.5</v>
      </c>
      <c r="D520" s="10">
        <f t="shared" si="30"/>
        <v>48.508333333333333</v>
      </c>
      <c r="E520" s="10">
        <f t="shared" si="31"/>
        <v>49.366666666666667</v>
      </c>
      <c r="F520" s="10">
        <f t="shared" si="32"/>
        <v>100.27008777852802</v>
      </c>
      <c r="G520" s="10">
        <v>48.786559269999998</v>
      </c>
      <c r="H520" s="10"/>
    </row>
    <row r="521" spans="1:8" x14ac:dyDescent="0.3">
      <c r="A521" s="10">
        <f t="shared" si="33"/>
        <v>1944</v>
      </c>
      <c r="B521" s="10" t="s">
        <v>87</v>
      </c>
      <c r="C521" s="10">
        <v>46.5</v>
      </c>
      <c r="D521" s="10">
        <f t="shared" ref="D521:D584" si="34">AVERAGE(C515:C526)</f>
        <v>50.225000000000001</v>
      </c>
      <c r="E521" s="10">
        <f t="shared" ref="E521:E584" si="35">AVERAGE(D521,D522)</f>
        <v>50.81666666666667</v>
      </c>
      <c r="F521" s="10">
        <f t="shared" si="32"/>
        <v>91.50541161036405</v>
      </c>
      <c r="G521" s="10">
        <v>25.578543150000002</v>
      </c>
      <c r="H521" s="10"/>
    </row>
    <row r="522" spans="1:8" x14ac:dyDescent="0.3">
      <c r="A522" s="10">
        <f t="shared" si="33"/>
        <v>1944</v>
      </c>
      <c r="B522" s="10" t="s">
        <v>88</v>
      </c>
      <c r="C522" s="10">
        <v>0.6</v>
      </c>
      <c r="D522" s="10">
        <f t="shared" si="34"/>
        <v>51.408333333333339</v>
      </c>
      <c r="E522" s="10">
        <f t="shared" si="35"/>
        <v>51.475000000000009</v>
      </c>
      <c r="F522" s="10">
        <f t="shared" ref="F522:F585" si="36">C522*100/E522</f>
        <v>1.1656143759106361</v>
      </c>
      <c r="G522" s="10">
        <v>30.81476091</v>
      </c>
      <c r="H522" s="10"/>
    </row>
    <row r="523" spans="1:8" x14ac:dyDescent="0.3">
      <c r="A523" s="10">
        <f t="shared" si="33"/>
        <v>1944</v>
      </c>
      <c r="B523" s="10" t="s">
        <v>89</v>
      </c>
      <c r="C523" s="10">
        <v>21.8</v>
      </c>
      <c r="D523" s="10">
        <f t="shared" si="34"/>
        <v>51.541666666666679</v>
      </c>
      <c r="E523" s="10">
        <f t="shared" si="35"/>
        <v>51.883333333333347</v>
      </c>
      <c r="F523" s="10">
        <f t="shared" si="36"/>
        <v>42.017346610986174</v>
      </c>
      <c r="G523" s="10">
        <v>99.853818430000004</v>
      </c>
      <c r="H523" s="10"/>
    </row>
    <row r="524" spans="1:8" x14ac:dyDescent="0.3">
      <c r="A524" s="10">
        <f t="shared" si="33"/>
        <v>1944</v>
      </c>
      <c r="B524" s="10" t="s">
        <v>90</v>
      </c>
      <c r="C524" s="10">
        <v>183.8</v>
      </c>
      <c r="D524" s="10">
        <f t="shared" si="34"/>
        <v>52.225000000000016</v>
      </c>
      <c r="E524" s="10">
        <f t="shared" si="35"/>
        <v>53.854166666666679</v>
      </c>
      <c r="F524" s="10">
        <f t="shared" si="36"/>
        <v>341.2920696324951</v>
      </c>
      <c r="G524" s="10">
        <v>347.75440950000001</v>
      </c>
      <c r="H524" s="10"/>
    </row>
    <row r="525" spans="1:8" x14ac:dyDescent="0.3">
      <c r="A525" s="10">
        <f t="shared" si="33"/>
        <v>1944</v>
      </c>
      <c r="B525" s="10" t="s">
        <v>91</v>
      </c>
      <c r="C525" s="10">
        <v>145.80000000000001</v>
      </c>
      <c r="D525" s="10">
        <f t="shared" si="34"/>
        <v>55.483333333333341</v>
      </c>
      <c r="E525" s="10">
        <f t="shared" si="35"/>
        <v>53.208333333333343</v>
      </c>
      <c r="F525" s="10">
        <f t="shared" si="36"/>
        <v>274.01722787783865</v>
      </c>
      <c r="G525" s="10">
        <v>317.7639446</v>
      </c>
      <c r="H525" s="10"/>
    </row>
    <row r="526" spans="1:8" x14ac:dyDescent="0.3">
      <c r="A526" s="10">
        <f t="shared" si="33"/>
        <v>1944</v>
      </c>
      <c r="B526" s="10" t="s">
        <v>92</v>
      </c>
      <c r="C526" s="10">
        <v>67.2</v>
      </c>
      <c r="D526" s="10">
        <f t="shared" si="34"/>
        <v>50.933333333333337</v>
      </c>
      <c r="E526" s="10">
        <f t="shared" si="35"/>
        <v>49.475000000000009</v>
      </c>
      <c r="F526" s="10">
        <f t="shared" si="36"/>
        <v>135.82617483577562</v>
      </c>
      <c r="G526" s="10">
        <v>162.91803630000001</v>
      </c>
      <c r="H526" s="10"/>
    </row>
    <row r="527" spans="1:8" x14ac:dyDescent="0.3">
      <c r="A527" s="10">
        <f t="shared" ref="A527:A590" si="37">A515+1</f>
        <v>1944</v>
      </c>
      <c r="B527" s="10" t="s">
        <v>93</v>
      </c>
      <c r="C527" s="10">
        <v>14.6</v>
      </c>
      <c r="D527" s="10">
        <f t="shared" si="34"/>
        <v>48.016666666666673</v>
      </c>
      <c r="E527" s="10">
        <f t="shared" si="35"/>
        <v>46.741666666666674</v>
      </c>
      <c r="F527" s="10">
        <f t="shared" si="36"/>
        <v>31.235514351934388</v>
      </c>
      <c r="G527" s="10">
        <v>23.849435939999999</v>
      </c>
      <c r="H527" s="10"/>
    </row>
    <row r="528" spans="1:8" x14ac:dyDescent="0.3">
      <c r="A528" s="10">
        <f t="shared" si="37"/>
        <v>1944</v>
      </c>
      <c r="B528" s="10" t="s">
        <v>94</v>
      </c>
      <c r="C528" s="10">
        <v>1.6</v>
      </c>
      <c r="D528" s="10">
        <f t="shared" si="34"/>
        <v>45.466666666666669</v>
      </c>
      <c r="E528" s="10">
        <f t="shared" si="35"/>
        <v>45.575000000000003</v>
      </c>
      <c r="F528" s="10">
        <f t="shared" si="36"/>
        <v>3.5106966538672517</v>
      </c>
      <c r="G528" s="10">
        <v>9.1832712749999992</v>
      </c>
      <c r="H528" s="10"/>
    </row>
    <row r="529" spans="1:8" x14ac:dyDescent="0.3">
      <c r="A529" s="10">
        <f t="shared" si="37"/>
        <v>1944</v>
      </c>
      <c r="B529" s="10" t="s">
        <v>95</v>
      </c>
      <c r="C529" s="10">
        <v>8.4</v>
      </c>
      <c r="D529" s="10">
        <f t="shared" si="34"/>
        <v>45.683333333333337</v>
      </c>
      <c r="E529" s="10">
        <f t="shared" si="35"/>
        <v>46.370833333333337</v>
      </c>
      <c r="F529" s="10">
        <f t="shared" si="36"/>
        <v>18.1148351154641</v>
      </c>
      <c r="G529" s="10">
        <v>25.58720173</v>
      </c>
      <c r="H529" s="10"/>
    </row>
    <row r="530" spans="1:8" x14ac:dyDescent="0.3">
      <c r="A530" s="10">
        <f t="shared" si="37"/>
        <v>1945</v>
      </c>
      <c r="B530" s="10" t="s">
        <v>84</v>
      </c>
      <c r="C530" s="10">
        <v>71.400000000000006</v>
      </c>
      <c r="D530" s="10">
        <f t="shared" si="34"/>
        <v>47.058333333333337</v>
      </c>
      <c r="E530" s="10">
        <f t="shared" si="35"/>
        <v>45.9375</v>
      </c>
      <c r="F530" s="10">
        <f t="shared" si="36"/>
        <v>155.42857142857144</v>
      </c>
      <c r="G530" s="10">
        <v>53.032540509999997</v>
      </c>
      <c r="H530" s="10"/>
    </row>
    <row r="531" spans="1:8" x14ac:dyDescent="0.3">
      <c r="A531" s="10">
        <f t="shared" si="37"/>
        <v>1945</v>
      </c>
      <c r="B531" s="10" t="s">
        <v>85</v>
      </c>
      <c r="C531" s="10">
        <v>0</v>
      </c>
      <c r="D531" s="10">
        <f t="shared" si="34"/>
        <v>44.816666666666663</v>
      </c>
      <c r="E531" s="10">
        <f t="shared" si="35"/>
        <v>44.516666666666666</v>
      </c>
      <c r="F531" s="10">
        <f t="shared" si="36"/>
        <v>0</v>
      </c>
      <c r="G531" s="10">
        <v>54.877478410000002</v>
      </c>
      <c r="H531" s="10"/>
    </row>
    <row r="532" spans="1:8" x14ac:dyDescent="0.3">
      <c r="A532" s="10">
        <f t="shared" si="37"/>
        <v>1945</v>
      </c>
      <c r="B532" s="10" t="s">
        <v>86</v>
      </c>
      <c r="C532" s="10">
        <v>14.5</v>
      </c>
      <c r="D532" s="10">
        <f t="shared" si="34"/>
        <v>44.216666666666669</v>
      </c>
      <c r="E532" s="10">
        <f t="shared" si="35"/>
        <v>56.408333333333339</v>
      </c>
      <c r="F532" s="10">
        <f t="shared" si="36"/>
        <v>25.705421775742352</v>
      </c>
      <c r="G532" s="10">
        <v>48.786559269999998</v>
      </c>
      <c r="H532" s="10"/>
    </row>
    <row r="533" spans="1:8" x14ac:dyDescent="0.3">
      <c r="A533" s="10">
        <f t="shared" si="37"/>
        <v>1945</v>
      </c>
      <c r="B533" s="10" t="s">
        <v>87</v>
      </c>
      <c r="C533" s="10">
        <v>15.9</v>
      </c>
      <c r="D533" s="10">
        <f t="shared" si="34"/>
        <v>68.600000000000009</v>
      </c>
      <c r="E533" s="10">
        <f t="shared" si="35"/>
        <v>68.241666666666674</v>
      </c>
      <c r="F533" s="10">
        <f t="shared" si="36"/>
        <v>23.299548174380263</v>
      </c>
      <c r="G533" s="10">
        <v>25.578543150000002</v>
      </c>
      <c r="H533" s="10"/>
    </row>
    <row r="534" spans="1:8" x14ac:dyDescent="0.3">
      <c r="A534" s="10">
        <f t="shared" si="37"/>
        <v>1945</v>
      </c>
      <c r="B534" s="10" t="s">
        <v>88</v>
      </c>
      <c r="C534" s="10">
        <v>3.2</v>
      </c>
      <c r="D534" s="10">
        <f t="shared" si="34"/>
        <v>67.88333333333334</v>
      </c>
      <c r="E534" s="10">
        <f t="shared" si="35"/>
        <v>67.837500000000006</v>
      </c>
      <c r="F534" s="10">
        <f t="shared" si="36"/>
        <v>4.7171549659111847</v>
      </c>
      <c r="G534" s="10">
        <v>30.81476091</v>
      </c>
      <c r="H534" s="10"/>
    </row>
    <row r="535" spans="1:8" x14ac:dyDescent="0.3">
      <c r="A535" s="10">
        <f t="shared" si="37"/>
        <v>1945</v>
      </c>
      <c r="B535" s="10" t="s">
        <v>89</v>
      </c>
      <c r="C535" s="10">
        <v>38.299999999999997</v>
      </c>
      <c r="D535" s="10">
        <f t="shared" si="34"/>
        <v>67.791666666666671</v>
      </c>
      <c r="E535" s="10">
        <f t="shared" si="35"/>
        <v>67.450000000000017</v>
      </c>
      <c r="F535" s="10">
        <f t="shared" si="36"/>
        <v>56.782802075611542</v>
      </c>
      <c r="G535" s="10">
        <v>99.853818430000004</v>
      </c>
      <c r="H535" s="10"/>
    </row>
    <row r="536" spans="1:8" x14ac:dyDescent="0.3">
      <c r="A536" s="10">
        <f t="shared" si="37"/>
        <v>1945</v>
      </c>
      <c r="B536" s="10" t="s">
        <v>90</v>
      </c>
      <c r="C536" s="10">
        <v>156.9</v>
      </c>
      <c r="D536" s="10">
        <f t="shared" si="34"/>
        <v>67.108333333333348</v>
      </c>
      <c r="E536" s="10">
        <f t="shared" si="35"/>
        <v>64.241666666666674</v>
      </c>
      <c r="F536" s="10">
        <f t="shared" si="36"/>
        <v>244.23401219354</v>
      </c>
      <c r="G536" s="10">
        <v>347.75440950000001</v>
      </c>
      <c r="H536" s="10"/>
    </row>
    <row r="537" spans="1:8" x14ac:dyDescent="0.3">
      <c r="A537" s="10">
        <f t="shared" si="37"/>
        <v>1945</v>
      </c>
      <c r="B537" s="10" t="s">
        <v>91</v>
      </c>
      <c r="C537" s="10">
        <v>138.6</v>
      </c>
      <c r="D537" s="10">
        <f t="shared" si="34"/>
        <v>61.375000000000007</v>
      </c>
      <c r="E537" s="10">
        <f t="shared" si="35"/>
        <v>62.045833333333341</v>
      </c>
      <c r="F537" s="10">
        <f t="shared" si="36"/>
        <v>223.3832516285004</v>
      </c>
      <c r="G537" s="10">
        <v>317.7639446</v>
      </c>
      <c r="H537" s="10"/>
    </row>
    <row r="538" spans="1:8" x14ac:dyDescent="0.3">
      <c r="A538" s="10">
        <f t="shared" si="37"/>
        <v>1945</v>
      </c>
      <c r="B538" s="10" t="s">
        <v>92</v>
      </c>
      <c r="C538" s="10">
        <v>359.8</v>
      </c>
      <c r="D538" s="10">
        <f t="shared" si="34"/>
        <v>62.716666666666676</v>
      </c>
      <c r="E538" s="10">
        <f t="shared" si="35"/>
        <v>62.404166666666676</v>
      </c>
      <c r="F538" s="10">
        <f t="shared" si="36"/>
        <v>576.56406489951246</v>
      </c>
      <c r="G538" s="10">
        <v>162.91803630000001</v>
      </c>
      <c r="H538" s="10"/>
    </row>
    <row r="539" spans="1:8" x14ac:dyDescent="0.3">
      <c r="A539" s="10">
        <f t="shared" si="37"/>
        <v>1945</v>
      </c>
      <c r="B539" s="10" t="s">
        <v>93</v>
      </c>
      <c r="C539" s="10">
        <v>6</v>
      </c>
      <c r="D539" s="10">
        <f t="shared" si="34"/>
        <v>62.091666666666676</v>
      </c>
      <c r="E539" s="10">
        <f t="shared" si="35"/>
        <v>61.604166666666671</v>
      </c>
      <c r="F539" s="10">
        <f t="shared" si="36"/>
        <v>9.7396009469056466</v>
      </c>
      <c r="G539" s="10">
        <v>23.849435939999999</v>
      </c>
      <c r="H539" s="10"/>
    </row>
    <row r="540" spans="1:8" x14ac:dyDescent="0.3">
      <c r="A540" s="10">
        <f t="shared" si="37"/>
        <v>1945</v>
      </c>
      <c r="B540" s="10" t="s">
        <v>94</v>
      </c>
      <c r="C540" s="10">
        <v>0.5</v>
      </c>
      <c r="D540" s="10">
        <f t="shared" si="34"/>
        <v>61.116666666666674</v>
      </c>
      <c r="E540" s="10">
        <f t="shared" si="35"/>
        <v>61.787500000000009</v>
      </c>
      <c r="F540" s="10">
        <f t="shared" si="36"/>
        <v>0.80922516690269053</v>
      </c>
      <c r="G540" s="10">
        <v>9.1832712749999992</v>
      </c>
      <c r="H540" s="10"/>
    </row>
    <row r="541" spans="1:8" x14ac:dyDescent="0.3">
      <c r="A541" s="10">
        <f t="shared" si="37"/>
        <v>1945</v>
      </c>
      <c r="B541" s="10" t="s">
        <v>95</v>
      </c>
      <c r="C541" s="10">
        <v>0.2</v>
      </c>
      <c r="D541" s="10">
        <f t="shared" si="34"/>
        <v>62.458333333333336</v>
      </c>
      <c r="E541" s="10">
        <f t="shared" si="35"/>
        <v>63.491666666666674</v>
      </c>
      <c r="F541" s="10">
        <f t="shared" si="36"/>
        <v>0.31500196876230474</v>
      </c>
      <c r="G541" s="10">
        <v>25.58720173</v>
      </c>
      <c r="H541" s="10"/>
    </row>
    <row r="542" spans="1:8" x14ac:dyDescent="0.3">
      <c r="A542" s="10">
        <f t="shared" si="37"/>
        <v>1946</v>
      </c>
      <c r="B542" s="10" t="s">
        <v>84</v>
      </c>
      <c r="C542" s="10">
        <v>2.6</v>
      </c>
      <c r="D542" s="10">
        <f t="shared" si="34"/>
        <v>64.525000000000006</v>
      </c>
      <c r="E542" s="10">
        <f t="shared" si="35"/>
        <v>63.38333333333334</v>
      </c>
      <c r="F542" s="10">
        <f t="shared" si="36"/>
        <v>4.1020247173284243</v>
      </c>
      <c r="G542" s="10">
        <v>53.032540509999997</v>
      </c>
      <c r="H542" s="10"/>
    </row>
    <row r="543" spans="1:8" x14ac:dyDescent="0.3">
      <c r="A543" s="10">
        <f t="shared" si="37"/>
        <v>1946</v>
      </c>
      <c r="B543" s="10" t="s">
        <v>85</v>
      </c>
      <c r="C543" s="10">
        <v>16.100000000000001</v>
      </c>
      <c r="D543" s="10">
        <f t="shared" si="34"/>
        <v>62.241666666666667</v>
      </c>
      <c r="E543" s="10">
        <f t="shared" si="35"/>
        <v>62.737500000000004</v>
      </c>
      <c r="F543" s="10">
        <f t="shared" si="36"/>
        <v>25.662482566248258</v>
      </c>
      <c r="G543" s="10">
        <v>54.877478410000002</v>
      </c>
      <c r="H543" s="10"/>
    </row>
    <row r="544" spans="1:8" x14ac:dyDescent="0.3">
      <c r="A544" s="10">
        <f t="shared" si="37"/>
        <v>1946</v>
      </c>
      <c r="B544" s="10" t="s">
        <v>86</v>
      </c>
      <c r="C544" s="10">
        <v>7</v>
      </c>
      <c r="D544" s="10">
        <f t="shared" si="34"/>
        <v>63.233333333333341</v>
      </c>
      <c r="E544" s="10">
        <f t="shared" si="35"/>
        <v>48.550000000000004</v>
      </c>
      <c r="F544" s="10">
        <f t="shared" si="36"/>
        <v>14.418125643666322</v>
      </c>
      <c r="G544" s="10">
        <v>48.786559269999998</v>
      </c>
      <c r="H544" s="10"/>
    </row>
    <row r="545" spans="1:8" x14ac:dyDescent="0.3">
      <c r="A545" s="10">
        <f t="shared" si="37"/>
        <v>1946</v>
      </c>
      <c r="B545" s="10" t="s">
        <v>87</v>
      </c>
      <c r="C545" s="10">
        <v>4.2</v>
      </c>
      <c r="D545" s="10">
        <f t="shared" si="34"/>
        <v>33.866666666666667</v>
      </c>
      <c r="E545" s="10">
        <f t="shared" si="35"/>
        <v>34.950000000000003</v>
      </c>
      <c r="F545" s="10">
        <f t="shared" si="36"/>
        <v>12.017167381974248</v>
      </c>
      <c r="G545" s="10">
        <v>25.578543150000002</v>
      </c>
      <c r="H545" s="10"/>
    </row>
    <row r="546" spans="1:8" x14ac:dyDescent="0.3">
      <c r="A546" s="10">
        <f t="shared" si="37"/>
        <v>1946</v>
      </c>
      <c r="B546" s="10" t="s">
        <v>88</v>
      </c>
      <c r="C546" s="10">
        <v>19.3</v>
      </c>
      <c r="D546" s="10">
        <f t="shared" si="34"/>
        <v>36.033333333333331</v>
      </c>
      <c r="E546" s="10">
        <f t="shared" si="35"/>
        <v>36.329166666666666</v>
      </c>
      <c r="F546" s="10">
        <f t="shared" si="36"/>
        <v>53.125358412662003</v>
      </c>
      <c r="G546" s="10">
        <v>30.81476091</v>
      </c>
      <c r="H546" s="10"/>
    </row>
    <row r="547" spans="1:8" x14ac:dyDescent="0.3">
      <c r="A547" s="10">
        <f t="shared" si="37"/>
        <v>1946</v>
      </c>
      <c r="B547" s="10" t="s">
        <v>89</v>
      </c>
      <c r="C547" s="10">
        <v>63.1</v>
      </c>
      <c r="D547" s="10">
        <f t="shared" si="34"/>
        <v>36.625</v>
      </c>
      <c r="E547" s="10">
        <f t="shared" si="35"/>
        <v>38.229166666666671</v>
      </c>
      <c r="F547" s="10">
        <f t="shared" si="36"/>
        <v>165.05722070844683</v>
      </c>
      <c r="G547" s="10">
        <v>99.853818430000004</v>
      </c>
      <c r="H547" s="10"/>
    </row>
    <row r="548" spans="1:8" x14ac:dyDescent="0.3">
      <c r="A548" s="10">
        <f t="shared" si="37"/>
        <v>1946</v>
      </c>
      <c r="B548" s="10" t="s">
        <v>90</v>
      </c>
      <c r="C548" s="10">
        <v>129.5</v>
      </c>
      <c r="D548" s="10">
        <f t="shared" si="34"/>
        <v>39.833333333333336</v>
      </c>
      <c r="E548" s="10">
        <f t="shared" si="35"/>
        <v>40.691666666666663</v>
      </c>
      <c r="F548" s="10">
        <f t="shared" si="36"/>
        <v>318.24697931599428</v>
      </c>
      <c r="G548" s="10">
        <v>347.75440950000001</v>
      </c>
      <c r="H548" s="10"/>
    </row>
    <row r="549" spans="1:8" x14ac:dyDescent="0.3">
      <c r="A549" s="10">
        <f t="shared" si="37"/>
        <v>1946</v>
      </c>
      <c r="B549" s="10" t="s">
        <v>91</v>
      </c>
      <c r="C549" s="10">
        <v>150.5</v>
      </c>
      <c r="D549" s="10">
        <f t="shared" si="34"/>
        <v>41.55</v>
      </c>
      <c r="E549" s="10">
        <f t="shared" si="35"/>
        <v>41.483333333333334</v>
      </c>
      <c r="F549" s="10">
        <f t="shared" si="36"/>
        <v>362.79630373644034</v>
      </c>
      <c r="G549" s="10">
        <v>317.7639446</v>
      </c>
      <c r="H549" s="10"/>
    </row>
    <row r="550" spans="1:8" x14ac:dyDescent="0.3">
      <c r="A550" s="10">
        <f t="shared" si="37"/>
        <v>1946</v>
      </c>
      <c r="B550" s="10" t="s">
        <v>92</v>
      </c>
      <c r="C550" s="10">
        <v>7.4</v>
      </c>
      <c r="D550" s="10">
        <f t="shared" si="34"/>
        <v>41.416666666666664</v>
      </c>
      <c r="E550" s="10">
        <f t="shared" si="35"/>
        <v>41.516666666666666</v>
      </c>
      <c r="F550" s="10">
        <f t="shared" si="36"/>
        <v>17.824167001204337</v>
      </c>
      <c r="G550" s="10">
        <v>162.91803630000001</v>
      </c>
      <c r="H550" s="10"/>
    </row>
    <row r="551" spans="1:8" x14ac:dyDescent="0.3">
      <c r="A551" s="10">
        <f t="shared" si="37"/>
        <v>1946</v>
      </c>
      <c r="B551" s="10" t="s">
        <v>93</v>
      </c>
      <c r="C551" s="10">
        <v>32</v>
      </c>
      <c r="D551" s="10">
        <f t="shared" si="34"/>
        <v>41.616666666666667</v>
      </c>
      <c r="E551" s="10">
        <f t="shared" si="35"/>
        <v>41.441666666666663</v>
      </c>
      <c r="F551" s="10">
        <f t="shared" si="36"/>
        <v>77.216971646893228</v>
      </c>
      <c r="G551" s="10">
        <v>23.849435939999999</v>
      </c>
      <c r="H551" s="10"/>
    </row>
    <row r="552" spans="1:8" x14ac:dyDescent="0.3">
      <c r="A552" s="10">
        <f t="shared" si="37"/>
        <v>1946</v>
      </c>
      <c r="B552" s="10" t="s">
        <v>94</v>
      </c>
      <c r="C552" s="10">
        <v>7.6</v>
      </c>
      <c r="D552" s="10">
        <f t="shared" si="34"/>
        <v>41.266666666666659</v>
      </c>
      <c r="E552" s="10">
        <f t="shared" si="35"/>
        <v>40.687499999999993</v>
      </c>
      <c r="F552" s="10">
        <f t="shared" si="36"/>
        <v>18.678955453149005</v>
      </c>
      <c r="G552" s="10">
        <v>9.1832712749999992</v>
      </c>
      <c r="H552" s="10"/>
    </row>
    <row r="553" spans="1:8" x14ac:dyDescent="0.3">
      <c r="A553" s="10">
        <f t="shared" si="37"/>
        <v>1946</v>
      </c>
      <c r="B553" s="10" t="s">
        <v>95</v>
      </c>
      <c r="C553" s="10">
        <v>38.700000000000003</v>
      </c>
      <c r="D553" s="10">
        <f t="shared" si="34"/>
        <v>40.108333333333327</v>
      </c>
      <c r="E553" s="10">
        <f t="shared" si="35"/>
        <v>37.624999999999993</v>
      </c>
      <c r="F553" s="10">
        <f t="shared" si="36"/>
        <v>102.85714285714289</v>
      </c>
      <c r="G553" s="10">
        <v>25.58720173</v>
      </c>
      <c r="H553" s="10"/>
    </row>
    <row r="554" spans="1:8" x14ac:dyDescent="0.3">
      <c r="A554" s="10">
        <f t="shared" si="37"/>
        <v>1947</v>
      </c>
      <c r="B554" s="10" t="s">
        <v>84</v>
      </c>
      <c r="C554" s="10">
        <v>23.2</v>
      </c>
      <c r="D554" s="10">
        <f t="shared" si="34"/>
        <v>35.141666666666659</v>
      </c>
      <c r="E554" s="10">
        <f t="shared" si="35"/>
        <v>32.137499999999989</v>
      </c>
      <c r="F554" s="10">
        <f t="shared" si="36"/>
        <v>72.189809412679921</v>
      </c>
      <c r="G554" s="10">
        <v>53.032540509999997</v>
      </c>
      <c r="H554" s="10"/>
    </row>
    <row r="555" spans="1:8" x14ac:dyDescent="0.3">
      <c r="A555" s="10">
        <f t="shared" si="37"/>
        <v>1947</v>
      </c>
      <c r="B555" s="10" t="s">
        <v>85</v>
      </c>
      <c r="C555" s="10">
        <v>14.5</v>
      </c>
      <c r="D555" s="10">
        <f t="shared" si="34"/>
        <v>29.133333333333326</v>
      </c>
      <c r="E555" s="10">
        <f t="shared" si="35"/>
        <v>30.254166666666663</v>
      </c>
      <c r="F555" s="10">
        <f t="shared" si="36"/>
        <v>47.927282743423774</v>
      </c>
      <c r="G555" s="10">
        <v>54.877478410000002</v>
      </c>
      <c r="H555" s="10"/>
    </row>
    <row r="556" spans="1:8" x14ac:dyDescent="0.3">
      <c r="A556" s="10">
        <f t="shared" si="37"/>
        <v>1947</v>
      </c>
      <c r="B556" s="10" t="s">
        <v>86</v>
      </c>
      <c r="C556" s="10">
        <v>9.4</v>
      </c>
      <c r="D556" s="10">
        <f t="shared" si="34"/>
        <v>31.375</v>
      </c>
      <c r="E556" s="10">
        <f t="shared" si="35"/>
        <v>42.350000000000009</v>
      </c>
      <c r="F556" s="10">
        <f t="shared" si="36"/>
        <v>22.195985832349464</v>
      </c>
      <c r="G556" s="10">
        <v>48.786559269999998</v>
      </c>
      <c r="H556" s="10"/>
    </row>
    <row r="557" spans="1:8" x14ac:dyDescent="0.3">
      <c r="A557" s="10">
        <f t="shared" si="37"/>
        <v>1947</v>
      </c>
      <c r="B557" s="10" t="s">
        <v>87</v>
      </c>
      <c r="C557" s="10">
        <v>0</v>
      </c>
      <c r="D557" s="10">
        <f t="shared" si="34"/>
        <v>53.32500000000001</v>
      </c>
      <c r="E557" s="10">
        <f t="shared" si="35"/>
        <v>52.116666666666674</v>
      </c>
      <c r="F557" s="10">
        <f t="shared" si="36"/>
        <v>0</v>
      </c>
      <c r="G557" s="10">
        <v>25.578543150000002</v>
      </c>
      <c r="H557" s="10"/>
    </row>
    <row r="558" spans="1:8" x14ac:dyDescent="0.3">
      <c r="A558" s="10">
        <f t="shared" si="37"/>
        <v>1947</v>
      </c>
      <c r="B558" s="10" t="s">
        <v>88</v>
      </c>
      <c r="C558" s="10">
        <v>5.4</v>
      </c>
      <c r="D558" s="10">
        <f t="shared" si="34"/>
        <v>50.908333333333339</v>
      </c>
      <c r="E558" s="10">
        <f t="shared" si="35"/>
        <v>50.591666666666669</v>
      </c>
      <c r="F558" s="10">
        <f t="shared" si="36"/>
        <v>10.673694613737441</v>
      </c>
      <c r="G558" s="10">
        <v>30.81476091</v>
      </c>
      <c r="H558" s="10"/>
    </row>
    <row r="559" spans="1:8" x14ac:dyDescent="0.3">
      <c r="A559" s="10">
        <f t="shared" si="37"/>
        <v>1947</v>
      </c>
      <c r="B559" s="10" t="s">
        <v>89</v>
      </c>
      <c r="C559" s="10">
        <v>3.5</v>
      </c>
      <c r="D559" s="10">
        <f t="shared" si="34"/>
        <v>50.274999999999999</v>
      </c>
      <c r="E559" s="10">
        <f t="shared" si="35"/>
        <v>50.174999999999997</v>
      </c>
      <c r="F559" s="10">
        <f t="shared" si="36"/>
        <v>6.9755854509217743</v>
      </c>
      <c r="G559" s="10">
        <v>99.853818430000004</v>
      </c>
      <c r="H559" s="10"/>
    </row>
    <row r="560" spans="1:8" x14ac:dyDescent="0.3">
      <c r="A560" s="10">
        <f t="shared" si="37"/>
        <v>1947</v>
      </c>
      <c r="B560" s="10" t="s">
        <v>90</v>
      </c>
      <c r="C560" s="10">
        <v>57.4</v>
      </c>
      <c r="D560" s="10">
        <f t="shared" si="34"/>
        <v>50.074999999999996</v>
      </c>
      <c r="E560" s="10">
        <f t="shared" si="35"/>
        <v>49.9375</v>
      </c>
      <c r="F560" s="10">
        <f t="shared" si="36"/>
        <v>114.94367959949938</v>
      </c>
      <c r="G560" s="10">
        <v>347.75440950000001</v>
      </c>
      <c r="H560" s="10"/>
    </row>
    <row r="561" spans="1:8" x14ac:dyDescent="0.3">
      <c r="A561" s="10">
        <f t="shared" si="37"/>
        <v>1947</v>
      </c>
      <c r="B561" s="10" t="s">
        <v>91</v>
      </c>
      <c r="C561" s="10">
        <v>177.4</v>
      </c>
      <c r="D561" s="10">
        <f t="shared" si="34"/>
        <v>49.800000000000004</v>
      </c>
      <c r="E561" s="10">
        <f t="shared" si="35"/>
        <v>51.408333333333339</v>
      </c>
      <c r="F561" s="10">
        <f t="shared" si="36"/>
        <v>345.08023990922351</v>
      </c>
      <c r="G561" s="10">
        <v>317.7639446</v>
      </c>
      <c r="H561" s="10"/>
    </row>
    <row r="562" spans="1:8" x14ac:dyDescent="0.3">
      <c r="A562" s="10">
        <f t="shared" si="37"/>
        <v>1947</v>
      </c>
      <c r="B562" s="10" t="s">
        <v>92</v>
      </c>
      <c r="C562" s="10">
        <v>270.8</v>
      </c>
      <c r="D562" s="10">
        <f t="shared" si="34"/>
        <v>53.016666666666673</v>
      </c>
      <c r="E562" s="10">
        <f t="shared" si="35"/>
        <v>55.395833333333336</v>
      </c>
      <c r="F562" s="10">
        <f t="shared" si="36"/>
        <v>488.84543061301241</v>
      </c>
      <c r="G562" s="10">
        <v>162.91803630000001</v>
      </c>
      <c r="H562" s="10"/>
    </row>
    <row r="563" spans="1:8" x14ac:dyDescent="0.3">
      <c r="A563" s="10">
        <f t="shared" si="37"/>
        <v>1947</v>
      </c>
      <c r="B563" s="10" t="s">
        <v>93</v>
      </c>
      <c r="C563" s="10">
        <v>3</v>
      </c>
      <c r="D563" s="10">
        <f t="shared" si="34"/>
        <v>57.774999999999999</v>
      </c>
      <c r="E563" s="10">
        <f t="shared" si="35"/>
        <v>58.054166666666667</v>
      </c>
      <c r="F563" s="10">
        <f t="shared" si="36"/>
        <v>5.1675877413335245</v>
      </c>
      <c r="G563" s="10">
        <v>23.849435939999999</v>
      </c>
      <c r="H563" s="10"/>
    </row>
    <row r="564" spans="1:8" x14ac:dyDescent="0.3">
      <c r="A564" s="10">
        <f t="shared" si="37"/>
        <v>1947</v>
      </c>
      <c r="B564" s="10" t="s">
        <v>94</v>
      </c>
      <c r="C564" s="10">
        <v>0</v>
      </c>
      <c r="D564" s="10">
        <f t="shared" si="34"/>
        <v>58.333333333333336</v>
      </c>
      <c r="E564" s="10">
        <f t="shared" si="35"/>
        <v>58.2</v>
      </c>
      <c r="F564" s="10">
        <f t="shared" si="36"/>
        <v>0</v>
      </c>
      <c r="G564" s="10">
        <v>9.1832712749999992</v>
      </c>
      <c r="H564" s="10"/>
    </row>
    <row r="565" spans="1:8" x14ac:dyDescent="0.3">
      <c r="A565" s="10">
        <f t="shared" si="37"/>
        <v>1947</v>
      </c>
      <c r="B565" s="10" t="s">
        <v>95</v>
      </c>
      <c r="C565" s="10">
        <v>36.299999999999997</v>
      </c>
      <c r="D565" s="10">
        <f t="shared" si="34"/>
        <v>58.06666666666667</v>
      </c>
      <c r="E565" s="10">
        <f t="shared" si="35"/>
        <v>58.387500000000003</v>
      </c>
      <c r="F565" s="10">
        <f t="shared" si="36"/>
        <v>62.170841361592792</v>
      </c>
      <c r="G565" s="10">
        <v>25.58720173</v>
      </c>
      <c r="H565" s="10"/>
    </row>
    <row r="566" spans="1:8" x14ac:dyDescent="0.3">
      <c r="A566" s="10">
        <f t="shared" si="37"/>
        <v>1948</v>
      </c>
      <c r="B566" s="10" t="s">
        <v>84</v>
      </c>
      <c r="C566" s="10">
        <v>19.899999999999999</v>
      </c>
      <c r="D566" s="10">
        <f t="shared" si="34"/>
        <v>58.708333333333343</v>
      </c>
      <c r="E566" s="10">
        <f t="shared" si="35"/>
        <v>64.470833333333346</v>
      </c>
      <c r="F566" s="10">
        <f t="shared" si="36"/>
        <v>30.866670975247196</v>
      </c>
      <c r="G566" s="10">
        <v>53.032540509999997</v>
      </c>
      <c r="H566" s="10"/>
    </row>
    <row r="567" spans="1:8" x14ac:dyDescent="0.3">
      <c r="A567" s="10">
        <f t="shared" si="37"/>
        <v>1948</v>
      </c>
      <c r="B567" s="10" t="s">
        <v>85</v>
      </c>
      <c r="C567" s="10">
        <v>53.1</v>
      </c>
      <c r="D567" s="10">
        <f t="shared" si="34"/>
        <v>70.233333333333348</v>
      </c>
      <c r="E567" s="10">
        <f t="shared" si="35"/>
        <v>71.575000000000017</v>
      </c>
      <c r="F567" s="10">
        <f t="shared" si="36"/>
        <v>74.187914774711828</v>
      </c>
      <c r="G567" s="10">
        <v>54.877478410000002</v>
      </c>
      <c r="H567" s="10"/>
    </row>
    <row r="568" spans="1:8" x14ac:dyDescent="0.3">
      <c r="A568" s="10">
        <f t="shared" si="37"/>
        <v>1948</v>
      </c>
      <c r="B568" s="10" t="s">
        <v>86</v>
      </c>
      <c r="C568" s="10">
        <v>66.5</v>
      </c>
      <c r="D568" s="10">
        <f t="shared" si="34"/>
        <v>72.916666666666671</v>
      </c>
      <c r="E568" s="10">
        <f t="shared" si="35"/>
        <v>63.229166666666664</v>
      </c>
      <c r="F568" s="10">
        <f t="shared" si="36"/>
        <v>105.17298187808896</v>
      </c>
      <c r="G568" s="10">
        <v>48.786559269999998</v>
      </c>
      <c r="H568" s="10"/>
    </row>
    <row r="569" spans="1:8" x14ac:dyDescent="0.3">
      <c r="A569" s="10">
        <f t="shared" si="37"/>
        <v>1948</v>
      </c>
      <c r="B569" s="10" t="s">
        <v>87</v>
      </c>
      <c r="C569" s="10">
        <v>6.7</v>
      </c>
      <c r="D569" s="10">
        <f t="shared" si="34"/>
        <v>53.541666666666657</v>
      </c>
      <c r="E569" s="10">
        <f t="shared" si="35"/>
        <v>53.441666666666663</v>
      </c>
      <c r="F569" s="10">
        <f t="shared" si="36"/>
        <v>12.537034149384064</v>
      </c>
      <c r="G569" s="10">
        <v>25.578543150000002</v>
      </c>
      <c r="H569" s="10"/>
    </row>
    <row r="570" spans="1:8" x14ac:dyDescent="0.3">
      <c r="A570" s="10">
        <f t="shared" si="37"/>
        <v>1948</v>
      </c>
      <c r="B570" s="10" t="s">
        <v>88</v>
      </c>
      <c r="C570" s="10">
        <v>2.2000000000000002</v>
      </c>
      <c r="D570" s="10">
        <f t="shared" si="34"/>
        <v>53.341666666666661</v>
      </c>
      <c r="E570" s="10">
        <f t="shared" si="35"/>
        <v>53.354166666666657</v>
      </c>
      <c r="F570" s="10">
        <f t="shared" si="36"/>
        <v>4.123389301054277</v>
      </c>
      <c r="G570" s="10">
        <v>30.81476091</v>
      </c>
      <c r="H570" s="10"/>
    </row>
    <row r="571" spans="1:8" x14ac:dyDescent="0.3">
      <c r="A571" s="10">
        <f t="shared" si="37"/>
        <v>1948</v>
      </c>
      <c r="B571" s="10" t="s">
        <v>89</v>
      </c>
      <c r="C571" s="10">
        <v>11.2</v>
      </c>
      <c r="D571" s="10">
        <f t="shared" si="34"/>
        <v>53.366666666666653</v>
      </c>
      <c r="E571" s="10">
        <f t="shared" si="35"/>
        <v>52.529166666666654</v>
      </c>
      <c r="F571" s="10">
        <f t="shared" si="36"/>
        <v>21.321488062187679</v>
      </c>
      <c r="G571" s="10">
        <v>99.853818430000004</v>
      </c>
      <c r="H571" s="10"/>
    </row>
    <row r="572" spans="1:8" x14ac:dyDescent="0.3">
      <c r="A572" s="10">
        <f t="shared" si="37"/>
        <v>1948</v>
      </c>
      <c r="B572" s="10" t="s">
        <v>90</v>
      </c>
      <c r="C572" s="10">
        <v>195.7</v>
      </c>
      <c r="D572" s="10">
        <f t="shared" si="34"/>
        <v>51.691666666666663</v>
      </c>
      <c r="E572" s="10">
        <f t="shared" si="35"/>
        <v>51.25</v>
      </c>
      <c r="F572" s="10">
        <f t="shared" si="36"/>
        <v>381.85365853658539</v>
      </c>
      <c r="G572" s="10">
        <v>347.75440950000001</v>
      </c>
      <c r="H572" s="10"/>
    </row>
    <row r="573" spans="1:8" x14ac:dyDescent="0.3">
      <c r="A573" s="10">
        <f t="shared" si="37"/>
        <v>1948</v>
      </c>
      <c r="B573" s="10" t="s">
        <v>91</v>
      </c>
      <c r="C573" s="10">
        <v>209.6</v>
      </c>
      <c r="D573" s="10">
        <f t="shared" si="34"/>
        <v>50.80833333333333</v>
      </c>
      <c r="E573" s="10">
        <f t="shared" si="35"/>
        <v>51.029166666666661</v>
      </c>
      <c r="F573" s="10">
        <f t="shared" si="36"/>
        <v>410.74548869110805</v>
      </c>
      <c r="G573" s="10">
        <v>317.7639446</v>
      </c>
      <c r="H573" s="10"/>
    </row>
    <row r="574" spans="1:8" x14ac:dyDescent="0.3">
      <c r="A574" s="10">
        <f t="shared" si="37"/>
        <v>1948</v>
      </c>
      <c r="B574" s="10" t="s">
        <v>92</v>
      </c>
      <c r="C574" s="10">
        <v>38.299999999999997</v>
      </c>
      <c r="D574" s="10">
        <f t="shared" si="34"/>
        <v>51.249999999999993</v>
      </c>
      <c r="E574" s="10">
        <f t="shared" si="35"/>
        <v>48.67916666666666</v>
      </c>
      <c r="F574" s="10">
        <f t="shared" si="36"/>
        <v>78.67842163827784</v>
      </c>
      <c r="G574" s="10">
        <v>162.91803630000001</v>
      </c>
      <c r="H574" s="10"/>
    </row>
    <row r="575" spans="1:8" x14ac:dyDescent="0.3">
      <c r="A575" s="10">
        <f t="shared" si="37"/>
        <v>1948</v>
      </c>
      <c r="B575" s="10" t="s">
        <v>93</v>
      </c>
      <c r="C575" s="10">
        <v>0.6</v>
      </c>
      <c r="D575" s="10">
        <f t="shared" si="34"/>
        <v>46.108333333333327</v>
      </c>
      <c r="E575" s="10">
        <f t="shared" si="35"/>
        <v>46.045833333333334</v>
      </c>
      <c r="F575" s="10">
        <f t="shared" si="36"/>
        <v>1.303049497783006</v>
      </c>
      <c r="G575" s="10">
        <v>23.849435939999999</v>
      </c>
      <c r="H575" s="10"/>
    </row>
    <row r="576" spans="1:8" x14ac:dyDescent="0.3">
      <c r="A576" s="10">
        <f t="shared" si="37"/>
        <v>1948</v>
      </c>
      <c r="B576" s="10" t="s">
        <v>94</v>
      </c>
      <c r="C576" s="10">
        <v>0.3</v>
      </c>
      <c r="D576" s="10">
        <f t="shared" si="34"/>
        <v>45.983333333333341</v>
      </c>
      <c r="E576" s="10">
        <f t="shared" si="35"/>
        <v>46.300000000000004</v>
      </c>
      <c r="F576" s="10">
        <f t="shared" si="36"/>
        <v>0.64794816414686818</v>
      </c>
      <c r="G576" s="10">
        <v>9.1832712749999992</v>
      </c>
      <c r="H576" s="10"/>
    </row>
    <row r="577" spans="1:8" x14ac:dyDescent="0.3">
      <c r="A577" s="10">
        <f t="shared" si="37"/>
        <v>1948</v>
      </c>
      <c r="B577" s="10" t="s">
        <v>95</v>
      </c>
      <c r="C577" s="10">
        <v>16.2</v>
      </c>
      <c r="D577" s="10">
        <f t="shared" si="34"/>
        <v>46.616666666666667</v>
      </c>
      <c r="E577" s="10">
        <f t="shared" si="35"/>
        <v>47.270833333333329</v>
      </c>
      <c r="F577" s="10">
        <f t="shared" si="36"/>
        <v>34.270603790215958</v>
      </c>
      <c r="G577" s="10">
        <v>25.58720173</v>
      </c>
      <c r="H577" s="10"/>
    </row>
    <row r="578" spans="1:8" x14ac:dyDescent="0.3">
      <c r="A578" s="10">
        <f t="shared" si="37"/>
        <v>1949</v>
      </c>
      <c r="B578" s="10" t="s">
        <v>84</v>
      </c>
      <c r="C578" s="10">
        <v>9.3000000000000007</v>
      </c>
      <c r="D578" s="10">
        <f t="shared" si="34"/>
        <v>47.92499999999999</v>
      </c>
      <c r="E578" s="10">
        <f t="shared" si="35"/>
        <v>53.104166666666657</v>
      </c>
      <c r="F578" s="10">
        <f t="shared" si="36"/>
        <v>17.512750098077682</v>
      </c>
      <c r="G578" s="10">
        <v>53.032540509999997</v>
      </c>
      <c r="H578" s="10"/>
    </row>
    <row r="579" spans="1:8" x14ac:dyDescent="0.3">
      <c r="A579" s="10">
        <f t="shared" si="37"/>
        <v>1949</v>
      </c>
      <c r="B579" s="10" t="s">
        <v>85</v>
      </c>
      <c r="C579" s="10">
        <v>58.4</v>
      </c>
      <c r="D579" s="10">
        <f t="shared" si="34"/>
        <v>58.283333333333331</v>
      </c>
      <c r="E579" s="10">
        <f t="shared" si="35"/>
        <v>53.454166666666666</v>
      </c>
      <c r="F579" s="10">
        <f t="shared" si="36"/>
        <v>109.2524748616416</v>
      </c>
      <c r="G579" s="10">
        <v>54.877478410000002</v>
      </c>
      <c r="H579" s="10"/>
    </row>
    <row r="580" spans="1:8" x14ac:dyDescent="0.3">
      <c r="A580" s="10">
        <f t="shared" si="37"/>
        <v>1949</v>
      </c>
      <c r="B580" s="10" t="s">
        <v>86</v>
      </c>
      <c r="C580" s="10">
        <v>4.8</v>
      </c>
      <c r="D580" s="10">
        <f t="shared" si="34"/>
        <v>48.625</v>
      </c>
      <c r="E580" s="10">
        <f t="shared" si="35"/>
        <v>49.154166666666669</v>
      </c>
      <c r="F580" s="10">
        <f t="shared" si="36"/>
        <v>9.7651945409849965</v>
      </c>
      <c r="G580" s="10">
        <v>48.786559269999998</v>
      </c>
      <c r="H580" s="10"/>
    </row>
    <row r="581" spans="1:8" x14ac:dyDescent="0.3">
      <c r="A581" s="10">
        <f t="shared" si="37"/>
        <v>1949</v>
      </c>
      <c r="B581" s="10" t="s">
        <v>87</v>
      </c>
      <c r="C581" s="10">
        <v>5.2</v>
      </c>
      <c r="D581" s="10">
        <f t="shared" si="34"/>
        <v>49.683333333333337</v>
      </c>
      <c r="E581" s="10">
        <f t="shared" si="35"/>
        <v>49.716666666666669</v>
      </c>
      <c r="F581" s="10">
        <f t="shared" si="36"/>
        <v>10.459269192088501</v>
      </c>
      <c r="G581" s="10">
        <v>25.578543150000002</v>
      </c>
      <c r="H581" s="10"/>
    </row>
    <row r="582" spans="1:8" x14ac:dyDescent="0.3">
      <c r="A582" s="10">
        <f t="shared" si="37"/>
        <v>1949</v>
      </c>
      <c r="B582" s="10" t="s">
        <v>88</v>
      </c>
      <c r="C582" s="10">
        <v>9.8000000000000007</v>
      </c>
      <c r="D582" s="10">
        <f t="shared" si="34"/>
        <v>49.75</v>
      </c>
      <c r="E582" s="10">
        <f t="shared" si="35"/>
        <v>49.737499999999997</v>
      </c>
      <c r="F582" s="10">
        <f t="shared" si="36"/>
        <v>19.703443076149789</v>
      </c>
      <c r="G582" s="10">
        <v>30.81476091</v>
      </c>
      <c r="H582" s="10"/>
    </row>
    <row r="583" spans="1:8" x14ac:dyDescent="0.3">
      <c r="A583" s="10">
        <f t="shared" si="37"/>
        <v>1949</v>
      </c>
      <c r="B583" s="10" t="s">
        <v>89</v>
      </c>
      <c r="C583" s="10">
        <v>26.9</v>
      </c>
      <c r="D583" s="10">
        <f t="shared" si="34"/>
        <v>49.725000000000001</v>
      </c>
      <c r="E583" s="10">
        <f t="shared" si="35"/>
        <v>49.237499999999997</v>
      </c>
      <c r="F583" s="10">
        <f t="shared" si="36"/>
        <v>54.633155623254638</v>
      </c>
      <c r="G583" s="10">
        <v>99.853818430000004</v>
      </c>
      <c r="H583" s="10"/>
    </row>
    <row r="584" spans="1:8" x14ac:dyDescent="0.3">
      <c r="A584" s="10">
        <f t="shared" si="37"/>
        <v>1949</v>
      </c>
      <c r="B584" s="10" t="s">
        <v>90</v>
      </c>
      <c r="C584" s="10">
        <v>320</v>
      </c>
      <c r="D584" s="10">
        <f t="shared" si="34"/>
        <v>48.75</v>
      </c>
      <c r="E584" s="10">
        <f t="shared" si="35"/>
        <v>50.575000000000003</v>
      </c>
      <c r="F584" s="10">
        <f t="shared" si="36"/>
        <v>632.72367770637663</v>
      </c>
      <c r="G584" s="10">
        <v>347.75440950000001</v>
      </c>
      <c r="H584" s="10"/>
    </row>
    <row r="585" spans="1:8" x14ac:dyDescent="0.3">
      <c r="A585" s="10">
        <f t="shared" si="37"/>
        <v>1949</v>
      </c>
      <c r="B585" s="10" t="s">
        <v>91</v>
      </c>
      <c r="C585" s="10">
        <v>93.7</v>
      </c>
      <c r="D585" s="10">
        <f t="shared" ref="D585:D648" si="38">AVERAGE(C579:C590)</f>
        <v>52.400000000000006</v>
      </c>
      <c r="E585" s="10">
        <f t="shared" ref="E585:E648" si="39">AVERAGE(D585,D586)</f>
        <v>51.025000000000006</v>
      </c>
      <c r="F585" s="10">
        <f t="shared" si="36"/>
        <v>183.63547280744731</v>
      </c>
      <c r="G585" s="10">
        <v>317.7639446</v>
      </c>
      <c r="H585" s="10"/>
    </row>
    <row r="586" spans="1:8" x14ac:dyDescent="0.3">
      <c r="A586" s="10">
        <f t="shared" si="37"/>
        <v>1949</v>
      </c>
      <c r="B586" s="10" t="s">
        <v>92</v>
      </c>
      <c r="C586" s="10">
        <v>51</v>
      </c>
      <c r="D586" s="10">
        <f t="shared" si="38"/>
        <v>49.65</v>
      </c>
      <c r="E586" s="10">
        <f t="shared" si="39"/>
        <v>51.537500000000001</v>
      </c>
      <c r="F586" s="10">
        <f t="shared" ref="F586:F649" si="40">C586*100/E586</f>
        <v>98.957070094591316</v>
      </c>
      <c r="G586" s="10">
        <v>162.91803630000001</v>
      </c>
      <c r="H586" s="10"/>
    </row>
    <row r="587" spans="1:8" x14ac:dyDescent="0.3">
      <c r="A587" s="10">
        <f t="shared" si="37"/>
        <v>1949</v>
      </c>
      <c r="B587" s="10" t="s">
        <v>93</v>
      </c>
      <c r="C587" s="10">
        <v>1.4</v>
      </c>
      <c r="D587" s="10">
        <f t="shared" si="38"/>
        <v>53.425000000000004</v>
      </c>
      <c r="E587" s="10">
        <f t="shared" si="39"/>
        <v>53.308333333333337</v>
      </c>
      <c r="F587" s="10">
        <f t="shared" si="40"/>
        <v>2.62623104580272</v>
      </c>
      <c r="G587" s="10">
        <v>23.849435939999999</v>
      </c>
      <c r="H587" s="10"/>
    </row>
    <row r="588" spans="1:8" x14ac:dyDescent="0.3">
      <c r="A588" s="10">
        <f t="shared" si="37"/>
        <v>1949</v>
      </c>
      <c r="B588" s="10" t="s">
        <v>94</v>
      </c>
      <c r="C588" s="10">
        <v>0</v>
      </c>
      <c r="D588" s="10">
        <f t="shared" si="38"/>
        <v>53.191666666666663</v>
      </c>
      <c r="E588" s="10">
        <f t="shared" si="39"/>
        <v>53.120833333333323</v>
      </c>
      <c r="F588" s="10">
        <f t="shared" si="40"/>
        <v>0</v>
      </c>
      <c r="G588" s="10">
        <v>9.1832712749999992</v>
      </c>
      <c r="H588" s="10"/>
    </row>
    <row r="589" spans="1:8" x14ac:dyDescent="0.3">
      <c r="A589" s="10">
        <f t="shared" si="37"/>
        <v>1949</v>
      </c>
      <c r="B589" s="10" t="s">
        <v>95</v>
      </c>
      <c r="C589" s="10">
        <v>4.5</v>
      </c>
      <c r="D589" s="10">
        <f t="shared" si="38"/>
        <v>53.04999999999999</v>
      </c>
      <c r="E589" s="10">
        <f t="shared" si="39"/>
        <v>52.516666666666659</v>
      </c>
      <c r="F589" s="10">
        <f t="shared" si="40"/>
        <v>8.5687083465566491</v>
      </c>
      <c r="G589" s="10">
        <v>25.58720173</v>
      </c>
      <c r="H589" s="10"/>
    </row>
    <row r="590" spans="1:8" x14ac:dyDescent="0.3">
      <c r="A590" s="10">
        <f t="shared" si="37"/>
        <v>1950</v>
      </c>
      <c r="B590" s="10" t="s">
        <v>84</v>
      </c>
      <c r="C590" s="10">
        <v>53.1</v>
      </c>
      <c r="D590" s="10">
        <f t="shared" si="38"/>
        <v>51.983333333333327</v>
      </c>
      <c r="E590" s="10">
        <f t="shared" si="39"/>
        <v>47.36666666666666</v>
      </c>
      <c r="F590" s="10">
        <f t="shared" si="40"/>
        <v>112.10415200562986</v>
      </c>
      <c r="G590" s="10">
        <v>53.032540509999997</v>
      </c>
      <c r="H590" s="10"/>
    </row>
    <row r="591" spans="1:8" x14ac:dyDescent="0.3">
      <c r="A591" s="10">
        <f t="shared" ref="A591:A654" si="41">A579+1</f>
        <v>1950</v>
      </c>
      <c r="B591" s="10" t="s">
        <v>85</v>
      </c>
      <c r="C591" s="10">
        <v>25.4</v>
      </c>
      <c r="D591" s="10">
        <f t="shared" si="38"/>
        <v>42.75</v>
      </c>
      <c r="E591" s="10">
        <f t="shared" si="39"/>
        <v>48.524999999999991</v>
      </c>
      <c r="F591" s="10">
        <f t="shared" si="40"/>
        <v>52.344152498712013</v>
      </c>
      <c r="G591" s="10">
        <v>54.877478410000002</v>
      </c>
      <c r="H591" s="10"/>
    </row>
    <row r="592" spans="1:8" x14ac:dyDescent="0.3">
      <c r="A592" s="10">
        <f t="shared" si="41"/>
        <v>1950</v>
      </c>
      <c r="B592" s="10" t="s">
        <v>86</v>
      </c>
      <c r="C592" s="10">
        <v>50.1</v>
      </c>
      <c r="D592" s="10">
        <f t="shared" si="38"/>
        <v>54.29999999999999</v>
      </c>
      <c r="E592" s="10">
        <f t="shared" si="39"/>
        <v>68.708333333333329</v>
      </c>
      <c r="F592" s="10">
        <f t="shared" si="40"/>
        <v>72.916919345057622</v>
      </c>
      <c r="G592" s="10">
        <v>48.786559269999998</v>
      </c>
      <c r="H592" s="10"/>
    </row>
    <row r="593" spans="1:8" x14ac:dyDescent="0.3">
      <c r="A593" s="10">
        <f t="shared" si="41"/>
        <v>1950</v>
      </c>
      <c r="B593" s="10" t="s">
        <v>87</v>
      </c>
      <c r="C593" s="10">
        <v>2.4</v>
      </c>
      <c r="D593" s="10">
        <f t="shared" si="38"/>
        <v>83.11666666666666</v>
      </c>
      <c r="E593" s="10">
        <f t="shared" si="39"/>
        <v>83.074999999999989</v>
      </c>
      <c r="F593" s="10">
        <f t="shared" si="40"/>
        <v>2.8889557628648816</v>
      </c>
      <c r="G593" s="10">
        <v>25.578543150000002</v>
      </c>
      <c r="H593" s="10"/>
    </row>
    <row r="594" spans="1:8" x14ac:dyDescent="0.3">
      <c r="A594" s="10">
        <f t="shared" si="41"/>
        <v>1950</v>
      </c>
      <c r="B594" s="10" t="s">
        <v>88</v>
      </c>
      <c r="C594" s="10">
        <v>8.1</v>
      </c>
      <c r="D594" s="10">
        <f t="shared" si="38"/>
        <v>83.033333333333331</v>
      </c>
      <c r="E594" s="10">
        <f t="shared" si="39"/>
        <v>83.033333333333331</v>
      </c>
      <c r="F594" s="10">
        <f t="shared" si="40"/>
        <v>9.7551184263348052</v>
      </c>
      <c r="G594" s="10">
        <v>30.81476091</v>
      </c>
      <c r="H594" s="10"/>
    </row>
    <row r="595" spans="1:8" x14ac:dyDescent="0.3">
      <c r="A595" s="10">
        <f t="shared" si="41"/>
        <v>1950</v>
      </c>
      <c r="B595" s="10" t="s">
        <v>89</v>
      </c>
      <c r="C595" s="10">
        <v>14.1</v>
      </c>
      <c r="D595" s="10">
        <f t="shared" si="38"/>
        <v>83.033333333333331</v>
      </c>
      <c r="E595" s="10">
        <f t="shared" si="39"/>
        <v>82.85</v>
      </c>
      <c r="F595" s="10">
        <f t="shared" si="40"/>
        <v>17.018708509354255</v>
      </c>
      <c r="G595" s="10">
        <v>99.853818430000004</v>
      </c>
      <c r="H595" s="10"/>
    </row>
    <row r="596" spans="1:8" x14ac:dyDescent="0.3">
      <c r="A596" s="10">
        <f t="shared" si="41"/>
        <v>1950</v>
      </c>
      <c r="B596" s="10" t="s">
        <v>90</v>
      </c>
      <c r="C596" s="10">
        <v>209.2</v>
      </c>
      <c r="D596" s="10">
        <f t="shared" si="38"/>
        <v>82.666666666666671</v>
      </c>
      <c r="E596" s="10">
        <f t="shared" si="39"/>
        <v>81.449999999999989</v>
      </c>
      <c r="F596" s="10">
        <f t="shared" si="40"/>
        <v>256.84468999386132</v>
      </c>
      <c r="G596" s="10">
        <v>347.75440950000001</v>
      </c>
      <c r="H596" s="10"/>
    </row>
    <row r="597" spans="1:8" x14ac:dyDescent="0.3">
      <c r="A597" s="10">
        <f t="shared" si="41"/>
        <v>1950</v>
      </c>
      <c r="B597" s="10" t="s">
        <v>91</v>
      </c>
      <c r="C597" s="10">
        <v>232.3</v>
      </c>
      <c r="D597" s="10">
        <f t="shared" si="38"/>
        <v>80.23333333333332</v>
      </c>
      <c r="E597" s="10">
        <f t="shared" si="39"/>
        <v>79.354166666666657</v>
      </c>
      <c r="F597" s="10">
        <f t="shared" si="40"/>
        <v>292.7382515095826</v>
      </c>
      <c r="G597" s="10">
        <v>317.7639446</v>
      </c>
      <c r="H597" s="10"/>
    </row>
    <row r="598" spans="1:8" x14ac:dyDescent="0.3">
      <c r="A598" s="10">
        <f t="shared" si="41"/>
        <v>1950</v>
      </c>
      <c r="B598" s="10" t="s">
        <v>92</v>
      </c>
      <c r="C598" s="10">
        <v>396.8</v>
      </c>
      <c r="D598" s="10">
        <f t="shared" si="38"/>
        <v>78.474999999999994</v>
      </c>
      <c r="E598" s="10">
        <f t="shared" si="39"/>
        <v>78.616666666666674</v>
      </c>
      <c r="F598" s="10">
        <f t="shared" si="40"/>
        <v>504.7275810896756</v>
      </c>
      <c r="G598" s="10">
        <v>162.91803630000001</v>
      </c>
      <c r="H598" s="10"/>
    </row>
    <row r="599" spans="1:8" x14ac:dyDescent="0.3">
      <c r="A599" s="10">
        <f t="shared" si="41"/>
        <v>1950</v>
      </c>
      <c r="B599" s="10" t="s">
        <v>93</v>
      </c>
      <c r="C599" s="10">
        <v>0.4</v>
      </c>
      <c r="D599" s="10">
        <f t="shared" si="38"/>
        <v>78.75833333333334</v>
      </c>
      <c r="E599" s="10">
        <f t="shared" si="39"/>
        <v>79.091666666666669</v>
      </c>
      <c r="F599" s="10">
        <f t="shared" si="40"/>
        <v>0.5057422821620482</v>
      </c>
      <c r="G599" s="10">
        <v>23.849435939999999</v>
      </c>
      <c r="H599" s="10"/>
    </row>
    <row r="600" spans="1:8" x14ac:dyDescent="0.3">
      <c r="A600" s="10">
        <f t="shared" si="41"/>
        <v>1950</v>
      </c>
      <c r="B600" s="10" t="s">
        <v>94</v>
      </c>
      <c r="C600" s="10">
        <v>0</v>
      </c>
      <c r="D600" s="10">
        <f t="shared" si="38"/>
        <v>79.424999999999997</v>
      </c>
      <c r="E600" s="10">
        <f t="shared" si="39"/>
        <v>79.983333333333334</v>
      </c>
      <c r="F600" s="10">
        <f t="shared" si="40"/>
        <v>0</v>
      </c>
      <c r="G600" s="10">
        <v>9.1832712749999992</v>
      </c>
      <c r="H600" s="10"/>
    </row>
    <row r="601" spans="1:8" x14ac:dyDescent="0.3">
      <c r="A601" s="10">
        <f t="shared" si="41"/>
        <v>1950</v>
      </c>
      <c r="B601" s="10" t="s">
        <v>95</v>
      </c>
      <c r="C601" s="10">
        <v>0.1</v>
      </c>
      <c r="D601" s="10">
        <f t="shared" si="38"/>
        <v>80.541666666666671</v>
      </c>
      <c r="E601" s="10">
        <f t="shared" si="39"/>
        <v>80.166666666666657</v>
      </c>
      <c r="F601" s="10">
        <f t="shared" si="40"/>
        <v>0.12474012474012476</v>
      </c>
      <c r="G601" s="10">
        <v>25.58720173</v>
      </c>
      <c r="H601" s="10"/>
    </row>
    <row r="602" spans="1:8" x14ac:dyDescent="0.3">
      <c r="A602" s="10">
        <f t="shared" si="41"/>
        <v>1951</v>
      </c>
      <c r="B602" s="10" t="s">
        <v>84</v>
      </c>
      <c r="C602" s="10">
        <v>23.9</v>
      </c>
      <c r="D602" s="10">
        <f t="shared" si="38"/>
        <v>79.791666666666657</v>
      </c>
      <c r="E602" s="10">
        <f t="shared" si="39"/>
        <v>79.73333333333332</v>
      </c>
      <c r="F602" s="10">
        <f t="shared" si="40"/>
        <v>29.974916387959873</v>
      </c>
      <c r="G602" s="10">
        <v>53.032540509999997</v>
      </c>
      <c r="H602" s="10"/>
    </row>
    <row r="603" spans="1:8" x14ac:dyDescent="0.3">
      <c r="A603" s="10">
        <f t="shared" si="41"/>
        <v>1951</v>
      </c>
      <c r="B603" s="10" t="s">
        <v>85</v>
      </c>
      <c r="C603" s="10">
        <v>4.3</v>
      </c>
      <c r="D603" s="10">
        <f t="shared" si="38"/>
        <v>79.674999999999997</v>
      </c>
      <c r="E603" s="10">
        <f t="shared" si="39"/>
        <v>75.087500000000006</v>
      </c>
      <c r="F603" s="10">
        <f t="shared" si="40"/>
        <v>5.7266522390544363</v>
      </c>
      <c r="G603" s="10">
        <v>54.877478410000002</v>
      </c>
      <c r="H603" s="10"/>
    </row>
    <row r="604" spans="1:8" x14ac:dyDescent="0.3">
      <c r="A604" s="10">
        <f t="shared" si="41"/>
        <v>1951</v>
      </c>
      <c r="B604" s="10" t="s">
        <v>86</v>
      </c>
      <c r="C604" s="10">
        <v>53.5</v>
      </c>
      <c r="D604" s="10">
        <f t="shared" si="38"/>
        <v>70.5</v>
      </c>
      <c r="E604" s="10">
        <f t="shared" si="39"/>
        <v>54.487499999999997</v>
      </c>
      <c r="F604" s="10">
        <f t="shared" si="40"/>
        <v>98.187657719660479</v>
      </c>
      <c r="G604" s="10">
        <v>48.786559269999998</v>
      </c>
      <c r="H604" s="10"/>
    </row>
    <row r="605" spans="1:8" x14ac:dyDescent="0.3">
      <c r="A605" s="10">
        <f t="shared" si="41"/>
        <v>1951</v>
      </c>
      <c r="B605" s="10" t="s">
        <v>87</v>
      </c>
      <c r="C605" s="10">
        <v>10.4</v>
      </c>
      <c r="D605" s="10">
        <f t="shared" si="38"/>
        <v>38.475000000000001</v>
      </c>
      <c r="E605" s="10">
        <f t="shared" si="39"/>
        <v>38.537500000000001</v>
      </c>
      <c r="F605" s="10">
        <f t="shared" si="40"/>
        <v>26.986701265001621</v>
      </c>
      <c r="G605" s="10">
        <v>25.578543150000002</v>
      </c>
      <c r="H605" s="10"/>
    </row>
    <row r="606" spans="1:8" x14ac:dyDescent="0.3">
      <c r="A606" s="10">
        <f t="shared" si="41"/>
        <v>1951</v>
      </c>
      <c r="B606" s="10" t="s">
        <v>88</v>
      </c>
      <c r="C606" s="10">
        <v>21.5</v>
      </c>
      <c r="D606" s="10">
        <f t="shared" si="38"/>
        <v>38.6</v>
      </c>
      <c r="E606" s="10">
        <f t="shared" si="39"/>
        <v>40.037500000000001</v>
      </c>
      <c r="F606" s="10">
        <f t="shared" si="40"/>
        <v>53.699656571963779</v>
      </c>
      <c r="G606" s="10">
        <v>30.81476091</v>
      </c>
      <c r="H606" s="10"/>
    </row>
    <row r="607" spans="1:8" x14ac:dyDescent="0.3">
      <c r="A607" s="10">
        <f t="shared" si="41"/>
        <v>1951</v>
      </c>
      <c r="B607" s="10" t="s">
        <v>89</v>
      </c>
      <c r="C607" s="10">
        <v>5.0999999999999996</v>
      </c>
      <c r="D607" s="10">
        <f t="shared" si="38"/>
        <v>41.475000000000001</v>
      </c>
      <c r="E607" s="10">
        <f t="shared" si="39"/>
        <v>41.55</v>
      </c>
      <c r="F607" s="10">
        <f t="shared" si="40"/>
        <v>12.274368231046932</v>
      </c>
      <c r="G607" s="10">
        <v>99.853818430000004</v>
      </c>
      <c r="H607" s="10"/>
    </row>
    <row r="608" spans="1:8" x14ac:dyDescent="0.3">
      <c r="A608" s="10">
        <f t="shared" si="41"/>
        <v>1951</v>
      </c>
      <c r="B608" s="10" t="s">
        <v>90</v>
      </c>
      <c r="C608" s="10">
        <v>207.8</v>
      </c>
      <c r="D608" s="10">
        <f t="shared" si="38"/>
        <v>41.624999999999993</v>
      </c>
      <c r="E608" s="10">
        <f t="shared" si="39"/>
        <v>41.449999999999996</v>
      </c>
      <c r="F608" s="10">
        <f t="shared" si="40"/>
        <v>501.32689987937277</v>
      </c>
      <c r="G608" s="10">
        <v>347.75440950000001</v>
      </c>
      <c r="H608" s="10"/>
    </row>
    <row r="609" spans="1:8" x14ac:dyDescent="0.3">
      <c r="A609" s="10">
        <f t="shared" si="41"/>
        <v>1951</v>
      </c>
      <c r="B609" s="10" t="s">
        <v>91</v>
      </c>
      <c r="C609" s="10">
        <v>122.2</v>
      </c>
      <c r="D609" s="10">
        <f t="shared" si="38"/>
        <v>41.274999999999999</v>
      </c>
      <c r="E609" s="10">
        <f t="shared" si="39"/>
        <v>41.945833333333326</v>
      </c>
      <c r="F609" s="10">
        <f t="shared" si="40"/>
        <v>291.32810171848621</v>
      </c>
      <c r="G609" s="10">
        <v>317.7639446</v>
      </c>
      <c r="H609" s="10"/>
    </row>
    <row r="610" spans="1:8" x14ac:dyDescent="0.3">
      <c r="A610" s="10">
        <f t="shared" si="41"/>
        <v>1951</v>
      </c>
      <c r="B610" s="10" t="s">
        <v>92</v>
      </c>
      <c r="C610" s="10">
        <v>12.5</v>
      </c>
      <c r="D610" s="10">
        <f t="shared" si="38"/>
        <v>42.61666666666666</v>
      </c>
      <c r="E610" s="10">
        <f t="shared" si="39"/>
        <v>41.80416666666666</v>
      </c>
      <c r="F610" s="10">
        <f t="shared" si="40"/>
        <v>29.901325625436066</v>
      </c>
      <c r="G610" s="10">
        <v>162.91803630000001</v>
      </c>
      <c r="H610" s="10"/>
    </row>
    <row r="611" spans="1:8" x14ac:dyDescent="0.3">
      <c r="A611" s="10">
        <f t="shared" si="41"/>
        <v>1951</v>
      </c>
      <c r="B611" s="10" t="s">
        <v>93</v>
      </c>
      <c r="C611" s="10">
        <v>1.9</v>
      </c>
      <c r="D611" s="10">
        <f t="shared" si="38"/>
        <v>40.99166666666666</v>
      </c>
      <c r="E611" s="10">
        <f t="shared" si="39"/>
        <v>40.587499999999991</v>
      </c>
      <c r="F611" s="10">
        <f t="shared" si="40"/>
        <v>4.681244225438868</v>
      </c>
      <c r="G611" s="10">
        <v>23.849435939999999</v>
      </c>
      <c r="H611" s="10"/>
    </row>
    <row r="612" spans="1:8" x14ac:dyDescent="0.3">
      <c r="A612" s="10">
        <f t="shared" si="41"/>
        <v>1951</v>
      </c>
      <c r="B612" s="10" t="s">
        <v>94</v>
      </c>
      <c r="C612" s="10">
        <v>34.5</v>
      </c>
      <c r="D612" s="10">
        <f t="shared" si="38"/>
        <v>40.18333333333333</v>
      </c>
      <c r="E612" s="10">
        <f t="shared" si="39"/>
        <v>39.55416666666666</v>
      </c>
      <c r="F612" s="10">
        <f t="shared" si="40"/>
        <v>87.222163699568114</v>
      </c>
      <c r="G612" s="10">
        <v>9.1832712749999992</v>
      </c>
      <c r="H612" s="10"/>
    </row>
    <row r="613" spans="1:8" x14ac:dyDescent="0.3">
      <c r="A613" s="10">
        <f t="shared" si="41"/>
        <v>1951</v>
      </c>
      <c r="B613" s="10" t="s">
        <v>95</v>
      </c>
      <c r="C613" s="10">
        <v>1.9</v>
      </c>
      <c r="D613" s="10">
        <f t="shared" si="38"/>
        <v>38.92499999999999</v>
      </c>
      <c r="E613" s="10">
        <f t="shared" si="39"/>
        <v>41.204166666666652</v>
      </c>
      <c r="F613" s="10">
        <f t="shared" si="40"/>
        <v>4.6111841439983836</v>
      </c>
      <c r="G613" s="10">
        <v>25.58720173</v>
      </c>
      <c r="H613" s="10"/>
    </row>
    <row r="614" spans="1:8" x14ac:dyDescent="0.3">
      <c r="A614" s="10">
        <f t="shared" si="41"/>
        <v>1952</v>
      </c>
      <c r="B614" s="10" t="s">
        <v>84</v>
      </c>
      <c r="C614" s="10">
        <v>19.7</v>
      </c>
      <c r="D614" s="10">
        <f t="shared" si="38"/>
        <v>43.48333333333332</v>
      </c>
      <c r="E614" s="10">
        <f t="shared" si="39"/>
        <v>40.533333333333331</v>
      </c>
      <c r="F614" s="10">
        <f t="shared" si="40"/>
        <v>48.601973684210527</v>
      </c>
      <c r="G614" s="10">
        <v>53.032540509999997</v>
      </c>
      <c r="H614" s="10"/>
    </row>
    <row r="615" spans="1:8" x14ac:dyDescent="0.3">
      <c r="A615" s="10">
        <f t="shared" si="41"/>
        <v>1952</v>
      </c>
      <c r="B615" s="10" t="s">
        <v>85</v>
      </c>
      <c r="C615" s="10">
        <v>20.399999999999999</v>
      </c>
      <c r="D615" s="10">
        <f t="shared" si="38"/>
        <v>37.583333333333336</v>
      </c>
      <c r="E615" s="10">
        <f t="shared" si="39"/>
        <v>44.25416666666667</v>
      </c>
      <c r="F615" s="10">
        <f t="shared" si="40"/>
        <v>46.097354298088682</v>
      </c>
      <c r="G615" s="10">
        <v>54.877478410000002</v>
      </c>
      <c r="H615" s="10"/>
    </row>
    <row r="616" spans="1:8" x14ac:dyDescent="0.3">
      <c r="A616" s="10">
        <f t="shared" si="41"/>
        <v>1952</v>
      </c>
      <c r="B616" s="10" t="s">
        <v>86</v>
      </c>
      <c r="C616" s="10">
        <v>34</v>
      </c>
      <c r="D616" s="10">
        <f t="shared" si="38"/>
        <v>50.925000000000004</v>
      </c>
      <c r="E616" s="10">
        <f t="shared" si="39"/>
        <v>50.475000000000009</v>
      </c>
      <c r="F616" s="10">
        <f t="shared" si="40"/>
        <v>67.360079247152044</v>
      </c>
      <c r="G616" s="10">
        <v>48.786559269999998</v>
      </c>
      <c r="H616" s="10"/>
    </row>
    <row r="617" spans="1:8" x14ac:dyDescent="0.3">
      <c r="A617" s="10">
        <f t="shared" si="41"/>
        <v>1952</v>
      </c>
      <c r="B617" s="10" t="s">
        <v>87</v>
      </c>
      <c r="C617" s="10">
        <v>0.7</v>
      </c>
      <c r="D617" s="10">
        <f t="shared" si="38"/>
        <v>50.025000000000006</v>
      </c>
      <c r="E617" s="10">
        <f t="shared" si="39"/>
        <v>49.95</v>
      </c>
      <c r="F617" s="10">
        <f t="shared" si="40"/>
        <v>1.4014014014014013</v>
      </c>
      <c r="G617" s="10">
        <v>25.578543150000002</v>
      </c>
      <c r="H617" s="10"/>
    </row>
    <row r="618" spans="1:8" x14ac:dyDescent="0.3">
      <c r="A618" s="10">
        <f t="shared" si="41"/>
        <v>1952</v>
      </c>
      <c r="B618" s="10" t="s">
        <v>88</v>
      </c>
      <c r="C618" s="10">
        <v>6.4</v>
      </c>
      <c r="D618" s="10">
        <f t="shared" si="38"/>
        <v>49.875000000000007</v>
      </c>
      <c r="E618" s="10">
        <f t="shared" si="39"/>
        <v>48.441666666666677</v>
      </c>
      <c r="F618" s="10">
        <f t="shared" si="40"/>
        <v>13.211766729743674</v>
      </c>
      <c r="G618" s="10">
        <v>30.81476091</v>
      </c>
      <c r="H618" s="10"/>
    </row>
    <row r="619" spans="1:8" x14ac:dyDescent="0.3">
      <c r="A619" s="10">
        <f t="shared" si="41"/>
        <v>1952</v>
      </c>
      <c r="B619" s="10" t="s">
        <v>89</v>
      </c>
      <c r="C619" s="10">
        <v>59.8</v>
      </c>
      <c r="D619" s="10">
        <f t="shared" si="38"/>
        <v>47.008333333333347</v>
      </c>
      <c r="E619" s="10">
        <f t="shared" si="39"/>
        <v>47.087500000000006</v>
      </c>
      <c r="F619" s="10">
        <f t="shared" si="40"/>
        <v>126.9976108308999</v>
      </c>
      <c r="G619" s="10">
        <v>99.853818430000004</v>
      </c>
      <c r="H619" s="10"/>
    </row>
    <row r="620" spans="1:8" x14ac:dyDescent="0.3">
      <c r="A620" s="10">
        <f t="shared" si="41"/>
        <v>1952</v>
      </c>
      <c r="B620" s="10" t="s">
        <v>90</v>
      </c>
      <c r="C620" s="10">
        <v>137</v>
      </c>
      <c r="D620" s="10">
        <f t="shared" si="38"/>
        <v>47.166666666666664</v>
      </c>
      <c r="E620" s="10">
        <f t="shared" si="39"/>
        <v>48.308333333333337</v>
      </c>
      <c r="F620" s="10">
        <f t="shared" si="40"/>
        <v>283.59496291185093</v>
      </c>
      <c r="G620" s="10">
        <v>347.75440950000001</v>
      </c>
      <c r="H620" s="10"/>
    </row>
    <row r="621" spans="1:8" x14ac:dyDescent="0.3">
      <c r="A621" s="10">
        <f t="shared" si="41"/>
        <v>1952</v>
      </c>
      <c r="B621" s="10" t="s">
        <v>91</v>
      </c>
      <c r="C621" s="10">
        <v>282.3</v>
      </c>
      <c r="D621" s="10">
        <f t="shared" si="38"/>
        <v>49.45000000000001</v>
      </c>
      <c r="E621" s="10">
        <f t="shared" si="39"/>
        <v>48.662500000000009</v>
      </c>
      <c r="F621" s="10">
        <f t="shared" si="40"/>
        <v>580.11816080143842</v>
      </c>
      <c r="G621" s="10">
        <v>317.7639446</v>
      </c>
      <c r="H621" s="10"/>
    </row>
    <row r="622" spans="1:8" x14ac:dyDescent="0.3">
      <c r="A622" s="10">
        <f t="shared" si="41"/>
        <v>1952</v>
      </c>
      <c r="B622" s="10" t="s">
        <v>92</v>
      </c>
      <c r="C622" s="10">
        <v>1.7</v>
      </c>
      <c r="D622" s="10">
        <f t="shared" si="38"/>
        <v>47.875000000000007</v>
      </c>
      <c r="E622" s="10">
        <f t="shared" si="39"/>
        <v>46.458333333333336</v>
      </c>
      <c r="F622" s="10">
        <f t="shared" si="40"/>
        <v>3.6591928251121075</v>
      </c>
      <c r="G622" s="10">
        <v>162.91803630000001</v>
      </c>
      <c r="H622" s="10"/>
    </row>
    <row r="623" spans="1:8" x14ac:dyDescent="0.3">
      <c r="A623" s="10">
        <f t="shared" si="41"/>
        <v>1952</v>
      </c>
      <c r="B623" s="10" t="s">
        <v>93</v>
      </c>
      <c r="C623" s="10">
        <v>0.1</v>
      </c>
      <c r="D623" s="10">
        <f t="shared" si="38"/>
        <v>45.041666666666664</v>
      </c>
      <c r="E623" s="10">
        <f t="shared" si="39"/>
        <v>45.354166666666671</v>
      </c>
      <c r="F623" s="10">
        <f t="shared" si="40"/>
        <v>0.22048690858980247</v>
      </c>
      <c r="G623" s="10">
        <v>23.849435939999999</v>
      </c>
      <c r="H623" s="10"/>
    </row>
    <row r="624" spans="1:8" x14ac:dyDescent="0.3">
      <c r="A624" s="10">
        <f t="shared" si="41"/>
        <v>1952</v>
      </c>
      <c r="B624" s="10" t="s">
        <v>94</v>
      </c>
      <c r="C624" s="10">
        <v>0.1</v>
      </c>
      <c r="D624" s="10">
        <f t="shared" si="38"/>
        <v>45.666666666666679</v>
      </c>
      <c r="E624" s="10">
        <f t="shared" si="39"/>
        <v>45.491666666666681</v>
      </c>
      <c r="F624" s="10">
        <f t="shared" si="40"/>
        <v>0.21982047994138113</v>
      </c>
      <c r="G624" s="10">
        <v>9.1832712749999992</v>
      </c>
      <c r="H624" s="10"/>
    </row>
    <row r="625" spans="1:8" x14ac:dyDescent="0.3">
      <c r="A625" s="10">
        <f t="shared" si="41"/>
        <v>1952</v>
      </c>
      <c r="B625" s="10" t="s">
        <v>95</v>
      </c>
      <c r="C625" s="10">
        <v>3.8</v>
      </c>
      <c r="D625" s="10">
        <f t="shared" si="38"/>
        <v>45.316666666666684</v>
      </c>
      <c r="E625" s="10">
        <f t="shared" si="39"/>
        <v>45.087500000000013</v>
      </c>
      <c r="F625" s="10">
        <f t="shared" si="40"/>
        <v>8.4280565566953118</v>
      </c>
      <c r="G625" s="10">
        <v>25.58720173</v>
      </c>
      <c r="H625" s="10"/>
    </row>
    <row r="626" spans="1:8" x14ac:dyDescent="0.3">
      <c r="A626" s="10">
        <f t="shared" si="41"/>
        <v>1953</v>
      </c>
      <c r="B626" s="10" t="s">
        <v>84</v>
      </c>
      <c r="C626" s="10">
        <v>47.1</v>
      </c>
      <c r="D626" s="10">
        <f t="shared" si="38"/>
        <v>44.858333333333341</v>
      </c>
      <c r="E626" s="10">
        <f t="shared" si="39"/>
        <v>50.095833333333339</v>
      </c>
      <c r="F626" s="10">
        <f t="shared" si="40"/>
        <v>94.019795392165008</v>
      </c>
      <c r="G626" s="10">
        <v>53.032540509999997</v>
      </c>
      <c r="H626" s="10"/>
    </row>
    <row r="627" spans="1:8" x14ac:dyDescent="0.3">
      <c r="A627" s="10">
        <f t="shared" si="41"/>
        <v>1953</v>
      </c>
      <c r="B627" s="10" t="s">
        <v>85</v>
      </c>
      <c r="C627" s="10">
        <v>1.5</v>
      </c>
      <c r="D627" s="10">
        <f t="shared" si="38"/>
        <v>55.333333333333336</v>
      </c>
      <c r="E627" s="10">
        <f t="shared" si="39"/>
        <v>49.958333333333336</v>
      </c>
      <c r="F627" s="10">
        <f t="shared" si="40"/>
        <v>3.0025020850708923</v>
      </c>
      <c r="G627" s="10">
        <v>54.877478410000002</v>
      </c>
      <c r="H627" s="10"/>
    </row>
    <row r="628" spans="1:8" x14ac:dyDescent="0.3">
      <c r="A628" s="10">
        <f t="shared" si="41"/>
        <v>1953</v>
      </c>
      <c r="B628" s="10" t="s">
        <v>86</v>
      </c>
      <c r="C628" s="10">
        <v>0</v>
      </c>
      <c r="D628" s="10">
        <f t="shared" si="38"/>
        <v>44.583333333333336</v>
      </c>
      <c r="E628" s="10">
        <f t="shared" si="39"/>
        <v>47.516666666666666</v>
      </c>
      <c r="F628" s="10">
        <f t="shared" si="40"/>
        <v>0</v>
      </c>
      <c r="G628" s="10">
        <v>48.786559269999998</v>
      </c>
      <c r="H628" s="10"/>
    </row>
    <row r="629" spans="1:8" x14ac:dyDescent="0.3">
      <c r="A629" s="10">
        <f t="shared" si="41"/>
        <v>1953</v>
      </c>
      <c r="B629" s="10" t="s">
        <v>87</v>
      </c>
      <c r="C629" s="10">
        <v>8.1999999999999993</v>
      </c>
      <c r="D629" s="10">
        <f t="shared" si="38"/>
        <v>50.449999999999996</v>
      </c>
      <c r="E629" s="10">
        <f t="shared" si="39"/>
        <v>50.466666666666669</v>
      </c>
      <c r="F629" s="10">
        <f t="shared" si="40"/>
        <v>16.248348745046233</v>
      </c>
      <c r="G629" s="10">
        <v>25.578543150000002</v>
      </c>
      <c r="H629" s="10"/>
    </row>
    <row r="630" spans="1:8" x14ac:dyDescent="0.3">
      <c r="A630" s="10">
        <f t="shared" si="41"/>
        <v>1953</v>
      </c>
      <c r="B630" s="10" t="s">
        <v>88</v>
      </c>
      <c r="C630" s="10">
        <v>2.2000000000000002</v>
      </c>
      <c r="D630" s="10">
        <f t="shared" si="38"/>
        <v>50.483333333333341</v>
      </c>
      <c r="E630" s="10">
        <f t="shared" si="39"/>
        <v>50.495833333333337</v>
      </c>
      <c r="F630" s="10">
        <f t="shared" si="40"/>
        <v>4.3567951151085076</v>
      </c>
      <c r="G630" s="10">
        <v>30.81476091</v>
      </c>
      <c r="H630" s="10"/>
    </row>
    <row r="631" spans="1:8" x14ac:dyDescent="0.3">
      <c r="A631" s="10">
        <f t="shared" si="41"/>
        <v>1953</v>
      </c>
      <c r="B631" s="10" t="s">
        <v>89</v>
      </c>
      <c r="C631" s="10">
        <v>54.3</v>
      </c>
      <c r="D631" s="10">
        <f t="shared" si="38"/>
        <v>50.508333333333326</v>
      </c>
      <c r="E631" s="10">
        <f t="shared" si="39"/>
        <v>50.737499999999997</v>
      </c>
      <c r="F631" s="10">
        <f t="shared" si="40"/>
        <v>107.02143385070215</v>
      </c>
      <c r="G631" s="10">
        <v>99.853818430000004</v>
      </c>
      <c r="H631" s="10"/>
    </row>
    <row r="632" spans="1:8" x14ac:dyDescent="0.3">
      <c r="A632" s="10">
        <f t="shared" si="41"/>
        <v>1953</v>
      </c>
      <c r="B632" s="10" t="s">
        <v>90</v>
      </c>
      <c r="C632" s="10">
        <v>262.7</v>
      </c>
      <c r="D632" s="10">
        <f t="shared" si="38"/>
        <v>50.966666666666661</v>
      </c>
      <c r="E632" s="10">
        <f t="shared" si="39"/>
        <v>50.287499999999994</v>
      </c>
      <c r="F632" s="10">
        <f t="shared" si="40"/>
        <v>522.39622172508086</v>
      </c>
      <c r="G632" s="10">
        <v>347.75440950000001</v>
      </c>
      <c r="H632" s="10"/>
    </row>
    <row r="633" spans="1:8" x14ac:dyDescent="0.3">
      <c r="A633" s="10">
        <f t="shared" si="41"/>
        <v>1953</v>
      </c>
      <c r="B633" s="10" t="s">
        <v>91</v>
      </c>
      <c r="C633" s="10">
        <v>153.30000000000001</v>
      </c>
      <c r="D633" s="10">
        <f t="shared" si="38"/>
        <v>49.60833333333332</v>
      </c>
      <c r="E633" s="10">
        <f t="shared" si="39"/>
        <v>53.387499999999989</v>
      </c>
      <c r="F633" s="10">
        <f t="shared" si="40"/>
        <v>287.14586747834238</v>
      </c>
      <c r="G633" s="10">
        <v>317.7639446</v>
      </c>
      <c r="H633" s="10"/>
    </row>
    <row r="634" spans="1:8" x14ac:dyDescent="0.3">
      <c r="A634" s="10">
        <f t="shared" si="41"/>
        <v>1953</v>
      </c>
      <c r="B634" s="10" t="s">
        <v>92</v>
      </c>
      <c r="C634" s="10">
        <v>72.099999999999994</v>
      </c>
      <c r="D634" s="10">
        <f t="shared" si="38"/>
        <v>57.166666666666657</v>
      </c>
      <c r="E634" s="10">
        <f t="shared" si="39"/>
        <v>57.562499999999986</v>
      </c>
      <c r="F634" s="10">
        <f t="shared" si="40"/>
        <v>125.25515743756787</v>
      </c>
      <c r="G634" s="10">
        <v>162.91803630000001</v>
      </c>
      <c r="H634" s="10"/>
    </row>
    <row r="635" spans="1:8" x14ac:dyDescent="0.3">
      <c r="A635" s="10">
        <f t="shared" si="41"/>
        <v>1953</v>
      </c>
      <c r="B635" s="10" t="s">
        <v>93</v>
      </c>
      <c r="C635" s="10">
        <v>0.5</v>
      </c>
      <c r="D635" s="10">
        <f t="shared" si="38"/>
        <v>57.958333333333321</v>
      </c>
      <c r="E635" s="10">
        <f t="shared" si="39"/>
        <v>57.620833333333323</v>
      </c>
      <c r="F635" s="10">
        <f t="shared" si="40"/>
        <v>0.86774170221997271</v>
      </c>
      <c r="G635" s="10">
        <v>23.849435939999999</v>
      </c>
      <c r="H635" s="10"/>
    </row>
    <row r="636" spans="1:8" x14ac:dyDescent="0.3">
      <c r="A636" s="10">
        <f t="shared" si="41"/>
        <v>1953</v>
      </c>
      <c r="B636" s="10" t="s">
        <v>94</v>
      </c>
      <c r="C636" s="10">
        <v>0.4</v>
      </c>
      <c r="D636" s="10">
        <f t="shared" si="38"/>
        <v>57.283333333333331</v>
      </c>
      <c r="E636" s="10">
        <f t="shared" si="39"/>
        <v>57.291666666666657</v>
      </c>
      <c r="F636" s="10">
        <f t="shared" si="40"/>
        <v>0.69818181818181835</v>
      </c>
      <c r="G636" s="10">
        <v>9.1832712749999992</v>
      </c>
      <c r="H636" s="10"/>
    </row>
    <row r="637" spans="1:8" x14ac:dyDescent="0.3">
      <c r="A637" s="10">
        <f t="shared" si="41"/>
        <v>1953</v>
      </c>
      <c r="B637" s="10" t="s">
        <v>95</v>
      </c>
      <c r="C637" s="10">
        <v>9.3000000000000007</v>
      </c>
      <c r="D637" s="10">
        <f t="shared" si="38"/>
        <v>57.29999999999999</v>
      </c>
      <c r="E637" s="10">
        <f t="shared" si="39"/>
        <v>56.1875</v>
      </c>
      <c r="F637" s="10">
        <f t="shared" si="40"/>
        <v>16.551724137931036</v>
      </c>
      <c r="G637" s="10">
        <v>25.58720173</v>
      </c>
      <c r="H637" s="10"/>
    </row>
    <row r="638" spans="1:8" x14ac:dyDescent="0.3">
      <c r="A638" s="10">
        <f t="shared" si="41"/>
        <v>1954</v>
      </c>
      <c r="B638" s="10" t="s">
        <v>84</v>
      </c>
      <c r="C638" s="10">
        <v>30.8</v>
      </c>
      <c r="D638" s="10">
        <f t="shared" si="38"/>
        <v>55.07500000000001</v>
      </c>
      <c r="E638" s="10">
        <f t="shared" si="39"/>
        <v>51.704166666666673</v>
      </c>
      <c r="F638" s="10">
        <f t="shared" si="40"/>
        <v>59.569667177048906</v>
      </c>
      <c r="G638" s="10">
        <v>53.032540509999997</v>
      </c>
      <c r="H638" s="10"/>
    </row>
    <row r="639" spans="1:8" x14ac:dyDescent="0.3">
      <c r="A639" s="10">
        <f t="shared" si="41"/>
        <v>1954</v>
      </c>
      <c r="B639" s="10" t="s">
        <v>85</v>
      </c>
      <c r="C639" s="10">
        <v>92.2</v>
      </c>
      <c r="D639" s="10">
        <f t="shared" si="38"/>
        <v>48.333333333333336</v>
      </c>
      <c r="E639" s="10">
        <f t="shared" si="39"/>
        <v>43.85</v>
      </c>
      <c r="F639" s="10">
        <f t="shared" si="40"/>
        <v>210.26225769669327</v>
      </c>
      <c r="G639" s="10">
        <v>54.877478410000002</v>
      </c>
      <c r="H639" s="10"/>
    </row>
    <row r="640" spans="1:8" x14ac:dyDescent="0.3">
      <c r="A640" s="10">
        <f t="shared" si="41"/>
        <v>1954</v>
      </c>
      <c r="B640" s="10" t="s">
        <v>86</v>
      </c>
      <c r="C640" s="10">
        <v>9.5</v>
      </c>
      <c r="D640" s="10">
        <f t="shared" si="38"/>
        <v>39.366666666666667</v>
      </c>
      <c r="E640" s="10">
        <f t="shared" si="39"/>
        <v>45.8</v>
      </c>
      <c r="F640" s="10">
        <f t="shared" si="40"/>
        <v>20.742358078602621</v>
      </c>
      <c r="G640" s="10">
        <v>48.786559269999998</v>
      </c>
      <c r="H640" s="10"/>
    </row>
    <row r="641" spans="1:8" x14ac:dyDescent="0.3">
      <c r="A641" s="10">
        <f t="shared" si="41"/>
        <v>1954</v>
      </c>
      <c r="B641" s="10" t="s">
        <v>87</v>
      </c>
      <c r="C641" s="10">
        <v>0.1</v>
      </c>
      <c r="D641" s="10">
        <f t="shared" si="38"/>
        <v>52.233333333333327</v>
      </c>
      <c r="E641" s="10">
        <f t="shared" si="39"/>
        <v>52.904166666666661</v>
      </c>
      <c r="F641" s="10">
        <f t="shared" si="40"/>
        <v>0.1890210285894306</v>
      </c>
      <c r="G641" s="10">
        <v>25.578543150000002</v>
      </c>
      <c r="H641" s="10"/>
    </row>
    <row r="642" spans="1:8" x14ac:dyDescent="0.3">
      <c r="A642" s="10">
        <f t="shared" si="41"/>
        <v>1954</v>
      </c>
      <c r="B642" s="10" t="s">
        <v>88</v>
      </c>
      <c r="C642" s="10">
        <v>2.4</v>
      </c>
      <c r="D642" s="10">
        <f t="shared" si="38"/>
        <v>53.574999999999996</v>
      </c>
      <c r="E642" s="10">
        <f t="shared" si="39"/>
        <v>53.558333333333337</v>
      </c>
      <c r="F642" s="10">
        <f t="shared" si="40"/>
        <v>4.48109537887039</v>
      </c>
      <c r="G642" s="10">
        <v>30.81476091</v>
      </c>
      <c r="H642" s="10"/>
    </row>
    <row r="643" spans="1:8" x14ac:dyDescent="0.3">
      <c r="A643" s="10">
        <f t="shared" si="41"/>
        <v>1954</v>
      </c>
      <c r="B643" s="10" t="s">
        <v>89</v>
      </c>
      <c r="C643" s="10">
        <v>27.6</v>
      </c>
      <c r="D643" s="10">
        <f t="shared" si="38"/>
        <v>53.541666666666679</v>
      </c>
      <c r="E643" s="10">
        <f t="shared" si="39"/>
        <v>53.154166666666669</v>
      </c>
      <c r="F643" s="10">
        <f t="shared" si="40"/>
        <v>51.924433644273734</v>
      </c>
      <c r="G643" s="10">
        <v>99.853818430000004</v>
      </c>
      <c r="H643" s="10"/>
    </row>
    <row r="644" spans="1:8" x14ac:dyDescent="0.3">
      <c r="A644" s="10">
        <f t="shared" si="41"/>
        <v>1954</v>
      </c>
      <c r="B644" s="10" t="s">
        <v>90</v>
      </c>
      <c r="C644" s="10">
        <v>181.8</v>
      </c>
      <c r="D644" s="10">
        <f t="shared" si="38"/>
        <v>52.766666666666659</v>
      </c>
      <c r="E644" s="10">
        <f t="shared" si="39"/>
        <v>52.858333333333327</v>
      </c>
      <c r="F644" s="10">
        <f t="shared" si="40"/>
        <v>343.93819959009937</v>
      </c>
      <c r="G644" s="10">
        <v>347.75440950000001</v>
      </c>
      <c r="H644" s="10"/>
    </row>
    <row r="645" spans="1:8" x14ac:dyDescent="0.3">
      <c r="A645" s="10">
        <f t="shared" si="41"/>
        <v>1954</v>
      </c>
      <c r="B645" s="10" t="s">
        <v>91</v>
      </c>
      <c r="C645" s="10">
        <v>45.7</v>
      </c>
      <c r="D645" s="10">
        <f t="shared" si="38"/>
        <v>52.949999999999996</v>
      </c>
      <c r="E645" s="10">
        <f t="shared" si="39"/>
        <v>49.258333333333333</v>
      </c>
      <c r="F645" s="10">
        <f t="shared" si="40"/>
        <v>92.77618000338353</v>
      </c>
      <c r="G645" s="10">
        <v>317.7639446</v>
      </c>
      <c r="H645" s="10"/>
    </row>
    <row r="646" spans="1:8" x14ac:dyDescent="0.3">
      <c r="A646" s="10">
        <f t="shared" si="41"/>
        <v>1954</v>
      </c>
      <c r="B646" s="10" t="s">
        <v>92</v>
      </c>
      <c r="C646" s="10">
        <v>226.5</v>
      </c>
      <c r="D646" s="10">
        <f t="shared" si="38"/>
        <v>45.56666666666667</v>
      </c>
      <c r="E646" s="10">
        <f t="shared" si="39"/>
        <v>46.208333333333336</v>
      </c>
      <c r="F646" s="10">
        <f t="shared" si="40"/>
        <v>490.17132551848511</v>
      </c>
      <c r="G646" s="10">
        <v>162.91803630000001</v>
      </c>
      <c r="H646" s="10"/>
    </row>
    <row r="647" spans="1:8" x14ac:dyDescent="0.3">
      <c r="A647" s="10">
        <f t="shared" si="41"/>
        <v>1954</v>
      </c>
      <c r="B647" s="10" t="s">
        <v>93</v>
      </c>
      <c r="C647" s="10">
        <v>16.600000000000001</v>
      </c>
      <c r="D647" s="10">
        <f t="shared" si="38"/>
        <v>46.85</v>
      </c>
      <c r="E647" s="10">
        <f t="shared" si="39"/>
        <v>47.7</v>
      </c>
      <c r="F647" s="10">
        <f t="shared" si="40"/>
        <v>34.80083857442348</v>
      </c>
      <c r="G647" s="10">
        <v>23.849435939999999</v>
      </c>
      <c r="H647" s="10"/>
    </row>
    <row r="648" spans="1:8" x14ac:dyDescent="0.3">
      <c r="A648" s="10">
        <f t="shared" si="41"/>
        <v>1954</v>
      </c>
      <c r="B648" s="10" t="s">
        <v>94</v>
      </c>
      <c r="C648" s="10">
        <v>0</v>
      </c>
      <c r="D648" s="10">
        <f t="shared" si="38"/>
        <v>48.550000000000004</v>
      </c>
      <c r="E648" s="10">
        <f t="shared" si="39"/>
        <v>49.225000000000009</v>
      </c>
      <c r="F648" s="10">
        <f t="shared" si="40"/>
        <v>0</v>
      </c>
      <c r="G648" s="10">
        <v>9.1832712749999992</v>
      </c>
      <c r="H648" s="10"/>
    </row>
    <row r="649" spans="1:8" x14ac:dyDescent="0.3">
      <c r="A649" s="10">
        <f t="shared" si="41"/>
        <v>1954</v>
      </c>
      <c r="B649" s="10" t="s">
        <v>95</v>
      </c>
      <c r="C649" s="10">
        <v>0</v>
      </c>
      <c r="D649" s="10">
        <f t="shared" ref="D649:D712" si="42">AVERAGE(C643:C654)</f>
        <v>49.900000000000006</v>
      </c>
      <c r="E649" s="10">
        <f t="shared" ref="E649:E712" si="43">AVERAGE(D649,D650)</f>
        <v>50.333333333333343</v>
      </c>
      <c r="F649" s="10">
        <f t="shared" si="40"/>
        <v>0</v>
      </c>
      <c r="G649" s="10">
        <v>25.58720173</v>
      </c>
      <c r="H649" s="10"/>
    </row>
    <row r="650" spans="1:8" x14ac:dyDescent="0.3">
      <c r="A650" s="10">
        <f t="shared" si="41"/>
        <v>1955</v>
      </c>
      <c r="B650" s="10" t="s">
        <v>84</v>
      </c>
      <c r="C650" s="10">
        <v>33</v>
      </c>
      <c r="D650" s="10">
        <f t="shared" si="42"/>
        <v>50.766666666666673</v>
      </c>
      <c r="E650" s="10">
        <f t="shared" si="43"/>
        <v>49.387500000000003</v>
      </c>
      <c r="F650" s="10">
        <f t="shared" ref="F650:F713" si="44">C650*100/E650</f>
        <v>66.818526955201207</v>
      </c>
      <c r="G650" s="10">
        <v>53.032540509999997</v>
      </c>
      <c r="H650" s="10"/>
    </row>
    <row r="651" spans="1:8" x14ac:dyDescent="0.3">
      <c r="A651" s="10">
        <f t="shared" si="41"/>
        <v>1955</v>
      </c>
      <c r="B651" s="10" t="s">
        <v>85</v>
      </c>
      <c r="C651" s="10">
        <v>3.6</v>
      </c>
      <c r="D651" s="10">
        <f t="shared" si="42"/>
        <v>48.008333333333333</v>
      </c>
      <c r="E651" s="10">
        <f t="shared" si="43"/>
        <v>53.175000000000004</v>
      </c>
      <c r="F651" s="10">
        <f t="shared" si="44"/>
        <v>6.7700987306064873</v>
      </c>
      <c r="G651" s="10">
        <v>54.877478410000002</v>
      </c>
      <c r="H651" s="10"/>
    </row>
    <row r="652" spans="1:8" x14ac:dyDescent="0.3">
      <c r="A652" s="10">
        <f t="shared" si="41"/>
        <v>1955</v>
      </c>
      <c r="B652" s="10" t="s">
        <v>86</v>
      </c>
      <c r="C652" s="10">
        <v>24.9</v>
      </c>
      <c r="D652" s="10">
        <f t="shared" si="42"/>
        <v>58.341666666666676</v>
      </c>
      <c r="E652" s="10">
        <f t="shared" si="43"/>
        <v>54.912500000000001</v>
      </c>
      <c r="F652" s="10">
        <f t="shared" si="44"/>
        <v>45.344866833598907</v>
      </c>
      <c r="G652" s="10">
        <v>48.786559269999998</v>
      </c>
      <c r="H652" s="10"/>
    </row>
    <row r="653" spans="1:8" x14ac:dyDescent="0.3">
      <c r="A653" s="10">
        <f t="shared" si="41"/>
        <v>1955</v>
      </c>
      <c r="B653" s="10" t="s">
        <v>87</v>
      </c>
      <c r="C653" s="10">
        <v>20.5</v>
      </c>
      <c r="D653" s="10">
        <f t="shared" si="42"/>
        <v>51.483333333333327</v>
      </c>
      <c r="E653" s="10">
        <f t="shared" si="43"/>
        <v>66.220833333333331</v>
      </c>
      <c r="F653" s="10">
        <f t="shared" si="44"/>
        <v>30.957025105392312</v>
      </c>
      <c r="G653" s="10">
        <v>25.578543150000002</v>
      </c>
      <c r="H653" s="10"/>
    </row>
    <row r="654" spans="1:8" x14ac:dyDescent="0.3">
      <c r="A654" s="10">
        <f t="shared" si="41"/>
        <v>1955</v>
      </c>
      <c r="B654" s="10" t="s">
        <v>88</v>
      </c>
      <c r="C654" s="10">
        <v>18.600000000000001</v>
      </c>
      <c r="D654" s="10">
        <f t="shared" si="42"/>
        <v>80.958333333333329</v>
      </c>
      <c r="E654" s="10">
        <f t="shared" si="43"/>
        <v>80.958333333333329</v>
      </c>
      <c r="F654" s="10">
        <f t="shared" si="44"/>
        <v>22.974781266083379</v>
      </c>
      <c r="G654" s="10">
        <v>30.81476091</v>
      </c>
      <c r="H654" s="10"/>
    </row>
    <row r="655" spans="1:8" x14ac:dyDescent="0.3">
      <c r="A655" s="10">
        <f t="shared" ref="A655:A718" si="45">A643+1</f>
        <v>1955</v>
      </c>
      <c r="B655" s="10" t="s">
        <v>89</v>
      </c>
      <c r="C655" s="10">
        <v>38</v>
      </c>
      <c r="D655" s="10">
        <f t="shared" si="42"/>
        <v>80.958333333333329</v>
      </c>
      <c r="E655" s="10">
        <f t="shared" si="43"/>
        <v>81.066666666666663</v>
      </c>
      <c r="F655" s="10">
        <f t="shared" si="44"/>
        <v>46.875</v>
      </c>
      <c r="G655" s="10">
        <v>99.853818430000004</v>
      </c>
      <c r="H655" s="10"/>
    </row>
    <row r="656" spans="1:8" x14ac:dyDescent="0.3">
      <c r="A656" s="10">
        <f t="shared" si="45"/>
        <v>1955</v>
      </c>
      <c r="B656" s="10" t="s">
        <v>90</v>
      </c>
      <c r="C656" s="10">
        <v>148.69999999999999</v>
      </c>
      <c r="D656" s="10">
        <f t="shared" si="42"/>
        <v>81.174999999999997</v>
      </c>
      <c r="E656" s="10">
        <f t="shared" si="43"/>
        <v>80.7</v>
      </c>
      <c r="F656" s="10">
        <f t="shared" si="44"/>
        <v>184.26270136307309</v>
      </c>
      <c r="G656" s="10">
        <v>347.75440950000001</v>
      </c>
      <c r="H656" s="10"/>
    </row>
    <row r="657" spans="1:8" x14ac:dyDescent="0.3">
      <c r="A657" s="10">
        <f t="shared" si="45"/>
        <v>1955</v>
      </c>
      <c r="B657" s="10" t="s">
        <v>91</v>
      </c>
      <c r="C657" s="10">
        <v>169.7</v>
      </c>
      <c r="D657" s="10">
        <f t="shared" si="42"/>
        <v>80.225000000000009</v>
      </c>
      <c r="E657" s="10">
        <f t="shared" si="43"/>
        <v>80.358333333333334</v>
      </c>
      <c r="F657" s="10">
        <f t="shared" si="44"/>
        <v>211.17909364305714</v>
      </c>
      <c r="G657" s="10">
        <v>317.7639446</v>
      </c>
      <c r="H657" s="10"/>
    </row>
    <row r="658" spans="1:8" x14ac:dyDescent="0.3">
      <c r="A658" s="10">
        <f t="shared" si="45"/>
        <v>1955</v>
      </c>
      <c r="B658" s="10" t="s">
        <v>92</v>
      </c>
      <c r="C658" s="10">
        <v>144.19999999999999</v>
      </c>
      <c r="D658" s="10">
        <f t="shared" si="42"/>
        <v>80.49166666666666</v>
      </c>
      <c r="E658" s="10">
        <f t="shared" si="43"/>
        <v>81.341666666666669</v>
      </c>
      <c r="F658" s="10">
        <f t="shared" si="44"/>
        <v>177.27691834852985</v>
      </c>
      <c r="G658" s="10">
        <v>162.91803630000001</v>
      </c>
      <c r="H658" s="10"/>
    </row>
    <row r="659" spans="1:8" x14ac:dyDescent="0.3">
      <c r="A659" s="10">
        <f t="shared" si="45"/>
        <v>1955</v>
      </c>
      <c r="B659" s="10" t="s">
        <v>93</v>
      </c>
      <c r="C659" s="10">
        <v>370.3</v>
      </c>
      <c r="D659" s="10">
        <f t="shared" si="42"/>
        <v>82.191666666666663</v>
      </c>
      <c r="E659" s="10">
        <f t="shared" si="43"/>
        <v>81.55</v>
      </c>
      <c r="F659" s="10">
        <f t="shared" si="44"/>
        <v>454.07725321888415</v>
      </c>
      <c r="G659" s="10">
        <v>23.849435939999999</v>
      </c>
      <c r="H659" s="10"/>
    </row>
    <row r="660" spans="1:8" x14ac:dyDescent="0.3">
      <c r="A660" s="10">
        <f t="shared" si="45"/>
        <v>1955</v>
      </c>
      <c r="B660" s="10" t="s">
        <v>94</v>
      </c>
      <c r="C660" s="10">
        <v>0</v>
      </c>
      <c r="D660" s="10">
        <f t="shared" si="42"/>
        <v>80.908333333333331</v>
      </c>
      <c r="E660" s="10">
        <f t="shared" si="43"/>
        <v>80.162499999999994</v>
      </c>
      <c r="F660" s="10">
        <f t="shared" si="44"/>
        <v>0</v>
      </c>
      <c r="G660" s="10">
        <v>9.1832712749999992</v>
      </c>
      <c r="H660" s="10"/>
    </row>
    <row r="661" spans="1:8" x14ac:dyDescent="0.3">
      <c r="A661" s="10">
        <f t="shared" si="45"/>
        <v>1955</v>
      </c>
      <c r="B661" s="10" t="s">
        <v>95</v>
      </c>
      <c r="C661" s="10">
        <v>2.6</v>
      </c>
      <c r="D661" s="10">
        <f t="shared" si="42"/>
        <v>79.416666666666671</v>
      </c>
      <c r="E661" s="10">
        <f t="shared" si="43"/>
        <v>80.0625</v>
      </c>
      <c r="F661" s="10">
        <f t="shared" si="44"/>
        <v>3.2474629195940672</v>
      </c>
      <c r="G661" s="10">
        <v>25.58720173</v>
      </c>
      <c r="H661" s="10"/>
    </row>
    <row r="662" spans="1:8" x14ac:dyDescent="0.3">
      <c r="A662" s="10">
        <f t="shared" si="45"/>
        <v>1956</v>
      </c>
      <c r="B662" s="10" t="s">
        <v>84</v>
      </c>
      <c r="C662" s="10">
        <v>21.6</v>
      </c>
      <c r="D662" s="10">
        <f t="shared" si="42"/>
        <v>80.708333333333329</v>
      </c>
      <c r="E662" s="10">
        <f t="shared" si="43"/>
        <v>84.366666666666674</v>
      </c>
      <c r="F662" s="10">
        <f t="shared" si="44"/>
        <v>25.602528644804423</v>
      </c>
      <c r="G662" s="10">
        <v>53.032540509999997</v>
      </c>
      <c r="H662" s="10"/>
    </row>
    <row r="663" spans="1:8" x14ac:dyDescent="0.3">
      <c r="A663" s="10">
        <f t="shared" si="45"/>
        <v>1956</v>
      </c>
      <c r="B663" s="10" t="s">
        <v>85</v>
      </c>
      <c r="C663" s="10">
        <v>6.8</v>
      </c>
      <c r="D663" s="10">
        <f t="shared" si="42"/>
        <v>88.02500000000002</v>
      </c>
      <c r="E663" s="10">
        <f t="shared" si="43"/>
        <v>89.65</v>
      </c>
      <c r="F663" s="10">
        <f t="shared" si="44"/>
        <v>7.5850529838259897</v>
      </c>
      <c r="G663" s="10">
        <v>54.877478410000002</v>
      </c>
      <c r="H663" s="10"/>
    </row>
    <row r="664" spans="1:8" x14ac:dyDescent="0.3">
      <c r="A664" s="10">
        <f t="shared" si="45"/>
        <v>1956</v>
      </c>
      <c r="B664" s="10" t="s">
        <v>86</v>
      </c>
      <c r="C664" s="10">
        <v>45.3</v>
      </c>
      <c r="D664" s="10">
        <f t="shared" si="42"/>
        <v>91.274999999999991</v>
      </c>
      <c r="E664" s="10">
        <f t="shared" si="43"/>
        <v>86.379166666666663</v>
      </c>
      <c r="F664" s="10">
        <f t="shared" si="44"/>
        <v>52.443201003328355</v>
      </c>
      <c r="G664" s="10">
        <v>48.786559269999998</v>
      </c>
      <c r="H664" s="10"/>
    </row>
    <row r="665" spans="1:8" x14ac:dyDescent="0.3">
      <c r="A665" s="10">
        <f t="shared" si="45"/>
        <v>1956</v>
      </c>
      <c r="B665" s="10" t="s">
        <v>87</v>
      </c>
      <c r="C665" s="10">
        <v>5.0999999999999996</v>
      </c>
      <c r="D665" s="10">
        <f t="shared" si="42"/>
        <v>81.483333333333348</v>
      </c>
      <c r="E665" s="10">
        <f t="shared" si="43"/>
        <v>71.89166666666668</v>
      </c>
      <c r="F665" s="10">
        <f t="shared" si="44"/>
        <v>7.0940071867393044</v>
      </c>
      <c r="G665" s="10">
        <v>25.578543150000002</v>
      </c>
      <c r="H665" s="10"/>
    </row>
    <row r="666" spans="1:8" x14ac:dyDescent="0.3">
      <c r="A666" s="10">
        <f t="shared" si="45"/>
        <v>1956</v>
      </c>
      <c r="B666" s="10" t="s">
        <v>88</v>
      </c>
      <c r="C666" s="10">
        <v>0.7</v>
      </c>
      <c r="D666" s="10">
        <f t="shared" si="42"/>
        <v>62.300000000000004</v>
      </c>
      <c r="E666" s="10">
        <f t="shared" si="43"/>
        <v>62.308333333333337</v>
      </c>
      <c r="F666" s="10">
        <f t="shared" si="44"/>
        <v>1.1234452320449377</v>
      </c>
      <c r="G666" s="10">
        <v>30.81476091</v>
      </c>
      <c r="H666" s="10"/>
    </row>
    <row r="667" spans="1:8" x14ac:dyDescent="0.3">
      <c r="A667" s="10">
        <f t="shared" si="45"/>
        <v>1956</v>
      </c>
      <c r="B667" s="10" t="s">
        <v>89</v>
      </c>
      <c r="C667" s="10">
        <v>53.5</v>
      </c>
      <c r="D667" s="10">
        <f t="shared" si="42"/>
        <v>62.31666666666667</v>
      </c>
      <c r="E667" s="10">
        <f t="shared" si="43"/>
        <v>62.429166666666674</v>
      </c>
      <c r="F667" s="10">
        <f t="shared" si="44"/>
        <v>85.697123406527382</v>
      </c>
      <c r="G667" s="10">
        <v>99.853818430000004</v>
      </c>
      <c r="H667" s="10"/>
    </row>
    <row r="668" spans="1:8" x14ac:dyDescent="0.3">
      <c r="A668" s="10">
        <f t="shared" si="45"/>
        <v>1956</v>
      </c>
      <c r="B668" s="10" t="s">
        <v>90</v>
      </c>
      <c r="C668" s="10">
        <v>236.5</v>
      </c>
      <c r="D668" s="10">
        <f t="shared" si="42"/>
        <v>62.541666666666679</v>
      </c>
      <c r="E668" s="10">
        <f t="shared" si="43"/>
        <v>66.016666666666666</v>
      </c>
      <c r="F668" s="10">
        <f t="shared" si="44"/>
        <v>358.24286796263573</v>
      </c>
      <c r="G668" s="10">
        <v>347.75440950000001</v>
      </c>
      <c r="H668" s="10"/>
    </row>
    <row r="669" spans="1:8" x14ac:dyDescent="0.3">
      <c r="A669" s="10">
        <f t="shared" si="45"/>
        <v>1956</v>
      </c>
      <c r="B669" s="10" t="s">
        <v>91</v>
      </c>
      <c r="C669" s="10">
        <v>208.7</v>
      </c>
      <c r="D669" s="10">
        <f t="shared" si="42"/>
        <v>69.49166666666666</v>
      </c>
      <c r="E669" s="10">
        <f t="shared" si="43"/>
        <v>69.375</v>
      </c>
      <c r="F669" s="10">
        <f t="shared" si="44"/>
        <v>300.82882882882882</v>
      </c>
      <c r="G669" s="10">
        <v>317.7639446</v>
      </c>
      <c r="H669" s="10"/>
    </row>
    <row r="670" spans="1:8" x14ac:dyDescent="0.3">
      <c r="A670" s="10">
        <f t="shared" si="45"/>
        <v>1956</v>
      </c>
      <c r="B670" s="10" t="s">
        <v>92</v>
      </c>
      <c r="C670" s="10">
        <v>26.7</v>
      </c>
      <c r="D670" s="10">
        <f t="shared" si="42"/>
        <v>69.25833333333334</v>
      </c>
      <c r="E670" s="10">
        <f t="shared" si="43"/>
        <v>68.479166666666671</v>
      </c>
      <c r="F670" s="10">
        <f t="shared" si="44"/>
        <v>38.989960450258593</v>
      </c>
      <c r="G670" s="10">
        <v>162.91803630000001</v>
      </c>
      <c r="H670" s="10"/>
    </row>
    <row r="671" spans="1:8" x14ac:dyDescent="0.3">
      <c r="A671" s="10">
        <f t="shared" si="45"/>
        <v>1956</v>
      </c>
      <c r="B671" s="10" t="s">
        <v>93</v>
      </c>
      <c r="C671" s="10">
        <v>140.1</v>
      </c>
      <c r="D671" s="10">
        <f t="shared" si="42"/>
        <v>67.7</v>
      </c>
      <c r="E671" s="10">
        <f t="shared" si="43"/>
        <v>67.929166666666674</v>
      </c>
      <c r="F671" s="10">
        <f t="shared" si="44"/>
        <v>206.24424952462735</v>
      </c>
      <c r="G671" s="10">
        <v>23.849435939999999</v>
      </c>
      <c r="H671" s="10"/>
    </row>
    <row r="672" spans="1:8" x14ac:dyDescent="0.3">
      <c r="A672" s="10">
        <f t="shared" si="45"/>
        <v>1956</v>
      </c>
      <c r="B672" s="10" t="s">
        <v>94</v>
      </c>
      <c r="C672" s="10">
        <v>0.2</v>
      </c>
      <c r="D672" s="10">
        <f t="shared" si="42"/>
        <v>68.158333333333346</v>
      </c>
      <c r="E672" s="10">
        <f t="shared" si="43"/>
        <v>68.57916666666668</v>
      </c>
      <c r="F672" s="10">
        <f t="shared" si="44"/>
        <v>0.29163375660732727</v>
      </c>
      <c r="G672" s="10">
        <v>9.1832712749999992</v>
      </c>
      <c r="H672" s="10"/>
    </row>
    <row r="673" spans="1:8" x14ac:dyDescent="0.3">
      <c r="A673" s="10">
        <f t="shared" si="45"/>
        <v>1956</v>
      </c>
      <c r="B673" s="10" t="s">
        <v>95</v>
      </c>
      <c r="C673" s="10">
        <v>5.3</v>
      </c>
      <c r="D673" s="10">
        <f t="shared" si="42"/>
        <v>69</v>
      </c>
      <c r="E673" s="10">
        <f t="shared" si="43"/>
        <v>67.583333333333343</v>
      </c>
      <c r="F673" s="10">
        <f t="shared" si="44"/>
        <v>7.8421701602959297</v>
      </c>
      <c r="G673" s="10">
        <v>25.58720173</v>
      </c>
      <c r="H673" s="10"/>
    </row>
    <row r="674" spans="1:8" x14ac:dyDescent="0.3">
      <c r="A674" s="10">
        <f t="shared" si="45"/>
        <v>1957</v>
      </c>
      <c r="B674" s="10" t="s">
        <v>84</v>
      </c>
      <c r="C674" s="10">
        <v>105</v>
      </c>
      <c r="D674" s="10">
        <f t="shared" si="42"/>
        <v>66.166666666666671</v>
      </c>
      <c r="E674" s="10">
        <f t="shared" si="43"/>
        <v>64.541666666666671</v>
      </c>
      <c r="F674" s="10">
        <f t="shared" si="44"/>
        <v>162.68560361523564</v>
      </c>
      <c r="G674" s="10">
        <v>53.032540509999997</v>
      </c>
      <c r="H674" s="10"/>
    </row>
    <row r="675" spans="1:8" x14ac:dyDescent="0.3">
      <c r="A675" s="10">
        <f t="shared" si="45"/>
        <v>1957</v>
      </c>
      <c r="B675" s="10" t="s">
        <v>85</v>
      </c>
      <c r="C675" s="10">
        <v>4</v>
      </c>
      <c r="D675" s="10">
        <f t="shared" si="42"/>
        <v>62.916666666666664</v>
      </c>
      <c r="E675" s="10">
        <f t="shared" si="43"/>
        <v>61.195833333333326</v>
      </c>
      <c r="F675" s="10">
        <f t="shared" si="44"/>
        <v>6.5363927282630909</v>
      </c>
      <c r="G675" s="10">
        <v>54.877478410000002</v>
      </c>
      <c r="H675" s="10"/>
    </row>
    <row r="676" spans="1:8" x14ac:dyDescent="0.3">
      <c r="A676" s="10">
        <f t="shared" si="45"/>
        <v>1957</v>
      </c>
      <c r="B676" s="10" t="s">
        <v>86</v>
      </c>
      <c r="C676" s="10">
        <v>26.6</v>
      </c>
      <c r="D676" s="10">
        <f t="shared" si="42"/>
        <v>59.474999999999994</v>
      </c>
      <c r="E676" s="10">
        <f t="shared" si="43"/>
        <v>62.783333333333331</v>
      </c>
      <c r="F676" s="10">
        <f t="shared" si="44"/>
        <v>42.367932041412267</v>
      </c>
      <c r="G676" s="10">
        <v>48.786559269999998</v>
      </c>
      <c r="H676" s="10"/>
    </row>
    <row r="677" spans="1:8" x14ac:dyDescent="0.3">
      <c r="A677" s="10">
        <f t="shared" si="45"/>
        <v>1957</v>
      </c>
      <c r="B677" s="10" t="s">
        <v>87</v>
      </c>
      <c r="C677" s="10">
        <v>10.6</v>
      </c>
      <c r="D677" s="10">
        <f t="shared" si="42"/>
        <v>66.091666666666669</v>
      </c>
      <c r="E677" s="10">
        <f t="shared" si="43"/>
        <v>60.970833333333331</v>
      </c>
      <c r="F677" s="10">
        <f t="shared" si="44"/>
        <v>17.385361853345181</v>
      </c>
      <c r="G677" s="10">
        <v>25.578543150000002</v>
      </c>
      <c r="H677" s="10"/>
    </row>
    <row r="678" spans="1:8" x14ac:dyDescent="0.3">
      <c r="A678" s="10">
        <f t="shared" si="45"/>
        <v>1957</v>
      </c>
      <c r="B678" s="10" t="s">
        <v>88</v>
      </c>
      <c r="C678" s="10">
        <v>10.8</v>
      </c>
      <c r="D678" s="10">
        <f t="shared" si="42"/>
        <v>55.85</v>
      </c>
      <c r="E678" s="10">
        <f t="shared" si="43"/>
        <v>56.270833333333336</v>
      </c>
      <c r="F678" s="10">
        <f t="shared" si="44"/>
        <v>19.192891521658645</v>
      </c>
      <c r="G678" s="10">
        <v>30.81476091</v>
      </c>
      <c r="H678" s="10"/>
    </row>
    <row r="679" spans="1:8" x14ac:dyDescent="0.3">
      <c r="A679" s="10">
        <f t="shared" si="45"/>
        <v>1957</v>
      </c>
      <c r="B679" s="10" t="s">
        <v>89</v>
      </c>
      <c r="C679" s="10">
        <v>19.5</v>
      </c>
      <c r="D679" s="10">
        <f t="shared" si="42"/>
        <v>56.69166666666667</v>
      </c>
      <c r="E679" s="10">
        <f t="shared" si="43"/>
        <v>57.95</v>
      </c>
      <c r="F679" s="10">
        <f t="shared" si="44"/>
        <v>33.649698015530625</v>
      </c>
      <c r="G679" s="10">
        <v>99.853818430000004</v>
      </c>
      <c r="H679" s="10"/>
    </row>
    <row r="680" spans="1:8" x14ac:dyDescent="0.3">
      <c r="A680" s="10">
        <f t="shared" si="45"/>
        <v>1957</v>
      </c>
      <c r="B680" s="10" t="s">
        <v>90</v>
      </c>
      <c r="C680" s="10">
        <v>197.5</v>
      </c>
      <c r="D680" s="10">
        <f t="shared" si="42"/>
        <v>59.208333333333336</v>
      </c>
      <c r="E680" s="10">
        <f t="shared" si="43"/>
        <v>55.229166666666671</v>
      </c>
      <c r="F680" s="10">
        <f t="shared" si="44"/>
        <v>357.60090531874761</v>
      </c>
      <c r="G680" s="10">
        <v>347.75440950000001</v>
      </c>
      <c r="H680" s="10"/>
    </row>
    <row r="681" spans="1:8" x14ac:dyDescent="0.3">
      <c r="A681" s="10">
        <f t="shared" si="45"/>
        <v>1957</v>
      </c>
      <c r="B681" s="10" t="s">
        <v>91</v>
      </c>
      <c r="C681" s="10">
        <v>167.4</v>
      </c>
      <c r="D681" s="10">
        <f t="shared" si="42"/>
        <v>51.25</v>
      </c>
      <c r="E681" s="10">
        <f t="shared" si="43"/>
        <v>51.229166666666671</v>
      </c>
      <c r="F681" s="10">
        <f t="shared" si="44"/>
        <v>326.76697844652296</v>
      </c>
      <c r="G681" s="10">
        <v>317.7639446</v>
      </c>
      <c r="H681" s="10"/>
    </row>
    <row r="682" spans="1:8" x14ac:dyDescent="0.3">
      <c r="A682" s="10">
        <f t="shared" si="45"/>
        <v>1957</v>
      </c>
      <c r="B682" s="10" t="s">
        <v>92</v>
      </c>
      <c r="C682" s="10">
        <v>106.1</v>
      </c>
      <c r="D682" s="10">
        <f t="shared" si="42"/>
        <v>51.208333333333336</v>
      </c>
      <c r="E682" s="10">
        <f t="shared" si="43"/>
        <v>50.387500000000003</v>
      </c>
      <c r="F682" s="10">
        <f t="shared" si="44"/>
        <v>210.56809724634084</v>
      </c>
      <c r="G682" s="10">
        <v>162.91803630000001</v>
      </c>
      <c r="H682" s="10"/>
    </row>
    <row r="683" spans="1:8" x14ac:dyDescent="0.3">
      <c r="A683" s="10">
        <f t="shared" si="45"/>
        <v>1957</v>
      </c>
      <c r="B683" s="10" t="s">
        <v>93</v>
      </c>
      <c r="C683" s="10">
        <v>17.2</v>
      </c>
      <c r="D683" s="10">
        <f t="shared" si="42"/>
        <v>49.566666666666663</v>
      </c>
      <c r="E683" s="10">
        <f t="shared" si="43"/>
        <v>49.308333333333337</v>
      </c>
      <c r="F683" s="10">
        <f t="shared" si="44"/>
        <v>34.882541828629371</v>
      </c>
      <c r="G683" s="10">
        <v>23.849435939999999</v>
      </c>
      <c r="H683" s="10"/>
    </row>
    <row r="684" spans="1:8" x14ac:dyDescent="0.3">
      <c r="A684" s="10">
        <f t="shared" si="45"/>
        <v>1957</v>
      </c>
      <c r="B684" s="10" t="s">
        <v>94</v>
      </c>
      <c r="C684" s="10">
        <v>10.3</v>
      </c>
      <c r="D684" s="10">
        <f t="shared" si="42"/>
        <v>49.050000000000004</v>
      </c>
      <c r="E684" s="10">
        <f t="shared" si="43"/>
        <v>48.616666666666667</v>
      </c>
      <c r="F684" s="10">
        <f t="shared" si="44"/>
        <v>21.186150154268084</v>
      </c>
      <c r="G684" s="10">
        <v>9.1832712749999992</v>
      </c>
      <c r="H684" s="10"/>
    </row>
    <row r="685" spans="1:8" x14ac:dyDescent="0.3">
      <c r="A685" s="10">
        <f t="shared" si="45"/>
        <v>1957</v>
      </c>
      <c r="B685" s="10" t="s">
        <v>95</v>
      </c>
      <c r="C685" s="10">
        <v>35.5</v>
      </c>
      <c r="D685" s="10">
        <f t="shared" si="42"/>
        <v>48.18333333333333</v>
      </c>
      <c r="E685" s="10">
        <f t="shared" si="43"/>
        <v>48.537499999999994</v>
      </c>
      <c r="F685" s="10">
        <f t="shared" si="44"/>
        <v>73.139325263971159</v>
      </c>
      <c r="G685" s="10">
        <v>25.58720173</v>
      </c>
      <c r="H685" s="10"/>
    </row>
    <row r="686" spans="1:8" x14ac:dyDescent="0.3">
      <c r="A686" s="10">
        <f t="shared" si="45"/>
        <v>1958</v>
      </c>
      <c r="B686" s="10" t="s">
        <v>84</v>
      </c>
      <c r="C686" s="10">
        <v>9.5</v>
      </c>
      <c r="D686" s="10">
        <f t="shared" si="42"/>
        <v>48.891666666666659</v>
      </c>
      <c r="E686" s="10">
        <f t="shared" si="43"/>
        <v>48.42083333333332</v>
      </c>
      <c r="F686" s="10">
        <f t="shared" si="44"/>
        <v>19.61965407452027</v>
      </c>
      <c r="G686" s="10">
        <v>53.032540509999997</v>
      </c>
      <c r="H686" s="10"/>
    </row>
    <row r="687" spans="1:8" x14ac:dyDescent="0.3">
      <c r="A687" s="10">
        <f t="shared" si="45"/>
        <v>1958</v>
      </c>
      <c r="B687" s="10" t="s">
        <v>85</v>
      </c>
      <c r="C687" s="10">
        <v>3.5</v>
      </c>
      <c r="D687" s="10">
        <f t="shared" si="42"/>
        <v>47.949999999999989</v>
      </c>
      <c r="E687" s="10">
        <f t="shared" si="43"/>
        <v>46.324999999999989</v>
      </c>
      <c r="F687" s="10">
        <f t="shared" si="44"/>
        <v>7.555315704263359</v>
      </c>
      <c r="G687" s="10">
        <v>54.877478410000002</v>
      </c>
      <c r="H687" s="10"/>
    </row>
    <row r="688" spans="1:8" x14ac:dyDescent="0.3">
      <c r="A688" s="10">
        <f t="shared" si="45"/>
        <v>1958</v>
      </c>
      <c r="B688" s="10" t="s">
        <v>86</v>
      </c>
      <c r="C688" s="10">
        <v>6.9</v>
      </c>
      <c r="D688" s="10">
        <f t="shared" si="42"/>
        <v>44.699999999999996</v>
      </c>
      <c r="E688" s="10">
        <f t="shared" si="43"/>
        <v>55.791666666666657</v>
      </c>
      <c r="F688" s="10">
        <f t="shared" si="44"/>
        <v>12.367438386855865</v>
      </c>
      <c r="G688" s="10">
        <v>48.786559269999998</v>
      </c>
      <c r="H688" s="10"/>
    </row>
    <row r="689" spans="1:8" x14ac:dyDescent="0.3">
      <c r="A689" s="10">
        <f t="shared" si="45"/>
        <v>1958</v>
      </c>
      <c r="B689" s="10" t="s">
        <v>87</v>
      </c>
      <c r="C689" s="10">
        <v>4.4000000000000004</v>
      </c>
      <c r="D689" s="10">
        <f t="shared" si="42"/>
        <v>66.883333333333326</v>
      </c>
      <c r="E689" s="10">
        <f t="shared" si="43"/>
        <v>67.974999999999994</v>
      </c>
      <c r="F689" s="10">
        <f t="shared" si="44"/>
        <v>6.4729680029422596</v>
      </c>
      <c r="G689" s="10">
        <v>25.578543150000002</v>
      </c>
      <c r="H689" s="10"/>
    </row>
    <row r="690" spans="1:8" x14ac:dyDescent="0.3">
      <c r="A690" s="10">
        <f t="shared" si="45"/>
        <v>1958</v>
      </c>
      <c r="B690" s="10" t="s">
        <v>88</v>
      </c>
      <c r="C690" s="10">
        <v>0.4</v>
      </c>
      <c r="D690" s="10">
        <f t="shared" si="42"/>
        <v>69.066666666666677</v>
      </c>
      <c r="E690" s="10">
        <f t="shared" si="43"/>
        <v>68.637500000000003</v>
      </c>
      <c r="F690" s="10">
        <f t="shared" si="44"/>
        <v>0.58277180841376797</v>
      </c>
      <c r="G690" s="10">
        <v>30.81476091</v>
      </c>
      <c r="H690" s="10"/>
    </row>
    <row r="691" spans="1:8" x14ac:dyDescent="0.3">
      <c r="A691" s="10">
        <f t="shared" si="45"/>
        <v>1958</v>
      </c>
      <c r="B691" s="10" t="s">
        <v>89</v>
      </c>
      <c r="C691" s="10">
        <v>28</v>
      </c>
      <c r="D691" s="10">
        <f t="shared" si="42"/>
        <v>68.208333333333329</v>
      </c>
      <c r="E691" s="10">
        <f t="shared" si="43"/>
        <v>68.604166666666657</v>
      </c>
      <c r="F691" s="10">
        <f t="shared" si="44"/>
        <v>40.813847555420594</v>
      </c>
      <c r="G691" s="10">
        <v>99.853818430000004</v>
      </c>
      <c r="H691" s="10"/>
    </row>
    <row r="692" spans="1:8" x14ac:dyDescent="0.3">
      <c r="A692" s="10">
        <f t="shared" si="45"/>
        <v>1958</v>
      </c>
      <c r="B692" s="10" t="s">
        <v>90</v>
      </c>
      <c r="C692" s="10">
        <v>186.2</v>
      </c>
      <c r="D692" s="10">
        <f t="shared" si="42"/>
        <v>68.999999999999986</v>
      </c>
      <c r="E692" s="10">
        <f t="shared" si="43"/>
        <v>70.408333333333317</v>
      </c>
      <c r="F692" s="10">
        <f t="shared" si="44"/>
        <v>264.45733222866619</v>
      </c>
      <c r="G692" s="10">
        <v>347.75440950000001</v>
      </c>
      <c r="H692" s="10"/>
    </row>
    <row r="693" spans="1:8" x14ac:dyDescent="0.3">
      <c r="A693" s="10">
        <f t="shared" si="45"/>
        <v>1958</v>
      </c>
      <c r="B693" s="10" t="s">
        <v>91</v>
      </c>
      <c r="C693" s="10">
        <v>128.4</v>
      </c>
      <c r="D693" s="10">
        <f t="shared" si="42"/>
        <v>71.816666666666649</v>
      </c>
      <c r="E693" s="10">
        <f t="shared" si="43"/>
        <v>72.562499999999986</v>
      </c>
      <c r="F693" s="10">
        <f t="shared" si="44"/>
        <v>176.9509043927649</v>
      </c>
      <c r="G693" s="10">
        <v>317.7639446</v>
      </c>
      <c r="H693" s="10"/>
    </row>
    <row r="694" spans="1:8" x14ac:dyDescent="0.3">
      <c r="A694" s="10">
        <f t="shared" si="45"/>
        <v>1958</v>
      </c>
      <c r="B694" s="10" t="s">
        <v>92</v>
      </c>
      <c r="C694" s="10">
        <v>372.3</v>
      </c>
      <c r="D694" s="10">
        <f t="shared" si="42"/>
        <v>73.308333333333323</v>
      </c>
      <c r="E694" s="10">
        <f t="shared" si="43"/>
        <v>73.4375</v>
      </c>
      <c r="F694" s="10">
        <f t="shared" si="44"/>
        <v>506.96170212765958</v>
      </c>
      <c r="G694" s="10">
        <v>162.91803630000001</v>
      </c>
      <c r="H694" s="10"/>
    </row>
    <row r="695" spans="1:8" x14ac:dyDescent="0.3">
      <c r="A695" s="10">
        <f t="shared" si="45"/>
        <v>1958</v>
      </c>
      <c r="B695" s="10" t="s">
        <v>93</v>
      </c>
      <c r="C695" s="10">
        <v>43.4</v>
      </c>
      <c r="D695" s="10">
        <f t="shared" si="42"/>
        <v>73.566666666666663</v>
      </c>
      <c r="E695" s="10">
        <f t="shared" si="43"/>
        <v>73.583333333333314</v>
      </c>
      <c r="F695" s="10">
        <f t="shared" si="44"/>
        <v>58.980747451868645</v>
      </c>
      <c r="G695" s="10">
        <v>23.849435939999999</v>
      </c>
      <c r="H695" s="10"/>
    </row>
    <row r="696" spans="1:8" x14ac:dyDescent="0.3">
      <c r="A696" s="10">
        <f t="shared" si="45"/>
        <v>1958</v>
      </c>
      <c r="B696" s="10" t="s">
        <v>94</v>
      </c>
      <c r="C696" s="10">
        <v>0</v>
      </c>
      <c r="D696" s="10">
        <f t="shared" si="42"/>
        <v>73.59999999999998</v>
      </c>
      <c r="E696" s="10">
        <f t="shared" si="43"/>
        <v>74.429166666666646</v>
      </c>
      <c r="F696" s="10">
        <f t="shared" si="44"/>
        <v>0</v>
      </c>
      <c r="G696" s="10">
        <v>9.1832712749999992</v>
      </c>
      <c r="H696" s="10"/>
    </row>
    <row r="697" spans="1:8" x14ac:dyDescent="0.3">
      <c r="A697" s="10">
        <f t="shared" si="45"/>
        <v>1958</v>
      </c>
      <c r="B697" s="10" t="s">
        <v>95</v>
      </c>
      <c r="C697" s="10">
        <v>45</v>
      </c>
      <c r="D697" s="10">
        <f t="shared" si="42"/>
        <v>75.258333333333326</v>
      </c>
      <c r="E697" s="10">
        <f t="shared" si="43"/>
        <v>74.987499999999983</v>
      </c>
      <c r="F697" s="10">
        <f t="shared" si="44"/>
        <v>60.010001666944504</v>
      </c>
      <c r="G697" s="10">
        <v>25.58720173</v>
      </c>
      <c r="H697" s="10"/>
    </row>
    <row r="698" spans="1:8" x14ac:dyDescent="0.3">
      <c r="A698" s="10">
        <f t="shared" si="45"/>
        <v>1959</v>
      </c>
      <c r="B698" s="10" t="s">
        <v>84</v>
      </c>
      <c r="C698" s="10">
        <v>43.3</v>
      </c>
      <c r="D698" s="10">
        <f t="shared" si="42"/>
        <v>74.716666666666654</v>
      </c>
      <c r="E698" s="10">
        <f t="shared" si="43"/>
        <v>74.791666666666657</v>
      </c>
      <c r="F698" s="10">
        <f t="shared" si="44"/>
        <v>57.894150417827305</v>
      </c>
      <c r="G698" s="10">
        <v>53.032540509999997</v>
      </c>
      <c r="H698" s="10"/>
    </row>
    <row r="699" spans="1:8" x14ac:dyDescent="0.3">
      <c r="A699" s="10">
        <f t="shared" si="45"/>
        <v>1959</v>
      </c>
      <c r="B699" s="10" t="s">
        <v>85</v>
      </c>
      <c r="C699" s="10">
        <v>21.4</v>
      </c>
      <c r="D699" s="10">
        <f t="shared" si="42"/>
        <v>74.86666666666666</v>
      </c>
      <c r="E699" s="10">
        <f t="shared" si="43"/>
        <v>78.270833333333329</v>
      </c>
      <c r="F699" s="10">
        <f t="shared" si="44"/>
        <v>27.340963534735163</v>
      </c>
      <c r="G699" s="10">
        <v>54.877478410000002</v>
      </c>
      <c r="H699" s="10"/>
    </row>
    <row r="700" spans="1:8" x14ac:dyDescent="0.3">
      <c r="A700" s="10">
        <f t="shared" si="45"/>
        <v>1959</v>
      </c>
      <c r="B700" s="10" t="s">
        <v>86</v>
      </c>
      <c r="C700" s="10">
        <v>10</v>
      </c>
      <c r="D700" s="10">
        <f t="shared" si="42"/>
        <v>81.674999999999997</v>
      </c>
      <c r="E700" s="10">
        <f t="shared" si="43"/>
        <v>71.741666666666674</v>
      </c>
      <c r="F700" s="10">
        <f t="shared" si="44"/>
        <v>13.938901149959344</v>
      </c>
      <c r="G700" s="10">
        <v>48.786559269999998</v>
      </c>
      <c r="H700" s="10"/>
    </row>
    <row r="701" spans="1:8" x14ac:dyDescent="0.3">
      <c r="A701" s="10">
        <f t="shared" si="45"/>
        <v>1959</v>
      </c>
      <c r="B701" s="10" t="s">
        <v>87</v>
      </c>
      <c r="C701" s="10">
        <v>4.8</v>
      </c>
      <c r="D701" s="10">
        <f t="shared" si="42"/>
        <v>61.808333333333337</v>
      </c>
      <c r="E701" s="10">
        <f t="shared" si="43"/>
        <v>61</v>
      </c>
      <c r="F701" s="10">
        <f t="shared" si="44"/>
        <v>7.8688524590163933</v>
      </c>
      <c r="G701" s="10">
        <v>25.578543150000002</v>
      </c>
      <c r="H701" s="10"/>
    </row>
    <row r="702" spans="1:8" x14ac:dyDescent="0.3">
      <c r="A702" s="10">
        <f t="shared" si="45"/>
        <v>1959</v>
      </c>
      <c r="B702" s="10" t="s">
        <v>88</v>
      </c>
      <c r="C702" s="10">
        <v>20.3</v>
      </c>
      <c r="D702" s="10">
        <f t="shared" si="42"/>
        <v>60.191666666666663</v>
      </c>
      <c r="E702" s="10">
        <f t="shared" si="43"/>
        <v>61.104166666666657</v>
      </c>
      <c r="F702" s="10">
        <f t="shared" si="44"/>
        <v>33.221957040572796</v>
      </c>
      <c r="G702" s="10">
        <v>30.81476091</v>
      </c>
      <c r="H702" s="10"/>
    </row>
    <row r="703" spans="1:8" x14ac:dyDescent="0.3">
      <c r="A703" s="10">
        <f t="shared" si="45"/>
        <v>1959</v>
      </c>
      <c r="B703" s="10" t="s">
        <v>89</v>
      </c>
      <c r="C703" s="10">
        <v>21.5</v>
      </c>
      <c r="D703" s="10">
        <f t="shared" si="42"/>
        <v>62.016666666666659</v>
      </c>
      <c r="E703" s="10">
        <f t="shared" si="43"/>
        <v>60.162499999999994</v>
      </c>
      <c r="F703" s="10">
        <f t="shared" si="44"/>
        <v>35.73654685227509</v>
      </c>
      <c r="G703" s="10">
        <v>99.853818430000004</v>
      </c>
      <c r="H703" s="10"/>
    </row>
    <row r="704" spans="1:8" x14ac:dyDescent="0.3">
      <c r="A704" s="10">
        <f t="shared" si="45"/>
        <v>1959</v>
      </c>
      <c r="B704" s="10" t="s">
        <v>90</v>
      </c>
      <c r="C704" s="10">
        <v>188</v>
      </c>
      <c r="D704" s="10">
        <f t="shared" si="42"/>
        <v>58.30833333333333</v>
      </c>
      <c r="E704" s="10">
        <f t="shared" si="43"/>
        <v>57.095833333333331</v>
      </c>
      <c r="F704" s="10">
        <f t="shared" si="44"/>
        <v>329.27096256294243</v>
      </c>
      <c r="G704" s="10">
        <v>347.75440950000001</v>
      </c>
      <c r="H704" s="10"/>
    </row>
    <row r="705" spans="1:8" x14ac:dyDescent="0.3">
      <c r="A705" s="10">
        <f t="shared" si="45"/>
        <v>1959</v>
      </c>
      <c r="B705" s="10" t="s">
        <v>91</v>
      </c>
      <c r="C705" s="10">
        <v>210.1</v>
      </c>
      <c r="D705" s="10">
        <f t="shared" si="42"/>
        <v>55.883333333333333</v>
      </c>
      <c r="E705" s="10">
        <f t="shared" si="43"/>
        <v>54.995833333333337</v>
      </c>
      <c r="F705" s="10">
        <f t="shared" si="44"/>
        <v>382.02894158648382</v>
      </c>
      <c r="G705" s="10">
        <v>317.7639446</v>
      </c>
      <c r="H705" s="10"/>
    </row>
    <row r="706" spans="1:8" x14ac:dyDescent="0.3">
      <c r="A706" s="10">
        <f t="shared" si="45"/>
        <v>1959</v>
      </c>
      <c r="B706" s="10" t="s">
        <v>92</v>
      </c>
      <c r="C706" s="10">
        <v>133.9</v>
      </c>
      <c r="D706" s="10">
        <f t="shared" si="42"/>
        <v>54.108333333333341</v>
      </c>
      <c r="E706" s="10">
        <f t="shared" si="43"/>
        <v>55.079166666666673</v>
      </c>
      <c r="F706" s="10">
        <f t="shared" si="44"/>
        <v>243.10462213480594</v>
      </c>
      <c r="G706" s="10">
        <v>162.91803630000001</v>
      </c>
      <c r="H706" s="10"/>
    </row>
    <row r="707" spans="1:8" x14ac:dyDescent="0.3">
      <c r="A707" s="10">
        <f t="shared" si="45"/>
        <v>1959</v>
      </c>
      <c r="B707" s="10" t="s">
        <v>93</v>
      </c>
      <c r="C707" s="10">
        <v>24</v>
      </c>
      <c r="D707" s="10">
        <f t="shared" si="42"/>
        <v>56.050000000000004</v>
      </c>
      <c r="E707" s="10">
        <f t="shared" si="43"/>
        <v>56.045833333333334</v>
      </c>
      <c r="F707" s="10">
        <f t="shared" si="44"/>
        <v>42.822095011523309</v>
      </c>
      <c r="G707" s="10">
        <v>23.849435939999999</v>
      </c>
      <c r="H707" s="10"/>
    </row>
    <row r="708" spans="1:8" x14ac:dyDescent="0.3">
      <c r="A708" s="10">
        <f t="shared" si="45"/>
        <v>1959</v>
      </c>
      <c r="B708" s="10" t="s">
        <v>94</v>
      </c>
      <c r="C708" s="10">
        <v>21.9</v>
      </c>
      <c r="D708" s="10">
        <f t="shared" si="42"/>
        <v>56.041666666666664</v>
      </c>
      <c r="E708" s="10">
        <f t="shared" si="43"/>
        <v>55.362499999999997</v>
      </c>
      <c r="F708" s="10">
        <f t="shared" si="44"/>
        <v>39.557462181079252</v>
      </c>
      <c r="G708" s="10">
        <v>9.1832712749999992</v>
      </c>
      <c r="H708" s="10"/>
    </row>
    <row r="709" spans="1:8" x14ac:dyDescent="0.3">
      <c r="A709" s="10">
        <f t="shared" si="45"/>
        <v>1959</v>
      </c>
      <c r="B709" s="10" t="s">
        <v>95</v>
      </c>
      <c r="C709" s="10">
        <v>0.5</v>
      </c>
      <c r="D709" s="10">
        <f t="shared" si="42"/>
        <v>54.683333333333337</v>
      </c>
      <c r="E709" s="10">
        <f t="shared" si="43"/>
        <v>55.625</v>
      </c>
      <c r="F709" s="10">
        <f t="shared" si="44"/>
        <v>0.898876404494382</v>
      </c>
      <c r="G709" s="10">
        <v>25.58720173</v>
      </c>
      <c r="H709" s="10"/>
    </row>
    <row r="710" spans="1:8" x14ac:dyDescent="0.3">
      <c r="A710" s="10">
        <f t="shared" si="45"/>
        <v>1960</v>
      </c>
      <c r="B710" s="10" t="s">
        <v>84</v>
      </c>
      <c r="C710" s="10">
        <v>14.2</v>
      </c>
      <c r="D710" s="10">
        <f t="shared" si="42"/>
        <v>56.56666666666667</v>
      </c>
      <c r="E710" s="10">
        <f t="shared" si="43"/>
        <v>58.862499999999997</v>
      </c>
      <c r="F710" s="10">
        <f t="shared" si="44"/>
        <v>24.124017838182205</v>
      </c>
      <c r="G710" s="10">
        <v>53.032540509999997</v>
      </c>
      <c r="H710" s="10"/>
    </row>
    <row r="711" spans="1:8" x14ac:dyDescent="0.3">
      <c r="A711" s="10">
        <f t="shared" si="45"/>
        <v>1960</v>
      </c>
      <c r="B711" s="10" t="s">
        <v>85</v>
      </c>
      <c r="C711" s="10">
        <v>0.1</v>
      </c>
      <c r="D711" s="10">
        <f t="shared" si="42"/>
        <v>61.158333333333331</v>
      </c>
      <c r="E711" s="10">
        <f t="shared" si="43"/>
        <v>62.158333333333331</v>
      </c>
      <c r="F711" s="10">
        <f t="shared" si="44"/>
        <v>0.16087947446038345</v>
      </c>
      <c r="G711" s="10">
        <v>54.877478410000002</v>
      </c>
      <c r="H711" s="10"/>
    </row>
    <row r="712" spans="1:8" x14ac:dyDescent="0.3">
      <c r="A712" s="10">
        <f t="shared" si="45"/>
        <v>1960</v>
      </c>
      <c r="B712" s="10" t="s">
        <v>86</v>
      </c>
      <c r="C712" s="10">
        <v>33.299999999999997</v>
      </c>
      <c r="D712" s="10">
        <f t="shared" si="42"/>
        <v>63.158333333333331</v>
      </c>
      <c r="E712" s="10">
        <f t="shared" si="43"/>
        <v>57.9375</v>
      </c>
      <c r="F712" s="10">
        <f t="shared" si="44"/>
        <v>57.475728155339795</v>
      </c>
      <c r="G712" s="10">
        <v>48.786559269999998</v>
      </c>
      <c r="H712" s="10"/>
    </row>
    <row r="713" spans="1:8" x14ac:dyDescent="0.3">
      <c r="A713" s="10">
        <f t="shared" si="45"/>
        <v>1960</v>
      </c>
      <c r="B713" s="10" t="s">
        <v>87</v>
      </c>
      <c r="C713" s="10">
        <v>4.7</v>
      </c>
      <c r="D713" s="10">
        <f t="shared" ref="D713:D776" si="46">AVERAGE(C707:C718)</f>
        <v>52.716666666666669</v>
      </c>
      <c r="E713" s="10">
        <f t="shared" ref="E713:E776" si="47">AVERAGE(D713,D714)</f>
        <v>51.737499999999997</v>
      </c>
      <c r="F713" s="10">
        <f t="shared" si="44"/>
        <v>9.0843198840299593</v>
      </c>
      <c r="G713" s="10">
        <v>25.578543150000002</v>
      </c>
      <c r="H713" s="10"/>
    </row>
    <row r="714" spans="1:8" x14ac:dyDescent="0.3">
      <c r="A714" s="10">
        <f t="shared" si="45"/>
        <v>1960</v>
      </c>
      <c r="B714" s="10" t="s">
        <v>88</v>
      </c>
      <c r="C714" s="10">
        <v>4</v>
      </c>
      <c r="D714" s="10">
        <f t="shared" si="46"/>
        <v>50.758333333333333</v>
      </c>
      <c r="E714" s="10">
        <f t="shared" si="47"/>
        <v>49.845833333333331</v>
      </c>
      <c r="F714" s="10">
        <f t="shared" ref="F714:F777" si="48">C714*100/E714</f>
        <v>8.0247429574521441</v>
      </c>
      <c r="G714" s="10">
        <v>30.81476091</v>
      </c>
      <c r="H714" s="10"/>
    </row>
    <row r="715" spans="1:8" x14ac:dyDescent="0.3">
      <c r="A715" s="10">
        <f t="shared" si="45"/>
        <v>1960</v>
      </c>
      <c r="B715" s="10" t="s">
        <v>89</v>
      </c>
      <c r="C715" s="10">
        <v>44.1</v>
      </c>
      <c r="D715" s="10">
        <f t="shared" si="46"/>
        <v>48.933333333333337</v>
      </c>
      <c r="E715" s="10">
        <f t="shared" si="47"/>
        <v>49.75833333333334</v>
      </c>
      <c r="F715" s="10">
        <f t="shared" si="48"/>
        <v>88.62837045720984</v>
      </c>
      <c r="G715" s="10">
        <v>99.853818430000004</v>
      </c>
      <c r="H715" s="10"/>
    </row>
    <row r="716" spans="1:8" x14ac:dyDescent="0.3">
      <c r="A716" s="10">
        <f t="shared" si="45"/>
        <v>1960</v>
      </c>
      <c r="B716" s="10" t="s">
        <v>90</v>
      </c>
      <c r="C716" s="10">
        <v>243.1</v>
      </c>
      <c r="D716" s="10">
        <f t="shared" si="46"/>
        <v>50.583333333333336</v>
      </c>
      <c r="E716" s="10">
        <f t="shared" si="47"/>
        <v>52.145833333333336</v>
      </c>
      <c r="F716" s="10">
        <f t="shared" si="48"/>
        <v>466.19256891729924</v>
      </c>
      <c r="G716" s="10">
        <v>347.75440950000001</v>
      </c>
      <c r="H716" s="10"/>
    </row>
    <row r="717" spans="1:8" x14ac:dyDescent="0.3">
      <c r="A717" s="10">
        <f t="shared" si="45"/>
        <v>1960</v>
      </c>
      <c r="B717" s="10" t="s">
        <v>91</v>
      </c>
      <c r="C717" s="10">
        <v>234.1</v>
      </c>
      <c r="D717" s="10">
        <f t="shared" si="46"/>
        <v>53.708333333333336</v>
      </c>
      <c r="E717" s="10">
        <f t="shared" si="47"/>
        <v>55.35</v>
      </c>
      <c r="F717" s="10">
        <f t="shared" si="48"/>
        <v>422.94489611562778</v>
      </c>
      <c r="G717" s="10">
        <v>317.7639446</v>
      </c>
      <c r="H717" s="10"/>
    </row>
    <row r="718" spans="1:8" x14ac:dyDescent="0.3">
      <c r="A718" s="10">
        <f t="shared" si="45"/>
        <v>1960</v>
      </c>
      <c r="B718" s="10" t="s">
        <v>92</v>
      </c>
      <c r="C718" s="10">
        <v>8.6</v>
      </c>
      <c r="D718" s="10">
        <f t="shared" si="46"/>
        <v>56.991666666666667</v>
      </c>
      <c r="E718" s="10">
        <f t="shared" si="47"/>
        <v>55.729166666666671</v>
      </c>
      <c r="F718" s="10">
        <f t="shared" si="48"/>
        <v>15.431775700934578</v>
      </c>
      <c r="G718" s="10">
        <v>162.91803630000001</v>
      </c>
      <c r="H718" s="10"/>
    </row>
    <row r="719" spans="1:8" x14ac:dyDescent="0.3">
      <c r="A719" s="10">
        <f t="shared" ref="A719:A782" si="49">A707+1</f>
        <v>1960</v>
      </c>
      <c r="B719" s="10" t="s">
        <v>93</v>
      </c>
      <c r="C719" s="10">
        <v>0.5</v>
      </c>
      <c r="D719" s="10">
        <f t="shared" si="46"/>
        <v>54.466666666666669</v>
      </c>
      <c r="E719" s="10">
        <f t="shared" si="47"/>
        <v>54.862499999999997</v>
      </c>
      <c r="F719" s="10">
        <f t="shared" si="48"/>
        <v>0.91136933242196405</v>
      </c>
      <c r="G719" s="10">
        <v>23.849435939999999</v>
      </c>
      <c r="H719" s="10"/>
    </row>
    <row r="720" spans="1:8" x14ac:dyDescent="0.3">
      <c r="A720" s="10">
        <f t="shared" si="49"/>
        <v>1960</v>
      </c>
      <c r="B720" s="10" t="s">
        <v>94</v>
      </c>
      <c r="C720" s="10">
        <v>0</v>
      </c>
      <c r="D720" s="10">
        <f t="shared" si="46"/>
        <v>55.258333333333333</v>
      </c>
      <c r="E720" s="10">
        <f t="shared" si="47"/>
        <v>55.283333333333331</v>
      </c>
      <c r="F720" s="10">
        <f t="shared" si="48"/>
        <v>0</v>
      </c>
      <c r="G720" s="10">
        <v>9.1832712749999992</v>
      </c>
      <c r="H720" s="10"/>
    </row>
    <row r="721" spans="1:8" x14ac:dyDescent="0.3">
      <c r="A721" s="10">
        <f t="shared" si="49"/>
        <v>1960</v>
      </c>
      <c r="B721" s="10" t="s">
        <v>95</v>
      </c>
      <c r="C721" s="10">
        <v>20.3</v>
      </c>
      <c r="D721" s="10">
        <f t="shared" si="46"/>
        <v>55.308333333333337</v>
      </c>
      <c r="E721" s="10">
        <f t="shared" si="47"/>
        <v>55.262500000000003</v>
      </c>
      <c r="F721" s="10">
        <f t="shared" si="48"/>
        <v>36.733770640126664</v>
      </c>
      <c r="G721" s="10">
        <v>25.58720173</v>
      </c>
      <c r="H721" s="10"/>
    </row>
    <row r="722" spans="1:8" x14ac:dyDescent="0.3">
      <c r="A722" s="10">
        <f t="shared" si="49"/>
        <v>1961</v>
      </c>
      <c r="B722" s="10" t="s">
        <v>84</v>
      </c>
      <c r="C722" s="10">
        <v>51.7</v>
      </c>
      <c r="D722" s="10">
        <f t="shared" si="46"/>
        <v>55.216666666666676</v>
      </c>
      <c r="E722" s="10">
        <f t="shared" si="47"/>
        <v>54.091666666666669</v>
      </c>
      <c r="F722" s="10">
        <f t="shared" si="48"/>
        <v>95.578493298413179</v>
      </c>
      <c r="G722" s="10">
        <v>53.032540509999997</v>
      </c>
      <c r="H722" s="10"/>
    </row>
    <row r="723" spans="1:8" x14ac:dyDescent="0.3">
      <c r="A723" s="10">
        <f t="shared" si="49"/>
        <v>1961</v>
      </c>
      <c r="B723" s="10" t="s">
        <v>85</v>
      </c>
      <c r="C723" s="10">
        <v>39.5</v>
      </c>
      <c r="D723" s="10">
        <f t="shared" si="46"/>
        <v>52.966666666666669</v>
      </c>
      <c r="E723" s="10">
        <f t="shared" si="47"/>
        <v>51.516666666666666</v>
      </c>
      <c r="F723" s="10">
        <f t="shared" si="48"/>
        <v>76.674215464251049</v>
      </c>
      <c r="G723" s="10">
        <v>54.877478410000002</v>
      </c>
      <c r="H723" s="10"/>
    </row>
    <row r="724" spans="1:8" x14ac:dyDescent="0.3">
      <c r="A724" s="10">
        <f t="shared" si="49"/>
        <v>1961</v>
      </c>
      <c r="B724" s="10" t="s">
        <v>86</v>
      </c>
      <c r="C724" s="10">
        <v>3</v>
      </c>
      <c r="D724" s="10">
        <f t="shared" si="46"/>
        <v>50.066666666666663</v>
      </c>
      <c r="E724" s="10">
        <f t="shared" si="47"/>
        <v>53.333333333333329</v>
      </c>
      <c r="F724" s="10">
        <f t="shared" si="48"/>
        <v>5.6250000000000009</v>
      </c>
      <c r="G724" s="10">
        <v>48.786559269999998</v>
      </c>
      <c r="H724" s="10"/>
    </row>
    <row r="725" spans="1:8" x14ac:dyDescent="0.3">
      <c r="A725" s="10">
        <f t="shared" si="49"/>
        <v>1961</v>
      </c>
      <c r="B725" s="10" t="s">
        <v>87</v>
      </c>
      <c r="C725" s="10">
        <v>14.2</v>
      </c>
      <c r="D725" s="10">
        <f t="shared" si="46"/>
        <v>56.6</v>
      </c>
      <c r="E725" s="10">
        <f t="shared" si="47"/>
        <v>57.529166666666669</v>
      </c>
      <c r="F725" s="10">
        <f t="shared" si="48"/>
        <v>24.683131744767145</v>
      </c>
      <c r="G725" s="10">
        <v>25.578543150000002</v>
      </c>
      <c r="H725" s="10"/>
    </row>
    <row r="726" spans="1:8" x14ac:dyDescent="0.3">
      <c r="A726" s="10">
        <f t="shared" si="49"/>
        <v>1961</v>
      </c>
      <c r="B726" s="10" t="s">
        <v>88</v>
      </c>
      <c r="C726" s="10">
        <v>4.5999999999999996</v>
      </c>
      <c r="D726" s="10">
        <f t="shared" si="46"/>
        <v>58.458333333333336</v>
      </c>
      <c r="E726" s="10">
        <f t="shared" si="47"/>
        <v>58.575000000000003</v>
      </c>
      <c r="F726" s="10">
        <f t="shared" si="48"/>
        <v>7.8531796841655988</v>
      </c>
      <c r="G726" s="10">
        <v>30.81476091</v>
      </c>
      <c r="H726" s="10"/>
    </row>
    <row r="727" spans="1:8" x14ac:dyDescent="0.3">
      <c r="A727" s="10">
        <f t="shared" si="49"/>
        <v>1961</v>
      </c>
      <c r="B727" s="10" t="s">
        <v>89</v>
      </c>
      <c r="C727" s="10">
        <v>43</v>
      </c>
      <c r="D727" s="10">
        <f t="shared" si="46"/>
        <v>58.691666666666663</v>
      </c>
      <c r="E727" s="10">
        <f t="shared" si="47"/>
        <v>58.099999999999994</v>
      </c>
      <c r="F727" s="10">
        <f t="shared" si="48"/>
        <v>74.010327022375222</v>
      </c>
      <c r="G727" s="10">
        <v>99.853818430000004</v>
      </c>
      <c r="H727" s="10"/>
    </row>
    <row r="728" spans="1:8" x14ac:dyDescent="0.3">
      <c r="A728" s="10">
        <f t="shared" si="49"/>
        <v>1961</v>
      </c>
      <c r="B728" s="10" t="s">
        <v>90</v>
      </c>
      <c r="C728" s="10">
        <v>216.1</v>
      </c>
      <c r="D728" s="10">
        <f t="shared" si="46"/>
        <v>57.508333333333333</v>
      </c>
      <c r="E728" s="10">
        <f t="shared" si="47"/>
        <v>57.004166666666663</v>
      </c>
      <c r="F728" s="10">
        <f t="shared" si="48"/>
        <v>379.0950953877641</v>
      </c>
      <c r="G728" s="10">
        <v>347.75440950000001</v>
      </c>
      <c r="H728" s="10"/>
    </row>
    <row r="729" spans="1:8" x14ac:dyDescent="0.3">
      <c r="A729" s="10">
        <f t="shared" si="49"/>
        <v>1961</v>
      </c>
      <c r="B729" s="10" t="s">
        <v>91</v>
      </c>
      <c r="C729" s="10">
        <v>199.3</v>
      </c>
      <c r="D729" s="10">
        <f t="shared" si="46"/>
        <v>56.5</v>
      </c>
      <c r="E729" s="10">
        <f t="shared" si="47"/>
        <v>55.44583333333334</v>
      </c>
      <c r="F729" s="10">
        <f t="shared" si="48"/>
        <v>359.44991357931912</v>
      </c>
      <c r="G729" s="10">
        <v>317.7639446</v>
      </c>
      <c r="H729" s="10"/>
    </row>
    <row r="730" spans="1:8" x14ac:dyDescent="0.3">
      <c r="A730" s="10">
        <f t="shared" si="49"/>
        <v>1961</v>
      </c>
      <c r="B730" s="10" t="s">
        <v>92</v>
      </c>
      <c r="C730" s="10">
        <v>87</v>
      </c>
      <c r="D730" s="10">
        <f t="shared" si="46"/>
        <v>54.391666666666673</v>
      </c>
      <c r="E730" s="10">
        <f t="shared" si="47"/>
        <v>56.066666666666677</v>
      </c>
      <c r="F730" s="10">
        <f t="shared" si="48"/>
        <v>155.17241379310343</v>
      </c>
      <c r="G730" s="10">
        <v>162.91803630000001</v>
      </c>
      <c r="H730" s="10"/>
    </row>
    <row r="731" spans="1:8" x14ac:dyDescent="0.3">
      <c r="A731" s="10">
        <f t="shared" si="49"/>
        <v>1961</v>
      </c>
      <c r="B731" s="10" t="s">
        <v>93</v>
      </c>
      <c r="C731" s="10">
        <v>22.8</v>
      </c>
      <c r="D731" s="10">
        <f t="shared" si="46"/>
        <v>57.741666666666674</v>
      </c>
      <c r="E731" s="10">
        <f t="shared" si="47"/>
        <v>57.325000000000003</v>
      </c>
      <c r="F731" s="10">
        <f t="shared" si="48"/>
        <v>39.773222852158739</v>
      </c>
      <c r="G731" s="10">
        <v>23.849435939999999</v>
      </c>
      <c r="H731" s="10"/>
    </row>
    <row r="732" spans="1:8" x14ac:dyDescent="0.3">
      <c r="A732" s="10">
        <f t="shared" si="49"/>
        <v>1961</v>
      </c>
      <c r="B732" s="10" t="s">
        <v>94</v>
      </c>
      <c r="C732" s="10">
        <v>2.8</v>
      </c>
      <c r="D732" s="10">
        <f t="shared" si="46"/>
        <v>56.908333333333339</v>
      </c>
      <c r="E732" s="10">
        <f t="shared" si="47"/>
        <v>56.912500000000009</v>
      </c>
      <c r="F732" s="10">
        <f t="shared" si="48"/>
        <v>4.9198330770920267</v>
      </c>
      <c r="G732" s="10">
        <v>9.1832712749999992</v>
      </c>
      <c r="H732" s="10"/>
    </row>
    <row r="733" spans="1:8" x14ac:dyDescent="0.3">
      <c r="A733" s="10">
        <f t="shared" si="49"/>
        <v>1961</v>
      </c>
      <c r="B733" s="10" t="s">
        <v>95</v>
      </c>
      <c r="C733" s="10">
        <v>6.1</v>
      </c>
      <c r="D733" s="10">
        <f t="shared" si="46"/>
        <v>56.916666666666686</v>
      </c>
      <c r="E733" s="10">
        <f t="shared" si="47"/>
        <v>56.208333333333343</v>
      </c>
      <c r="F733" s="10">
        <f t="shared" si="48"/>
        <v>10.8524833209785</v>
      </c>
      <c r="G733" s="10">
        <v>25.58720173</v>
      </c>
      <c r="H733" s="10"/>
    </row>
    <row r="734" spans="1:8" x14ac:dyDescent="0.3">
      <c r="A734" s="10">
        <f t="shared" si="49"/>
        <v>1962</v>
      </c>
      <c r="B734" s="10" t="s">
        <v>84</v>
      </c>
      <c r="C734" s="10">
        <v>39.6</v>
      </c>
      <c r="D734" s="10">
        <f t="shared" si="46"/>
        <v>55.500000000000007</v>
      </c>
      <c r="E734" s="10">
        <f t="shared" si="47"/>
        <v>53.475000000000009</v>
      </c>
      <c r="F734" s="10">
        <f t="shared" si="48"/>
        <v>74.053295932678807</v>
      </c>
      <c r="G734" s="10">
        <v>53.032540509999997</v>
      </c>
      <c r="H734" s="10"/>
    </row>
    <row r="735" spans="1:8" x14ac:dyDescent="0.3">
      <c r="A735" s="10">
        <f t="shared" si="49"/>
        <v>1962</v>
      </c>
      <c r="B735" s="10" t="s">
        <v>85</v>
      </c>
      <c r="C735" s="10">
        <v>14.2</v>
      </c>
      <c r="D735" s="10">
        <f t="shared" si="46"/>
        <v>51.45000000000001</v>
      </c>
      <c r="E735" s="10">
        <f t="shared" si="47"/>
        <v>48.429166666666674</v>
      </c>
      <c r="F735" s="10">
        <f t="shared" si="48"/>
        <v>29.321173535231864</v>
      </c>
      <c r="G735" s="10">
        <v>54.877478410000002</v>
      </c>
      <c r="H735" s="10"/>
    </row>
    <row r="736" spans="1:8" x14ac:dyDescent="0.3">
      <c r="A736" s="10">
        <f t="shared" si="49"/>
        <v>1962</v>
      </c>
      <c r="B736" s="10" t="s">
        <v>86</v>
      </c>
      <c r="C736" s="10">
        <v>43.2</v>
      </c>
      <c r="D736" s="10">
        <f t="shared" si="46"/>
        <v>45.408333333333331</v>
      </c>
      <c r="E736" s="10">
        <f t="shared" si="47"/>
        <v>55.166666666666664</v>
      </c>
      <c r="F736" s="10">
        <f t="shared" si="48"/>
        <v>78.308157099697894</v>
      </c>
      <c r="G736" s="10">
        <v>48.786559269999998</v>
      </c>
      <c r="H736" s="10"/>
    </row>
    <row r="737" spans="1:8" x14ac:dyDescent="0.3">
      <c r="A737" s="10">
        <f t="shared" si="49"/>
        <v>1962</v>
      </c>
      <c r="B737" s="10" t="s">
        <v>87</v>
      </c>
      <c r="C737" s="10">
        <v>4.2</v>
      </c>
      <c r="D737" s="10">
        <f t="shared" si="46"/>
        <v>64.924999999999997</v>
      </c>
      <c r="E737" s="10">
        <f t="shared" si="47"/>
        <v>63.99583333333333</v>
      </c>
      <c r="F737" s="10">
        <f t="shared" si="48"/>
        <v>6.562927273911062</v>
      </c>
      <c r="G737" s="10">
        <v>25.578543150000002</v>
      </c>
      <c r="H737" s="10"/>
    </row>
    <row r="738" spans="1:8" x14ac:dyDescent="0.3">
      <c r="A738" s="10">
        <f t="shared" si="49"/>
        <v>1962</v>
      </c>
      <c r="B738" s="10" t="s">
        <v>88</v>
      </c>
      <c r="C738" s="10">
        <v>4.7</v>
      </c>
      <c r="D738" s="10">
        <f t="shared" si="46"/>
        <v>63.066666666666663</v>
      </c>
      <c r="E738" s="10">
        <f t="shared" si="47"/>
        <v>63.566666666666663</v>
      </c>
      <c r="F738" s="10">
        <f t="shared" si="48"/>
        <v>7.3938122705820666</v>
      </c>
      <c r="G738" s="10">
        <v>30.81476091</v>
      </c>
      <c r="H738" s="10"/>
    </row>
    <row r="739" spans="1:8" x14ac:dyDescent="0.3">
      <c r="A739" s="10">
        <f t="shared" si="49"/>
        <v>1962</v>
      </c>
      <c r="B739" s="10" t="s">
        <v>89</v>
      </c>
      <c r="C739" s="10">
        <v>26</v>
      </c>
      <c r="D739" s="10">
        <f t="shared" si="46"/>
        <v>64.066666666666663</v>
      </c>
      <c r="E739" s="10">
        <f t="shared" si="47"/>
        <v>64.091666666666669</v>
      </c>
      <c r="F739" s="10">
        <f t="shared" si="48"/>
        <v>40.566896372383304</v>
      </c>
      <c r="G739" s="10">
        <v>99.853818430000004</v>
      </c>
      <c r="H739" s="10"/>
    </row>
    <row r="740" spans="1:8" x14ac:dyDescent="0.3">
      <c r="A740" s="10">
        <f t="shared" si="49"/>
        <v>1962</v>
      </c>
      <c r="B740" s="10" t="s">
        <v>90</v>
      </c>
      <c r="C740" s="10">
        <v>167.5</v>
      </c>
      <c r="D740" s="10">
        <f t="shared" si="46"/>
        <v>64.11666666666666</v>
      </c>
      <c r="E740" s="10">
        <f t="shared" si="47"/>
        <v>62.483333333333327</v>
      </c>
      <c r="F740" s="10">
        <f t="shared" si="48"/>
        <v>268.07148572952792</v>
      </c>
      <c r="G740" s="10">
        <v>347.75440950000001</v>
      </c>
      <c r="H740" s="10"/>
    </row>
    <row r="741" spans="1:8" x14ac:dyDescent="0.3">
      <c r="A741" s="10">
        <f t="shared" si="49"/>
        <v>1962</v>
      </c>
      <c r="B741" s="10" t="s">
        <v>91</v>
      </c>
      <c r="C741" s="10">
        <v>126.8</v>
      </c>
      <c r="D741" s="10">
        <f t="shared" si="46"/>
        <v>60.849999999999994</v>
      </c>
      <c r="E741" s="10">
        <f t="shared" si="47"/>
        <v>60.862499999999997</v>
      </c>
      <c r="F741" s="10">
        <f t="shared" si="48"/>
        <v>208.33846785787637</v>
      </c>
      <c r="G741" s="10">
        <v>317.7639446</v>
      </c>
      <c r="H741" s="10"/>
    </row>
    <row r="742" spans="1:8" x14ac:dyDescent="0.3">
      <c r="A742" s="10">
        <f t="shared" si="49"/>
        <v>1962</v>
      </c>
      <c r="B742" s="10" t="s">
        <v>92</v>
      </c>
      <c r="C742" s="10">
        <v>321.2</v>
      </c>
      <c r="D742" s="10">
        <f t="shared" si="46"/>
        <v>60.875</v>
      </c>
      <c r="E742" s="10">
        <f t="shared" si="47"/>
        <v>60.504166666666663</v>
      </c>
      <c r="F742" s="10">
        <f t="shared" si="48"/>
        <v>530.87252944012118</v>
      </c>
      <c r="G742" s="10">
        <v>162.91803630000001</v>
      </c>
      <c r="H742" s="10"/>
    </row>
    <row r="743" spans="1:8" x14ac:dyDescent="0.3">
      <c r="A743" s="10">
        <f t="shared" si="49"/>
        <v>1962</v>
      </c>
      <c r="B743" s="10" t="s">
        <v>93</v>
      </c>
      <c r="C743" s="10">
        <v>0.5</v>
      </c>
      <c r="D743" s="10">
        <f t="shared" si="46"/>
        <v>60.133333333333326</v>
      </c>
      <c r="E743" s="10">
        <f t="shared" si="47"/>
        <v>60.083333333333329</v>
      </c>
      <c r="F743" s="10">
        <f t="shared" si="48"/>
        <v>0.83217753120665749</v>
      </c>
      <c r="G743" s="10">
        <v>23.849435939999999</v>
      </c>
      <c r="H743" s="10"/>
    </row>
    <row r="744" spans="1:8" x14ac:dyDescent="0.3">
      <c r="A744" s="10">
        <f t="shared" si="49"/>
        <v>1962</v>
      </c>
      <c r="B744" s="10" t="s">
        <v>94</v>
      </c>
      <c r="C744" s="10">
        <v>14.8</v>
      </c>
      <c r="D744" s="10">
        <f t="shared" si="46"/>
        <v>60.033333333333331</v>
      </c>
      <c r="E744" s="10">
        <f t="shared" si="47"/>
        <v>60.36666666666666</v>
      </c>
      <c r="F744" s="10">
        <f t="shared" si="48"/>
        <v>24.516841524019881</v>
      </c>
      <c r="G744" s="10">
        <v>9.1832712749999992</v>
      </c>
      <c r="H744" s="10"/>
    </row>
    <row r="745" spans="1:8" x14ac:dyDescent="0.3">
      <c r="A745" s="10">
        <f t="shared" si="49"/>
        <v>1962</v>
      </c>
      <c r="B745" s="10" t="s">
        <v>95</v>
      </c>
      <c r="C745" s="10">
        <v>6.7</v>
      </c>
      <c r="D745" s="10">
        <f t="shared" si="46"/>
        <v>60.699999999999996</v>
      </c>
      <c r="E745" s="10">
        <f t="shared" si="47"/>
        <v>60.920833333333327</v>
      </c>
      <c r="F745" s="10">
        <f t="shared" si="48"/>
        <v>10.997879761986185</v>
      </c>
      <c r="G745" s="10">
        <v>25.58720173</v>
      </c>
      <c r="H745" s="10"/>
    </row>
    <row r="746" spans="1:8" x14ac:dyDescent="0.3">
      <c r="A746" s="10">
        <f t="shared" si="49"/>
        <v>1963</v>
      </c>
      <c r="B746" s="10" t="s">
        <v>84</v>
      </c>
      <c r="C746" s="10">
        <v>0.4</v>
      </c>
      <c r="D746" s="10">
        <f t="shared" si="46"/>
        <v>61.141666666666659</v>
      </c>
      <c r="E746" s="10">
        <f t="shared" si="47"/>
        <v>59.024999999999991</v>
      </c>
      <c r="F746" s="10">
        <f t="shared" si="48"/>
        <v>0.6776789495976282</v>
      </c>
      <c r="G746" s="10">
        <v>53.032540509999997</v>
      </c>
      <c r="H746" s="10"/>
    </row>
    <row r="747" spans="1:8" x14ac:dyDescent="0.3">
      <c r="A747" s="10">
        <f t="shared" si="49"/>
        <v>1963</v>
      </c>
      <c r="B747" s="10" t="s">
        <v>85</v>
      </c>
      <c r="C747" s="10">
        <v>14.5</v>
      </c>
      <c r="D747" s="10">
        <f t="shared" si="46"/>
        <v>56.908333333333331</v>
      </c>
      <c r="E747" s="10">
        <f t="shared" si="47"/>
        <v>59.933333333333337</v>
      </c>
      <c r="F747" s="10">
        <f t="shared" si="48"/>
        <v>24.193548387096772</v>
      </c>
      <c r="G747" s="10">
        <v>54.877478410000002</v>
      </c>
      <c r="H747" s="10"/>
    </row>
    <row r="748" spans="1:8" x14ac:dyDescent="0.3">
      <c r="A748" s="10">
        <f t="shared" si="49"/>
        <v>1963</v>
      </c>
      <c r="B748" s="10" t="s">
        <v>86</v>
      </c>
      <c r="C748" s="10">
        <v>34.299999999999997</v>
      </c>
      <c r="D748" s="10">
        <f t="shared" si="46"/>
        <v>62.958333333333336</v>
      </c>
      <c r="E748" s="10">
        <f t="shared" si="47"/>
        <v>51.35</v>
      </c>
      <c r="F748" s="10">
        <f t="shared" si="48"/>
        <v>66.796494644595896</v>
      </c>
      <c r="G748" s="10">
        <v>48.786559269999998</v>
      </c>
      <c r="H748" s="10"/>
    </row>
    <row r="749" spans="1:8" x14ac:dyDescent="0.3">
      <c r="A749" s="10">
        <f t="shared" si="49"/>
        <v>1963</v>
      </c>
      <c r="B749" s="10" t="s">
        <v>87</v>
      </c>
      <c r="C749" s="10">
        <v>3</v>
      </c>
      <c r="D749" s="10">
        <f t="shared" si="46"/>
        <v>39.741666666666667</v>
      </c>
      <c r="E749" s="10">
        <f t="shared" si="47"/>
        <v>39.745833333333337</v>
      </c>
      <c r="F749" s="10">
        <f t="shared" si="48"/>
        <v>7.5479610022014878</v>
      </c>
      <c r="G749" s="10">
        <v>25.578543150000002</v>
      </c>
      <c r="H749" s="10"/>
    </row>
    <row r="750" spans="1:8" x14ac:dyDescent="0.3">
      <c r="A750" s="10">
        <f t="shared" si="49"/>
        <v>1963</v>
      </c>
      <c r="B750" s="10" t="s">
        <v>88</v>
      </c>
      <c r="C750" s="10">
        <v>12.7</v>
      </c>
      <c r="D750" s="10">
        <f t="shared" si="46"/>
        <v>39.75</v>
      </c>
      <c r="E750" s="10">
        <f t="shared" si="47"/>
        <v>39.424999999999997</v>
      </c>
      <c r="F750" s="10">
        <f t="shared" si="48"/>
        <v>32.213062777425492</v>
      </c>
      <c r="G750" s="10">
        <v>30.81476091</v>
      </c>
      <c r="H750" s="10"/>
    </row>
    <row r="751" spans="1:8" x14ac:dyDescent="0.3">
      <c r="A751" s="10">
        <f t="shared" si="49"/>
        <v>1963</v>
      </c>
      <c r="B751" s="10" t="s">
        <v>89</v>
      </c>
      <c r="C751" s="10">
        <v>31.3</v>
      </c>
      <c r="D751" s="10">
        <f t="shared" si="46"/>
        <v>39.1</v>
      </c>
      <c r="E751" s="10">
        <f t="shared" si="47"/>
        <v>39.387500000000003</v>
      </c>
      <c r="F751" s="10">
        <f t="shared" si="48"/>
        <v>79.46683592510314</v>
      </c>
      <c r="G751" s="10">
        <v>99.853818430000004</v>
      </c>
      <c r="H751" s="10"/>
    </row>
    <row r="752" spans="1:8" x14ac:dyDescent="0.3">
      <c r="A752" s="10">
        <f t="shared" si="49"/>
        <v>1963</v>
      </c>
      <c r="B752" s="10" t="s">
        <v>90</v>
      </c>
      <c r="C752" s="10">
        <v>116.7</v>
      </c>
      <c r="D752" s="10">
        <f t="shared" si="46"/>
        <v>39.675000000000004</v>
      </c>
      <c r="E752" s="10">
        <f t="shared" si="47"/>
        <v>40.116666666666674</v>
      </c>
      <c r="F752" s="10">
        <f t="shared" si="48"/>
        <v>290.90153718321557</v>
      </c>
      <c r="G752" s="10">
        <v>347.75440950000001</v>
      </c>
      <c r="H752" s="10"/>
    </row>
    <row r="753" spans="1:8" x14ac:dyDescent="0.3">
      <c r="A753" s="10">
        <f t="shared" si="49"/>
        <v>1963</v>
      </c>
      <c r="B753" s="10" t="s">
        <v>91</v>
      </c>
      <c r="C753" s="10">
        <v>199.4</v>
      </c>
      <c r="D753" s="10">
        <f t="shared" si="46"/>
        <v>40.558333333333337</v>
      </c>
      <c r="E753" s="10">
        <f t="shared" si="47"/>
        <v>40.19166666666667</v>
      </c>
      <c r="F753" s="10">
        <f t="shared" si="48"/>
        <v>496.1227451793489</v>
      </c>
      <c r="G753" s="10">
        <v>317.7639446</v>
      </c>
      <c r="H753" s="10"/>
    </row>
    <row r="754" spans="1:8" x14ac:dyDescent="0.3">
      <c r="A754" s="10">
        <f t="shared" si="49"/>
        <v>1963</v>
      </c>
      <c r="B754" s="10" t="s">
        <v>92</v>
      </c>
      <c r="C754" s="10">
        <v>42.6</v>
      </c>
      <c r="D754" s="10">
        <f t="shared" si="46"/>
        <v>39.825000000000003</v>
      </c>
      <c r="E754" s="10">
        <f t="shared" si="47"/>
        <v>38.558333333333337</v>
      </c>
      <c r="F754" s="10">
        <f t="shared" si="48"/>
        <v>110.48195374972984</v>
      </c>
      <c r="G754" s="10">
        <v>162.91803630000001</v>
      </c>
      <c r="H754" s="10"/>
    </row>
    <row r="755" spans="1:8" x14ac:dyDescent="0.3">
      <c r="A755" s="10">
        <f t="shared" si="49"/>
        <v>1963</v>
      </c>
      <c r="B755" s="10" t="s">
        <v>93</v>
      </c>
      <c r="C755" s="10">
        <v>0.6</v>
      </c>
      <c r="D755" s="10">
        <f t="shared" si="46"/>
        <v>37.291666666666671</v>
      </c>
      <c r="E755" s="10">
        <f t="shared" si="47"/>
        <v>37.38333333333334</v>
      </c>
      <c r="F755" s="10">
        <f t="shared" si="48"/>
        <v>1.6049933125278641</v>
      </c>
      <c r="G755" s="10">
        <v>23.849435939999999</v>
      </c>
      <c r="H755" s="10"/>
    </row>
    <row r="756" spans="1:8" x14ac:dyDescent="0.3">
      <c r="A756" s="10">
        <f t="shared" si="49"/>
        <v>1963</v>
      </c>
      <c r="B756" s="10" t="s">
        <v>94</v>
      </c>
      <c r="C756" s="10">
        <v>7</v>
      </c>
      <c r="D756" s="10">
        <f t="shared" si="46"/>
        <v>37.475000000000001</v>
      </c>
      <c r="E756" s="10">
        <f t="shared" si="47"/>
        <v>37.745833333333337</v>
      </c>
      <c r="F756" s="10">
        <f t="shared" si="48"/>
        <v>18.545093277403684</v>
      </c>
      <c r="G756" s="10">
        <v>9.1832712749999992</v>
      </c>
      <c r="H756" s="10"/>
    </row>
    <row r="757" spans="1:8" x14ac:dyDescent="0.3">
      <c r="A757" s="10">
        <f t="shared" si="49"/>
        <v>1963</v>
      </c>
      <c r="B757" s="10" t="s">
        <v>95</v>
      </c>
      <c r="C757" s="10">
        <v>13.6</v>
      </c>
      <c r="D757" s="10">
        <f t="shared" si="46"/>
        <v>38.016666666666666</v>
      </c>
      <c r="E757" s="10">
        <f t="shared" si="47"/>
        <v>37.137500000000003</v>
      </c>
      <c r="F757" s="10">
        <f t="shared" si="48"/>
        <v>36.620666442275322</v>
      </c>
      <c r="G757" s="10">
        <v>25.58720173</v>
      </c>
      <c r="H757" s="10"/>
    </row>
    <row r="758" spans="1:8" x14ac:dyDescent="0.3">
      <c r="A758" s="10">
        <f t="shared" si="49"/>
        <v>1964</v>
      </c>
      <c r="B758" s="10" t="s">
        <v>84</v>
      </c>
      <c r="C758" s="10">
        <v>11</v>
      </c>
      <c r="D758" s="10">
        <f t="shared" si="46"/>
        <v>36.258333333333333</v>
      </c>
      <c r="E758" s="10">
        <f t="shared" si="47"/>
        <v>46.36666666666666</v>
      </c>
      <c r="F758" s="10">
        <f t="shared" si="48"/>
        <v>23.723939611790083</v>
      </c>
      <c r="G758" s="10">
        <v>53.032540509999997</v>
      </c>
      <c r="H758" s="10"/>
    </row>
    <row r="759" spans="1:8" x14ac:dyDescent="0.3">
      <c r="A759" s="10">
        <f t="shared" si="49"/>
        <v>1964</v>
      </c>
      <c r="B759" s="10" t="s">
        <v>85</v>
      </c>
      <c r="C759" s="10">
        <v>5.7</v>
      </c>
      <c r="D759" s="10">
        <f t="shared" si="46"/>
        <v>56.474999999999994</v>
      </c>
      <c r="E759" s="10">
        <f t="shared" si="47"/>
        <v>56.075000000000003</v>
      </c>
      <c r="F759" s="10">
        <f t="shared" si="48"/>
        <v>10.164957646009809</v>
      </c>
      <c r="G759" s="10">
        <v>54.877478410000002</v>
      </c>
      <c r="H759" s="10"/>
    </row>
    <row r="760" spans="1:8" x14ac:dyDescent="0.3">
      <c r="A760" s="10">
        <f t="shared" si="49"/>
        <v>1964</v>
      </c>
      <c r="B760" s="10" t="s">
        <v>86</v>
      </c>
      <c r="C760" s="10">
        <v>3.9</v>
      </c>
      <c r="D760" s="10">
        <f t="shared" si="46"/>
        <v>55.675000000000011</v>
      </c>
      <c r="E760" s="10">
        <f t="shared" si="47"/>
        <v>57.858333333333334</v>
      </c>
      <c r="F760" s="10">
        <f t="shared" si="48"/>
        <v>6.7406020452254065</v>
      </c>
      <c r="G760" s="10">
        <v>48.786559269999998</v>
      </c>
      <c r="H760" s="10"/>
    </row>
    <row r="761" spans="1:8" x14ac:dyDescent="0.3">
      <c r="A761" s="10">
        <f t="shared" si="49"/>
        <v>1964</v>
      </c>
      <c r="B761" s="10" t="s">
        <v>87</v>
      </c>
      <c r="C761" s="10">
        <v>5.2</v>
      </c>
      <c r="D761" s="10">
        <f t="shared" si="46"/>
        <v>60.041666666666664</v>
      </c>
      <c r="E761" s="10">
        <f t="shared" si="47"/>
        <v>60.016666666666666</v>
      </c>
      <c r="F761" s="10">
        <f t="shared" si="48"/>
        <v>8.6642599277978345</v>
      </c>
      <c r="G761" s="10">
        <v>25.578543150000002</v>
      </c>
      <c r="H761" s="10"/>
    </row>
    <row r="762" spans="1:8" x14ac:dyDescent="0.3">
      <c r="A762" s="10">
        <f t="shared" si="49"/>
        <v>1964</v>
      </c>
      <c r="B762" s="10" t="s">
        <v>88</v>
      </c>
      <c r="C762" s="10">
        <v>19.2</v>
      </c>
      <c r="D762" s="10">
        <f t="shared" si="46"/>
        <v>59.991666666666674</v>
      </c>
      <c r="E762" s="10">
        <f t="shared" si="47"/>
        <v>59.7</v>
      </c>
      <c r="F762" s="10">
        <f t="shared" si="48"/>
        <v>32.1608040201005</v>
      </c>
      <c r="G762" s="10">
        <v>30.81476091</v>
      </c>
      <c r="H762" s="10"/>
    </row>
    <row r="763" spans="1:8" x14ac:dyDescent="0.3">
      <c r="A763" s="10">
        <f t="shared" si="49"/>
        <v>1964</v>
      </c>
      <c r="B763" s="10" t="s">
        <v>89</v>
      </c>
      <c r="C763" s="10">
        <v>10.199999999999999</v>
      </c>
      <c r="D763" s="10">
        <f t="shared" si="46"/>
        <v>59.408333333333339</v>
      </c>
      <c r="E763" s="10">
        <f t="shared" si="47"/>
        <v>59.241666666666667</v>
      </c>
      <c r="F763" s="10">
        <f t="shared" si="48"/>
        <v>17.217611478407651</v>
      </c>
      <c r="G763" s="10">
        <v>99.853818430000004</v>
      </c>
      <c r="H763" s="10"/>
    </row>
    <row r="764" spans="1:8" x14ac:dyDescent="0.3">
      <c r="A764" s="10">
        <f t="shared" si="49"/>
        <v>1964</v>
      </c>
      <c r="B764" s="10" t="s">
        <v>90</v>
      </c>
      <c r="C764" s="10">
        <v>359.3</v>
      </c>
      <c r="D764" s="10">
        <f t="shared" si="46"/>
        <v>59.074999999999996</v>
      </c>
      <c r="E764" s="10">
        <f t="shared" si="47"/>
        <v>59.162499999999994</v>
      </c>
      <c r="F764" s="10">
        <f t="shared" si="48"/>
        <v>607.31037396999795</v>
      </c>
      <c r="G764" s="10">
        <v>347.75440950000001</v>
      </c>
      <c r="H764" s="10"/>
    </row>
    <row r="765" spans="1:8" x14ac:dyDescent="0.3">
      <c r="A765" s="10">
        <f t="shared" si="49"/>
        <v>1964</v>
      </c>
      <c r="B765" s="10" t="s">
        <v>91</v>
      </c>
      <c r="C765" s="10">
        <v>189.8</v>
      </c>
      <c r="D765" s="10">
        <f t="shared" si="46"/>
        <v>59.25</v>
      </c>
      <c r="E765" s="10">
        <f t="shared" si="47"/>
        <v>60.00833333333334</v>
      </c>
      <c r="F765" s="10">
        <f t="shared" si="48"/>
        <v>316.28940424940976</v>
      </c>
      <c r="G765" s="10">
        <v>317.7639446</v>
      </c>
      <c r="H765" s="10"/>
    </row>
    <row r="766" spans="1:8" x14ac:dyDescent="0.3">
      <c r="A766" s="10">
        <f t="shared" si="49"/>
        <v>1964</v>
      </c>
      <c r="B766" s="10" t="s">
        <v>92</v>
      </c>
      <c r="C766" s="10">
        <v>95</v>
      </c>
      <c r="D766" s="10">
        <f t="shared" si="46"/>
        <v>60.766666666666673</v>
      </c>
      <c r="E766" s="10">
        <f t="shared" si="47"/>
        <v>61.241666666666674</v>
      </c>
      <c r="F766" s="10">
        <f t="shared" si="48"/>
        <v>155.12314600625933</v>
      </c>
      <c r="G766" s="10">
        <v>162.91803630000001</v>
      </c>
      <c r="H766" s="10"/>
    </row>
    <row r="767" spans="1:8" x14ac:dyDescent="0.3">
      <c r="A767" s="10">
        <f t="shared" si="49"/>
        <v>1964</v>
      </c>
      <c r="B767" s="10" t="s">
        <v>93</v>
      </c>
      <c r="C767" s="10">
        <v>0</v>
      </c>
      <c r="D767" s="10">
        <f t="shared" si="46"/>
        <v>61.716666666666669</v>
      </c>
      <c r="E767" s="10">
        <f t="shared" si="47"/>
        <v>62.387500000000003</v>
      </c>
      <c r="F767" s="10">
        <f t="shared" si="48"/>
        <v>0</v>
      </c>
      <c r="G767" s="10">
        <v>23.849435939999999</v>
      </c>
      <c r="H767" s="10"/>
    </row>
    <row r="768" spans="1:8" x14ac:dyDescent="0.3">
      <c r="A768" s="10">
        <f t="shared" si="49"/>
        <v>1964</v>
      </c>
      <c r="B768" s="10" t="s">
        <v>94</v>
      </c>
      <c r="C768" s="10">
        <v>0</v>
      </c>
      <c r="D768" s="10">
        <f t="shared" si="46"/>
        <v>63.05833333333333</v>
      </c>
      <c r="E768" s="10">
        <f t="shared" si="47"/>
        <v>63.687499999999986</v>
      </c>
      <c r="F768" s="10">
        <f t="shared" si="48"/>
        <v>0</v>
      </c>
      <c r="G768" s="10">
        <v>9.1832712749999992</v>
      </c>
      <c r="H768" s="10"/>
    </row>
    <row r="769" spans="1:8" x14ac:dyDescent="0.3">
      <c r="A769" s="10">
        <f t="shared" si="49"/>
        <v>1964</v>
      </c>
      <c r="B769" s="10" t="s">
        <v>95</v>
      </c>
      <c r="C769" s="10">
        <v>9.6</v>
      </c>
      <c r="D769" s="10">
        <f t="shared" si="46"/>
        <v>64.316666666666649</v>
      </c>
      <c r="E769" s="10">
        <f t="shared" si="47"/>
        <v>63.958333333333321</v>
      </c>
      <c r="F769" s="10">
        <f t="shared" si="48"/>
        <v>15.009771986970687</v>
      </c>
      <c r="G769" s="10">
        <v>25.58720173</v>
      </c>
      <c r="H769" s="10"/>
    </row>
    <row r="770" spans="1:8" x14ac:dyDescent="0.3">
      <c r="A770" s="10">
        <f t="shared" si="49"/>
        <v>1965</v>
      </c>
      <c r="B770" s="10" t="s">
        <v>84</v>
      </c>
      <c r="C770" s="10">
        <v>13.1</v>
      </c>
      <c r="D770" s="10">
        <f t="shared" si="46"/>
        <v>63.599999999999994</v>
      </c>
      <c r="E770" s="10">
        <f t="shared" si="47"/>
        <v>56.654166666666669</v>
      </c>
      <c r="F770" s="10">
        <f t="shared" si="48"/>
        <v>23.122747664926084</v>
      </c>
      <c r="G770" s="10">
        <v>53.032540509999997</v>
      </c>
      <c r="H770" s="10"/>
    </row>
    <row r="771" spans="1:8" x14ac:dyDescent="0.3">
      <c r="A771" s="10">
        <f t="shared" si="49"/>
        <v>1965</v>
      </c>
      <c r="B771" s="10" t="s">
        <v>85</v>
      </c>
      <c r="C771" s="10">
        <v>23.9</v>
      </c>
      <c r="D771" s="10">
        <f t="shared" si="46"/>
        <v>49.708333333333343</v>
      </c>
      <c r="E771" s="10">
        <f t="shared" si="47"/>
        <v>45.616666666666674</v>
      </c>
      <c r="F771" s="10">
        <f t="shared" si="48"/>
        <v>52.393131165509672</v>
      </c>
      <c r="G771" s="10">
        <v>54.877478410000002</v>
      </c>
      <c r="H771" s="10"/>
    </row>
    <row r="772" spans="1:8" x14ac:dyDescent="0.3">
      <c r="A772" s="10">
        <f t="shared" si="49"/>
        <v>1965</v>
      </c>
      <c r="B772" s="10" t="s">
        <v>86</v>
      </c>
      <c r="C772" s="10">
        <v>15.3</v>
      </c>
      <c r="D772" s="10">
        <f t="shared" si="46"/>
        <v>41.524999999999999</v>
      </c>
      <c r="E772" s="10">
        <f t="shared" si="47"/>
        <v>38.158333333333331</v>
      </c>
      <c r="F772" s="10">
        <f t="shared" si="48"/>
        <v>40.096090849530469</v>
      </c>
      <c r="G772" s="10">
        <v>48.786559269999998</v>
      </c>
      <c r="H772" s="10"/>
    </row>
    <row r="773" spans="1:8" x14ac:dyDescent="0.3">
      <c r="A773" s="10">
        <f t="shared" si="49"/>
        <v>1965</v>
      </c>
      <c r="B773" s="10" t="s">
        <v>87</v>
      </c>
      <c r="C773" s="10">
        <v>21.3</v>
      </c>
      <c r="D773" s="10">
        <f t="shared" si="46"/>
        <v>34.791666666666664</v>
      </c>
      <c r="E773" s="10">
        <f t="shared" si="47"/>
        <v>35.224999999999994</v>
      </c>
      <c r="F773" s="10">
        <f t="shared" si="48"/>
        <v>60.468417317246285</v>
      </c>
      <c r="G773" s="10">
        <v>25.578543150000002</v>
      </c>
      <c r="H773" s="10"/>
    </row>
    <row r="774" spans="1:8" x14ac:dyDescent="0.3">
      <c r="A774" s="10">
        <f t="shared" si="49"/>
        <v>1965</v>
      </c>
      <c r="B774" s="10" t="s">
        <v>88</v>
      </c>
      <c r="C774" s="10">
        <v>34.299999999999997</v>
      </c>
      <c r="D774" s="10">
        <f t="shared" si="46"/>
        <v>35.658333333333324</v>
      </c>
      <c r="E774" s="10">
        <f t="shared" si="47"/>
        <v>35.845833333333324</v>
      </c>
      <c r="F774" s="10">
        <f t="shared" si="48"/>
        <v>95.687550854353148</v>
      </c>
      <c r="G774" s="10">
        <v>30.81476091</v>
      </c>
      <c r="H774" s="10"/>
    </row>
    <row r="775" spans="1:8" x14ac:dyDescent="0.3">
      <c r="A775" s="10">
        <f t="shared" si="49"/>
        <v>1965</v>
      </c>
      <c r="B775" s="10" t="s">
        <v>89</v>
      </c>
      <c r="C775" s="10">
        <v>1.6</v>
      </c>
      <c r="D775" s="10">
        <f t="shared" si="46"/>
        <v>36.033333333333324</v>
      </c>
      <c r="E775" s="10">
        <f t="shared" si="47"/>
        <v>35.654166666666654</v>
      </c>
      <c r="F775" s="10">
        <f t="shared" si="48"/>
        <v>4.4875540493163504</v>
      </c>
      <c r="G775" s="10">
        <v>99.853818430000004</v>
      </c>
      <c r="H775" s="10"/>
    </row>
    <row r="776" spans="1:8" x14ac:dyDescent="0.3">
      <c r="A776" s="10">
        <f t="shared" si="49"/>
        <v>1965</v>
      </c>
      <c r="B776" s="10" t="s">
        <v>90</v>
      </c>
      <c r="C776" s="10">
        <v>192.6</v>
      </c>
      <c r="D776" s="10">
        <f t="shared" si="46"/>
        <v>35.274999999999991</v>
      </c>
      <c r="E776" s="10">
        <f t="shared" si="47"/>
        <v>34.737499999999997</v>
      </c>
      <c r="F776" s="10">
        <f t="shared" si="48"/>
        <v>554.44404462036709</v>
      </c>
      <c r="G776" s="10">
        <v>347.75440950000001</v>
      </c>
      <c r="H776" s="10"/>
    </row>
    <row r="777" spans="1:8" x14ac:dyDescent="0.3">
      <c r="A777" s="10">
        <f t="shared" si="49"/>
        <v>1965</v>
      </c>
      <c r="B777" s="10" t="s">
        <v>91</v>
      </c>
      <c r="C777" s="10">
        <v>91.6</v>
      </c>
      <c r="D777" s="10">
        <f t="shared" ref="D777:D840" si="50">AVERAGE(C771:C782)</f>
        <v>34.199999999999996</v>
      </c>
      <c r="E777" s="10">
        <f t="shared" ref="E777:E840" si="51">AVERAGE(D777,D778)</f>
        <v>34.824999999999996</v>
      </c>
      <c r="F777" s="10">
        <f t="shared" si="48"/>
        <v>263.02943287867913</v>
      </c>
      <c r="G777" s="10">
        <v>317.7639446</v>
      </c>
      <c r="H777" s="10"/>
    </row>
    <row r="778" spans="1:8" x14ac:dyDescent="0.3">
      <c r="A778" s="10">
        <f t="shared" si="49"/>
        <v>1965</v>
      </c>
      <c r="B778" s="10" t="s">
        <v>92</v>
      </c>
      <c r="C778" s="10">
        <v>14.2</v>
      </c>
      <c r="D778" s="10">
        <f t="shared" si="50"/>
        <v>35.449999999999996</v>
      </c>
      <c r="E778" s="10">
        <f t="shared" si="51"/>
        <v>35.583333333333329</v>
      </c>
      <c r="F778" s="10">
        <f t="shared" ref="F778:F841" si="52">C778*100/E778</f>
        <v>39.906323185011715</v>
      </c>
      <c r="G778" s="10">
        <v>162.91803630000001</v>
      </c>
      <c r="H778" s="10"/>
    </row>
    <row r="779" spans="1:8" x14ac:dyDescent="0.3">
      <c r="A779" s="10">
        <f t="shared" si="49"/>
        <v>1965</v>
      </c>
      <c r="B779" s="10" t="s">
        <v>93</v>
      </c>
      <c r="C779" s="10">
        <v>10.4</v>
      </c>
      <c r="D779" s="10">
        <f t="shared" si="50"/>
        <v>35.716666666666661</v>
      </c>
      <c r="E779" s="10">
        <f t="shared" si="51"/>
        <v>34.979166666666664</v>
      </c>
      <c r="F779" s="10">
        <f t="shared" si="52"/>
        <v>29.731983323406791</v>
      </c>
      <c r="G779" s="10">
        <v>23.849435939999999</v>
      </c>
      <c r="H779" s="10"/>
    </row>
    <row r="780" spans="1:8" x14ac:dyDescent="0.3">
      <c r="A780" s="10">
        <f t="shared" si="49"/>
        <v>1965</v>
      </c>
      <c r="B780" s="10" t="s">
        <v>94</v>
      </c>
      <c r="C780" s="10">
        <v>4.5</v>
      </c>
      <c r="D780" s="10">
        <f t="shared" si="50"/>
        <v>34.241666666666667</v>
      </c>
      <c r="E780" s="10">
        <f t="shared" si="51"/>
        <v>34.379166666666663</v>
      </c>
      <c r="F780" s="10">
        <f t="shared" si="52"/>
        <v>13.089322506362867</v>
      </c>
      <c r="G780" s="10">
        <v>9.1832712749999992</v>
      </c>
      <c r="H780" s="10"/>
    </row>
    <row r="781" spans="1:8" x14ac:dyDescent="0.3">
      <c r="A781" s="10">
        <f t="shared" si="49"/>
        <v>1965</v>
      </c>
      <c r="B781" s="10" t="s">
        <v>95</v>
      </c>
      <c r="C781" s="10">
        <v>0.5</v>
      </c>
      <c r="D781" s="10">
        <f t="shared" si="50"/>
        <v>34.516666666666659</v>
      </c>
      <c r="E781" s="10">
        <f t="shared" si="51"/>
        <v>37.995833333333323</v>
      </c>
      <c r="F781" s="10">
        <f t="shared" si="52"/>
        <v>1.3159337646671787</v>
      </c>
      <c r="G781" s="10">
        <v>25.58720173</v>
      </c>
      <c r="H781" s="10"/>
    </row>
    <row r="782" spans="1:8" x14ac:dyDescent="0.3">
      <c r="A782" s="10">
        <f t="shared" si="49"/>
        <v>1966</v>
      </c>
      <c r="B782" s="10" t="s">
        <v>84</v>
      </c>
      <c r="C782" s="10">
        <v>0.2</v>
      </c>
      <c r="D782" s="10">
        <f t="shared" si="50"/>
        <v>41.474999999999994</v>
      </c>
      <c r="E782" s="10">
        <f t="shared" si="51"/>
        <v>38.024999999999999</v>
      </c>
      <c r="F782" s="10">
        <f t="shared" si="52"/>
        <v>0.52596975673898749</v>
      </c>
      <c r="G782" s="10">
        <v>53.032540509999997</v>
      </c>
      <c r="H782" s="10"/>
    </row>
    <row r="783" spans="1:8" x14ac:dyDescent="0.3">
      <c r="A783" s="10">
        <f t="shared" ref="A783:A846" si="53">A771+1</f>
        <v>1966</v>
      </c>
      <c r="B783" s="10" t="s">
        <v>85</v>
      </c>
      <c r="C783" s="10">
        <v>38.9</v>
      </c>
      <c r="D783" s="10">
        <f t="shared" si="50"/>
        <v>34.575000000000003</v>
      </c>
      <c r="E783" s="10">
        <f t="shared" si="51"/>
        <v>39.091666666666669</v>
      </c>
      <c r="F783" s="10">
        <f t="shared" si="52"/>
        <v>99.509699424429755</v>
      </c>
      <c r="G783" s="10">
        <v>54.877478410000002</v>
      </c>
      <c r="H783" s="10"/>
    </row>
    <row r="784" spans="1:8" x14ac:dyDescent="0.3">
      <c r="A784" s="10">
        <f t="shared" si="53"/>
        <v>1966</v>
      </c>
      <c r="B784" s="10" t="s">
        <v>86</v>
      </c>
      <c r="C784" s="10">
        <v>18.5</v>
      </c>
      <c r="D784" s="10">
        <f t="shared" si="50"/>
        <v>43.608333333333327</v>
      </c>
      <c r="E784" s="10">
        <f t="shared" si="51"/>
        <v>48.541666666666657</v>
      </c>
      <c r="F784" s="10">
        <f t="shared" si="52"/>
        <v>38.111587982832624</v>
      </c>
      <c r="G784" s="10">
        <v>48.786559269999998</v>
      </c>
      <c r="H784" s="10"/>
    </row>
    <row r="785" spans="1:8" x14ac:dyDescent="0.3">
      <c r="A785" s="10">
        <f t="shared" si="53"/>
        <v>1966</v>
      </c>
      <c r="B785" s="10" t="s">
        <v>87</v>
      </c>
      <c r="C785" s="10">
        <v>3.6</v>
      </c>
      <c r="D785" s="10">
        <f t="shared" si="50"/>
        <v>53.474999999999994</v>
      </c>
      <c r="E785" s="10">
        <f t="shared" si="51"/>
        <v>53.4375</v>
      </c>
      <c r="F785" s="10">
        <f t="shared" si="52"/>
        <v>6.7368421052631575</v>
      </c>
      <c r="G785" s="10">
        <v>25.578543150000002</v>
      </c>
      <c r="H785" s="10"/>
    </row>
    <row r="786" spans="1:8" x14ac:dyDescent="0.3">
      <c r="A786" s="10">
        <f t="shared" si="53"/>
        <v>1966</v>
      </c>
      <c r="B786" s="10" t="s">
        <v>88</v>
      </c>
      <c r="C786" s="10">
        <v>37.6</v>
      </c>
      <c r="D786" s="10">
        <f t="shared" si="50"/>
        <v>53.4</v>
      </c>
      <c r="E786" s="10">
        <f t="shared" si="51"/>
        <v>53.212499999999999</v>
      </c>
      <c r="F786" s="10">
        <f t="shared" si="52"/>
        <v>70.660089264740435</v>
      </c>
      <c r="G786" s="10">
        <v>30.81476091</v>
      </c>
      <c r="H786" s="10"/>
    </row>
    <row r="787" spans="1:8" x14ac:dyDescent="0.3">
      <c r="A787" s="10">
        <f t="shared" si="53"/>
        <v>1966</v>
      </c>
      <c r="B787" s="10" t="s">
        <v>89</v>
      </c>
      <c r="C787" s="10">
        <v>85.1</v>
      </c>
      <c r="D787" s="10">
        <f t="shared" si="50"/>
        <v>53.024999999999999</v>
      </c>
      <c r="E787" s="10">
        <f t="shared" si="51"/>
        <v>53.099999999999994</v>
      </c>
      <c r="F787" s="10">
        <f t="shared" si="52"/>
        <v>160.26365348399247</v>
      </c>
      <c r="G787" s="10">
        <v>99.853818430000004</v>
      </c>
      <c r="H787" s="10"/>
    </row>
    <row r="788" spans="1:8" x14ac:dyDescent="0.3">
      <c r="A788" s="10">
        <f t="shared" si="53"/>
        <v>1966</v>
      </c>
      <c r="B788" s="10" t="s">
        <v>90</v>
      </c>
      <c r="C788" s="10">
        <v>109.8</v>
      </c>
      <c r="D788" s="10">
        <f t="shared" si="50"/>
        <v>53.17499999999999</v>
      </c>
      <c r="E788" s="10">
        <f t="shared" si="51"/>
        <v>53.174999999999997</v>
      </c>
      <c r="F788" s="10">
        <f t="shared" si="52"/>
        <v>206.48801128349788</v>
      </c>
      <c r="G788" s="10">
        <v>347.75440950000001</v>
      </c>
      <c r="H788" s="10"/>
    </row>
    <row r="789" spans="1:8" x14ac:dyDescent="0.3">
      <c r="A789" s="10">
        <f t="shared" si="53"/>
        <v>1966</v>
      </c>
      <c r="B789" s="10" t="s">
        <v>91</v>
      </c>
      <c r="C789" s="10">
        <v>200</v>
      </c>
      <c r="D789" s="10">
        <f t="shared" si="50"/>
        <v>53.175000000000004</v>
      </c>
      <c r="E789" s="10">
        <f t="shared" si="51"/>
        <v>52.100000000000009</v>
      </c>
      <c r="F789" s="10">
        <f t="shared" si="52"/>
        <v>383.87715930902107</v>
      </c>
      <c r="G789" s="10">
        <v>317.7639446</v>
      </c>
      <c r="H789" s="10"/>
    </row>
    <row r="790" spans="1:8" x14ac:dyDescent="0.3">
      <c r="A790" s="10">
        <f t="shared" si="53"/>
        <v>1966</v>
      </c>
      <c r="B790" s="10" t="s">
        <v>92</v>
      </c>
      <c r="C790" s="10">
        <v>132.6</v>
      </c>
      <c r="D790" s="10">
        <f t="shared" si="50"/>
        <v>51.025000000000006</v>
      </c>
      <c r="E790" s="10">
        <f t="shared" si="51"/>
        <v>53.787500000000009</v>
      </c>
      <c r="F790" s="10">
        <f t="shared" si="52"/>
        <v>246.52567975830812</v>
      </c>
      <c r="G790" s="10">
        <v>162.91803630000001</v>
      </c>
      <c r="H790" s="10"/>
    </row>
    <row r="791" spans="1:8" x14ac:dyDescent="0.3">
      <c r="A791" s="10">
        <f t="shared" si="53"/>
        <v>1966</v>
      </c>
      <c r="B791" s="10" t="s">
        <v>93</v>
      </c>
      <c r="C791" s="10">
        <v>9.5</v>
      </c>
      <c r="D791" s="10">
        <f t="shared" si="50"/>
        <v>56.550000000000004</v>
      </c>
      <c r="E791" s="10">
        <f t="shared" si="51"/>
        <v>56.475000000000001</v>
      </c>
      <c r="F791" s="10">
        <f t="shared" si="52"/>
        <v>16.821602478972995</v>
      </c>
      <c r="G791" s="10">
        <v>23.849435939999999</v>
      </c>
      <c r="H791" s="10"/>
    </row>
    <row r="792" spans="1:8" x14ac:dyDescent="0.3">
      <c r="A792" s="10">
        <f t="shared" si="53"/>
        <v>1966</v>
      </c>
      <c r="B792" s="10" t="s">
        <v>94</v>
      </c>
      <c r="C792" s="10">
        <v>0</v>
      </c>
      <c r="D792" s="10">
        <f t="shared" si="50"/>
        <v>56.4</v>
      </c>
      <c r="E792" s="10">
        <f t="shared" si="51"/>
        <v>54.879166666666663</v>
      </c>
      <c r="F792" s="10">
        <f t="shared" si="52"/>
        <v>0</v>
      </c>
      <c r="G792" s="10">
        <v>9.1832712749999992</v>
      </c>
      <c r="H792" s="10"/>
    </row>
    <row r="793" spans="1:8" x14ac:dyDescent="0.3">
      <c r="A793" s="10">
        <f t="shared" si="53"/>
        <v>1966</v>
      </c>
      <c r="B793" s="10" t="s">
        <v>95</v>
      </c>
      <c r="C793" s="10">
        <v>2.2999999999999998</v>
      </c>
      <c r="D793" s="10">
        <f t="shared" si="50"/>
        <v>53.358333333333327</v>
      </c>
      <c r="E793" s="10">
        <f t="shared" si="51"/>
        <v>50.424999999999997</v>
      </c>
      <c r="F793" s="10">
        <f t="shared" si="52"/>
        <v>4.5612295488349028</v>
      </c>
      <c r="G793" s="10">
        <v>25.58720173</v>
      </c>
      <c r="H793" s="10"/>
    </row>
    <row r="794" spans="1:8" x14ac:dyDescent="0.3">
      <c r="A794" s="10">
        <f t="shared" si="53"/>
        <v>1967</v>
      </c>
      <c r="B794" s="10" t="s">
        <v>84</v>
      </c>
      <c r="C794" s="10">
        <v>0.2</v>
      </c>
      <c r="D794" s="10">
        <f t="shared" si="50"/>
        <v>47.491666666666667</v>
      </c>
      <c r="E794" s="10">
        <f t="shared" si="51"/>
        <v>51.733333333333334</v>
      </c>
      <c r="F794" s="10">
        <f t="shared" si="52"/>
        <v>0.38659793814432991</v>
      </c>
      <c r="G794" s="10">
        <v>53.032540509999997</v>
      </c>
      <c r="H794" s="10"/>
    </row>
    <row r="795" spans="1:8" x14ac:dyDescent="0.3">
      <c r="A795" s="10">
        <f t="shared" si="53"/>
        <v>1967</v>
      </c>
      <c r="B795" s="10" t="s">
        <v>85</v>
      </c>
      <c r="C795" s="10">
        <v>13.1</v>
      </c>
      <c r="D795" s="10">
        <f t="shared" si="50"/>
        <v>55.975000000000001</v>
      </c>
      <c r="E795" s="10">
        <f t="shared" si="51"/>
        <v>55.883333333333333</v>
      </c>
      <c r="F795" s="10">
        <f t="shared" si="52"/>
        <v>23.441694005368326</v>
      </c>
      <c r="G795" s="10">
        <v>54.877478410000002</v>
      </c>
      <c r="H795" s="10"/>
    </row>
    <row r="796" spans="1:8" x14ac:dyDescent="0.3">
      <c r="A796" s="10">
        <f t="shared" si="53"/>
        <v>1967</v>
      </c>
      <c r="B796" s="10" t="s">
        <v>86</v>
      </c>
      <c r="C796" s="10">
        <v>84.8</v>
      </c>
      <c r="D796" s="10">
        <f t="shared" si="50"/>
        <v>55.791666666666664</v>
      </c>
      <c r="E796" s="10">
        <f t="shared" si="51"/>
        <v>52.829166666666666</v>
      </c>
      <c r="F796" s="10">
        <f t="shared" si="52"/>
        <v>160.51739096143228</v>
      </c>
      <c r="G796" s="10">
        <v>48.786559269999998</v>
      </c>
      <c r="H796" s="10"/>
    </row>
    <row r="797" spans="1:8" x14ac:dyDescent="0.3">
      <c r="A797" s="10">
        <f t="shared" si="53"/>
        <v>1967</v>
      </c>
      <c r="B797" s="10" t="s">
        <v>87</v>
      </c>
      <c r="C797" s="10">
        <v>1.8</v>
      </c>
      <c r="D797" s="10">
        <f t="shared" si="50"/>
        <v>49.866666666666674</v>
      </c>
      <c r="E797" s="10">
        <f t="shared" si="51"/>
        <v>50.0625</v>
      </c>
      <c r="F797" s="10">
        <f t="shared" si="52"/>
        <v>3.595505617977528</v>
      </c>
      <c r="G797" s="10">
        <v>25.578543150000002</v>
      </c>
      <c r="H797" s="10"/>
    </row>
    <row r="798" spans="1:8" x14ac:dyDescent="0.3">
      <c r="A798" s="10">
        <f t="shared" si="53"/>
        <v>1967</v>
      </c>
      <c r="B798" s="10" t="s">
        <v>88</v>
      </c>
      <c r="C798" s="10">
        <v>1.1000000000000001</v>
      </c>
      <c r="D798" s="10">
        <f t="shared" si="50"/>
        <v>50.258333333333333</v>
      </c>
      <c r="E798" s="10">
        <f t="shared" si="51"/>
        <v>50.337499999999999</v>
      </c>
      <c r="F798" s="10">
        <f t="shared" si="52"/>
        <v>2.1852495654333253</v>
      </c>
      <c r="G798" s="10">
        <v>30.81476091</v>
      </c>
      <c r="H798" s="10"/>
    </row>
    <row r="799" spans="1:8" x14ac:dyDescent="0.3">
      <c r="A799" s="10">
        <f t="shared" si="53"/>
        <v>1967</v>
      </c>
      <c r="B799" s="10" t="s">
        <v>89</v>
      </c>
      <c r="C799" s="10">
        <v>14.7</v>
      </c>
      <c r="D799" s="10">
        <f t="shared" si="50"/>
        <v>50.416666666666664</v>
      </c>
      <c r="E799" s="10">
        <f t="shared" si="51"/>
        <v>53.55416666666666</v>
      </c>
      <c r="F799" s="10">
        <f t="shared" si="52"/>
        <v>27.448844627713378</v>
      </c>
      <c r="G799" s="10">
        <v>99.853818430000004</v>
      </c>
      <c r="H799" s="10"/>
    </row>
    <row r="800" spans="1:8" x14ac:dyDescent="0.3">
      <c r="A800" s="10">
        <f t="shared" si="53"/>
        <v>1967</v>
      </c>
      <c r="B800" s="10" t="s">
        <v>90</v>
      </c>
      <c r="C800" s="10">
        <v>211.6</v>
      </c>
      <c r="D800" s="10">
        <f t="shared" si="50"/>
        <v>56.691666666666663</v>
      </c>
      <c r="E800" s="10">
        <f t="shared" si="51"/>
        <v>57.712500000000006</v>
      </c>
      <c r="F800" s="10">
        <f t="shared" si="52"/>
        <v>366.64500758068004</v>
      </c>
      <c r="G800" s="10">
        <v>347.75440950000001</v>
      </c>
      <c r="H800" s="10"/>
    </row>
    <row r="801" spans="1:8" x14ac:dyDescent="0.3">
      <c r="A801" s="10">
        <f t="shared" si="53"/>
        <v>1967</v>
      </c>
      <c r="B801" s="10" t="s">
        <v>91</v>
      </c>
      <c r="C801" s="10">
        <v>197.8</v>
      </c>
      <c r="D801" s="10">
        <f t="shared" si="50"/>
        <v>58.733333333333341</v>
      </c>
      <c r="E801" s="10">
        <f t="shared" si="51"/>
        <v>59.458333333333343</v>
      </c>
      <c r="F801" s="10">
        <f t="shared" si="52"/>
        <v>332.66993693062363</v>
      </c>
      <c r="G801" s="10">
        <v>317.7639446</v>
      </c>
      <c r="H801" s="10"/>
    </row>
    <row r="802" spans="1:8" x14ac:dyDescent="0.3">
      <c r="A802" s="10">
        <f t="shared" si="53"/>
        <v>1967</v>
      </c>
      <c r="B802" s="10" t="s">
        <v>92</v>
      </c>
      <c r="C802" s="10">
        <v>61.5</v>
      </c>
      <c r="D802" s="10">
        <f t="shared" si="50"/>
        <v>60.183333333333337</v>
      </c>
      <c r="E802" s="10">
        <f t="shared" si="51"/>
        <v>58.012500000000003</v>
      </c>
      <c r="F802" s="10">
        <f t="shared" si="52"/>
        <v>106.01163542340012</v>
      </c>
      <c r="G802" s="10">
        <v>162.91803630000001</v>
      </c>
      <c r="H802" s="10"/>
    </row>
    <row r="803" spans="1:8" x14ac:dyDescent="0.3">
      <c r="A803" s="10">
        <f t="shared" si="53"/>
        <v>1967</v>
      </c>
      <c r="B803" s="10" t="s">
        <v>93</v>
      </c>
      <c r="C803" s="10">
        <v>14.2</v>
      </c>
      <c r="D803" s="10">
        <f t="shared" si="50"/>
        <v>55.841666666666669</v>
      </c>
      <c r="E803" s="10">
        <f t="shared" si="51"/>
        <v>55.854166666666671</v>
      </c>
      <c r="F803" s="10">
        <f t="shared" si="52"/>
        <v>25.423349496456545</v>
      </c>
      <c r="G803" s="10">
        <v>23.849435939999999</v>
      </c>
      <c r="H803" s="10"/>
    </row>
    <row r="804" spans="1:8" x14ac:dyDescent="0.3">
      <c r="A804" s="10">
        <f t="shared" si="53"/>
        <v>1967</v>
      </c>
      <c r="B804" s="10" t="s">
        <v>94</v>
      </c>
      <c r="C804" s="10">
        <v>1.9</v>
      </c>
      <c r="D804" s="10">
        <f t="shared" si="50"/>
        <v>55.866666666666674</v>
      </c>
      <c r="E804" s="10">
        <f t="shared" si="51"/>
        <v>55.887500000000003</v>
      </c>
      <c r="F804" s="10">
        <f t="shared" si="52"/>
        <v>3.399686870946097</v>
      </c>
      <c r="G804" s="10">
        <v>9.1832712749999992</v>
      </c>
      <c r="H804" s="10"/>
    </row>
    <row r="805" spans="1:8" x14ac:dyDescent="0.3">
      <c r="A805" s="10">
        <f t="shared" si="53"/>
        <v>1967</v>
      </c>
      <c r="B805" s="10" t="s">
        <v>95</v>
      </c>
      <c r="C805" s="10">
        <v>77.599999999999994</v>
      </c>
      <c r="D805" s="10">
        <f t="shared" si="50"/>
        <v>55.908333333333339</v>
      </c>
      <c r="E805" s="10">
        <f t="shared" si="51"/>
        <v>57.07083333333334</v>
      </c>
      <c r="F805" s="10">
        <f t="shared" si="52"/>
        <v>135.97138059429068</v>
      </c>
      <c r="G805" s="10">
        <v>25.58720173</v>
      </c>
      <c r="H805" s="10"/>
    </row>
    <row r="806" spans="1:8" x14ac:dyDescent="0.3">
      <c r="A806" s="10">
        <f t="shared" si="53"/>
        <v>1968</v>
      </c>
      <c r="B806" s="10" t="s">
        <v>84</v>
      </c>
      <c r="C806" s="10">
        <v>24.7</v>
      </c>
      <c r="D806" s="10">
        <f t="shared" si="50"/>
        <v>58.233333333333341</v>
      </c>
      <c r="E806" s="10">
        <f t="shared" si="51"/>
        <v>59.391666666666673</v>
      </c>
      <c r="F806" s="10">
        <f t="shared" si="52"/>
        <v>41.588326083906267</v>
      </c>
      <c r="G806" s="10">
        <v>53.032540509999997</v>
      </c>
      <c r="H806" s="10"/>
    </row>
    <row r="807" spans="1:8" x14ac:dyDescent="0.3">
      <c r="A807" s="10">
        <f t="shared" si="53"/>
        <v>1968</v>
      </c>
      <c r="B807" s="10" t="s">
        <v>85</v>
      </c>
      <c r="C807" s="10">
        <v>30.5</v>
      </c>
      <c r="D807" s="10">
        <f t="shared" si="50"/>
        <v>60.550000000000004</v>
      </c>
      <c r="E807" s="10">
        <f t="shared" si="51"/>
        <v>58.229166666666671</v>
      </c>
      <c r="F807" s="10">
        <f t="shared" si="52"/>
        <v>52.379248658318424</v>
      </c>
      <c r="G807" s="10">
        <v>54.877478410000002</v>
      </c>
      <c r="H807" s="10"/>
    </row>
    <row r="808" spans="1:8" x14ac:dyDescent="0.3">
      <c r="A808" s="10">
        <f t="shared" si="53"/>
        <v>1968</v>
      </c>
      <c r="B808" s="10" t="s">
        <v>86</v>
      </c>
      <c r="C808" s="10">
        <v>32.700000000000003</v>
      </c>
      <c r="D808" s="10">
        <f t="shared" si="50"/>
        <v>55.908333333333331</v>
      </c>
      <c r="E808" s="10">
        <f t="shared" si="51"/>
        <v>53.36666666666666</v>
      </c>
      <c r="F808" s="10">
        <f t="shared" si="52"/>
        <v>61.274203622735804</v>
      </c>
      <c r="G808" s="10">
        <v>48.786559269999998</v>
      </c>
      <c r="H808" s="10"/>
    </row>
    <row r="809" spans="1:8" x14ac:dyDescent="0.3">
      <c r="A809" s="10">
        <f t="shared" si="53"/>
        <v>1968</v>
      </c>
      <c r="B809" s="10" t="s">
        <v>87</v>
      </c>
      <c r="C809" s="10">
        <v>2.1</v>
      </c>
      <c r="D809" s="10">
        <f t="shared" si="50"/>
        <v>50.824999999999996</v>
      </c>
      <c r="E809" s="10">
        <f t="shared" si="51"/>
        <v>50.720833333333331</v>
      </c>
      <c r="F809" s="10">
        <f t="shared" si="52"/>
        <v>4.140310523289247</v>
      </c>
      <c r="G809" s="10">
        <v>25.578543150000002</v>
      </c>
      <c r="H809" s="10"/>
    </row>
    <row r="810" spans="1:8" x14ac:dyDescent="0.3">
      <c r="A810" s="10">
        <f t="shared" si="53"/>
        <v>1968</v>
      </c>
      <c r="B810" s="10" t="s">
        <v>88</v>
      </c>
      <c r="C810" s="10">
        <v>1.6</v>
      </c>
      <c r="D810" s="10">
        <f t="shared" si="50"/>
        <v>50.616666666666667</v>
      </c>
      <c r="E810" s="10">
        <f t="shared" si="51"/>
        <v>50.558333333333337</v>
      </c>
      <c r="F810" s="10">
        <f t="shared" si="52"/>
        <v>3.1646612823471236</v>
      </c>
      <c r="G810" s="10">
        <v>30.81476091</v>
      </c>
      <c r="H810" s="10"/>
    </row>
    <row r="811" spans="1:8" x14ac:dyDescent="0.3">
      <c r="A811" s="10">
        <f t="shared" si="53"/>
        <v>1968</v>
      </c>
      <c r="B811" s="10" t="s">
        <v>89</v>
      </c>
      <c r="C811" s="10">
        <v>42.6</v>
      </c>
      <c r="D811" s="10">
        <f t="shared" si="50"/>
        <v>50.5</v>
      </c>
      <c r="E811" s="10">
        <f t="shared" si="51"/>
        <v>47.591666666666669</v>
      </c>
      <c r="F811" s="10">
        <f t="shared" si="52"/>
        <v>89.511469094729463</v>
      </c>
      <c r="G811" s="10">
        <v>99.853818430000004</v>
      </c>
      <c r="H811" s="10"/>
    </row>
    <row r="812" spans="1:8" x14ac:dyDescent="0.3">
      <c r="A812" s="10">
        <f t="shared" si="53"/>
        <v>1968</v>
      </c>
      <c r="B812" s="10" t="s">
        <v>90</v>
      </c>
      <c r="C812" s="10">
        <v>239.4</v>
      </c>
      <c r="D812" s="10">
        <f t="shared" si="50"/>
        <v>44.683333333333337</v>
      </c>
      <c r="E812" s="10">
        <f t="shared" si="51"/>
        <v>44.245833333333337</v>
      </c>
      <c r="F812" s="10">
        <f t="shared" si="52"/>
        <v>541.06789716545813</v>
      </c>
      <c r="G812" s="10">
        <v>347.75440950000001</v>
      </c>
      <c r="H812" s="10"/>
    </row>
    <row r="813" spans="1:8" x14ac:dyDescent="0.3">
      <c r="A813" s="10">
        <f t="shared" si="53"/>
        <v>1968</v>
      </c>
      <c r="B813" s="10" t="s">
        <v>91</v>
      </c>
      <c r="C813" s="10">
        <v>142.1</v>
      </c>
      <c r="D813" s="10">
        <f t="shared" si="50"/>
        <v>43.808333333333337</v>
      </c>
      <c r="E813" s="10">
        <f t="shared" si="51"/>
        <v>43.441666666666663</v>
      </c>
      <c r="F813" s="10">
        <f t="shared" si="52"/>
        <v>327.10531363897951</v>
      </c>
      <c r="G813" s="10">
        <v>317.7639446</v>
      </c>
      <c r="H813" s="10"/>
    </row>
    <row r="814" spans="1:8" x14ac:dyDescent="0.3">
      <c r="A814" s="10">
        <f t="shared" si="53"/>
        <v>1968</v>
      </c>
      <c r="B814" s="10" t="s">
        <v>92</v>
      </c>
      <c r="C814" s="10">
        <v>0.5</v>
      </c>
      <c r="D814" s="10">
        <f t="shared" si="50"/>
        <v>43.074999999999996</v>
      </c>
      <c r="E814" s="10">
        <f t="shared" si="51"/>
        <v>42.729166666666657</v>
      </c>
      <c r="F814" s="10">
        <f t="shared" si="52"/>
        <v>1.1701608971233548</v>
      </c>
      <c r="G814" s="10">
        <v>162.91803630000001</v>
      </c>
      <c r="H814" s="10"/>
    </row>
    <row r="815" spans="1:8" x14ac:dyDescent="0.3">
      <c r="A815" s="10">
        <f t="shared" si="53"/>
        <v>1968</v>
      </c>
      <c r="B815" s="10" t="s">
        <v>93</v>
      </c>
      <c r="C815" s="10">
        <v>11.7</v>
      </c>
      <c r="D815" s="10">
        <f t="shared" si="50"/>
        <v>42.383333333333326</v>
      </c>
      <c r="E815" s="10">
        <f t="shared" si="51"/>
        <v>42.795833333333334</v>
      </c>
      <c r="F815" s="10">
        <f t="shared" si="52"/>
        <v>27.339110115860187</v>
      </c>
      <c r="G815" s="10">
        <v>23.849435939999999</v>
      </c>
      <c r="H815" s="10"/>
    </row>
    <row r="816" spans="1:8" x14ac:dyDescent="0.3">
      <c r="A816" s="10">
        <f t="shared" si="53"/>
        <v>1968</v>
      </c>
      <c r="B816" s="10" t="s">
        <v>94</v>
      </c>
      <c r="C816" s="10">
        <v>0.5</v>
      </c>
      <c r="D816" s="10">
        <f t="shared" si="50"/>
        <v>43.208333333333336</v>
      </c>
      <c r="E816" s="10">
        <f t="shared" si="51"/>
        <v>43.858333333333334</v>
      </c>
      <c r="F816" s="10">
        <f t="shared" si="52"/>
        <v>1.1400342010260307</v>
      </c>
      <c r="G816" s="10">
        <v>9.1832712749999992</v>
      </c>
      <c r="H816" s="10"/>
    </row>
    <row r="817" spans="1:8" x14ac:dyDescent="0.3">
      <c r="A817" s="10">
        <f t="shared" si="53"/>
        <v>1968</v>
      </c>
      <c r="B817" s="10" t="s">
        <v>95</v>
      </c>
      <c r="C817" s="10">
        <v>7.8</v>
      </c>
      <c r="D817" s="10">
        <f t="shared" si="50"/>
        <v>44.508333333333333</v>
      </c>
      <c r="E817" s="10">
        <f t="shared" si="51"/>
        <v>43.18333333333333</v>
      </c>
      <c r="F817" s="10">
        <f t="shared" si="52"/>
        <v>18.062524121960635</v>
      </c>
      <c r="G817" s="10">
        <v>25.58720173</v>
      </c>
      <c r="H817" s="10"/>
    </row>
    <row r="818" spans="1:8" x14ac:dyDescent="0.3">
      <c r="A818" s="10">
        <f t="shared" si="53"/>
        <v>1969</v>
      </c>
      <c r="B818" s="10" t="s">
        <v>84</v>
      </c>
      <c r="C818" s="10">
        <v>14.2</v>
      </c>
      <c r="D818" s="10">
        <f t="shared" si="50"/>
        <v>41.858333333333327</v>
      </c>
      <c r="E818" s="10">
        <f t="shared" si="51"/>
        <v>37.962499999999991</v>
      </c>
      <c r="F818" s="10">
        <f t="shared" si="52"/>
        <v>37.405334211392834</v>
      </c>
      <c r="G818" s="10">
        <v>53.032540509999997</v>
      </c>
      <c r="H818" s="10"/>
    </row>
    <row r="819" spans="1:8" x14ac:dyDescent="0.3">
      <c r="A819" s="10">
        <f t="shared" si="53"/>
        <v>1969</v>
      </c>
      <c r="B819" s="10" t="s">
        <v>85</v>
      </c>
      <c r="C819" s="10">
        <v>21.7</v>
      </c>
      <c r="D819" s="10">
        <f t="shared" si="50"/>
        <v>34.066666666666663</v>
      </c>
      <c r="E819" s="10">
        <f t="shared" si="51"/>
        <v>33.266666666666666</v>
      </c>
      <c r="F819" s="10">
        <f t="shared" si="52"/>
        <v>65.230460921843687</v>
      </c>
      <c r="G819" s="10">
        <v>54.877478410000002</v>
      </c>
      <c r="H819" s="10"/>
    </row>
    <row r="820" spans="1:8" x14ac:dyDescent="0.3">
      <c r="A820" s="10">
        <f t="shared" si="53"/>
        <v>1969</v>
      </c>
      <c r="B820" s="10" t="s">
        <v>86</v>
      </c>
      <c r="C820" s="10">
        <v>24.4</v>
      </c>
      <c r="D820" s="10">
        <f t="shared" si="50"/>
        <v>32.466666666666669</v>
      </c>
      <c r="E820" s="10">
        <f t="shared" si="51"/>
        <v>37.483333333333334</v>
      </c>
      <c r="F820" s="10">
        <f t="shared" si="52"/>
        <v>65.095598043574924</v>
      </c>
      <c r="G820" s="10">
        <v>48.786559269999998</v>
      </c>
      <c r="H820" s="10"/>
    </row>
    <row r="821" spans="1:8" x14ac:dyDescent="0.3">
      <c r="A821" s="10">
        <f t="shared" si="53"/>
        <v>1969</v>
      </c>
      <c r="B821" s="10" t="s">
        <v>87</v>
      </c>
      <c r="C821" s="10">
        <v>12</v>
      </c>
      <c r="D821" s="10">
        <f t="shared" si="50"/>
        <v>42.5</v>
      </c>
      <c r="E821" s="10">
        <f t="shared" si="51"/>
        <v>42.058333333333337</v>
      </c>
      <c r="F821" s="10">
        <f t="shared" si="52"/>
        <v>28.531801069942539</v>
      </c>
      <c r="G821" s="10">
        <v>25.578543150000002</v>
      </c>
      <c r="H821" s="10"/>
    </row>
    <row r="822" spans="1:8" x14ac:dyDescent="0.3">
      <c r="A822" s="10">
        <f t="shared" si="53"/>
        <v>1969</v>
      </c>
      <c r="B822" s="10" t="s">
        <v>88</v>
      </c>
      <c r="C822" s="10">
        <v>17.2</v>
      </c>
      <c r="D822" s="10">
        <f t="shared" si="50"/>
        <v>41.616666666666667</v>
      </c>
      <c r="E822" s="10">
        <f t="shared" si="51"/>
        <v>41.75</v>
      </c>
      <c r="F822" s="10">
        <f t="shared" si="52"/>
        <v>41.197604790419163</v>
      </c>
      <c r="G822" s="10">
        <v>30.81476091</v>
      </c>
      <c r="H822" s="10"/>
    </row>
    <row r="823" spans="1:8" x14ac:dyDescent="0.3">
      <c r="A823" s="10">
        <f t="shared" si="53"/>
        <v>1969</v>
      </c>
      <c r="B823" s="10" t="s">
        <v>89</v>
      </c>
      <c r="C823" s="10">
        <v>10.8</v>
      </c>
      <c r="D823" s="10">
        <f t="shared" si="50"/>
        <v>41.883333333333333</v>
      </c>
      <c r="E823" s="10">
        <f t="shared" si="51"/>
        <v>41.558333333333337</v>
      </c>
      <c r="F823" s="10">
        <f t="shared" si="52"/>
        <v>25.987567675957486</v>
      </c>
      <c r="G823" s="10">
        <v>99.853818430000004</v>
      </c>
      <c r="H823" s="10"/>
    </row>
    <row r="824" spans="1:8" x14ac:dyDescent="0.3">
      <c r="A824" s="10">
        <f t="shared" si="53"/>
        <v>1969</v>
      </c>
      <c r="B824" s="10" t="s">
        <v>90</v>
      </c>
      <c r="C824" s="10">
        <v>145.9</v>
      </c>
      <c r="D824" s="10">
        <f t="shared" si="50"/>
        <v>41.233333333333334</v>
      </c>
      <c r="E824" s="10">
        <f t="shared" si="51"/>
        <v>42.3125</v>
      </c>
      <c r="F824" s="10">
        <f t="shared" si="52"/>
        <v>344.81536189069425</v>
      </c>
      <c r="G824" s="10">
        <v>347.75440950000001</v>
      </c>
      <c r="H824" s="10"/>
    </row>
    <row r="825" spans="1:8" x14ac:dyDescent="0.3">
      <c r="A825" s="10">
        <f t="shared" si="53"/>
        <v>1969</v>
      </c>
      <c r="B825" s="10" t="s">
        <v>91</v>
      </c>
      <c r="C825" s="10">
        <v>122.9</v>
      </c>
      <c r="D825" s="10">
        <f t="shared" si="50"/>
        <v>43.391666666666659</v>
      </c>
      <c r="E825" s="10">
        <f t="shared" si="51"/>
        <v>43.345833333333331</v>
      </c>
      <c r="F825" s="10">
        <f t="shared" si="52"/>
        <v>283.53359607805442</v>
      </c>
      <c r="G825" s="10">
        <v>317.7639446</v>
      </c>
      <c r="H825" s="10"/>
    </row>
    <row r="826" spans="1:8" x14ac:dyDescent="0.3">
      <c r="A826" s="10">
        <f t="shared" si="53"/>
        <v>1969</v>
      </c>
      <c r="B826" s="10" t="s">
        <v>92</v>
      </c>
      <c r="C826" s="10">
        <v>120.9</v>
      </c>
      <c r="D826" s="10">
        <f t="shared" si="50"/>
        <v>43.300000000000004</v>
      </c>
      <c r="E826" s="10">
        <f t="shared" si="51"/>
        <v>42.587500000000006</v>
      </c>
      <c r="F826" s="10">
        <f t="shared" si="52"/>
        <v>283.8861168183152</v>
      </c>
      <c r="G826" s="10">
        <v>162.91803630000001</v>
      </c>
      <c r="H826" s="10"/>
    </row>
    <row r="827" spans="1:8" x14ac:dyDescent="0.3">
      <c r="A827" s="10">
        <f t="shared" si="53"/>
        <v>1969</v>
      </c>
      <c r="B827" s="10" t="s">
        <v>93</v>
      </c>
      <c r="C827" s="10">
        <v>1.1000000000000001</v>
      </c>
      <c r="D827" s="10">
        <f t="shared" si="50"/>
        <v>41.875000000000007</v>
      </c>
      <c r="E827" s="10">
        <f t="shared" si="51"/>
        <v>41.38750000000001</v>
      </c>
      <c r="F827" s="10">
        <f t="shared" si="52"/>
        <v>2.6578073089700993</v>
      </c>
      <c r="G827" s="10">
        <v>23.849435939999999</v>
      </c>
      <c r="H827" s="10"/>
    </row>
    <row r="828" spans="1:8" x14ac:dyDescent="0.3">
      <c r="A828" s="10">
        <f t="shared" si="53"/>
        <v>1969</v>
      </c>
      <c r="B828" s="10" t="s">
        <v>94</v>
      </c>
      <c r="C828" s="10">
        <v>3.7</v>
      </c>
      <c r="D828" s="10">
        <f t="shared" si="50"/>
        <v>40.900000000000013</v>
      </c>
      <c r="E828" s="10">
        <f t="shared" si="51"/>
        <v>40.716666666666676</v>
      </c>
      <c r="F828" s="10">
        <f t="shared" si="52"/>
        <v>9.0871878837494862</v>
      </c>
      <c r="G828" s="10">
        <v>9.1832712749999992</v>
      </c>
      <c r="H828" s="10"/>
    </row>
    <row r="829" spans="1:8" x14ac:dyDescent="0.3">
      <c r="A829" s="10">
        <f t="shared" si="53"/>
        <v>1969</v>
      </c>
      <c r="B829" s="10" t="s">
        <v>95</v>
      </c>
      <c r="C829" s="10">
        <v>0</v>
      </c>
      <c r="D829" s="10">
        <f t="shared" si="50"/>
        <v>40.533333333333339</v>
      </c>
      <c r="E829" s="10">
        <f t="shared" si="51"/>
        <v>45.075000000000003</v>
      </c>
      <c r="F829" s="10">
        <f t="shared" si="52"/>
        <v>0</v>
      </c>
      <c r="G829" s="10">
        <v>25.58720173</v>
      </c>
      <c r="H829" s="10"/>
    </row>
    <row r="830" spans="1:8" x14ac:dyDescent="0.3">
      <c r="A830" s="10">
        <f t="shared" si="53"/>
        <v>1970</v>
      </c>
      <c r="B830" s="10" t="s">
        <v>84</v>
      </c>
      <c r="C830" s="10">
        <v>40.1</v>
      </c>
      <c r="D830" s="10">
        <f t="shared" si="50"/>
        <v>49.616666666666674</v>
      </c>
      <c r="E830" s="10">
        <f t="shared" si="51"/>
        <v>46.679166666666674</v>
      </c>
      <c r="F830" s="10">
        <f t="shared" si="52"/>
        <v>85.90556101044362</v>
      </c>
      <c r="G830" s="10">
        <v>53.032540509999997</v>
      </c>
      <c r="H830" s="10"/>
    </row>
    <row r="831" spans="1:8" x14ac:dyDescent="0.3">
      <c r="A831" s="10">
        <f t="shared" si="53"/>
        <v>1970</v>
      </c>
      <c r="B831" s="10" t="s">
        <v>85</v>
      </c>
      <c r="C831" s="10">
        <v>20.6</v>
      </c>
      <c r="D831" s="10">
        <f t="shared" si="50"/>
        <v>43.741666666666674</v>
      </c>
      <c r="E831" s="10">
        <f t="shared" si="51"/>
        <v>49.483333333333334</v>
      </c>
      <c r="F831" s="10">
        <f t="shared" si="52"/>
        <v>41.630178511283262</v>
      </c>
      <c r="G831" s="10">
        <v>54.877478410000002</v>
      </c>
      <c r="H831" s="10"/>
    </row>
    <row r="832" spans="1:8" x14ac:dyDescent="0.3">
      <c r="A832" s="10">
        <f t="shared" si="53"/>
        <v>1970</v>
      </c>
      <c r="B832" s="10" t="s">
        <v>86</v>
      </c>
      <c r="C832" s="10">
        <v>7.3</v>
      </c>
      <c r="D832" s="10">
        <f t="shared" si="50"/>
        <v>55.225000000000001</v>
      </c>
      <c r="E832" s="10">
        <f t="shared" si="51"/>
        <v>54.74583333333333</v>
      </c>
      <c r="F832" s="10">
        <f t="shared" si="52"/>
        <v>13.334348123905929</v>
      </c>
      <c r="G832" s="10">
        <v>48.786559269999998</v>
      </c>
      <c r="H832" s="10"/>
    </row>
    <row r="833" spans="1:8" x14ac:dyDescent="0.3">
      <c r="A833" s="10">
        <f t="shared" si="53"/>
        <v>1970</v>
      </c>
      <c r="B833" s="10" t="s">
        <v>87</v>
      </c>
      <c r="C833" s="10">
        <v>0.3</v>
      </c>
      <c r="D833" s="10">
        <f t="shared" si="50"/>
        <v>54.266666666666659</v>
      </c>
      <c r="E833" s="10">
        <f t="shared" si="51"/>
        <v>54.395833333333329</v>
      </c>
      <c r="F833" s="10">
        <f t="shared" si="52"/>
        <v>0.55151283033320575</v>
      </c>
      <c r="G833" s="10">
        <v>25.578543150000002</v>
      </c>
      <c r="H833" s="10"/>
    </row>
    <row r="834" spans="1:8" x14ac:dyDescent="0.3">
      <c r="A834" s="10">
        <f t="shared" si="53"/>
        <v>1970</v>
      </c>
      <c r="B834" s="10" t="s">
        <v>88</v>
      </c>
      <c r="C834" s="10">
        <v>12.8</v>
      </c>
      <c r="D834" s="10">
        <f t="shared" si="50"/>
        <v>54.525000000000006</v>
      </c>
      <c r="E834" s="10">
        <f t="shared" si="51"/>
        <v>54.370833333333337</v>
      </c>
      <c r="F834" s="10">
        <f t="shared" si="52"/>
        <v>23.54203387232738</v>
      </c>
      <c r="G834" s="10">
        <v>30.81476091</v>
      </c>
      <c r="H834" s="10"/>
    </row>
    <row r="835" spans="1:8" x14ac:dyDescent="0.3">
      <c r="A835" s="10">
        <f t="shared" si="53"/>
        <v>1970</v>
      </c>
      <c r="B835" s="10" t="s">
        <v>89</v>
      </c>
      <c r="C835" s="10">
        <v>119.8</v>
      </c>
      <c r="D835" s="10">
        <f t="shared" si="50"/>
        <v>54.216666666666669</v>
      </c>
      <c r="E835" s="10">
        <f t="shared" si="51"/>
        <v>54.216666666666669</v>
      </c>
      <c r="F835" s="10">
        <f t="shared" si="52"/>
        <v>220.9652628343068</v>
      </c>
      <c r="G835" s="10">
        <v>99.853818430000004</v>
      </c>
      <c r="H835" s="10"/>
    </row>
    <row r="836" spans="1:8" x14ac:dyDescent="0.3">
      <c r="A836" s="10">
        <f t="shared" si="53"/>
        <v>1970</v>
      </c>
      <c r="B836" s="10" t="s">
        <v>90</v>
      </c>
      <c r="C836" s="10">
        <v>75.400000000000006</v>
      </c>
      <c r="D836" s="10">
        <f t="shared" si="50"/>
        <v>54.216666666666669</v>
      </c>
      <c r="E836" s="10">
        <f t="shared" si="51"/>
        <v>52.762500000000003</v>
      </c>
      <c r="F836" s="10">
        <f t="shared" si="52"/>
        <v>142.90452499407724</v>
      </c>
      <c r="G836" s="10">
        <v>347.75440950000001</v>
      </c>
      <c r="H836" s="10"/>
    </row>
    <row r="837" spans="1:8" x14ac:dyDescent="0.3">
      <c r="A837" s="10">
        <f t="shared" si="53"/>
        <v>1970</v>
      </c>
      <c r="B837" s="10" t="s">
        <v>91</v>
      </c>
      <c r="C837" s="10">
        <v>260.7</v>
      </c>
      <c r="D837" s="10">
        <f t="shared" si="50"/>
        <v>51.308333333333337</v>
      </c>
      <c r="E837" s="10">
        <f t="shared" si="51"/>
        <v>52.2</v>
      </c>
      <c r="F837" s="10">
        <f t="shared" si="52"/>
        <v>499.4252873563218</v>
      </c>
      <c r="G837" s="10">
        <v>317.7639446</v>
      </c>
      <c r="H837" s="10"/>
    </row>
    <row r="838" spans="1:8" x14ac:dyDescent="0.3">
      <c r="A838" s="10">
        <f t="shared" si="53"/>
        <v>1970</v>
      </c>
      <c r="B838" s="10" t="s">
        <v>92</v>
      </c>
      <c r="C838" s="10">
        <v>109.4</v>
      </c>
      <c r="D838" s="10">
        <f t="shared" si="50"/>
        <v>53.091666666666669</v>
      </c>
      <c r="E838" s="10">
        <f t="shared" si="51"/>
        <v>52.924999999999997</v>
      </c>
      <c r="F838" s="10">
        <f t="shared" si="52"/>
        <v>206.70760510155881</v>
      </c>
      <c r="G838" s="10">
        <v>162.91803630000001</v>
      </c>
      <c r="H838" s="10"/>
    </row>
    <row r="839" spans="1:8" x14ac:dyDescent="0.3">
      <c r="A839" s="10">
        <f t="shared" si="53"/>
        <v>1970</v>
      </c>
      <c r="B839" s="10" t="s">
        <v>93</v>
      </c>
      <c r="C839" s="10">
        <v>4.2</v>
      </c>
      <c r="D839" s="10">
        <f t="shared" si="50"/>
        <v>52.758333333333333</v>
      </c>
      <c r="E839" s="10">
        <f t="shared" si="51"/>
        <v>53.237499999999997</v>
      </c>
      <c r="F839" s="10">
        <f t="shared" si="52"/>
        <v>7.8891758628786102</v>
      </c>
      <c r="G839" s="10">
        <v>23.849435939999999</v>
      </c>
      <c r="H839" s="10"/>
    </row>
    <row r="840" spans="1:8" x14ac:dyDescent="0.3">
      <c r="A840" s="10">
        <f t="shared" si="53"/>
        <v>1970</v>
      </c>
      <c r="B840" s="10" t="s">
        <v>94</v>
      </c>
      <c r="C840" s="10">
        <v>0</v>
      </c>
      <c r="D840" s="10">
        <f t="shared" si="50"/>
        <v>53.716666666666669</v>
      </c>
      <c r="E840" s="10">
        <f t="shared" si="51"/>
        <v>54.958333333333329</v>
      </c>
      <c r="F840" s="10">
        <f t="shared" si="52"/>
        <v>0</v>
      </c>
      <c r="G840" s="10">
        <v>9.1832712749999992</v>
      </c>
      <c r="H840" s="10"/>
    </row>
    <row r="841" spans="1:8" x14ac:dyDescent="0.3">
      <c r="A841" s="10">
        <f t="shared" si="53"/>
        <v>1970</v>
      </c>
      <c r="B841" s="10" t="s">
        <v>95</v>
      </c>
      <c r="C841" s="10">
        <v>0</v>
      </c>
      <c r="D841" s="10">
        <f t="shared" ref="D841:D904" si="54">AVERAGE(C835:C846)</f>
        <v>56.199999999999996</v>
      </c>
      <c r="E841" s="10">
        <f t="shared" ref="E841:E904" si="55">AVERAGE(D841,D842)</f>
        <v>55.333333333333329</v>
      </c>
      <c r="F841" s="10">
        <f t="shared" si="52"/>
        <v>0</v>
      </c>
      <c r="G841" s="10">
        <v>25.58720173</v>
      </c>
      <c r="H841" s="10"/>
    </row>
    <row r="842" spans="1:8" x14ac:dyDescent="0.3">
      <c r="A842" s="10">
        <f t="shared" si="53"/>
        <v>1971</v>
      </c>
      <c r="B842" s="10" t="s">
        <v>84</v>
      </c>
      <c r="C842" s="10">
        <v>5.2</v>
      </c>
      <c r="D842" s="10">
        <f t="shared" si="54"/>
        <v>54.466666666666669</v>
      </c>
      <c r="E842" s="10">
        <f t="shared" si="55"/>
        <v>61.800000000000004</v>
      </c>
      <c r="F842" s="10">
        <f t="shared" ref="F842:F905" si="56">C842*100/E842</f>
        <v>8.4142394822006459</v>
      </c>
      <c r="G842" s="10">
        <v>53.032540509999997</v>
      </c>
      <c r="H842" s="10"/>
    </row>
    <row r="843" spans="1:8" x14ac:dyDescent="0.3">
      <c r="A843" s="10">
        <f t="shared" si="53"/>
        <v>1971</v>
      </c>
      <c r="B843" s="10" t="s">
        <v>85</v>
      </c>
      <c r="C843" s="10">
        <v>42</v>
      </c>
      <c r="D843" s="10">
        <f t="shared" si="54"/>
        <v>69.13333333333334</v>
      </c>
      <c r="E843" s="10">
        <f t="shared" si="55"/>
        <v>68.933333333333337</v>
      </c>
      <c r="F843" s="10">
        <f t="shared" si="56"/>
        <v>60.928433268858797</v>
      </c>
      <c r="G843" s="10">
        <v>54.877478410000002</v>
      </c>
      <c r="H843" s="10"/>
    </row>
    <row r="844" spans="1:8" x14ac:dyDescent="0.3">
      <c r="A844" s="10">
        <f t="shared" si="53"/>
        <v>1971</v>
      </c>
      <c r="B844" s="10" t="s">
        <v>86</v>
      </c>
      <c r="C844" s="10">
        <v>3.3</v>
      </c>
      <c r="D844" s="10">
        <f t="shared" si="54"/>
        <v>68.733333333333334</v>
      </c>
      <c r="E844" s="10">
        <f t="shared" si="55"/>
        <v>65.308333333333337</v>
      </c>
      <c r="F844" s="10">
        <f t="shared" si="56"/>
        <v>5.0529539364552756</v>
      </c>
      <c r="G844" s="10">
        <v>48.786559269999998</v>
      </c>
      <c r="H844" s="10"/>
    </row>
    <row r="845" spans="1:8" x14ac:dyDescent="0.3">
      <c r="A845" s="10">
        <f t="shared" si="53"/>
        <v>1971</v>
      </c>
      <c r="B845" s="10" t="s">
        <v>87</v>
      </c>
      <c r="C845" s="10">
        <v>11.8</v>
      </c>
      <c r="D845" s="10">
        <f t="shared" si="54"/>
        <v>61.883333333333333</v>
      </c>
      <c r="E845" s="10">
        <f t="shared" si="55"/>
        <v>61.775000000000006</v>
      </c>
      <c r="F845" s="10">
        <f t="shared" si="56"/>
        <v>19.101578308377174</v>
      </c>
      <c r="G845" s="10">
        <v>25.578543150000002</v>
      </c>
      <c r="H845" s="10"/>
    </row>
    <row r="846" spans="1:8" x14ac:dyDescent="0.3">
      <c r="A846" s="10">
        <f t="shared" si="53"/>
        <v>1971</v>
      </c>
      <c r="B846" s="10" t="s">
        <v>88</v>
      </c>
      <c r="C846" s="10">
        <v>42.6</v>
      </c>
      <c r="D846" s="10">
        <f t="shared" si="54"/>
        <v>61.666666666666679</v>
      </c>
      <c r="E846" s="10">
        <f t="shared" si="55"/>
        <v>62.004166666666677</v>
      </c>
      <c r="F846" s="10">
        <f t="shared" si="56"/>
        <v>68.705060143807529</v>
      </c>
      <c r="G846" s="10">
        <v>30.81476091</v>
      </c>
      <c r="H846" s="10"/>
    </row>
    <row r="847" spans="1:8" x14ac:dyDescent="0.3">
      <c r="A847" s="10">
        <f t="shared" ref="A847:A910" si="57">A835+1</f>
        <v>1971</v>
      </c>
      <c r="B847" s="10" t="s">
        <v>89</v>
      </c>
      <c r="C847" s="10">
        <v>99</v>
      </c>
      <c r="D847" s="10">
        <f t="shared" si="54"/>
        <v>62.341666666666676</v>
      </c>
      <c r="E847" s="10">
        <f t="shared" si="55"/>
        <v>62.341666666666676</v>
      </c>
      <c r="F847" s="10">
        <f t="shared" si="56"/>
        <v>158.80229915786657</v>
      </c>
      <c r="G847" s="10">
        <v>99.853818430000004</v>
      </c>
      <c r="H847" s="10"/>
    </row>
    <row r="848" spans="1:8" x14ac:dyDescent="0.3">
      <c r="A848" s="10">
        <f t="shared" si="57"/>
        <v>1971</v>
      </c>
      <c r="B848" s="10" t="s">
        <v>90</v>
      </c>
      <c r="C848" s="10">
        <v>251.4</v>
      </c>
      <c r="D848" s="10">
        <f t="shared" si="54"/>
        <v>62.341666666666676</v>
      </c>
      <c r="E848" s="10">
        <f t="shared" si="55"/>
        <v>62.504166666666677</v>
      </c>
      <c r="F848" s="10">
        <f t="shared" si="56"/>
        <v>402.21318578761407</v>
      </c>
      <c r="G848" s="10">
        <v>347.75440950000001</v>
      </c>
      <c r="H848" s="10"/>
    </row>
    <row r="849" spans="1:8" x14ac:dyDescent="0.3">
      <c r="A849" s="10">
        <f t="shared" si="57"/>
        <v>1971</v>
      </c>
      <c r="B849" s="10" t="s">
        <v>91</v>
      </c>
      <c r="C849" s="10">
        <v>255.9</v>
      </c>
      <c r="D849" s="10">
        <f t="shared" si="54"/>
        <v>62.666666666666679</v>
      </c>
      <c r="E849" s="10">
        <f t="shared" si="55"/>
        <v>62.245833333333344</v>
      </c>
      <c r="F849" s="10">
        <f t="shared" si="56"/>
        <v>411.11185487649766</v>
      </c>
      <c r="G849" s="10">
        <v>317.7639446</v>
      </c>
      <c r="H849" s="10"/>
    </row>
    <row r="850" spans="1:8" x14ac:dyDescent="0.3">
      <c r="A850" s="10">
        <f t="shared" si="57"/>
        <v>1971</v>
      </c>
      <c r="B850" s="10" t="s">
        <v>92</v>
      </c>
      <c r="C850" s="10">
        <v>27.2</v>
      </c>
      <c r="D850" s="10">
        <f t="shared" si="54"/>
        <v>61.82500000000001</v>
      </c>
      <c r="E850" s="10">
        <f t="shared" si="55"/>
        <v>62.13750000000001</v>
      </c>
      <c r="F850" s="10">
        <f t="shared" si="56"/>
        <v>43.773888553610938</v>
      </c>
      <c r="G850" s="10">
        <v>162.91803630000001</v>
      </c>
      <c r="H850" s="10"/>
    </row>
    <row r="851" spans="1:8" x14ac:dyDescent="0.3">
      <c r="A851" s="10">
        <f t="shared" si="57"/>
        <v>1971</v>
      </c>
      <c r="B851" s="10" t="s">
        <v>93</v>
      </c>
      <c r="C851" s="10">
        <v>1.6</v>
      </c>
      <c r="D851" s="10">
        <f t="shared" si="54"/>
        <v>62.45000000000001</v>
      </c>
      <c r="E851" s="10">
        <f t="shared" si="55"/>
        <v>62.229166666666671</v>
      </c>
      <c r="F851" s="10">
        <f t="shared" si="56"/>
        <v>2.5711416136591896</v>
      </c>
      <c r="G851" s="10">
        <v>23.849435939999999</v>
      </c>
      <c r="H851" s="10"/>
    </row>
    <row r="852" spans="1:8" x14ac:dyDescent="0.3">
      <c r="A852" s="10">
        <f t="shared" si="57"/>
        <v>1971</v>
      </c>
      <c r="B852" s="10" t="s">
        <v>94</v>
      </c>
      <c r="C852" s="10">
        <v>8.1</v>
      </c>
      <c r="D852" s="10">
        <f t="shared" si="54"/>
        <v>62.008333333333333</v>
      </c>
      <c r="E852" s="10">
        <f t="shared" si="55"/>
        <v>60.237499999999997</v>
      </c>
      <c r="F852" s="10">
        <f t="shared" si="56"/>
        <v>13.446773189458394</v>
      </c>
      <c r="G852" s="10">
        <v>9.1832712749999992</v>
      </c>
      <c r="H852" s="10"/>
    </row>
    <row r="853" spans="1:8" x14ac:dyDescent="0.3">
      <c r="A853" s="10">
        <f t="shared" si="57"/>
        <v>1971</v>
      </c>
      <c r="B853" s="10" t="s">
        <v>95</v>
      </c>
      <c r="C853" s="10">
        <v>0</v>
      </c>
      <c r="D853" s="10">
        <f t="shared" si="54"/>
        <v>58.466666666666669</v>
      </c>
      <c r="E853" s="10">
        <f t="shared" si="55"/>
        <v>55.333333333333329</v>
      </c>
      <c r="F853" s="10">
        <f t="shared" si="56"/>
        <v>0</v>
      </c>
      <c r="G853" s="10">
        <v>25.58720173</v>
      </c>
      <c r="H853" s="10"/>
    </row>
    <row r="854" spans="1:8" x14ac:dyDescent="0.3">
      <c r="A854" s="10">
        <f t="shared" si="57"/>
        <v>1972</v>
      </c>
      <c r="B854" s="10" t="s">
        <v>84</v>
      </c>
      <c r="C854" s="10">
        <v>9.1</v>
      </c>
      <c r="D854" s="10">
        <f t="shared" si="54"/>
        <v>52.199999999999996</v>
      </c>
      <c r="E854" s="10">
        <f t="shared" si="55"/>
        <v>49.762500000000003</v>
      </c>
      <c r="F854" s="10">
        <f t="shared" si="56"/>
        <v>18.28686259733735</v>
      </c>
      <c r="G854" s="10">
        <v>53.032540509999997</v>
      </c>
      <c r="H854" s="10"/>
    </row>
    <row r="855" spans="1:8" x14ac:dyDescent="0.3">
      <c r="A855" s="10">
        <f t="shared" si="57"/>
        <v>1972</v>
      </c>
      <c r="B855" s="10" t="s">
        <v>85</v>
      </c>
      <c r="C855" s="10">
        <v>31.9</v>
      </c>
      <c r="D855" s="10">
        <f t="shared" si="54"/>
        <v>47.32500000000001</v>
      </c>
      <c r="E855" s="10">
        <f t="shared" si="55"/>
        <v>42.175000000000004</v>
      </c>
      <c r="F855" s="10">
        <f t="shared" si="56"/>
        <v>75.637225844694711</v>
      </c>
      <c r="G855" s="10">
        <v>54.877478410000002</v>
      </c>
      <c r="H855" s="10"/>
    </row>
    <row r="856" spans="1:8" x14ac:dyDescent="0.3">
      <c r="A856" s="10">
        <f t="shared" si="57"/>
        <v>1972</v>
      </c>
      <c r="B856" s="10" t="s">
        <v>86</v>
      </c>
      <c r="C856" s="10">
        <v>10.8</v>
      </c>
      <c r="D856" s="10">
        <f t="shared" si="54"/>
        <v>37.024999999999999</v>
      </c>
      <c r="E856" s="10">
        <f t="shared" si="55"/>
        <v>36.979166666666671</v>
      </c>
      <c r="F856" s="10">
        <f t="shared" si="56"/>
        <v>29.205633802816898</v>
      </c>
      <c r="G856" s="10">
        <v>48.786559269999998</v>
      </c>
      <c r="H856" s="10"/>
    </row>
    <row r="857" spans="1:8" x14ac:dyDescent="0.3">
      <c r="A857" s="10">
        <f t="shared" si="57"/>
        <v>1972</v>
      </c>
      <c r="B857" s="10" t="s">
        <v>87</v>
      </c>
      <c r="C857" s="10">
        <v>6.5</v>
      </c>
      <c r="D857" s="10">
        <f t="shared" si="54"/>
        <v>36.933333333333337</v>
      </c>
      <c r="E857" s="10">
        <f t="shared" si="55"/>
        <v>37.19583333333334</v>
      </c>
      <c r="F857" s="10">
        <f t="shared" si="56"/>
        <v>17.47507561330794</v>
      </c>
      <c r="G857" s="10">
        <v>25.578543150000002</v>
      </c>
      <c r="H857" s="10"/>
    </row>
    <row r="858" spans="1:8" x14ac:dyDescent="0.3">
      <c r="A858" s="10">
        <f t="shared" si="57"/>
        <v>1972</v>
      </c>
      <c r="B858" s="10" t="s">
        <v>88</v>
      </c>
      <c r="C858" s="10">
        <v>0.1</v>
      </c>
      <c r="D858" s="10">
        <f t="shared" si="54"/>
        <v>37.458333333333336</v>
      </c>
      <c r="E858" s="10">
        <f t="shared" si="55"/>
        <v>37.9375</v>
      </c>
      <c r="F858" s="10">
        <f t="shared" si="56"/>
        <v>0.26359143327841844</v>
      </c>
      <c r="G858" s="10">
        <v>30.81476091</v>
      </c>
      <c r="H858" s="10"/>
    </row>
    <row r="859" spans="1:8" x14ac:dyDescent="0.3">
      <c r="A859" s="10">
        <f t="shared" si="57"/>
        <v>1972</v>
      </c>
      <c r="B859" s="10" t="s">
        <v>89</v>
      </c>
      <c r="C859" s="10">
        <v>23.8</v>
      </c>
      <c r="D859" s="10">
        <f t="shared" si="54"/>
        <v>38.416666666666671</v>
      </c>
      <c r="E859" s="10">
        <f t="shared" si="55"/>
        <v>38.837500000000006</v>
      </c>
      <c r="F859" s="10">
        <f t="shared" si="56"/>
        <v>61.280978435790139</v>
      </c>
      <c r="G859" s="10">
        <v>99.853818430000004</v>
      </c>
      <c r="H859" s="10"/>
    </row>
    <row r="860" spans="1:8" x14ac:dyDescent="0.3">
      <c r="A860" s="10">
        <f t="shared" si="57"/>
        <v>1972</v>
      </c>
      <c r="B860" s="10" t="s">
        <v>90</v>
      </c>
      <c r="C860" s="10">
        <v>192.9</v>
      </c>
      <c r="D860" s="10">
        <f t="shared" si="54"/>
        <v>39.25833333333334</v>
      </c>
      <c r="E860" s="10">
        <f t="shared" si="55"/>
        <v>39.962500000000006</v>
      </c>
      <c r="F860" s="10">
        <f t="shared" si="56"/>
        <v>482.70253362527365</v>
      </c>
      <c r="G860" s="10">
        <v>347.75440950000001</v>
      </c>
      <c r="H860" s="10"/>
    </row>
    <row r="861" spans="1:8" x14ac:dyDescent="0.3">
      <c r="A861" s="10">
        <f t="shared" si="57"/>
        <v>1972</v>
      </c>
      <c r="B861" s="10" t="s">
        <v>91</v>
      </c>
      <c r="C861" s="10">
        <v>132.30000000000001</v>
      </c>
      <c r="D861" s="10">
        <f t="shared" si="54"/>
        <v>40.666666666666671</v>
      </c>
      <c r="E861" s="10">
        <f t="shared" si="55"/>
        <v>40.6875</v>
      </c>
      <c r="F861" s="10">
        <f t="shared" si="56"/>
        <v>325.16129032258067</v>
      </c>
      <c r="G861" s="10">
        <v>317.7639446</v>
      </c>
      <c r="H861" s="10"/>
    </row>
    <row r="862" spans="1:8" x14ac:dyDescent="0.3">
      <c r="A862" s="10">
        <f t="shared" si="57"/>
        <v>1972</v>
      </c>
      <c r="B862" s="10" t="s">
        <v>92</v>
      </c>
      <c r="C862" s="10">
        <v>26.1</v>
      </c>
      <c r="D862" s="10">
        <f t="shared" si="54"/>
        <v>40.708333333333336</v>
      </c>
      <c r="E862" s="10">
        <f t="shared" si="55"/>
        <v>40.6</v>
      </c>
      <c r="F862" s="10">
        <f t="shared" si="56"/>
        <v>64.285714285714278</v>
      </c>
      <c r="G862" s="10">
        <v>162.91803630000001</v>
      </c>
      <c r="H862" s="10"/>
    </row>
    <row r="863" spans="1:8" x14ac:dyDescent="0.3">
      <c r="A863" s="10">
        <f t="shared" si="57"/>
        <v>1972</v>
      </c>
      <c r="B863" s="10" t="s">
        <v>93</v>
      </c>
      <c r="C863" s="10">
        <v>7.9</v>
      </c>
      <c r="D863" s="10">
        <f t="shared" si="54"/>
        <v>40.491666666666667</v>
      </c>
      <c r="E863" s="10">
        <f t="shared" si="55"/>
        <v>40.295833333333334</v>
      </c>
      <c r="F863" s="10">
        <f t="shared" si="56"/>
        <v>19.605004653086546</v>
      </c>
      <c r="G863" s="10">
        <v>23.849435939999999</v>
      </c>
      <c r="H863" s="10"/>
    </row>
    <row r="864" spans="1:8" x14ac:dyDescent="0.3">
      <c r="A864" s="10">
        <f t="shared" si="57"/>
        <v>1972</v>
      </c>
      <c r="B864" s="10" t="s">
        <v>94</v>
      </c>
      <c r="C864" s="10">
        <v>19.600000000000001</v>
      </c>
      <c r="D864" s="10">
        <f t="shared" si="54"/>
        <v>40.1</v>
      </c>
      <c r="E864" s="10">
        <f t="shared" si="55"/>
        <v>41.8125</v>
      </c>
      <c r="F864" s="10">
        <f t="shared" si="56"/>
        <v>46.875934230194325</v>
      </c>
      <c r="G864" s="10">
        <v>9.1832712749999992</v>
      </c>
      <c r="H864" s="10"/>
    </row>
    <row r="865" spans="1:8" x14ac:dyDescent="0.3">
      <c r="A865" s="10">
        <f t="shared" si="57"/>
        <v>1972</v>
      </c>
      <c r="B865" s="10" t="s">
        <v>95</v>
      </c>
      <c r="C865" s="10">
        <v>10.1</v>
      </c>
      <c r="D865" s="10">
        <f t="shared" si="54"/>
        <v>43.525000000000006</v>
      </c>
      <c r="E865" s="10">
        <f t="shared" si="55"/>
        <v>47.175000000000011</v>
      </c>
      <c r="F865" s="10">
        <f t="shared" si="56"/>
        <v>21.409644939056697</v>
      </c>
      <c r="G865" s="10">
        <v>25.58720173</v>
      </c>
      <c r="H865" s="10"/>
    </row>
    <row r="866" spans="1:8" x14ac:dyDescent="0.3">
      <c r="A866" s="10">
        <f t="shared" si="57"/>
        <v>1973</v>
      </c>
      <c r="B866" s="10" t="s">
        <v>84</v>
      </c>
      <c r="C866" s="10">
        <v>26</v>
      </c>
      <c r="D866" s="10">
        <f t="shared" si="54"/>
        <v>50.82500000000001</v>
      </c>
      <c r="E866" s="10">
        <f t="shared" si="55"/>
        <v>49.891666666666673</v>
      </c>
      <c r="F866" s="10">
        <f t="shared" si="56"/>
        <v>52.112911307833635</v>
      </c>
      <c r="G866" s="10">
        <v>53.032540509999997</v>
      </c>
      <c r="H866" s="10"/>
    </row>
    <row r="867" spans="1:8" x14ac:dyDescent="0.3">
      <c r="A867" s="10">
        <f t="shared" si="57"/>
        <v>1973</v>
      </c>
      <c r="B867" s="10" t="s">
        <v>85</v>
      </c>
      <c r="C867" s="10">
        <v>32.4</v>
      </c>
      <c r="D867" s="10">
        <f t="shared" si="54"/>
        <v>48.958333333333336</v>
      </c>
      <c r="E867" s="10">
        <f t="shared" si="55"/>
        <v>54.125</v>
      </c>
      <c r="F867" s="10">
        <f t="shared" si="56"/>
        <v>59.861431870669747</v>
      </c>
      <c r="G867" s="10">
        <v>54.877478410000002</v>
      </c>
      <c r="H867" s="10"/>
    </row>
    <row r="868" spans="1:8" x14ac:dyDescent="0.3">
      <c r="A868" s="10">
        <f t="shared" si="57"/>
        <v>1973</v>
      </c>
      <c r="B868" s="10" t="s">
        <v>86</v>
      </c>
      <c r="C868" s="10">
        <v>8.1999999999999993</v>
      </c>
      <c r="D868" s="10">
        <f t="shared" si="54"/>
        <v>59.291666666666664</v>
      </c>
      <c r="E868" s="10">
        <f t="shared" si="55"/>
        <v>60.008333333333333</v>
      </c>
      <c r="F868" s="10">
        <f t="shared" si="56"/>
        <v>13.664768782113594</v>
      </c>
      <c r="G868" s="10">
        <v>48.786559269999998</v>
      </c>
      <c r="H868" s="10"/>
    </row>
    <row r="869" spans="1:8" x14ac:dyDescent="0.3">
      <c r="A869" s="10">
        <f t="shared" si="57"/>
        <v>1973</v>
      </c>
      <c r="B869" s="10" t="s">
        <v>87</v>
      </c>
      <c r="C869" s="10">
        <v>1.8</v>
      </c>
      <c r="D869" s="10">
        <f t="shared" si="54"/>
        <v>60.725000000000001</v>
      </c>
      <c r="E869" s="10">
        <f t="shared" si="55"/>
        <v>61.212499999999999</v>
      </c>
      <c r="F869" s="10">
        <f t="shared" si="56"/>
        <v>2.9405758627731267</v>
      </c>
      <c r="G869" s="10">
        <v>25.578543150000002</v>
      </c>
      <c r="H869" s="10"/>
    </row>
    <row r="870" spans="1:8" x14ac:dyDescent="0.3">
      <c r="A870" s="10">
        <f t="shared" si="57"/>
        <v>1973</v>
      </c>
      <c r="B870" s="10" t="s">
        <v>88</v>
      </c>
      <c r="C870" s="10">
        <v>41.2</v>
      </c>
      <c r="D870" s="10">
        <f t="shared" si="54"/>
        <v>61.699999999999996</v>
      </c>
      <c r="E870" s="10">
        <f t="shared" si="55"/>
        <v>60.883333333333333</v>
      </c>
      <c r="F870" s="10">
        <f t="shared" si="56"/>
        <v>67.67040788393102</v>
      </c>
      <c r="G870" s="10">
        <v>30.81476091</v>
      </c>
      <c r="H870" s="10"/>
    </row>
    <row r="871" spans="1:8" x14ac:dyDescent="0.3">
      <c r="A871" s="10">
        <f t="shared" si="57"/>
        <v>1973</v>
      </c>
      <c r="B871" s="10" t="s">
        <v>89</v>
      </c>
      <c r="C871" s="10">
        <v>111.4</v>
      </c>
      <c r="D871" s="10">
        <f t="shared" si="54"/>
        <v>60.06666666666667</v>
      </c>
      <c r="E871" s="10">
        <f t="shared" si="55"/>
        <v>60.99583333333333</v>
      </c>
      <c r="F871" s="10">
        <f t="shared" si="56"/>
        <v>182.63542591707085</v>
      </c>
      <c r="G871" s="10">
        <v>99.853818430000004</v>
      </c>
      <c r="H871" s="10"/>
    </row>
    <row r="872" spans="1:8" x14ac:dyDescent="0.3">
      <c r="A872" s="10">
        <f t="shared" si="57"/>
        <v>1973</v>
      </c>
      <c r="B872" s="10" t="s">
        <v>90</v>
      </c>
      <c r="C872" s="10">
        <v>170.5</v>
      </c>
      <c r="D872" s="10">
        <f t="shared" si="54"/>
        <v>61.92499999999999</v>
      </c>
      <c r="E872" s="10">
        <f t="shared" si="55"/>
        <v>60.974999999999994</v>
      </c>
      <c r="F872" s="10">
        <f t="shared" si="56"/>
        <v>279.62279622796228</v>
      </c>
      <c r="G872" s="10">
        <v>347.75440950000001</v>
      </c>
      <c r="H872" s="10"/>
    </row>
    <row r="873" spans="1:8" x14ac:dyDescent="0.3">
      <c r="A873" s="10">
        <f t="shared" si="57"/>
        <v>1973</v>
      </c>
      <c r="B873" s="10" t="s">
        <v>91</v>
      </c>
      <c r="C873" s="10">
        <v>256.3</v>
      </c>
      <c r="D873" s="10">
        <f t="shared" si="54"/>
        <v>60.024999999999999</v>
      </c>
      <c r="E873" s="10">
        <f t="shared" si="55"/>
        <v>58.75833333333334</v>
      </c>
      <c r="F873" s="10">
        <f t="shared" si="56"/>
        <v>436.19344773790948</v>
      </c>
      <c r="G873" s="10">
        <v>317.7639446</v>
      </c>
      <c r="H873" s="10"/>
    </row>
    <row r="874" spans="1:8" x14ac:dyDescent="0.3">
      <c r="A874" s="10">
        <f t="shared" si="57"/>
        <v>1973</v>
      </c>
      <c r="B874" s="10" t="s">
        <v>92</v>
      </c>
      <c r="C874" s="10">
        <v>43.3</v>
      </c>
      <c r="D874" s="10">
        <f t="shared" si="54"/>
        <v>57.491666666666674</v>
      </c>
      <c r="E874" s="10">
        <f t="shared" si="55"/>
        <v>57.279166666666669</v>
      </c>
      <c r="F874" s="10">
        <f t="shared" si="56"/>
        <v>75.594675201862216</v>
      </c>
      <c r="G874" s="10">
        <v>162.91803630000001</v>
      </c>
      <c r="H874" s="10"/>
    </row>
    <row r="875" spans="1:8" x14ac:dyDescent="0.3">
      <c r="A875" s="10">
        <f t="shared" si="57"/>
        <v>1973</v>
      </c>
      <c r="B875" s="10" t="s">
        <v>93</v>
      </c>
      <c r="C875" s="10">
        <v>19.600000000000001</v>
      </c>
      <c r="D875" s="10">
        <f t="shared" si="54"/>
        <v>57.06666666666667</v>
      </c>
      <c r="E875" s="10">
        <f t="shared" si="55"/>
        <v>57.045833333333334</v>
      </c>
      <c r="F875" s="10">
        <f t="shared" si="56"/>
        <v>34.358337594039881</v>
      </c>
      <c r="G875" s="10">
        <v>23.849435939999999</v>
      </c>
      <c r="H875" s="10"/>
    </row>
    <row r="876" spans="1:8" x14ac:dyDescent="0.3">
      <c r="A876" s="10">
        <f t="shared" si="57"/>
        <v>1973</v>
      </c>
      <c r="B876" s="10" t="s">
        <v>94</v>
      </c>
      <c r="C876" s="10">
        <v>0</v>
      </c>
      <c r="D876" s="10">
        <f t="shared" si="54"/>
        <v>57.025000000000006</v>
      </c>
      <c r="E876" s="10">
        <f t="shared" si="55"/>
        <v>55.595833333333331</v>
      </c>
      <c r="F876" s="10">
        <f t="shared" si="56"/>
        <v>0</v>
      </c>
      <c r="G876" s="10">
        <v>9.1832712749999992</v>
      </c>
      <c r="H876" s="10"/>
    </row>
    <row r="877" spans="1:8" x14ac:dyDescent="0.3">
      <c r="A877" s="10">
        <f t="shared" si="57"/>
        <v>1973</v>
      </c>
      <c r="B877" s="10" t="s">
        <v>95</v>
      </c>
      <c r="C877" s="10">
        <v>32.4</v>
      </c>
      <c r="D877" s="10">
        <f t="shared" si="54"/>
        <v>54.166666666666664</v>
      </c>
      <c r="E877" s="10">
        <f t="shared" si="55"/>
        <v>52.483333333333334</v>
      </c>
      <c r="F877" s="10">
        <f t="shared" si="56"/>
        <v>61.733883772626228</v>
      </c>
      <c r="G877" s="10">
        <v>25.58720173</v>
      </c>
      <c r="H877" s="10"/>
    </row>
    <row r="878" spans="1:8" x14ac:dyDescent="0.3">
      <c r="A878" s="10">
        <f t="shared" si="57"/>
        <v>1974</v>
      </c>
      <c r="B878" s="10" t="s">
        <v>84</v>
      </c>
      <c r="C878" s="10">
        <v>3.2</v>
      </c>
      <c r="D878" s="10">
        <f t="shared" si="54"/>
        <v>50.800000000000004</v>
      </c>
      <c r="E878" s="10">
        <f t="shared" si="55"/>
        <v>49.391666666666666</v>
      </c>
      <c r="F878" s="10">
        <f t="shared" si="56"/>
        <v>6.4788257128395479</v>
      </c>
      <c r="G878" s="10">
        <v>53.032540509999997</v>
      </c>
      <c r="H878" s="10"/>
    </row>
    <row r="879" spans="1:8" x14ac:dyDescent="0.3">
      <c r="A879" s="10">
        <f t="shared" si="57"/>
        <v>1974</v>
      </c>
      <c r="B879" s="10" t="s">
        <v>85</v>
      </c>
      <c r="C879" s="10">
        <v>2</v>
      </c>
      <c r="D879" s="10">
        <f t="shared" si="54"/>
        <v>47.983333333333327</v>
      </c>
      <c r="E879" s="10">
        <f t="shared" si="55"/>
        <v>41.524999999999999</v>
      </c>
      <c r="F879" s="10">
        <f t="shared" si="56"/>
        <v>4.8163756773028297</v>
      </c>
      <c r="G879" s="10">
        <v>54.877478410000002</v>
      </c>
      <c r="H879" s="10"/>
    </row>
    <row r="880" spans="1:8" x14ac:dyDescent="0.3">
      <c r="A880" s="10">
        <f t="shared" si="57"/>
        <v>1974</v>
      </c>
      <c r="B880" s="10" t="s">
        <v>86</v>
      </c>
      <c r="C880" s="10">
        <v>3.1</v>
      </c>
      <c r="D880" s="10">
        <f t="shared" si="54"/>
        <v>35.06666666666667</v>
      </c>
      <c r="E880" s="10">
        <f t="shared" si="55"/>
        <v>33.862499999999997</v>
      </c>
      <c r="F880" s="10">
        <f t="shared" si="56"/>
        <v>9.1546696197858992</v>
      </c>
      <c r="G880" s="10">
        <v>48.786559269999998</v>
      </c>
      <c r="H880" s="10"/>
    </row>
    <row r="881" spans="1:8" x14ac:dyDescent="0.3">
      <c r="A881" s="10">
        <f t="shared" si="57"/>
        <v>1974</v>
      </c>
      <c r="B881" s="10" t="s">
        <v>87</v>
      </c>
      <c r="C881" s="10">
        <v>1.3</v>
      </c>
      <c r="D881" s="10">
        <f t="shared" si="54"/>
        <v>32.658333333333331</v>
      </c>
      <c r="E881" s="10">
        <f t="shared" si="55"/>
        <v>31.866666666666667</v>
      </c>
      <c r="F881" s="10">
        <f t="shared" si="56"/>
        <v>4.0794979079497908</v>
      </c>
      <c r="G881" s="10">
        <v>25.578543150000002</v>
      </c>
      <c r="H881" s="10"/>
    </row>
    <row r="882" spans="1:8" x14ac:dyDescent="0.3">
      <c r="A882" s="10">
        <f t="shared" si="57"/>
        <v>1974</v>
      </c>
      <c r="B882" s="10" t="s">
        <v>88</v>
      </c>
      <c r="C882" s="10">
        <v>6.9</v>
      </c>
      <c r="D882" s="10">
        <f t="shared" si="54"/>
        <v>31.075000000000003</v>
      </c>
      <c r="E882" s="10">
        <f t="shared" si="55"/>
        <v>31.075000000000003</v>
      </c>
      <c r="F882" s="10">
        <f t="shared" si="56"/>
        <v>22.204344328238133</v>
      </c>
      <c r="G882" s="10">
        <v>30.81476091</v>
      </c>
      <c r="H882" s="10"/>
    </row>
    <row r="883" spans="1:8" x14ac:dyDescent="0.3">
      <c r="A883" s="10">
        <f t="shared" si="57"/>
        <v>1974</v>
      </c>
      <c r="B883" s="10" t="s">
        <v>89</v>
      </c>
      <c r="C883" s="10">
        <v>71</v>
      </c>
      <c r="D883" s="10">
        <f t="shared" si="54"/>
        <v>31.075000000000003</v>
      </c>
      <c r="E883" s="10">
        <f t="shared" si="55"/>
        <v>30.383333333333333</v>
      </c>
      <c r="F883" s="10">
        <f t="shared" si="56"/>
        <v>233.68074602303895</v>
      </c>
      <c r="G883" s="10">
        <v>99.853818430000004</v>
      </c>
      <c r="H883" s="10"/>
    </row>
    <row r="884" spans="1:8" x14ac:dyDescent="0.3">
      <c r="A884" s="10">
        <f t="shared" si="57"/>
        <v>1974</v>
      </c>
      <c r="B884" s="10" t="s">
        <v>90</v>
      </c>
      <c r="C884" s="10">
        <v>136.69999999999999</v>
      </c>
      <c r="D884" s="10">
        <f t="shared" si="54"/>
        <v>29.691666666666666</v>
      </c>
      <c r="E884" s="10">
        <f t="shared" si="55"/>
        <v>30.4375</v>
      </c>
      <c r="F884" s="10">
        <f t="shared" si="56"/>
        <v>449.11704312114983</v>
      </c>
      <c r="G884" s="10">
        <v>347.75440950000001</v>
      </c>
      <c r="H884" s="10"/>
    </row>
    <row r="885" spans="1:8" x14ac:dyDescent="0.3">
      <c r="A885" s="10">
        <f t="shared" si="57"/>
        <v>1974</v>
      </c>
      <c r="B885" s="10" t="s">
        <v>91</v>
      </c>
      <c r="C885" s="10">
        <v>101.3</v>
      </c>
      <c r="D885" s="10">
        <f t="shared" si="54"/>
        <v>31.183333333333337</v>
      </c>
      <c r="E885" s="10">
        <f t="shared" si="55"/>
        <v>31.950000000000003</v>
      </c>
      <c r="F885" s="10">
        <f t="shared" si="56"/>
        <v>317.05790297339593</v>
      </c>
      <c r="G885" s="10">
        <v>317.7639446</v>
      </c>
      <c r="H885" s="10"/>
    </row>
    <row r="886" spans="1:8" x14ac:dyDescent="0.3">
      <c r="A886" s="10">
        <f t="shared" si="57"/>
        <v>1974</v>
      </c>
      <c r="B886" s="10" t="s">
        <v>92</v>
      </c>
      <c r="C886" s="10">
        <v>14.4</v>
      </c>
      <c r="D886" s="10">
        <f t="shared" si="54"/>
        <v>32.716666666666669</v>
      </c>
      <c r="E886" s="10">
        <f t="shared" si="55"/>
        <v>33.420833333333334</v>
      </c>
      <c r="F886" s="10">
        <f t="shared" si="56"/>
        <v>43.08689689564892</v>
      </c>
      <c r="G886" s="10">
        <v>162.91803630000001</v>
      </c>
      <c r="H886" s="10"/>
    </row>
    <row r="887" spans="1:8" x14ac:dyDescent="0.3">
      <c r="A887" s="10">
        <f t="shared" si="57"/>
        <v>1974</v>
      </c>
      <c r="B887" s="10" t="s">
        <v>93</v>
      </c>
      <c r="C887" s="10">
        <v>0.6</v>
      </c>
      <c r="D887" s="10">
        <f t="shared" si="54"/>
        <v>34.125</v>
      </c>
      <c r="E887" s="10">
        <f t="shared" si="55"/>
        <v>34.125</v>
      </c>
      <c r="F887" s="10">
        <f t="shared" si="56"/>
        <v>1.7582417582417582</v>
      </c>
      <c r="G887" s="10">
        <v>23.849435939999999</v>
      </c>
      <c r="H887" s="10"/>
    </row>
    <row r="888" spans="1:8" x14ac:dyDescent="0.3">
      <c r="A888" s="10">
        <f t="shared" si="57"/>
        <v>1974</v>
      </c>
      <c r="B888" s="10" t="s">
        <v>94</v>
      </c>
      <c r="C888" s="10">
        <v>0</v>
      </c>
      <c r="D888" s="10">
        <f t="shared" si="54"/>
        <v>34.125</v>
      </c>
      <c r="E888" s="10">
        <f t="shared" si="55"/>
        <v>33.975000000000001</v>
      </c>
      <c r="F888" s="10">
        <f t="shared" si="56"/>
        <v>0</v>
      </c>
      <c r="G888" s="10">
        <v>9.1832712749999992</v>
      </c>
      <c r="H888" s="10"/>
    </row>
    <row r="889" spans="1:8" x14ac:dyDescent="0.3">
      <c r="A889" s="10">
        <f t="shared" si="57"/>
        <v>1974</v>
      </c>
      <c r="B889" s="10" t="s">
        <v>95</v>
      </c>
      <c r="C889" s="10">
        <v>15.8</v>
      </c>
      <c r="D889" s="10">
        <f t="shared" si="54"/>
        <v>33.825000000000003</v>
      </c>
      <c r="E889" s="10">
        <f t="shared" si="55"/>
        <v>33.366666666666674</v>
      </c>
      <c r="F889" s="10">
        <f t="shared" si="56"/>
        <v>47.352647352647345</v>
      </c>
      <c r="G889" s="10">
        <v>25.58720173</v>
      </c>
      <c r="H889" s="10"/>
    </row>
    <row r="890" spans="1:8" x14ac:dyDescent="0.3">
      <c r="A890" s="10">
        <f t="shared" si="57"/>
        <v>1975</v>
      </c>
      <c r="B890" s="10" t="s">
        <v>84</v>
      </c>
      <c r="C890" s="10">
        <v>21.1</v>
      </c>
      <c r="D890" s="10">
        <f t="shared" si="54"/>
        <v>32.908333333333339</v>
      </c>
      <c r="E890" s="10">
        <f t="shared" si="55"/>
        <v>36.82083333333334</v>
      </c>
      <c r="F890" s="10">
        <f t="shared" si="56"/>
        <v>57.304515106936734</v>
      </c>
      <c r="G890" s="10">
        <v>53.032540509999997</v>
      </c>
      <c r="H890" s="10"/>
    </row>
    <row r="891" spans="1:8" x14ac:dyDescent="0.3">
      <c r="A891" s="10">
        <f t="shared" si="57"/>
        <v>1975</v>
      </c>
      <c r="B891" s="10" t="s">
        <v>85</v>
      </c>
      <c r="C891" s="10">
        <v>20.399999999999999</v>
      </c>
      <c r="D891" s="10">
        <f t="shared" si="54"/>
        <v>40.733333333333341</v>
      </c>
      <c r="E891" s="10">
        <f t="shared" si="55"/>
        <v>44.641666666666673</v>
      </c>
      <c r="F891" s="10">
        <f t="shared" si="56"/>
        <v>45.697218592495787</v>
      </c>
      <c r="G891" s="10">
        <v>54.877478410000002</v>
      </c>
      <c r="H891" s="10"/>
    </row>
    <row r="892" spans="1:8" x14ac:dyDescent="0.3">
      <c r="A892" s="10">
        <f t="shared" si="57"/>
        <v>1975</v>
      </c>
      <c r="B892" s="10" t="s">
        <v>86</v>
      </c>
      <c r="C892" s="10">
        <v>20</v>
      </c>
      <c r="D892" s="10">
        <f t="shared" si="54"/>
        <v>48.550000000000004</v>
      </c>
      <c r="E892" s="10">
        <f t="shared" si="55"/>
        <v>54.150000000000006</v>
      </c>
      <c r="F892" s="10">
        <f t="shared" si="56"/>
        <v>36.934441366574326</v>
      </c>
      <c r="G892" s="10">
        <v>48.786559269999998</v>
      </c>
      <c r="H892" s="10"/>
    </row>
    <row r="893" spans="1:8" x14ac:dyDescent="0.3">
      <c r="A893" s="10">
        <f t="shared" si="57"/>
        <v>1975</v>
      </c>
      <c r="B893" s="10" t="s">
        <v>87</v>
      </c>
      <c r="C893" s="10">
        <v>1.3</v>
      </c>
      <c r="D893" s="10">
        <f t="shared" si="54"/>
        <v>59.75</v>
      </c>
      <c r="E893" s="10">
        <f t="shared" si="55"/>
        <v>59.941666666666677</v>
      </c>
      <c r="F893" s="10">
        <f t="shared" si="56"/>
        <v>2.1687751981092727</v>
      </c>
      <c r="G893" s="10">
        <v>25.578543150000002</v>
      </c>
      <c r="H893" s="10"/>
    </row>
    <row r="894" spans="1:8" x14ac:dyDescent="0.3">
      <c r="A894" s="10">
        <f t="shared" si="57"/>
        <v>1975</v>
      </c>
      <c r="B894" s="10" t="s">
        <v>88</v>
      </c>
      <c r="C894" s="10">
        <v>3.3</v>
      </c>
      <c r="D894" s="10">
        <f t="shared" si="54"/>
        <v>60.133333333333347</v>
      </c>
      <c r="E894" s="10">
        <f t="shared" si="55"/>
        <v>60.133333333333347</v>
      </c>
      <c r="F894" s="10">
        <f t="shared" si="56"/>
        <v>5.4878048780487791</v>
      </c>
      <c r="G894" s="10">
        <v>30.81476091</v>
      </c>
      <c r="H894" s="10"/>
    </row>
    <row r="895" spans="1:8" x14ac:dyDescent="0.3">
      <c r="A895" s="10">
        <f t="shared" si="57"/>
        <v>1975</v>
      </c>
      <c r="B895" s="10" t="s">
        <v>89</v>
      </c>
      <c r="C895" s="10">
        <v>60</v>
      </c>
      <c r="D895" s="10">
        <f t="shared" si="54"/>
        <v>60.133333333333347</v>
      </c>
      <c r="E895" s="10">
        <f t="shared" si="55"/>
        <v>59.475000000000009</v>
      </c>
      <c r="F895" s="10">
        <f t="shared" si="56"/>
        <v>100.88272383354349</v>
      </c>
      <c r="G895" s="10">
        <v>99.853818430000004</v>
      </c>
      <c r="H895" s="10"/>
    </row>
    <row r="896" spans="1:8" x14ac:dyDescent="0.3">
      <c r="A896" s="10">
        <f t="shared" si="57"/>
        <v>1975</v>
      </c>
      <c r="B896" s="10" t="s">
        <v>90</v>
      </c>
      <c r="C896" s="10">
        <v>230.6</v>
      </c>
      <c r="D896" s="10">
        <f t="shared" si="54"/>
        <v>58.816666666666663</v>
      </c>
      <c r="E896" s="10">
        <f t="shared" si="55"/>
        <v>59.154166666666669</v>
      </c>
      <c r="F896" s="10">
        <f t="shared" si="56"/>
        <v>389.82883707825596</v>
      </c>
      <c r="G896" s="10">
        <v>347.75440950000001</v>
      </c>
      <c r="H896" s="10"/>
    </row>
    <row r="897" spans="1:8" x14ac:dyDescent="0.3">
      <c r="A897" s="10">
        <f t="shared" si="57"/>
        <v>1975</v>
      </c>
      <c r="B897" s="10" t="s">
        <v>91</v>
      </c>
      <c r="C897" s="10">
        <v>195.1</v>
      </c>
      <c r="D897" s="10">
        <f t="shared" si="54"/>
        <v>59.491666666666674</v>
      </c>
      <c r="E897" s="10">
        <f t="shared" si="55"/>
        <v>60.879166666666677</v>
      </c>
      <c r="F897" s="10">
        <f t="shared" si="56"/>
        <v>320.47087810553688</v>
      </c>
      <c r="G897" s="10">
        <v>317.7639446</v>
      </c>
      <c r="H897" s="10"/>
    </row>
    <row r="898" spans="1:8" x14ac:dyDescent="0.3">
      <c r="A898" s="10">
        <f t="shared" si="57"/>
        <v>1975</v>
      </c>
      <c r="B898" s="10" t="s">
        <v>92</v>
      </c>
      <c r="C898" s="10">
        <v>148.80000000000001</v>
      </c>
      <c r="D898" s="10">
        <f t="shared" si="54"/>
        <v>62.266666666666673</v>
      </c>
      <c r="E898" s="10">
        <f t="shared" si="55"/>
        <v>62.379166666666677</v>
      </c>
      <c r="F898" s="10">
        <f t="shared" si="56"/>
        <v>238.54117961392024</v>
      </c>
      <c r="G898" s="10">
        <v>162.91803630000001</v>
      </c>
      <c r="H898" s="10"/>
    </row>
    <row r="899" spans="1:8" x14ac:dyDescent="0.3">
      <c r="A899" s="10">
        <f t="shared" si="57"/>
        <v>1975</v>
      </c>
      <c r="B899" s="10" t="s">
        <v>93</v>
      </c>
      <c r="C899" s="10">
        <v>5.2</v>
      </c>
      <c r="D899" s="10">
        <f t="shared" si="54"/>
        <v>62.491666666666674</v>
      </c>
      <c r="E899" s="10">
        <f t="shared" si="55"/>
        <v>62.82916666666668</v>
      </c>
      <c r="F899" s="10">
        <f t="shared" si="56"/>
        <v>8.2764109025797445</v>
      </c>
      <c r="G899" s="10">
        <v>23.849435939999999</v>
      </c>
      <c r="H899" s="10"/>
    </row>
    <row r="900" spans="1:8" x14ac:dyDescent="0.3">
      <c r="A900" s="10">
        <f t="shared" si="57"/>
        <v>1975</v>
      </c>
      <c r="B900" s="10" t="s">
        <v>94</v>
      </c>
      <c r="C900" s="10">
        <v>0</v>
      </c>
      <c r="D900" s="10">
        <f t="shared" si="54"/>
        <v>63.166666666666679</v>
      </c>
      <c r="E900" s="10">
        <f t="shared" si="55"/>
        <v>63.550000000000011</v>
      </c>
      <c r="F900" s="10">
        <f t="shared" si="56"/>
        <v>0</v>
      </c>
      <c r="G900" s="10">
        <v>9.1832712749999992</v>
      </c>
      <c r="H900" s="10"/>
    </row>
    <row r="901" spans="1:8" x14ac:dyDescent="0.3">
      <c r="A901" s="10">
        <f t="shared" si="57"/>
        <v>1975</v>
      </c>
      <c r="B901" s="10" t="s">
        <v>95</v>
      </c>
      <c r="C901" s="10">
        <v>0</v>
      </c>
      <c r="D901" s="10">
        <f t="shared" si="54"/>
        <v>63.933333333333344</v>
      </c>
      <c r="E901" s="10">
        <f t="shared" si="55"/>
        <v>64.062500000000014</v>
      </c>
      <c r="F901" s="10">
        <f t="shared" si="56"/>
        <v>0</v>
      </c>
      <c r="G901" s="10">
        <v>25.58720173</v>
      </c>
      <c r="H901" s="10"/>
    </row>
    <row r="902" spans="1:8" x14ac:dyDescent="0.3">
      <c r="A902" s="10">
        <f t="shared" si="57"/>
        <v>1976</v>
      </c>
      <c r="B902" s="10" t="s">
        <v>84</v>
      </c>
      <c r="C902" s="10">
        <v>29.2</v>
      </c>
      <c r="D902" s="10">
        <f t="shared" si="54"/>
        <v>64.191666666666677</v>
      </c>
      <c r="E902" s="10">
        <f t="shared" si="55"/>
        <v>62.720833333333339</v>
      </c>
      <c r="F902" s="10">
        <f t="shared" si="56"/>
        <v>46.555503886268511</v>
      </c>
      <c r="G902" s="10">
        <v>53.032540509999997</v>
      </c>
      <c r="H902" s="10"/>
    </row>
    <row r="903" spans="1:8" x14ac:dyDescent="0.3">
      <c r="A903" s="10">
        <f t="shared" si="57"/>
        <v>1976</v>
      </c>
      <c r="B903" s="10" t="s">
        <v>85</v>
      </c>
      <c r="C903" s="10">
        <v>53.7</v>
      </c>
      <c r="D903" s="10">
        <f t="shared" si="54"/>
        <v>61.25</v>
      </c>
      <c r="E903" s="10">
        <f t="shared" si="55"/>
        <v>66.400000000000006</v>
      </c>
      <c r="F903" s="10">
        <f t="shared" si="56"/>
        <v>80.873493975903614</v>
      </c>
      <c r="G903" s="10">
        <v>54.877478410000002</v>
      </c>
      <c r="H903" s="10"/>
    </row>
    <row r="904" spans="1:8" x14ac:dyDescent="0.3">
      <c r="A904" s="10">
        <f t="shared" si="57"/>
        <v>1976</v>
      </c>
      <c r="B904" s="10" t="s">
        <v>86</v>
      </c>
      <c r="C904" s="10">
        <v>22.7</v>
      </c>
      <c r="D904" s="10">
        <f t="shared" si="54"/>
        <v>71.55</v>
      </c>
      <c r="E904" s="10">
        <f t="shared" si="55"/>
        <v>68.895833333333329</v>
      </c>
      <c r="F904" s="10">
        <f t="shared" si="56"/>
        <v>32.948291502872699</v>
      </c>
      <c r="G904" s="10">
        <v>48.786559269999998</v>
      </c>
      <c r="H904" s="10"/>
    </row>
    <row r="905" spans="1:8" x14ac:dyDescent="0.3">
      <c r="A905" s="10">
        <f t="shared" si="57"/>
        <v>1976</v>
      </c>
      <c r="B905" s="10" t="s">
        <v>87</v>
      </c>
      <c r="C905" s="10">
        <v>9.4</v>
      </c>
      <c r="D905" s="10">
        <f t="shared" ref="D905:D968" si="58">AVERAGE(C899:C910)</f>
        <v>66.24166666666666</v>
      </c>
      <c r="E905" s="10">
        <f t="shared" ref="E905:E968" si="59">AVERAGE(D905,D906)</f>
        <v>66.208333333333329</v>
      </c>
      <c r="F905" s="10">
        <f t="shared" si="56"/>
        <v>14.19760855884204</v>
      </c>
      <c r="G905" s="10">
        <v>25.578543150000002</v>
      </c>
      <c r="H905" s="10"/>
    </row>
    <row r="906" spans="1:8" x14ac:dyDescent="0.3">
      <c r="A906" s="10">
        <f t="shared" si="57"/>
        <v>1976</v>
      </c>
      <c r="B906" s="10" t="s">
        <v>88</v>
      </c>
      <c r="C906" s="10">
        <v>12.5</v>
      </c>
      <c r="D906" s="10">
        <f t="shared" si="58"/>
        <v>66.174999999999997</v>
      </c>
      <c r="E906" s="10">
        <f t="shared" si="59"/>
        <v>66.174999999999997</v>
      </c>
      <c r="F906" s="10">
        <f t="shared" ref="F906:F969" si="60">C906*100/E906</f>
        <v>18.889308651303363</v>
      </c>
      <c r="G906" s="10">
        <v>30.81476091</v>
      </c>
      <c r="H906" s="10"/>
    </row>
    <row r="907" spans="1:8" x14ac:dyDescent="0.3">
      <c r="A907" s="10">
        <f t="shared" si="57"/>
        <v>1976</v>
      </c>
      <c r="B907" s="10" t="s">
        <v>89</v>
      </c>
      <c r="C907" s="10">
        <v>63.1</v>
      </c>
      <c r="D907" s="10">
        <f t="shared" si="58"/>
        <v>66.174999999999997</v>
      </c>
      <c r="E907" s="10">
        <f t="shared" si="59"/>
        <v>66.195833333333326</v>
      </c>
      <c r="F907" s="10">
        <f t="shared" si="60"/>
        <v>95.323220242965959</v>
      </c>
      <c r="G907" s="10">
        <v>99.853818430000004</v>
      </c>
      <c r="H907" s="10"/>
    </row>
    <row r="908" spans="1:8" x14ac:dyDescent="0.3">
      <c r="A908" s="10">
        <f t="shared" si="57"/>
        <v>1976</v>
      </c>
      <c r="B908" s="10" t="s">
        <v>90</v>
      </c>
      <c r="C908" s="10">
        <v>195.3</v>
      </c>
      <c r="D908" s="10">
        <f t="shared" si="58"/>
        <v>66.216666666666669</v>
      </c>
      <c r="E908" s="10">
        <f t="shared" si="59"/>
        <v>66.57083333333334</v>
      </c>
      <c r="F908" s="10">
        <f t="shared" si="60"/>
        <v>293.37172185015959</v>
      </c>
      <c r="G908" s="10">
        <v>347.75440950000001</v>
      </c>
      <c r="H908" s="10"/>
    </row>
    <row r="909" spans="1:8" x14ac:dyDescent="0.3">
      <c r="A909" s="10">
        <f t="shared" si="57"/>
        <v>1976</v>
      </c>
      <c r="B909" s="10" t="s">
        <v>91</v>
      </c>
      <c r="C909" s="10">
        <v>318.7</v>
      </c>
      <c r="D909" s="10">
        <f t="shared" si="58"/>
        <v>66.925000000000011</v>
      </c>
      <c r="E909" s="10">
        <f t="shared" si="59"/>
        <v>64.708333333333343</v>
      </c>
      <c r="F909" s="10">
        <f t="shared" si="60"/>
        <v>492.51770766258846</v>
      </c>
      <c r="G909" s="10">
        <v>317.7639446</v>
      </c>
      <c r="H909" s="10"/>
    </row>
    <row r="910" spans="1:8" x14ac:dyDescent="0.3">
      <c r="A910" s="10">
        <f t="shared" si="57"/>
        <v>1976</v>
      </c>
      <c r="B910" s="10" t="s">
        <v>92</v>
      </c>
      <c r="C910" s="10">
        <v>85.1</v>
      </c>
      <c r="D910" s="10">
        <f t="shared" si="58"/>
        <v>62.491666666666674</v>
      </c>
      <c r="E910" s="10">
        <f t="shared" si="59"/>
        <v>61.587500000000006</v>
      </c>
      <c r="F910" s="10">
        <f t="shared" si="60"/>
        <v>138.17738989242946</v>
      </c>
      <c r="G910" s="10">
        <v>162.91803630000001</v>
      </c>
      <c r="H910" s="10"/>
    </row>
    <row r="911" spans="1:8" x14ac:dyDescent="0.3">
      <c r="A911" s="10">
        <f t="shared" ref="A911:A974" si="61">A899+1</f>
        <v>1976</v>
      </c>
      <c r="B911" s="10" t="s">
        <v>93</v>
      </c>
      <c r="C911" s="10">
        <v>4.4000000000000004</v>
      </c>
      <c r="D911" s="10">
        <f t="shared" si="58"/>
        <v>60.683333333333337</v>
      </c>
      <c r="E911" s="10">
        <f t="shared" si="59"/>
        <v>61.837500000000006</v>
      </c>
      <c r="F911" s="10">
        <f t="shared" si="60"/>
        <v>7.1154234889832226</v>
      </c>
      <c r="G911" s="10">
        <v>23.849435939999999</v>
      </c>
      <c r="H911" s="10"/>
    </row>
    <row r="912" spans="1:8" x14ac:dyDescent="0.3">
      <c r="A912" s="10">
        <f t="shared" si="61"/>
        <v>1976</v>
      </c>
      <c r="B912" s="10" t="s">
        <v>94</v>
      </c>
      <c r="C912" s="10">
        <v>0</v>
      </c>
      <c r="D912" s="10">
        <f t="shared" si="58"/>
        <v>62.991666666666667</v>
      </c>
      <c r="E912" s="10">
        <f t="shared" si="59"/>
        <v>64.216666666666669</v>
      </c>
      <c r="F912" s="10">
        <f t="shared" si="60"/>
        <v>0</v>
      </c>
      <c r="G912" s="10">
        <v>9.1832712749999992</v>
      </c>
      <c r="H912" s="10"/>
    </row>
    <row r="913" spans="1:8" x14ac:dyDescent="0.3">
      <c r="A913" s="10">
        <f t="shared" si="61"/>
        <v>1976</v>
      </c>
      <c r="B913" s="10" t="s">
        <v>95</v>
      </c>
      <c r="C913" s="10">
        <v>0.5</v>
      </c>
      <c r="D913" s="10">
        <f t="shared" si="58"/>
        <v>65.441666666666677</v>
      </c>
      <c r="E913" s="10">
        <f t="shared" si="59"/>
        <v>65.408333333333331</v>
      </c>
      <c r="F913" s="10">
        <f t="shared" si="60"/>
        <v>0.7644285896292522</v>
      </c>
      <c r="G913" s="10">
        <v>25.58720173</v>
      </c>
      <c r="H913" s="10"/>
    </row>
    <row r="914" spans="1:8" x14ac:dyDescent="0.3">
      <c r="A914" s="10">
        <f t="shared" si="61"/>
        <v>1977</v>
      </c>
      <c r="B914" s="10" t="s">
        <v>84</v>
      </c>
      <c r="C914" s="10">
        <v>37.700000000000003</v>
      </c>
      <c r="D914" s="10">
        <f t="shared" si="58"/>
        <v>65.375</v>
      </c>
      <c r="E914" s="10">
        <f t="shared" si="59"/>
        <v>65.908333333333331</v>
      </c>
      <c r="F914" s="10">
        <f t="shared" si="60"/>
        <v>57.200657478821604</v>
      </c>
      <c r="G914" s="10">
        <v>53.032540509999997</v>
      </c>
      <c r="H914" s="10"/>
    </row>
    <row r="915" spans="1:8" x14ac:dyDescent="0.3">
      <c r="A915" s="10">
        <f t="shared" si="61"/>
        <v>1977</v>
      </c>
      <c r="B915" s="10" t="s">
        <v>85</v>
      </c>
      <c r="C915" s="10">
        <v>0.5</v>
      </c>
      <c r="D915" s="10">
        <f t="shared" si="58"/>
        <v>66.441666666666663</v>
      </c>
      <c r="E915" s="10">
        <f t="shared" si="59"/>
        <v>60.49166666666666</v>
      </c>
      <c r="F915" s="10">
        <f t="shared" si="60"/>
        <v>0.82656013224962122</v>
      </c>
      <c r="G915" s="10">
        <v>54.877478410000002</v>
      </c>
      <c r="H915" s="10"/>
    </row>
    <row r="916" spans="1:8" x14ac:dyDescent="0.3">
      <c r="A916" s="10">
        <f t="shared" si="61"/>
        <v>1977</v>
      </c>
      <c r="B916" s="10" t="s">
        <v>86</v>
      </c>
      <c r="C916" s="10">
        <v>1</v>
      </c>
      <c r="D916" s="10">
        <f t="shared" si="58"/>
        <v>54.541666666666664</v>
      </c>
      <c r="E916" s="10">
        <f t="shared" si="59"/>
        <v>56</v>
      </c>
      <c r="F916" s="10">
        <f t="shared" si="60"/>
        <v>1.7857142857142858</v>
      </c>
      <c r="G916" s="10">
        <v>48.786559269999998</v>
      </c>
      <c r="H916" s="10"/>
    </row>
    <row r="917" spans="1:8" x14ac:dyDescent="0.3">
      <c r="A917" s="10">
        <f t="shared" si="61"/>
        <v>1977</v>
      </c>
      <c r="B917" s="10" t="s">
        <v>87</v>
      </c>
      <c r="C917" s="10">
        <v>37.1</v>
      </c>
      <c r="D917" s="10">
        <f t="shared" si="58"/>
        <v>57.458333333333336</v>
      </c>
      <c r="E917" s="10">
        <f t="shared" si="59"/>
        <v>57.550000000000004</v>
      </c>
      <c r="F917" s="10">
        <f t="shared" si="60"/>
        <v>64.465682015638563</v>
      </c>
      <c r="G917" s="10">
        <v>25.578543150000002</v>
      </c>
      <c r="H917" s="10"/>
    </row>
    <row r="918" spans="1:8" x14ac:dyDescent="0.3">
      <c r="A918" s="10">
        <f t="shared" si="61"/>
        <v>1977</v>
      </c>
      <c r="B918" s="10" t="s">
        <v>88</v>
      </c>
      <c r="C918" s="10">
        <v>41.9</v>
      </c>
      <c r="D918" s="10">
        <f t="shared" si="58"/>
        <v>57.641666666666673</v>
      </c>
      <c r="E918" s="10">
        <f t="shared" si="59"/>
        <v>57.658333333333339</v>
      </c>
      <c r="F918" s="10">
        <f t="shared" si="60"/>
        <v>72.669460904755013</v>
      </c>
      <c r="G918" s="10">
        <v>30.81476091</v>
      </c>
      <c r="H918" s="10"/>
    </row>
    <row r="919" spans="1:8" x14ac:dyDescent="0.3">
      <c r="A919" s="10">
        <f t="shared" si="61"/>
        <v>1977</v>
      </c>
      <c r="B919" s="10" t="s">
        <v>89</v>
      </c>
      <c r="C919" s="10">
        <v>62.3</v>
      </c>
      <c r="D919" s="10">
        <f t="shared" si="58"/>
        <v>57.675000000000004</v>
      </c>
      <c r="E919" s="10">
        <f t="shared" si="59"/>
        <v>58.533333333333339</v>
      </c>
      <c r="F919" s="10">
        <f t="shared" si="60"/>
        <v>106.43507972665147</v>
      </c>
      <c r="G919" s="10">
        <v>99.853818430000004</v>
      </c>
      <c r="H919" s="10"/>
    </row>
    <row r="920" spans="1:8" x14ac:dyDescent="0.3">
      <c r="A920" s="10">
        <f t="shared" si="61"/>
        <v>1977</v>
      </c>
      <c r="B920" s="10" t="s">
        <v>90</v>
      </c>
      <c r="C920" s="10">
        <v>208.1</v>
      </c>
      <c r="D920" s="10">
        <f t="shared" si="58"/>
        <v>59.391666666666673</v>
      </c>
      <c r="E920" s="10">
        <f t="shared" si="59"/>
        <v>57.991666666666674</v>
      </c>
      <c r="F920" s="10">
        <f t="shared" si="60"/>
        <v>358.84466158930877</v>
      </c>
      <c r="G920" s="10">
        <v>347.75440950000001</v>
      </c>
      <c r="H920" s="10"/>
    </row>
    <row r="921" spans="1:8" x14ac:dyDescent="0.3">
      <c r="A921" s="10">
        <f t="shared" si="61"/>
        <v>1977</v>
      </c>
      <c r="B921" s="10" t="s">
        <v>91</v>
      </c>
      <c r="C921" s="10">
        <v>175.9</v>
      </c>
      <c r="D921" s="10">
        <f t="shared" si="58"/>
        <v>56.591666666666669</v>
      </c>
      <c r="E921" s="10">
        <f t="shared" si="59"/>
        <v>57.82083333333334</v>
      </c>
      <c r="F921" s="10">
        <f t="shared" si="60"/>
        <v>304.2156085609281</v>
      </c>
      <c r="G921" s="10">
        <v>317.7639446</v>
      </c>
      <c r="H921" s="10"/>
    </row>
    <row r="922" spans="1:8" x14ac:dyDescent="0.3">
      <c r="A922" s="10">
        <f t="shared" si="61"/>
        <v>1977</v>
      </c>
      <c r="B922" s="10" t="s">
        <v>92</v>
      </c>
      <c r="C922" s="10">
        <v>120.1</v>
      </c>
      <c r="D922" s="10">
        <f t="shared" si="58"/>
        <v>59.050000000000004</v>
      </c>
      <c r="E922" s="10">
        <f t="shared" si="59"/>
        <v>61.720833333333331</v>
      </c>
      <c r="F922" s="10">
        <f t="shared" si="60"/>
        <v>194.58583676500371</v>
      </c>
      <c r="G922" s="10">
        <v>162.91803630000001</v>
      </c>
      <c r="H922" s="10"/>
    </row>
    <row r="923" spans="1:8" x14ac:dyDescent="0.3">
      <c r="A923" s="10">
        <f t="shared" si="61"/>
        <v>1977</v>
      </c>
      <c r="B923" s="10" t="s">
        <v>93</v>
      </c>
      <c r="C923" s="10">
        <v>6.6</v>
      </c>
      <c r="D923" s="10">
        <f t="shared" si="58"/>
        <v>64.391666666666666</v>
      </c>
      <c r="E923" s="10">
        <f t="shared" si="59"/>
        <v>62.962499999999999</v>
      </c>
      <c r="F923" s="10">
        <f t="shared" si="60"/>
        <v>10.482430017867779</v>
      </c>
      <c r="G923" s="10">
        <v>23.849435939999999</v>
      </c>
      <c r="H923" s="10"/>
    </row>
    <row r="924" spans="1:8" x14ac:dyDescent="0.3">
      <c r="A924" s="10">
        <f t="shared" si="61"/>
        <v>1977</v>
      </c>
      <c r="B924" s="10" t="s">
        <v>94</v>
      </c>
      <c r="C924" s="10">
        <v>0.4</v>
      </c>
      <c r="D924" s="10">
        <f t="shared" si="58"/>
        <v>61.533333333333331</v>
      </c>
      <c r="E924" s="10">
        <f t="shared" si="59"/>
        <v>59.86666666666666</v>
      </c>
      <c r="F924" s="10">
        <f t="shared" si="60"/>
        <v>0.66815144766147005</v>
      </c>
      <c r="G924" s="10">
        <v>9.1832712749999992</v>
      </c>
      <c r="H924" s="10"/>
    </row>
    <row r="925" spans="1:8" x14ac:dyDescent="0.3">
      <c r="A925" s="10">
        <f t="shared" si="61"/>
        <v>1977</v>
      </c>
      <c r="B925" s="10" t="s">
        <v>95</v>
      </c>
      <c r="C925" s="10">
        <v>21.1</v>
      </c>
      <c r="D925" s="10">
        <f t="shared" si="58"/>
        <v>58.199999999999996</v>
      </c>
      <c r="E925" s="10">
        <f t="shared" si="59"/>
        <v>59.737499999999997</v>
      </c>
      <c r="F925" s="10">
        <f t="shared" si="60"/>
        <v>35.321196903117809</v>
      </c>
      <c r="G925" s="10">
        <v>25.58720173</v>
      </c>
      <c r="H925" s="10"/>
    </row>
    <row r="926" spans="1:8" x14ac:dyDescent="0.3">
      <c r="A926" s="10">
        <f t="shared" si="61"/>
        <v>1978</v>
      </c>
      <c r="B926" s="10" t="s">
        <v>84</v>
      </c>
      <c r="C926" s="10">
        <v>4.0999999999999996</v>
      </c>
      <c r="D926" s="10">
        <f t="shared" si="58"/>
        <v>61.275000000000006</v>
      </c>
      <c r="E926" s="10">
        <f t="shared" si="59"/>
        <v>62.162500000000009</v>
      </c>
      <c r="F926" s="10">
        <f t="shared" si="60"/>
        <v>6.5956163281721274</v>
      </c>
      <c r="G926" s="10">
        <v>53.032540509999997</v>
      </c>
      <c r="H926" s="10"/>
    </row>
    <row r="927" spans="1:8" x14ac:dyDescent="0.3">
      <c r="A927" s="10">
        <f t="shared" si="61"/>
        <v>1978</v>
      </c>
      <c r="B927" s="10" t="s">
        <v>85</v>
      </c>
      <c r="C927" s="10">
        <v>30</v>
      </c>
      <c r="D927" s="10">
        <f t="shared" si="58"/>
        <v>63.050000000000004</v>
      </c>
      <c r="E927" s="10">
        <f t="shared" si="59"/>
        <v>65.370833333333337</v>
      </c>
      <c r="F927" s="10">
        <f t="shared" si="60"/>
        <v>45.892026260437248</v>
      </c>
      <c r="G927" s="10">
        <v>54.877478410000002</v>
      </c>
      <c r="H927" s="10"/>
    </row>
    <row r="928" spans="1:8" x14ac:dyDescent="0.3">
      <c r="A928" s="10">
        <f t="shared" si="61"/>
        <v>1978</v>
      </c>
      <c r="B928" s="10" t="s">
        <v>86</v>
      </c>
      <c r="C928" s="10">
        <v>65.099999999999994</v>
      </c>
      <c r="D928" s="10">
        <f t="shared" si="58"/>
        <v>67.691666666666677</v>
      </c>
      <c r="E928" s="10">
        <f t="shared" si="59"/>
        <v>64.591666666666669</v>
      </c>
      <c r="F928" s="10">
        <f t="shared" si="60"/>
        <v>100.78699522642238</v>
      </c>
      <c r="G928" s="10">
        <v>48.786559269999998</v>
      </c>
      <c r="H928" s="10"/>
    </row>
    <row r="929" spans="1:8" x14ac:dyDescent="0.3">
      <c r="A929" s="10">
        <f t="shared" si="61"/>
        <v>1978</v>
      </c>
      <c r="B929" s="10" t="s">
        <v>87</v>
      </c>
      <c r="C929" s="10">
        <v>2.8</v>
      </c>
      <c r="D929" s="10">
        <f t="shared" si="58"/>
        <v>61.491666666666674</v>
      </c>
      <c r="E929" s="10">
        <f t="shared" si="59"/>
        <v>61.3125</v>
      </c>
      <c r="F929" s="10">
        <f t="shared" si="60"/>
        <v>4.5667686034658512</v>
      </c>
      <c r="G929" s="10">
        <v>25.578543150000002</v>
      </c>
      <c r="H929" s="10"/>
    </row>
    <row r="930" spans="1:8" x14ac:dyDescent="0.3">
      <c r="A930" s="10">
        <f t="shared" si="61"/>
        <v>1978</v>
      </c>
      <c r="B930" s="10" t="s">
        <v>88</v>
      </c>
      <c r="C930" s="10">
        <v>1.9</v>
      </c>
      <c r="D930" s="10">
        <f t="shared" si="58"/>
        <v>61.133333333333333</v>
      </c>
      <c r="E930" s="10">
        <f t="shared" si="59"/>
        <v>61.454166666666666</v>
      </c>
      <c r="F930" s="10">
        <f t="shared" si="60"/>
        <v>3.0917350328835855</v>
      </c>
      <c r="G930" s="10">
        <v>30.81476091</v>
      </c>
      <c r="H930" s="10"/>
    </row>
    <row r="931" spans="1:8" x14ac:dyDescent="0.3">
      <c r="A931" s="10">
        <f t="shared" si="61"/>
        <v>1978</v>
      </c>
      <c r="B931" s="10" t="s">
        <v>89</v>
      </c>
      <c r="C931" s="10">
        <v>99.2</v>
      </c>
      <c r="D931" s="10">
        <f t="shared" si="58"/>
        <v>61.775000000000006</v>
      </c>
      <c r="E931" s="10">
        <f t="shared" si="59"/>
        <v>60.916666666666671</v>
      </c>
      <c r="F931" s="10">
        <f t="shared" si="60"/>
        <v>162.84541723666209</v>
      </c>
      <c r="G931" s="10">
        <v>99.853818430000004</v>
      </c>
      <c r="H931" s="10"/>
    </row>
    <row r="932" spans="1:8" x14ac:dyDescent="0.3">
      <c r="A932" s="10">
        <f t="shared" si="61"/>
        <v>1978</v>
      </c>
      <c r="B932" s="10" t="s">
        <v>90</v>
      </c>
      <c r="C932" s="10">
        <v>229.4</v>
      </c>
      <c r="D932" s="10">
        <f t="shared" si="58"/>
        <v>60.058333333333337</v>
      </c>
      <c r="E932" s="10">
        <f t="shared" si="59"/>
        <v>60.966666666666669</v>
      </c>
      <c r="F932" s="10">
        <f t="shared" si="60"/>
        <v>376.27118644067798</v>
      </c>
      <c r="G932" s="10">
        <v>347.75440950000001</v>
      </c>
      <c r="H932" s="10"/>
    </row>
    <row r="933" spans="1:8" x14ac:dyDescent="0.3">
      <c r="A933" s="10">
        <f t="shared" si="61"/>
        <v>1978</v>
      </c>
      <c r="B933" s="10" t="s">
        <v>91</v>
      </c>
      <c r="C933" s="10">
        <v>231.6</v>
      </c>
      <c r="D933" s="10">
        <f t="shared" si="58"/>
        <v>61.875</v>
      </c>
      <c r="E933" s="10">
        <f t="shared" si="59"/>
        <v>63.62083333333333</v>
      </c>
      <c r="F933" s="10">
        <f t="shared" si="60"/>
        <v>364.0316982120637</v>
      </c>
      <c r="G933" s="10">
        <v>317.7639446</v>
      </c>
      <c r="H933" s="10"/>
    </row>
    <row r="934" spans="1:8" x14ac:dyDescent="0.3">
      <c r="A934" s="10">
        <f t="shared" si="61"/>
        <v>1978</v>
      </c>
      <c r="B934" s="10" t="s">
        <v>92</v>
      </c>
      <c r="C934" s="10">
        <v>45.7</v>
      </c>
      <c r="D934" s="10">
        <f t="shared" si="58"/>
        <v>65.36666666666666</v>
      </c>
      <c r="E934" s="10">
        <f t="shared" si="59"/>
        <v>64.558333333333337</v>
      </c>
      <c r="F934" s="10">
        <f t="shared" si="60"/>
        <v>70.78869239705692</v>
      </c>
      <c r="G934" s="10">
        <v>162.91803630000001</v>
      </c>
      <c r="H934" s="10"/>
    </row>
    <row r="935" spans="1:8" x14ac:dyDescent="0.3">
      <c r="A935" s="10">
        <f t="shared" si="61"/>
        <v>1978</v>
      </c>
      <c r="B935" s="10" t="s">
        <v>93</v>
      </c>
      <c r="C935" s="10">
        <v>2.2999999999999998</v>
      </c>
      <c r="D935" s="10">
        <f t="shared" si="58"/>
        <v>63.75</v>
      </c>
      <c r="E935" s="10">
        <f t="shared" si="59"/>
        <v>63.916666666666664</v>
      </c>
      <c r="F935" s="10">
        <f t="shared" si="60"/>
        <v>3.5984354628422421</v>
      </c>
      <c r="G935" s="10">
        <v>23.849435939999999</v>
      </c>
      <c r="H935" s="10"/>
    </row>
    <row r="936" spans="1:8" x14ac:dyDescent="0.3">
      <c r="A936" s="10">
        <f t="shared" si="61"/>
        <v>1978</v>
      </c>
      <c r="B936" s="10" t="s">
        <v>94</v>
      </c>
      <c r="C936" s="10">
        <v>8.1</v>
      </c>
      <c r="D936" s="10">
        <f t="shared" si="58"/>
        <v>64.083333333333329</v>
      </c>
      <c r="E936" s="10">
        <f t="shared" si="59"/>
        <v>64.929166666666674</v>
      </c>
      <c r="F936" s="10">
        <f t="shared" si="60"/>
        <v>12.475133157928511</v>
      </c>
      <c r="G936" s="10">
        <v>9.1832712749999992</v>
      </c>
      <c r="H936" s="10"/>
    </row>
    <row r="937" spans="1:8" x14ac:dyDescent="0.3">
      <c r="A937" s="10">
        <f t="shared" si="61"/>
        <v>1978</v>
      </c>
      <c r="B937" s="10" t="s">
        <v>95</v>
      </c>
      <c r="C937" s="10">
        <v>0.5</v>
      </c>
      <c r="D937" s="10">
        <f t="shared" si="58"/>
        <v>65.775000000000006</v>
      </c>
      <c r="E937" s="10">
        <f t="shared" si="59"/>
        <v>63.19583333333334</v>
      </c>
      <c r="F937" s="10">
        <f t="shared" si="60"/>
        <v>0.79119140238676067</v>
      </c>
      <c r="G937" s="10">
        <v>25.58720173</v>
      </c>
      <c r="H937" s="10"/>
    </row>
    <row r="938" spans="1:8" x14ac:dyDescent="0.3">
      <c r="A938" s="10">
        <f t="shared" si="61"/>
        <v>1979</v>
      </c>
      <c r="B938" s="10" t="s">
        <v>84</v>
      </c>
      <c r="C938" s="10">
        <v>25.9</v>
      </c>
      <c r="D938" s="10">
        <f t="shared" si="58"/>
        <v>60.616666666666667</v>
      </c>
      <c r="E938" s="10">
        <f t="shared" si="59"/>
        <v>57.204166666666666</v>
      </c>
      <c r="F938" s="10">
        <f t="shared" si="60"/>
        <v>45.276422172044576</v>
      </c>
      <c r="G938" s="10">
        <v>53.032540509999997</v>
      </c>
      <c r="H938" s="10"/>
    </row>
    <row r="939" spans="1:8" x14ac:dyDescent="0.3">
      <c r="A939" s="10">
        <f t="shared" si="61"/>
        <v>1979</v>
      </c>
      <c r="B939" s="10" t="s">
        <v>85</v>
      </c>
      <c r="C939" s="10">
        <v>71.900000000000006</v>
      </c>
      <c r="D939" s="10">
        <f t="shared" si="58"/>
        <v>53.791666666666664</v>
      </c>
      <c r="E939" s="10">
        <f t="shared" si="59"/>
        <v>46.083333333333336</v>
      </c>
      <c r="F939" s="10">
        <f t="shared" si="60"/>
        <v>156.02169981916819</v>
      </c>
      <c r="G939" s="10">
        <v>54.877478410000002</v>
      </c>
      <c r="H939" s="10"/>
    </row>
    <row r="940" spans="1:8" x14ac:dyDescent="0.3">
      <c r="A940" s="10">
        <f t="shared" si="61"/>
        <v>1979</v>
      </c>
      <c r="B940" s="10" t="s">
        <v>86</v>
      </c>
      <c r="C940" s="10">
        <v>45.7</v>
      </c>
      <c r="D940" s="10">
        <f t="shared" si="58"/>
        <v>38.375000000000007</v>
      </c>
      <c r="E940" s="10">
        <f t="shared" si="59"/>
        <v>38.350000000000009</v>
      </c>
      <c r="F940" s="10">
        <f t="shared" si="60"/>
        <v>119.16558018252931</v>
      </c>
      <c r="G940" s="10">
        <v>48.786559269999998</v>
      </c>
      <c r="H940" s="10"/>
    </row>
    <row r="941" spans="1:8" x14ac:dyDescent="0.3">
      <c r="A941" s="10">
        <f t="shared" si="61"/>
        <v>1979</v>
      </c>
      <c r="B941" s="10" t="s">
        <v>87</v>
      </c>
      <c r="C941" s="10">
        <v>6.8</v>
      </c>
      <c r="D941" s="10">
        <f t="shared" si="58"/>
        <v>38.325000000000003</v>
      </c>
      <c r="E941" s="10">
        <f t="shared" si="59"/>
        <v>38.3125</v>
      </c>
      <c r="F941" s="10">
        <f t="shared" si="60"/>
        <v>17.748776508972266</v>
      </c>
      <c r="G941" s="10">
        <v>25.578543150000002</v>
      </c>
      <c r="H941" s="10"/>
    </row>
    <row r="942" spans="1:8" x14ac:dyDescent="0.3">
      <c r="A942" s="10">
        <f t="shared" si="61"/>
        <v>1979</v>
      </c>
      <c r="B942" s="10" t="s">
        <v>88</v>
      </c>
      <c r="C942" s="10">
        <v>22.2</v>
      </c>
      <c r="D942" s="10">
        <f t="shared" si="58"/>
        <v>38.300000000000004</v>
      </c>
      <c r="E942" s="10">
        <f t="shared" si="59"/>
        <v>38.287500000000009</v>
      </c>
      <c r="F942" s="10">
        <f t="shared" si="60"/>
        <v>57.982370225269328</v>
      </c>
      <c r="G942" s="10">
        <v>30.81476091</v>
      </c>
      <c r="H942" s="10"/>
    </row>
    <row r="943" spans="1:8" x14ac:dyDescent="0.3">
      <c r="A943" s="10">
        <f t="shared" si="61"/>
        <v>1979</v>
      </c>
      <c r="B943" s="10" t="s">
        <v>89</v>
      </c>
      <c r="C943" s="10">
        <v>37.299999999999997</v>
      </c>
      <c r="D943" s="10">
        <f t="shared" si="58"/>
        <v>38.275000000000006</v>
      </c>
      <c r="E943" s="10">
        <f t="shared" si="59"/>
        <v>38.466666666666669</v>
      </c>
      <c r="F943" s="10">
        <f t="shared" si="60"/>
        <v>96.967071057192356</v>
      </c>
      <c r="G943" s="10">
        <v>99.853818430000004</v>
      </c>
      <c r="H943" s="10"/>
    </row>
    <row r="944" spans="1:8" x14ac:dyDescent="0.3">
      <c r="A944" s="10">
        <f t="shared" si="61"/>
        <v>1979</v>
      </c>
      <c r="B944" s="10" t="s">
        <v>90</v>
      </c>
      <c r="C944" s="10">
        <v>147.5</v>
      </c>
      <c r="D944" s="10">
        <f t="shared" si="58"/>
        <v>38.658333333333339</v>
      </c>
      <c r="E944" s="10">
        <f t="shared" si="59"/>
        <v>38.387500000000003</v>
      </c>
      <c r="F944" s="10">
        <f t="shared" si="60"/>
        <v>384.23966134809507</v>
      </c>
      <c r="G944" s="10">
        <v>347.75440950000001</v>
      </c>
      <c r="H944" s="10"/>
    </row>
    <row r="945" spans="1:8" x14ac:dyDescent="0.3">
      <c r="A945" s="10">
        <f t="shared" si="61"/>
        <v>1979</v>
      </c>
      <c r="B945" s="10" t="s">
        <v>91</v>
      </c>
      <c r="C945" s="10">
        <v>46.6</v>
      </c>
      <c r="D945" s="10">
        <f t="shared" si="58"/>
        <v>38.116666666666667</v>
      </c>
      <c r="E945" s="10">
        <f t="shared" si="59"/>
        <v>35.637500000000003</v>
      </c>
      <c r="F945" s="10">
        <f t="shared" si="60"/>
        <v>130.76113644335319</v>
      </c>
      <c r="G945" s="10">
        <v>317.7639446</v>
      </c>
      <c r="H945" s="10"/>
    </row>
    <row r="946" spans="1:8" x14ac:dyDescent="0.3">
      <c r="A946" s="10">
        <f t="shared" si="61"/>
        <v>1979</v>
      </c>
      <c r="B946" s="10" t="s">
        <v>92</v>
      </c>
      <c r="C946" s="10">
        <v>45.1</v>
      </c>
      <c r="D946" s="10">
        <f t="shared" si="58"/>
        <v>33.158333333333339</v>
      </c>
      <c r="E946" s="10">
        <f t="shared" si="59"/>
        <v>32.266666666666673</v>
      </c>
      <c r="F946" s="10">
        <f t="shared" si="60"/>
        <v>139.77272727272725</v>
      </c>
      <c r="G946" s="10">
        <v>162.91803630000001</v>
      </c>
      <c r="H946" s="10"/>
    </row>
    <row r="947" spans="1:8" x14ac:dyDescent="0.3">
      <c r="A947" s="10">
        <f t="shared" si="61"/>
        <v>1979</v>
      </c>
      <c r="B947" s="10" t="s">
        <v>93</v>
      </c>
      <c r="C947" s="10">
        <v>2</v>
      </c>
      <c r="D947" s="10">
        <f t="shared" si="58"/>
        <v>31.375000000000004</v>
      </c>
      <c r="E947" s="10">
        <f t="shared" si="59"/>
        <v>31.245833333333334</v>
      </c>
      <c r="F947" s="10">
        <f t="shared" si="60"/>
        <v>6.4008534471262832</v>
      </c>
      <c r="G947" s="10">
        <v>23.849435939999999</v>
      </c>
      <c r="H947" s="10"/>
    </row>
    <row r="948" spans="1:8" x14ac:dyDescent="0.3">
      <c r="A948" s="10">
        <f t="shared" si="61"/>
        <v>1979</v>
      </c>
      <c r="B948" s="10" t="s">
        <v>94</v>
      </c>
      <c r="C948" s="10">
        <v>7.8</v>
      </c>
      <c r="D948" s="10">
        <f t="shared" si="58"/>
        <v>31.116666666666664</v>
      </c>
      <c r="E948" s="10">
        <f t="shared" si="59"/>
        <v>30.249999999999996</v>
      </c>
      <c r="F948" s="10">
        <f t="shared" si="60"/>
        <v>25.785123966942152</v>
      </c>
      <c r="G948" s="10">
        <v>9.1832712749999992</v>
      </c>
      <c r="H948" s="10"/>
    </row>
    <row r="949" spans="1:8" x14ac:dyDescent="0.3">
      <c r="A949" s="10">
        <f t="shared" si="61"/>
        <v>1979</v>
      </c>
      <c r="B949" s="10" t="s">
        <v>95</v>
      </c>
      <c r="C949" s="10">
        <v>5.0999999999999996</v>
      </c>
      <c r="D949" s="10">
        <f t="shared" si="58"/>
        <v>29.383333333333329</v>
      </c>
      <c r="E949" s="10">
        <f t="shared" si="59"/>
        <v>30.05833333333333</v>
      </c>
      <c r="F949" s="10">
        <f t="shared" si="60"/>
        <v>16.967008594399779</v>
      </c>
      <c r="G949" s="10">
        <v>25.58720173</v>
      </c>
      <c r="H949" s="10"/>
    </row>
    <row r="950" spans="1:8" x14ac:dyDescent="0.3">
      <c r="A950" s="10">
        <f t="shared" si="61"/>
        <v>1980</v>
      </c>
      <c r="B950" s="10" t="s">
        <v>84</v>
      </c>
      <c r="C950" s="10">
        <v>19.399999999999999</v>
      </c>
      <c r="D950" s="10">
        <f t="shared" si="58"/>
        <v>30.733333333333331</v>
      </c>
      <c r="E950" s="10">
        <f t="shared" si="59"/>
        <v>37.783333333333331</v>
      </c>
      <c r="F950" s="10">
        <f t="shared" si="60"/>
        <v>51.345390383767089</v>
      </c>
      <c r="G950" s="10">
        <v>53.032540509999997</v>
      </c>
      <c r="H950" s="10"/>
    </row>
    <row r="951" spans="1:8" x14ac:dyDescent="0.3">
      <c r="A951" s="10">
        <f t="shared" si="61"/>
        <v>1980</v>
      </c>
      <c r="B951" s="10" t="s">
        <v>85</v>
      </c>
      <c r="C951" s="10">
        <v>12.4</v>
      </c>
      <c r="D951" s="10">
        <f t="shared" si="58"/>
        <v>44.833333333333336</v>
      </c>
      <c r="E951" s="10">
        <f t="shared" si="59"/>
        <v>47.983333333333334</v>
      </c>
      <c r="F951" s="10">
        <f t="shared" si="60"/>
        <v>25.84230635637374</v>
      </c>
      <c r="G951" s="10">
        <v>54.877478410000002</v>
      </c>
      <c r="H951" s="10"/>
    </row>
    <row r="952" spans="1:8" x14ac:dyDescent="0.3">
      <c r="A952" s="10">
        <f t="shared" si="61"/>
        <v>1980</v>
      </c>
      <c r="B952" s="10" t="s">
        <v>86</v>
      </c>
      <c r="C952" s="10">
        <v>24.3</v>
      </c>
      <c r="D952" s="10">
        <f t="shared" si="58"/>
        <v>51.133333333333333</v>
      </c>
      <c r="E952" s="10">
        <f t="shared" si="59"/>
        <v>50.883333333333333</v>
      </c>
      <c r="F952" s="10">
        <f t="shared" si="60"/>
        <v>47.756305273501475</v>
      </c>
      <c r="G952" s="10">
        <v>48.786559269999998</v>
      </c>
      <c r="H952" s="10"/>
    </row>
    <row r="953" spans="1:8" x14ac:dyDescent="0.3">
      <c r="A953" s="10">
        <f t="shared" si="61"/>
        <v>1980</v>
      </c>
      <c r="B953" s="10" t="s">
        <v>87</v>
      </c>
      <c r="C953" s="10">
        <v>3.7</v>
      </c>
      <c r="D953" s="10">
        <f t="shared" si="58"/>
        <v>50.633333333333333</v>
      </c>
      <c r="E953" s="10">
        <f t="shared" si="59"/>
        <v>51.033333333333331</v>
      </c>
      <c r="F953" s="10">
        <f t="shared" si="60"/>
        <v>7.2501632919660359</v>
      </c>
      <c r="G953" s="10">
        <v>25.578543150000002</v>
      </c>
      <c r="H953" s="10"/>
    </row>
    <row r="954" spans="1:8" x14ac:dyDescent="0.3">
      <c r="A954" s="10">
        <f t="shared" si="61"/>
        <v>1980</v>
      </c>
      <c r="B954" s="10" t="s">
        <v>88</v>
      </c>
      <c r="C954" s="10">
        <v>1.4</v>
      </c>
      <c r="D954" s="10">
        <f t="shared" si="58"/>
        <v>51.433333333333337</v>
      </c>
      <c r="E954" s="10">
        <f t="shared" si="59"/>
        <v>51.783333333333346</v>
      </c>
      <c r="F954" s="10">
        <f t="shared" si="60"/>
        <v>2.703572578049565</v>
      </c>
      <c r="G954" s="10">
        <v>30.81476091</v>
      </c>
      <c r="H954" s="10"/>
    </row>
    <row r="955" spans="1:8" x14ac:dyDescent="0.3">
      <c r="A955" s="10">
        <f t="shared" si="61"/>
        <v>1980</v>
      </c>
      <c r="B955" s="10" t="s">
        <v>89</v>
      </c>
      <c r="C955" s="10">
        <v>53.5</v>
      </c>
      <c r="D955" s="10">
        <f t="shared" si="58"/>
        <v>52.133333333333347</v>
      </c>
      <c r="E955" s="10">
        <f t="shared" si="59"/>
        <v>53.637500000000017</v>
      </c>
      <c r="F955" s="10">
        <f t="shared" si="60"/>
        <v>99.743649498951257</v>
      </c>
      <c r="G955" s="10">
        <v>99.853818430000004</v>
      </c>
      <c r="H955" s="10"/>
    </row>
    <row r="956" spans="1:8" x14ac:dyDescent="0.3">
      <c r="A956" s="10">
        <f t="shared" si="61"/>
        <v>1980</v>
      </c>
      <c r="B956" s="10" t="s">
        <v>90</v>
      </c>
      <c r="C956" s="10">
        <v>316.7</v>
      </c>
      <c r="D956" s="10">
        <f t="shared" si="58"/>
        <v>55.14166666666668</v>
      </c>
      <c r="E956" s="10">
        <f t="shared" si="59"/>
        <v>56.33750000000002</v>
      </c>
      <c r="F956" s="10">
        <f t="shared" si="60"/>
        <v>562.14777013534479</v>
      </c>
      <c r="G956" s="10">
        <v>347.75440950000001</v>
      </c>
      <c r="H956" s="10"/>
    </row>
    <row r="957" spans="1:8" x14ac:dyDescent="0.3">
      <c r="A957" s="10">
        <f t="shared" si="61"/>
        <v>1980</v>
      </c>
      <c r="B957" s="10" t="s">
        <v>91</v>
      </c>
      <c r="C957" s="10">
        <v>122.2</v>
      </c>
      <c r="D957" s="10">
        <f t="shared" si="58"/>
        <v>57.533333333333353</v>
      </c>
      <c r="E957" s="10">
        <f t="shared" si="59"/>
        <v>57.875000000000021</v>
      </c>
      <c r="F957" s="10">
        <f t="shared" si="60"/>
        <v>211.14470842332605</v>
      </c>
      <c r="G957" s="10">
        <v>317.7639446</v>
      </c>
      <c r="H957" s="10"/>
    </row>
    <row r="958" spans="1:8" x14ac:dyDescent="0.3">
      <c r="A958" s="10">
        <f t="shared" si="61"/>
        <v>1980</v>
      </c>
      <c r="B958" s="10" t="s">
        <v>92</v>
      </c>
      <c r="C958" s="10">
        <v>39.1</v>
      </c>
      <c r="D958" s="10">
        <f t="shared" si="58"/>
        <v>58.21666666666669</v>
      </c>
      <c r="E958" s="10">
        <f t="shared" si="59"/>
        <v>59.445833333333354</v>
      </c>
      <c r="F958" s="10">
        <f t="shared" si="60"/>
        <v>65.774164155043081</v>
      </c>
      <c r="G958" s="10">
        <v>162.91803630000001</v>
      </c>
      <c r="H958" s="10"/>
    </row>
    <row r="959" spans="1:8" x14ac:dyDescent="0.3">
      <c r="A959" s="10">
        <f t="shared" si="61"/>
        <v>1980</v>
      </c>
      <c r="B959" s="10" t="s">
        <v>93</v>
      </c>
      <c r="C959" s="10">
        <v>11.6</v>
      </c>
      <c r="D959" s="10">
        <f t="shared" si="58"/>
        <v>60.675000000000011</v>
      </c>
      <c r="E959" s="10">
        <f t="shared" si="59"/>
        <v>60.612500000000011</v>
      </c>
      <c r="F959" s="10">
        <f t="shared" si="60"/>
        <v>19.137966591049697</v>
      </c>
      <c r="G959" s="10">
        <v>23.849435939999999</v>
      </c>
      <c r="H959" s="10"/>
    </row>
    <row r="960" spans="1:8" x14ac:dyDescent="0.3">
      <c r="A960" s="10">
        <f t="shared" si="61"/>
        <v>1980</v>
      </c>
      <c r="B960" s="10" t="s">
        <v>94</v>
      </c>
      <c r="C960" s="10">
        <v>16.2</v>
      </c>
      <c r="D960" s="10">
        <f t="shared" si="58"/>
        <v>60.550000000000011</v>
      </c>
      <c r="E960" s="10">
        <f t="shared" si="59"/>
        <v>60.89166666666668</v>
      </c>
      <c r="F960" s="10">
        <f t="shared" si="60"/>
        <v>26.604625701382229</v>
      </c>
      <c r="G960" s="10">
        <v>9.1832712749999992</v>
      </c>
      <c r="H960" s="10"/>
    </row>
    <row r="961" spans="1:8" x14ac:dyDescent="0.3">
      <c r="A961" s="10">
        <f t="shared" si="61"/>
        <v>1980</v>
      </c>
      <c r="B961" s="10" t="s">
        <v>95</v>
      </c>
      <c r="C961" s="10">
        <v>41.2</v>
      </c>
      <c r="D961" s="10">
        <f t="shared" si="58"/>
        <v>61.233333333333348</v>
      </c>
      <c r="E961" s="10">
        <f t="shared" si="59"/>
        <v>59.908333333333346</v>
      </c>
      <c r="F961" s="10">
        <f t="shared" si="60"/>
        <v>68.771734594519387</v>
      </c>
      <c r="G961" s="10">
        <v>25.58720173</v>
      </c>
      <c r="H961" s="10"/>
    </row>
    <row r="962" spans="1:8" x14ac:dyDescent="0.3">
      <c r="A962" s="10">
        <f t="shared" si="61"/>
        <v>1981</v>
      </c>
      <c r="B962" s="10" t="s">
        <v>84</v>
      </c>
      <c r="C962" s="10">
        <v>48.1</v>
      </c>
      <c r="D962" s="10">
        <f t="shared" si="58"/>
        <v>58.583333333333343</v>
      </c>
      <c r="E962" s="10">
        <f t="shared" si="59"/>
        <v>54.366666666666674</v>
      </c>
      <c r="F962" s="10">
        <f t="shared" si="60"/>
        <v>88.473329245861422</v>
      </c>
      <c r="G962" s="10">
        <v>53.032540509999997</v>
      </c>
      <c r="H962" s="10"/>
    </row>
    <row r="963" spans="1:8" x14ac:dyDescent="0.3">
      <c r="A963" s="10">
        <f t="shared" si="61"/>
        <v>1981</v>
      </c>
      <c r="B963" s="10" t="s">
        <v>85</v>
      </c>
      <c r="C963" s="10">
        <v>20.6</v>
      </c>
      <c r="D963" s="10">
        <f t="shared" si="58"/>
        <v>50.150000000000006</v>
      </c>
      <c r="E963" s="10">
        <f t="shared" si="59"/>
        <v>47.487499999999997</v>
      </c>
      <c r="F963" s="10">
        <f t="shared" si="60"/>
        <v>43.379836799157673</v>
      </c>
      <c r="G963" s="10">
        <v>54.877478410000002</v>
      </c>
      <c r="H963" s="10"/>
    </row>
    <row r="964" spans="1:8" x14ac:dyDescent="0.3">
      <c r="A964" s="10">
        <f t="shared" si="61"/>
        <v>1981</v>
      </c>
      <c r="B964" s="10" t="s">
        <v>86</v>
      </c>
      <c r="C964" s="10">
        <v>53.8</v>
      </c>
      <c r="D964" s="10">
        <f t="shared" si="58"/>
        <v>44.824999999999996</v>
      </c>
      <c r="E964" s="10">
        <f t="shared" si="59"/>
        <v>44.154166666666661</v>
      </c>
      <c r="F964" s="10">
        <f t="shared" si="60"/>
        <v>121.84580541662736</v>
      </c>
      <c r="G964" s="10">
        <v>48.786559269999998</v>
      </c>
      <c r="H964" s="10"/>
    </row>
    <row r="965" spans="1:8" x14ac:dyDescent="0.3">
      <c r="A965" s="10">
        <f t="shared" si="61"/>
        <v>1981</v>
      </c>
      <c r="B965" s="10" t="s">
        <v>87</v>
      </c>
      <c r="C965" s="10">
        <v>2.2000000000000002</v>
      </c>
      <c r="D965" s="10">
        <f t="shared" si="58"/>
        <v>43.483333333333327</v>
      </c>
      <c r="E965" s="10">
        <f t="shared" si="59"/>
        <v>43.012499999999996</v>
      </c>
      <c r="F965" s="10">
        <f t="shared" si="60"/>
        <v>5.1147922115664066</v>
      </c>
      <c r="G965" s="10">
        <v>25.578543150000002</v>
      </c>
      <c r="H965" s="10"/>
    </row>
    <row r="966" spans="1:8" x14ac:dyDescent="0.3">
      <c r="A966" s="10">
        <f t="shared" si="61"/>
        <v>1981</v>
      </c>
      <c r="B966" s="10" t="s">
        <v>88</v>
      </c>
      <c r="C966" s="10">
        <v>9.6</v>
      </c>
      <c r="D966" s="10">
        <f t="shared" si="58"/>
        <v>42.541666666666664</v>
      </c>
      <c r="E966" s="10">
        <f t="shared" si="59"/>
        <v>43.979166666666664</v>
      </c>
      <c r="F966" s="10">
        <f t="shared" si="60"/>
        <v>21.828517290383704</v>
      </c>
      <c r="G966" s="10">
        <v>30.81476091</v>
      </c>
      <c r="H966" s="10"/>
    </row>
    <row r="967" spans="1:8" x14ac:dyDescent="0.3">
      <c r="A967" s="10">
        <f t="shared" si="61"/>
        <v>1981</v>
      </c>
      <c r="B967" s="10" t="s">
        <v>89</v>
      </c>
      <c r="C967" s="10">
        <v>21.7</v>
      </c>
      <c r="D967" s="10">
        <f t="shared" si="58"/>
        <v>45.416666666666664</v>
      </c>
      <c r="E967" s="10">
        <f t="shared" si="59"/>
        <v>43.7</v>
      </c>
      <c r="F967" s="10">
        <f t="shared" si="60"/>
        <v>49.656750572082373</v>
      </c>
      <c r="G967" s="10">
        <v>99.853818430000004</v>
      </c>
      <c r="H967" s="10"/>
    </row>
    <row r="968" spans="1:8" x14ac:dyDescent="0.3">
      <c r="A968" s="10">
        <f t="shared" si="61"/>
        <v>1981</v>
      </c>
      <c r="B968" s="10" t="s">
        <v>90</v>
      </c>
      <c r="C968" s="10">
        <v>215.5</v>
      </c>
      <c r="D968" s="10">
        <f t="shared" si="58"/>
        <v>41.983333333333334</v>
      </c>
      <c r="E968" s="10">
        <f t="shared" si="59"/>
        <v>41.470833333333331</v>
      </c>
      <c r="F968" s="10">
        <f t="shared" si="60"/>
        <v>519.64231889882444</v>
      </c>
      <c r="G968" s="10">
        <v>347.75440950000001</v>
      </c>
      <c r="H968" s="10"/>
    </row>
    <row r="969" spans="1:8" x14ac:dyDescent="0.3">
      <c r="A969" s="10">
        <f t="shared" si="61"/>
        <v>1981</v>
      </c>
      <c r="B969" s="10" t="s">
        <v>91</v>
      </c>
      <c r="C969" s="10">
        <v>58.3</v>
      </c>
      <c r="D969" s="10">
        <f t="shared" ref="D969:D1032" si="62">AVERAGE(C963:C974)</f>
        <v>40.958333333333336</v>
      </c>
      <c r="E969" s="10">
        <f t="shared" ref="E969:E1032" si="63">AVERAGE(D969,D970)</f>
        <v>41.25416666666667</v>
      </c>
      <c r="F969" s="10">
        <f t="shared" si="60"/>
        <v>141.31905868094131</v>
      </c>
      <c r="G969" s="10">
        <v>317.7639446</v>
      </c>
      <c r="H969" s="10"/>
    </row>
    <row r="970" spans="1:8" x14ac:dyDescent="0.3">
      <c r="A970" s="10">
        <f t="shared" si="61"/>
        <v>1981</v>
      </c>
      <c r="B970" s="10" t="s">
        <v>92</v>
      </c>
      <c r="C970" s="10">
        <v>23</v>
      </c>
      <c r="D970" s="10">
        <f t="shared" si="62"/>
        <v>41.550000000000004</v>
      </c>
      <c r="E970" s="10">
        <f t="shared" si="63"/>
        <v>42.954166666666666</v>
      </c>
      <c r="F970" s="10">
        <f t="shared" ref="F970:F1033" si="64">C970*100/E970</f>
        <v>53.545445727034632</v>
      </c>
      <c r="G970" s="10">
        <v>162.91803630000001</v>
      </c>
      <c r="H970" s="10"/>
    </row>
    <row r="971" spans="1:8" x14ac:dyDescent="0.3">
      <c r="A971" s="10">
        <f t="shared" si="61"/>
        <v>1981</v>
      </c>
      <c r="B971" s="10" t="s">
        <v>93</v>
      </c>
      <c r="C971" s="10">
        <v>0.3</v>
      </c>
      <c r="D971" s="10">
        <f t="shared" si="62"/>
        <v>44.358333333333327</v>
      </c>
      <c r="E971" s="10">
        <f t="shared" si="63"/>
        <v>46.345833333333331</v>
      </c>
      <c r="F971" s="10">
        <f t="shared" si="64"/>
        <v>0.64730738110222064</v>
      </c>
      <c r="G971" s="10">
        <v>23.849435939999999</v>
      </c>
      <c r="H971" s="10"/>
    </row>
    <row r="972" spans="1:8" x14ac:dyDescent="0.3">
      <c r="A972" s="10">
        <f t="shared" si="61"/>
        <v>1981</v>
      </c>
      <c r="B972" s="10" t="s">
        <v>94</v>
      </c>
      <c r="C972" s="10">
        <v>50.7</v>
      </c>
      <c r="D972" s="10">
        <f t="shared" si="62"/>
        <v>48.333333333333336</v>
      </c>
      <c r="E972" s="10">
        <f t="shared" si="63"/>
        <v>50.31666666666667</v>
      </c>
      <c r="F972" s="10">
        <f t="shared" si="64"/>
        <v>100.76184166942696</v>
      </c>
      <c r="G972" s="10">
        <v>9.1832712749999992</v>
      </c>
      <c r="H972" s="10"/>
    </row>
    <row r="973" spans="1:8" x14ac:dyDescent="0.3">
      <c r="A973" s="10">
        <f t="shared" si="61"/>
        <v>1981</v>
      </c>
      <c r="B973" s="10" t="s">
        <v>95</v>
      </c>
      <c r="C973" s="10">
        <v>0</v>
      </c>
      <c r="D973" s="10">
        <f t="shared" si="62"/>
        <v>52.300000000000004</v>
      </c>
      <c r="E973" s="10">
        <f t="shared" si="63"/>
        <v>52.104166666666671</v>
      </c>
      <c r="F973" s="10">
        <f t="shared" si="64"/>
        <v>0</v>
      </c>
      <c r="G973" s="10">
        <v>25.58720173</v>
      </c>
      <c r="H973" s="10"/>
    </row>
    <row r="974" spans="1:8" x14ac:dyDescent="0.3">
      <c r="A974" s="10">
        <f t="shared" si="61"/>
        <v>1982</v>
      </c>
      <c r="B974" s="10" t="s">
        <v>84</v>
      </c>
      <c r="C974" s="10">
        <v>35.799999999999997</v>
      </c>
      <c r="D974" s="10">
        <f t="shared" si="62"/>
        <v>51.908333333333339</v>
      </c>
      <c r="E974" s="10">
        <f t="shared" si="63"/>
        <v>46.408333333333331</v>
      </c>
      <c r="F974" s="10">
        <f t="shared" si="64"/>
        <v>77.141318010414793</v>
      </c>
      <c r="G974" s="10">
        <v>53.032540509999997</v>
      </c>
      <c r="H974" s="10"/>
    </row>
    <row r="975" spans="1:8" x14ac:dyDescent="0.3">
      <c r="A975" s="10">
        <f t="shared" ref="A975:A1038" si="65">A963+1</f>
        <v>1982</v>
      </c>
      <c r="B975" s="10" t="s">
        <v>85</v>
      </c>
      <c r="C975" s="10">
        <v>27.7</v>
      </c>
      <c r="D975" s="10">
        <f t="shared" si="62"/>
        <v>40.908333333333331</v>
      </c>
      <c r="E975" s="10">
        <f t="shared" si="63"/>
        <v>45.674999999999997</v>
      </c>
      <c r="F975" s="10">
        <f t="shared" si="64"/>
        <v>60.645867542419268</v>
      </c>
      <c r="G975" s="10">
        <v>54.877478410000002</v>
      </c>
      <c r="H975" s="10"/>
    </row>
    <row r="976" spans="1:8" x14ac:dyDescent="0.3">
      <c r="A976" s="10">
        <f t="shared" si="65"/>
        <v>1982</v>
      </c>
      <c r="B976" s="10" t="s">
        <v>86</v>
      </c>
      <c r="C976" s="10">
        <v>87.5</v>
      </c>
      <c r="D976" s="10">
        <f t="shared" si="62"/>
        <v>50.441666666666663</v>
      </c>
      <c r="E976" s="10">
        <f t="shared" si="63"/>
        <v>49.637500000000003</v>
      </c>
      <c r="F976" s="10">
        <f t="shared" si="64"/>
        <v>176.27801561319566</v>
      </c>
      <c r="G976" s="10">
        <v>48.786559269999998</v>
      </c>
      <c r="H976" s="10"/>
    </row>
    <row r="977" spans="1:8" x14ac:dyDescent="0.3">
      <c r="A977" s="10">
        <f t="shared" si="65"/>
        <v>1982</v>
      </c>
      <c r="B977" s="10" t="s">
        <v>87</v>
      </c>
      <c r="C977" s="10">
        <v>49.9</v>
      </c>
      <c r="D977" s="10">
        <f t="shared" si="62"/>
        <v>48.833333333333336</v>
      </c>
      <c r="E977" s="10">
        <f t="shared" si="63"/>
        <v>48.987500000000004</v>
      </c>
      <c r="F977" s="10">
        <f t="shared" si="64"/>
        <v>101.86272008165348</v>
      </c>
      <c r="G977" s="10">
        <v>25.578543150000002</v>
      </c>
      <c r="H977" s="10"/>
    </row>
    <row r="978" spans="1:8" x14ac:dyDescent="0.3">
      <c r="A978" s="10">
        <f t="shared" si="65"/>
        <v>1982</v>
      </c>
      <c r="B978" s="10" t="s">
        <v>88</v>
      </c>
      <c r="C978" s="10">
        <v>57.2</v>
      </c>
      <c r="D978" s="10">
        <f t="shared" si="62"/>
        <v>49.141666666666673</v>
      </c>
      <c r="E978" s="10">
        <f t="shared" si="63"/>
        <v>47.4375</v>
      </c>
      <c r="F978" s="10">
        <f t="shared" si="64"/>
        <v>120.57971014492753</v>
      </c>
      <c r="G978" s="10">
        <v>30.81476091</v>
      </c>
      <c r="H978" s="10"/>
    </row>
    <row r="979" spans="1:8" x14ac:dyDescent="0.3">
      <c r="A979" s="10">
        <f t="shared" si="65"/>
        <v>1982</v>
      </c>
      <c r="B979" s="10" t="s">
        <v>89</v>
      </c>
      <c r="C979" s="10">
        <v>17</v>
      </c>
      <c r="D979" s="10">
        <f t="shared" si="62"/>
        <v>45.733333333333327</v>
      </c>
      <c r="E979" s="10">
        <f t="shared" si="63"/>
        <v>46.674999999999997</v>
      </c>
      <c r="F979" s="10">
        <f t="shared" si="64"/>
        <v>36.422067487948581</v>
      </c>
      <c r="G979" s="10">
        <v>99.853818430000004</v>
      </c>
      <c r="H979" s="10"/>
    </row>
    <row r="980" spans="1:8" x14ac:dyDescent="0.3">
      <c r="A980" s="10">
        <f t="shared" si="65"/>
        <v>1982</v>
      </c>
      <c r="B980" s="10" t="s">
        <v>90</v>
      </c>
      <c r="C980" s="10">
        <v>83.5</v>
      </c>
      <c r="D980" s="10">
        <f t="shared" si="62"/>
        <v>47.616666666666667</v>
      </c>
      <c r="E980" s="10">
        <f t="shared" si="63"/>
        <v>48.845833333333331</v>
      </c>
      <c r="F980" s="10">
        <f t="shared" si="64"/>
        <v>170.94600358270068</v>
      </c>
      <c r="G980" s="10">
        <v>347.75440950000001</v>
      </c>
      <c r="H980" s="10"/>
    </row>
    <row r="981" spans="1:8" x14ac:dyDescent="0.3">
      <c r="A981" s="10">
        <f t="shared" si="65"/>
        <v>1982</v>
      </c>
      <c r="B981" s="10" t="s">
        <v>91</v>
      </c>
      <c r="C981" s="10">
        <v>172.7</v>
      </c>
      <c r="D981" s="10">
        <f t="shared" si="62"/>
        <v>50.074999999999996</v>
      </c>
      <c r="E981" s="10">
        <f t="shared" si="63"/>
        <v>50.033333333333331</v>
      </c>
      <c r="F981" s="10">
        <f t="shared" si="64"/>
        <v>345.16988674217191</v>
      </c>
      <c r="G981" s="10">
        <v>317.7639446</v>
      </c>
      <c r="H981" s="10"/>
    </row>
    <row r="982" spans="1:8" x14ac:dyDescent="0.3">
      <c r="A982" s="10">
        <f t="shared" si="65"/>
        <v>1982</v>
      </c>
      <c r="B982" s="10" t="s">
        <v>92</v>
      </c>
      <c r="C982" s="10">
        <v>3.7</v>
      </c>
      <c r="D982" s="10">
        <f t="shared" si="62"/>
        <v>49.991666666666674</v>
      </c>
      <c r="E982" s="10">
        <f t="shared" si="63"/>
        <v>47.487499999999997</v>
      </c>
      <c r="F982" s="10">
        <f t="shared" si="64"/>
        <v>7.7915240852856016</v>
      </c>
      <c r="G982" s="10">
        <v>162.91803630000001</v>
      </c>
      <c r="H982" s="10"/>
    </row>
    <row r="983" spans="1:8" x14ac:dyDescent="0.3">
      <c r="A983" s="10">
        <f t="shared" si="65"/>
        <v>1982</v>
      </c>
      <c r="B983" s="10" t="s">
        <v>93</v>
      </c>
      <c r="C983" s="10">
        <v>4</v>
      </c>
      <c r="D983" s="10">
        <f t="shared" si="62"/>
        <v>44.983333333333327</v>
      </c>
      <c r="E983" s="10">
        <f t="shared" si="63"/>
        <v>47.62083333333333</v>
      </c>
      <c r="F983" s="10">
        <f t="shared" si="64"/>
        <v>8.399685011812057</v>
      </c>
      <c r="G983" s="10">
        <v>23.849435939999999</v>
      </c>
      <c r="H983" s="10"/>
    </row>
    <row r="984" spans="1:8" x14ac:dyDescent="0.3">
      <c r="A984" s="10">
        <f t="shared" si="65"/>
        <v>1982</v>
      </c>
      <c r="B984" s="10" t="s">
        <v>94</v>
      </c>
      <c r="C984" s="10">
        <v>9.8000000000000007</v>
      </c>
      <c r="D984" s="10">
        <f t="shared" si="62"/>
        <v>50.258333333333333</v>
      </c>
      <c r="E984" s="10">
        <f t="shared" si="63"/>
        <v>49.883333333333333</v>
      </c>
      <c r="F984" s="10">
        <f t="shared" si="64"/>
        <v>19.645840294019379</v>
      </c>
      <c r="G984" s="10">
        <v>9.1832712749999992</v>
      </c>
      <c r="H984" s="10"/>
    </row>
    <row r="985" spans="1:8" x14ac:dyDescent="0.3">
      <c r="A985" s="10">
        <f t="shared" si="65"/>
        <v>1982</v>
      </c>
      <c r="B985" s="10" t="s">
        <v>95</v>
      </c>
      <c r="C985" s="10">
        <v>22.6</v>
      </c>
      <c r="D985" s="10">
        <f t="shared" si="62"/>
        <v>49.508333333333333</v>
      </c>
      <c r="E985" s="10">
        <f t="shared" si="63"/>
        <v>49.908333333333331</v>
      </c>
      <c r="F985" s="10">
        <f t="shared" si="64"/>
        <v>45.283018867924532</v>
      </c>
      <c r="G985" s="10">
        <v>25.58720173</v>
      </c>
      <c r="H985" s="10"/>
    </row>
    <row r="986" spans="1:8" x14ac:dyDescent="0.3">
      <c r="A986" s="10">
        <f t="shared" si="65"/>
        <v>1983</v>
      </c>
      <c r="B986" s="10" t="s">
        <v>84</v>
      </c>
      <c r="C986" s="10">
        <v>65.3</v>
      </c>
      <c r="D986" s="10">
        <f t="shared" si="62"/>
        <v>50.308333333333337</v>
      </c>
      <c r="E986" s="10">
        <f t="shared" si="63"/>
        <v>53.158333333333331</v>
      </c>
      <c r="F986" s="10">
        <f t="shared" si="64"/>
        <v>122.8405706223546</v>
      </c>
      <c r="G986" s="10">
        <v>53.032540509999997</v>
      </c>
      <c r="H986" s="10"/>
    </row>
    <row r="987" spans="1:8" x14ac:dyDescent="0.3">
      <c r="A987" s="10">
        <f t="shared" si="65"/>
        <v>1983</v>
      </c>
      <c r="B987" s="10" t="s">
        <v>85</v>
      </c>
      <c r="C987" s="10">
        <v>26.7</v>
      </c>
      <c r="D987" s="10">
        <f t="shared" si="62"/>
        <v>56.008333333333326</v>
      </c>
      <c r="E987" s="10">
        <f t="shared" si="63"/>
        <v>57.483333333333334</v>
      </c>
      <c r="F987" s="10">
        <f t="shared" si="64"/>
        <v>46.448245868367643</v>
      </c>
      <c r="G987" s="10">
        <v>54.877478410000002</v>
      </c>
      <c r="H987" s="10"/>
    </row>
    <row r="988" spans="1:8" x14ac:dyDescent="0.3">
      <c r="A988" s="10">
        <f t="shared" si="65"/>
        <v>1983</v>
      </c>
      <c r="B988" s="10" t="s">
        <v>86</v>
      </c>
      <c r="C988" s="10">
        <v>27.4</v>
      </c>
      <c r="D988" s="10">
        <f t="shared" si="62"/>
        <v>58.958333333333336</v>
      </c>
      <c r="E988" s="10">
        <f t="shared" si="63"/>
        <v>61.708333333333343</v>
      </c>
      <c r="F988" s="10">
        <f t="shared" si="64"/>
        <v>44.402430790006747</v>
      </c>
      <c r="G988" s="10">
        <v>48.786559269999998</v>
      </c>
      <c r="H988" s="10"/>
    </row>
    <row r="989" spans="1:8" x14ac:dyDescent="0.3">
      <c r="A989" s="10">
        <f t="shared" si="65"/>
        <v>1983</v>
      </c>
      <c r="B989" s="10" t="s">
        <v>87</v>
      </c>
      <c r="C989" s="10">
        <v>113.2</v>
      </c>
      <c r="D989" s="10">
        <f t="shared" si="62"/>
        <v>64.458333333333343</v>
      </c>
      <c r="E989" s="10">
        <f t="shared" si="63"/>
        <v>64.800000000000011</v>
      </c>
      <c r="F989" s="10">
        <f t="shared" si="64"/>
        <v>174.69135802469134</v>
      </c>
      <c r="G989" s="10">
        <v>25.578543150000002</v>
      </c>
      <c r="H989" s="10"/>
    </row>
    <row r="990" spans="1:8" x14ac:dyDescent="0.3">
      <c r="A990" s="10">
        <f t="shared" si="65"/>
        <v>1983</v>
      </c>
      <c r="B990" s="10" t="s">
        <v>88</v>
      </c>
      <c r="C990" s="10">
        <v>48.2</v>
      </c>
      <c r="D990" s="10">
        <f t="shared" si="62"/>
        <v>65.14166666666668</v>
      </c>
      <c r="E990" s="10">
        <f t="shared" si="63"/>
        <v>64.733333333333348</v>
      </c>
      <c r="F990" s="10">
        <f t="shared" si="64"/>
        <v>74.459320288362491</v>
      </c>
      <c r="G990" s="10">
        <v>30.81476091</v>
      </c>
      <c r="H990" s="10"/>
    </row>
    <row r="991" spans="1:8" x14ac:dyDescent="0.3">
      <c r="A991" s="10">
        <f t="shared" si="65"/>
        <v>1983</v>
      </c>
      <c r="B991" s="10" t="s">
        <v>89</v>
      </c>
      <c r="C991" s="10">
        <v>26.6</v>
      </c>
      <c r="D991" s="10">
        <f t="shared" si="62"/>
        <v>64.325000000000003</v>
      </c>
      <c r="E991" s="10">
        <f t="shared" si="63"/>
        <v>63.45416666666668</v>
      </c>
      <c r="F991" s="10">
        <f t="shared" si="64"/>
        <v>41.920021012541852</v>
      </c>
      <c r="G991" s="10">
        <v>99.853818430000004</v>
      </c>
      <c r="H991" s="10"/>
    </row>
    <row r="992" spans="1:8" x14ac:dyDescent="0.3">
      <c r="A992" s="10">
        <f t="shared" si="65"/>
        <v>1983</v>
      </c>
      <c r="B992" s="10" t="s">
        <v>90</v>
      </c>
      <c r="C992" s="10">
        <v>151.9</v>
      </c>
      <c r="D992" s="10">
        <f t="shared" si="62"/>
        <v>62.58333333333335</v>
      </c>
      <c r="E992" s="10">
        <f t="shared" si="63"/>
        <v>59.962500000000013</v>
      </c>
      <c r="F992" s="10">
        <f t="shared" si="64"/>
        <v>253.32499478840936</v>
      </c>
      <c r="G992" s="10">
        <v>347.75440950000001</v>
      </c>
      <c r="H992" s="10"/>
    </row>
    <row r="993" spans="1:8" x14ac:dyDescent="0.3">
      <c r="A993" s="10">
        <f t="shared" si="65"/>
        <v>1983</v>
      </c>
      <c r="B993" s="10" t="s">
        <v>91</v>
      </c>
      <c r="C993" s="10">
        <v>208.1</v>
      </c>
      <c r="D993" s="10">
        <f t="shared" si="62"/>
        <v>57.341666666666676</v>
      </c>
      <c r="E993" s="10">
        <f t="shared" si="63"/>
        <v>59.029166666666676</v>
      </c>
      <c r="F993" s="10">
        <f t="shared" si="64"/>
        <v>352.53758735088581</v>
      </c>
      <c r="G993" s="10">
        <v>317.7639446</v>
      </c>
      <c r="H993" s="10"/>
    </row>
    <row r="994" spans="1:8" x14ac:dyDescent="0.3">
      <c r="A994" s="10">
        <f t="shared" si="65"/>
        <v>1983</v>
      </c>
      <c r="B994" s="10" t="s">
        <v>92</v>
      </c>
      <c r="C994" s="10">
        <v>69.7</v>
      </c>
      <c r="D994" s="10">
        <f t="shared" si="62"/>
        <v>60.716666666666676</v>
      </c>
      <c r="E994" s="10">
        <f t="shared" si="63"/>
        <v>60.154166666666676</v>
      </c>
      <c r="F994" s="10">
        <f t="shared" si="64"/>
        <v>115.8689478423495</v>
      </c>
      <c r="G994" s="10">
        <v>162.91803630000001</v>
      </c>
      <c r="H994" s="10"/>
    </row>
    <row r="995" spans="1:8" x14ac:dyDescent="0.3">
      <c r="A995" s="10">
        <f t="shared" si="65"/>
        <v>1983</v>
      </c>
      <c r="B995" s="10" t="s">
        <v>93</v>
      </c>
      <c r="C995" s="10">
        <v>12.2</v>
      </c>
      <c r="D995" s="10">
        <f t="shared" si="62"/>
        <v>59.591666666666676</v>
      </c>
      <c r="E995" s="10">
        <f t="shared" si="63"/>
        <v>55.262500000000003</v>
      </c>
      <c r="F995" s="10">
        <f t="shared" si="64"/>
        <v>22.076453291110607</v>
      </c>
      <c r="G995" s="10">
        <v>23.849435939999999</v>
      </c>
      <c r="H995" s="10"/>
    </row>
    <row r="996" spans="1:8" x14ac:dyDescent="0.3">
      <c r="A996" s="10">
        <f t="shared" si="65"/>
        <v>1983</v>
      </c>
      <c r="B996" s="10" t="s">
        <v>94</v>
      </c>
      <c r="C996" s="10">
        <v>0</v>
      </c>
      <c r="D996" s="10">
        <f t="shared" si="62"/>
        <v>50.933333333333337</v>
      </c>
      <c r="E996" s="10">
        <f t="shared" si="63"/>
        <v>48.979166666666657</v>
      </c>
      <c r="F996" s="10">
        <f t="shared" si="64"/>
        <v>0</v>
      </c>
      <c r="G996" s="10">
        <v>9.1832712749999992</v>
      </c>
      <c r="H996" s="10"/>
    </row>
    <row r="997" spans="1:8" x14ac:dyDescent="0.3">
      <c r="A997" s="10">
        <f t="shared" si="65"/>
        <v>1983</v>
      </c>
      <c r="B997" s="10" t="s">
        <v>95</v>
      </c>
      <c r="C997" s="10">
        <v>1.7</v>
      </c>
      <c r="D997" s="10">
        <f t="shared" si="62"/>
        <v>47.024999999999984</v>
      </c>
      <c r="E997" s="10">
        <f t="shared" si="63"/>
        <v>48.008333333333319</v>
      </c>
      <c r="F997" s="10">
        <f t="shared" si="64"/>
        <v>3.541051900711683</v>
      </c>
      <c r="G997" s="10">
        <v>25.58720173</v>
      </c>
      <c r="H997" s="10"/>
    </row>
    <row r="998" spans="1:8" x14ac:dyDescent="0.3">
      <c r="A998" s="10">
        <f t="shared" si="65"/>
        <v>1984</v>
      </c>
      <c r="B998" s="10" t="s">
        <v>84</v>
      </c>
      <c r="C998" s="10">
        <v>2.4</v>
      </c>
      <c r="D998" s="10">
        <f t="shared" si="62"/>
        <v>48.991666666666653</v>
      </c>
      <c r="E998" s="10">
        <f t="shared" si="63"/>
        <v>51.837499999999991</v>
      </c>
      <c r="F998" s="10">
        <f t="shared" si="64"/>
        <v>4.6298529057149755</v>
      </c>
      <c r="G998" s="10">
        <v>53.032540509999997</v>
      </c>
      <c r="H998" s="10"/>
    </row>
    <row r="999" spans="1:8" x14ac:dyDescent="0.3">
      <c r="A999" s="10">
        <f t="shared" si="65"/>
        <v>1984</v>
      </c>
      <c r="B999" s="10" t="s">
        <v>85</v>
      </c>
      <c r="C999" s="10">
        <v>67.2</v>
      </c>
      <c r="D999" s="10">
        <f t="shared" si="62"/>
        <v>54.68333333333333</v>
      </c>
      <c r="E999" s="10">
        <f t="shared" si="63"/>
        <v>54.95</v>
      </c>
      <c r="F999" s="10">
        <f t="shared" si="64"/>
        <v>122.29299363057324</v>
      </c>
      <c r="G999" s="10">
        <v>54.877478410000002</v>
      </c>
      <c r="H999" s="10"/>
    </row>
    <row r="1000" spans="1:8" x14ac:dyDescent="0.3">
      <c r="A1000" s="10">
        <f t="shared" si="65"/>
        <v>1984</v>
      </c>
      <c r="B1000" s="10" t="s">
        <v>86</v>
      </c>
      <c r="C1000" s="10">
        <v>13.9</v>
      </c>
      <c r="D1000" s="10">
        <f t="shared" si="62"/>
        <v>55.216666666666669</v>
      </c>
      <c r="E1000" s="10">
        <f t="shared" si="63"/>
        <v>57.55</v>
      </c>
      <c r="F1000" s="10">
        <f t="shared" si="64"/>
        <v>24.152910512597742</v>
      </c>
      <c r="G1000" s="10">
        <v>48.786559269999998</v>
      </c>
      <c r="H1000" s="10"/>
    </row>
    <row r="1001" spans="1:8" x14ac:dyDescent="0.3">
      <c r="A1001" s="10">
        <f t="shared" si="65"/>
        <v>1984</v>
      </c>
      <c r="B1001" s="10" t="s">
        <v>87</v>
      </c>
      <c r="C1001" s="10">
        <v>9.3000000000000007</v>
      </c>
      <c r="D1001" s="10">
        <f t="shared" si="62"/>
        <v>59.883333333333333</v>
      </c>
      <c r="E1001" s="10">
        <f t="shared" si="63"/>
        <v>59.38333333333334</v>
      </c>
      <c r="F1001" s="10">
        <f t="shared" si="64"/>
        <v>15.660959865282067</v>
      </c>
      <c r="G1001" s="10">
        <v>25.578543150000002</v>
      </c>
      <c r="H1001" s="10"/>
    </row>
    <row r="1002" spans="1:8" x14ac:dyDescent="0.3">
      <c r="A1002" s="10">
        <f t="shared" si="65"/>
        <v>1984</v>
      </c>
      <c r="B1002" s="10" t="s">
        <v>88</v>
      </c>
      <c r="C1002" s="10">
        <v>1.3</v>
      </c>
      <c r="D1002" s="10">
        <f t="shared" si="62"/>
        <v>58.883333333333347</v>
      </c>
      <c r="E1002" s="10">
        <f t="shared" si="63"/>
        <v>58.908333333333346</v>
      </c>
      <c r="F1002" s="10">
        <f t="shared" si="64"/>
        <v>2.2068185033243735</v>
      </c>
      <c r="G1002" s="10">
        <v>30.81476091</v>
      </c>
      <c r="H1002" s="10"/>
    </row>
    <row r="1003" spans="1:8" x14ac:dyDescent="0.3">
      <c r="A1003" s="10">
        <f t="shared" si="65"/>
        <v>1984</v>
      </c>
      <c r="B1003" s="10" t="s">
        <v>89</v>
      </c>
      <c r="C1003" s="10">
        <v>50.2</v>
      </c>
      <c r="D1003" s="10">
        <f t="shared" si="62"/>
        <v>58.933333333333344</v>
      </c>
      <c r="E1003" s="10">
        <f t="shared" si="63"/>
        <v>59.066666666666677</v>
      </c>
      <c r="F1003" s="10">
        <f t="shared" si="64"/>
        <v>84.988713318284411</v>
      </c>
      <c r="G1003" s="10">
        <v>99.853818430000004</v>
      </c>
      <c r="H1003" s="10"/>
    </row>
    <row r="1004" spans="1:8" x14ac:dyDescent="0.3">
      <c r="A1004" s="10">
        <f t="shared" si="65"/>
        <v>1984</v>
      </c>
      <c r="B1004" s="10" t="s">
        <v>90</v>
      </c>
      <c r="C1004" s="10">
        <v>220.2</v>
      </c>
      <c r="D1004" s="10">
        <f t="shared" si="62"/>
        <v>59.20000000000001</v>
      </c>
      <c r="E1004" s="10">
        <f t="shared" si="63"/>
        <v>59.300000000000011</v>
      </c>
      <c r="F1004" s="10">
        <f t="shared" si="64"/>
        <v>371.33220910623936</v>
      </c>
      <c r="G1004" s="10">
        <v>347.75440950000001</v>
      </c>
      <c r="H1004" s="10"/>
    </row>
    <row r="1005" spans="1:8" x14ac:dyDescent="0.3">
      <c r="A1005" s="10">
        <f t="shared" si="65"/>
        <v>1984</v>
      </c>
      <c r="B1005" s="10" t="s">
        <v>91</v>
      </c>
      <c r="C1005" s="10">
        <v>214.5</v>
      </c>
      <c r="D1005" s="10">
        <f t="shared" si="62"/>
        <v>59.400000000000006</v>
      </c>
      <c r="E1005" s="10">
        <f t="shared" si="63"/>
        <v>56.637500000000003</v>
      </c>
      <c r="F1005" s="10">
        <f t="shared" si="64"/>
        <v>378.7243434120503</v>
      </c>
      <c r="G1005" s="10">
        <v>317.7639446</v>
      </c>
      <c r="H1005" s="10"/>
    </row>
    <row r="1006" spans="1:8" x14ac:dyDescent="0.3">
      <c r="A1006" s="10">
        <f t="shared" si="65"/>
        <v>1984</v>
      </c>
      <c r="B1006" s="10" t="s">
        <v>92</v>
      </c>
      <c r="C1006" s="10">
        <v>125.7</v>
      </c>
      <c r="D1006" s="10">
        <f t="shared" si="62"/>
        <v>53.875</v>
      </c>
      <c r="E1006" s="10">
        <f t="shared" si="63"/>
        <v>53.44583333333334</v>
      </c>
      <c r="F1006" s="10">
        <f t="shared" si="64"/>
        <v>235.19139315506351</v>
      </c>
      <c r="G1006" s="10">
        <v>162.91803630000001</v>
      </c>
      <c r="H1006" s="10"/>
    </row>
    <row r="1007" spans="1:8" x14ac:dyDescent="0.3">
      <c r="A1007" s="10">
        <f t="shared" si="65"/>
        <v>1984</v>
      </c>
      <c r="B1007" s="10" t="s">
        <v>93</v>
      </c>
      <c r="C1007" s="10">
        <v>0.2</v>
      </c>
      <c r="D1007" s="10">
        <f t="shared" si="62"/>
        <v>53.016666666666673</v>
      </c>
      <c r="E1007" s="10">
        <f t="shared" si="63"/>
        <v>53.512500000000003</v>
      </c>
      <c r="F1007" s="10">
        <f t="shared" si="64"/>
        <v>0.37374445223078717</v>
      </c>
      <c r="G1007" s="10">
        <v>23.849435939999999</v>
      </c>
      <c r="H1007" s="10"/>
    </row>
    <row r="1008" spans="1:8" x14ac:dyDescent="0.3">
      <c r="A1008" s="10">
        <f t="shared" si="65"/>
        <v>1984</v>
      </c>
      <c r="B1008" s="10" t="s">
        <v>94</v>
      </c>
      <c r="C1008" s="10">
        <v>0.6</v>
      </c>
      <c r="D1008" s="10">
        <f t="shared" si="62"/>
        <v>54.008333333333333</v>
      </c>
      <c r="E1008" s="10">
        <f t="shared" si="63"/>
        <v>54.212500000000006</v>
      </c>
      <c r="F1008" s="10">
        <f t="shared" si="64"/>
        <v>1.1067558219967719</v>
      </c>
      <c r="G1008" s="10">
        <v>9.1832712749999992</v>
      </c>
      <c r="H1008" s="10"/>
    </row>
    <row r="1009" spans="1:8" x14ac:dyDescent="0.3">
      <c r="A1009" s="10">
        <f t="shared" si="65"/>
        <v>1984</v>
      </c>
      <c r="B1009" s="10" t="s">
        <v>95</v>
      </c>
      <c r="C1009" s="10">
        <v>4.9000000000000004</v>
      </c>
      <c r="D1009" s="10">
        <f t="shared" si="62"/>
        <v>54.416666666666679</v>
      </c>
      <c r="E1009" s="10">
        <f t="shared" si="63"/>
        <v>54.645833333333343</v>
      </c>
      <c r="F1009" s="10">
        <f t="shared" si="64"/>
        <v>8.9668318719024018</v>
      </c>
      <c r="G1009" s="10">
        <v>25.58720173</v>
      </c>
      <c r="H1009" s="10"/>
    </row>
    <row r="1010" spans="1:8" x14ac:dyDescent="0.3">
      <c r="A1010" s="10">
        <f t="shared" si="65"/>
        <v>1985</v>
      </c>
      <c r="B1010" s="10" t="s">
        <v>84</v>
      </c>
      <c r="C1010" s="10">
        <v>4.8</v>
      </c>
      <c r="D1010" s="10">
        <f t="shared" si="62"/>
        <v>54.875000000000007</v>
      </c>
      <c r="E1010" s="10">
        <f t="shared" si="63"/>
        <v>56.929166666666667</v>
      </c>
      <c r="F1010" s="10">
        <f t="shared" si="64"/>
        <v>8.4315304105979649</v>
      </c>
      <c r="G1010" s="10">
        <v>53.032540509999997</v>
      </c>
      <c r="H1010" s="10"/>
    </row>
    <row r="1011" spans="1:8" x14ac:dyDescent="0.3">
      <c r="A1011" s="10">
        <f t="shared" si="65"/>
        <v>1985</v>
      </c>
      <c r="B1011" s="10" t="s">
        <v>85</v>
      </c>
      <c r="C1011" s="10">
        <v>0.9</v>
      </c>
      <c r="D1011" s="10">
        <f t="shared" si="62"/>
        <v>58.983333333333327</v>
      </c>
      <c r="E1011" s="10">
        <f t="shared" si="63"/>
        <v>60.18333333333333</v>
      </c>
      <c r="F1011" s="10">
        <f t="shared" si="64"/>
        <v>1.4954306286347272</v>
      </c>
      <c r="G1011" s="10">
        <v>54.877478410000002</v>
      </c>
      <c r="H1011" s="10"/>
    </row>
    <row r="1012" spans="1:8" x14ac:dyDescent="0.3">
      <c r="A1012" s="10">
        <f t="shared" si="65"/>
        <v>1985</v>
      </c>
      <c r="B1012" s="10" t="s">
        <v>86</v>
      </c>
      <c r="C1012" s="10">
        <v>3.6</v>
      </c>
      <c r="D1012" s="10">
        <f t="shared" si="62"/>
        <v>61.383333333333333</v>
      </c>
      <c r="E1012" s="10">
        <f t="shared" si="63"/>
        <v>58.308333333333337</v>
      </c>
      <c r="F1012" s="10">
        <f t="shared" si="64"/>
        <v>6.1740746034014578</v>
      </c>
      <c r="G1012" s="10">
        <v>48.786559269999998</v>
      </c>
      <c r="H1012" s="10"/>
    </row>
    <row r="1013" spans="1:8" x14ac:dyDescent="0.3">
      <c r="A1013" s="10">
        <f t="shared" si="65"/>
        <v>1985</v>
      </c>
      <c r="B1013" s="10" t="s">
        <v>87</v>
      </c>
      <c r="C1013" s="10">
        <v>21.2</v>
      </c>
      <c r="D1013" s="10">
        <f t="shared" si="62"/>
        <v>55.233333333333341</v>
      </c>
      <c r="E1013" s="10">
        <f t="shared" si="63"/>
        <v>57.316666666666677</v>
      </c>
      <c r="F1013" s="10">
        <f t="shared" si="64"/>
        <v>36.987496365222441</v>
      </c>
      <c r="G1013" s="10">
        <v>25.578543150000002</v>
      </c>
      <c r="H1013" s="10"/>
    </row>
    <row r="1014" spans="1:8" x14ac:dyDescent="0.3">
      <c r="A1014" s="10">
        <f t="shared" si="65"/>
        <v>1985</v>
      </c>
      <c r="B1014" s="10" t="s">
        <v>88</v>
      </c>
      <c r="C1014" s="10">
        <v>6.2</v>
      </c>
      <c r="D1014" s="10">
        <f t="shared" si="62"/>
        <v>59.400000000000006</v>
      </c>
      <c r="E1014" s="10">
        <f t="shared" si="63"/>
        <v>59.400000000000006</v>
      </c>
      <c r="F1014" s="10">
        <f t="shared" si="64"/>
        <v>10.437710437710436</v>
      </c>
      <c r="G1014" s="10">
        <v>30.81476091</v>
      </c>
      <c r="H1014" s="10"/>
    </row>
    <row r="1015" spans="1:8" x14ac:dyDescent="0.3">
      <c r="A1015" s="10">
        <f t="shared" si="65"/>
        <v>1985</v>
      </c>
      <c r="B1015" s="10" t="s">
        <v>89</v>
      </c>
      <c r="C1015" s="10">
        <v>55.7</v>
      </c>
      <c r="D1015" s="10">
        <f t="shared" si="62"/>
        <v>59.400000000000006</v>
      </c>
      <c r="E1015" s="10">
        <f t="shared" si="63"/>
        <v>61.075000000000003</v>
      </c>
      <c r="F1015" s="10">
        <f t="shared" si="64"/>
        <v>91.199345067539909</v>
      </c>
      <c r="G1015" s="10">
        <v>99.853818430000004</v>
      </c>
      <c r="H1015" s="10"/>
    </row>
    <row r="1016" spans="1:8" x14ac:dyDescent="0.3">
      <c r="A1016" s="10">
        <f t="shared" si="65"/>
        <v>1985</v>
      </c>
      <c r="B1016" s="10" t="s">
        <v>90</v>
      </c>
      <c r="C1016" s="10">
        <v>269.5</v>
      </c>
      <c r="D1016" s="10">
        <f t="shared" si="62"/>
        <v>62.750000000000007</v>
      </c>
      <c r="E1016" s="10">
        <f t="shared" si="63"/>
        <v>62.57916666666668</v>
      </c>
      <c r="F1016" s="10">
        <f t="shared" si="64"/>
        <v>430.65450429456013</v>
      </c>
      <c r="G1016" s="10">
        <v>347.75440950000001</v>
      </c>
      <c r="H1016" s="10"/>
    </row>
    <row r="1017" spans="1:8" x14ac:dyDescent="0.3">
      <c r="A1017" s="10">
        <f t="shared" si="65"/>
        <v>1985</v>
      </c>
      <c r="B1017" s="10" t="s">
        <v>91</v>
      </c>
      <c r="C1017" s="10">
        <v>243.3</v>
      </c>
      <c r="D1017" s="10">
        <f t="shared" si="62"/>
        <v>62.408333333333353</v>
      </c>
      <c r="E1017" s="10">
        <f t="shared" si="63"/>
        <v>64.125000000000014</v>
      </c>
      <c r="F1017" s="10">
        <f t="shared" si="64"/>
        <v>379.4152046783625</v>
      </c>
      <c r="G1017" s="10">
        <v>317.7639446</v>
      </c>
      <c r="H1017" s="10"/>
    </row>
    <row r="1018" spans="1:8" x14ac:dyDescent="0.3">
      <c r="A1018" s="10">
        <f t="shared" si="65"/>
        <v>1985</v>
      </c>
      <c r="B1018" s="10" t="s">
        <v>92</v>
      </c>
      <c r="C1018" s="10">
        <v>51.9</v>
      </c>
      <c r="D1018" s="10">
        <f t="shared" si="62"/>
        <v>65.841666666666683</v>
      </c>
      <c r="E1018" s="10">
        <f t="shared" si="63"/>
        <v>66.716666666666683</v>
      </c>
      <c r="F1018" s="10">
        <f t="shared" si="64"/>
        <v>77.791656257806622</v>
      </c>
      <c r="G1018" s="10">
        <v>162.91803630000001</v>
      </c>
      <c r="H1018" s="10"/>
    </row>
    <row r="1019" spans="1:8" x14ac:dyDescent="0.3">
      <c r="A1019" s="10">
        <f t="shared" si="65"/>
        <v>1985</v>
      </c>
      <c r="B1019" s="10" t="s">
        <v>93</v>
      </c>
      <c r="C1019" s="10">
        <v>50.2</v>
      </c>
      <c r="D1019" s="10">
        <f t="shared" si="62"/>
        <v>67.591666666666683</v>
      </c>
      <c r="E1019" s="10">
        <f t="shared" si="63"/>
        <v>67.495833333333351</v>
      </c>
      <c r="F1019" s="10">
        <f t="shared" si="64"/>
        <v>74.374961417371424</v>
      </c>
      <c r="G1019" s="10">
        <v>23.849435939999999</v>
      </c>
      <c r="H1019" s="10"/>
    </row>
    <row r="1020" spans="1:8" x14ac:dyDescent="0.3">
      <c r="A1020" s="10">
        <f t="shared" si="65"/>
        <v>1985</v>
      </c>
      <c r="B1020" s="10" t="s">
        <v>94</v>
      </c>
      <c r="C1020" s="10">
        <v>0.6</v>
      </c>
      <c r="D1020" s="10">
        <f t="shared" si="62"/>
        <v>67.40000000000002</v>
      </c>
      <c r="E1020" s="10">
        <f t="shared" si="63"/>
        <v>68.487500000000011</v>
      </c>
      <c r="F1020" s="10">
        <f t="shared" si="64"/>
        <v>0.87607227596276682</v>
      </c>
      <c r="G1020" s="10">
        <v>9.1832712749999992</v>
      </c>
      <c r="H1020" s="10"/>
    </row>
    <row r="1021" spans="1:8" x14ac:dyDescent="0.3">
      <c r="A1021" s="10">
        <f t="shared" si="65"/>
        <v>1985</v>
      </c>
      <c r="B1021" s="10" t="s">
        <v>95</v>
      </c>
      <c r="C1021" s="10">
        <v>45.1</v>
      </c>
      <c r="D1021" s="10">
        <f t="shared" si="62"/>
        <v>69.575000000000003</v>
      </c>
      <c r="E1021" s="10">
        <f t="shared" si="63"/>
        <v>71.095833333333331</v>
      </c>
      <c r="F1021" s="10">
        <f t="shared" si="64"/>
        <v>63.43550372150267</v>
      </c>
      <c r="G1021" s="10">
        <v>25.58720173</v>
      </c>
      <c r="H1021" s="10"/>
    </row>
    <row r="1022" spans="1:8" x14ac:dyDescent="0.3">
      <c r="A1022" s="10">
        <f t="shared" si="65"/>
        <v>1986</v>
      </c>
      <c r="B1022" s="10" t="s">
        <v>84</v>
      </c>
      <c r="C1022" s="10">
        <v>0.7</v>
      </c>
      <c r="D1022" s="10">
        <f t="shared" si="62"/>
        <v>72.616666666666674</v>
      </c>
      <c r="E1022" s="10">
        <f t="shared" si="63"/>
        <v>67.904166666666669</v>
      </c>
      <c r="F1022" s="10">
        <f t="shared" si="64"/>
        <v>1.0308645763023869</v>
      </c>
      <c r="G1022" s="10">
        <v>53.032540509999997</v>
      </c>
      <c r="H1022" s="10"/>
    </row>
    <row r="1023" spans="1:8" x14ac:dyDescent="0.3">
      <c r="A1023" s="10">
        <f t="shared" si="65"/>
        <v>1986</v>
      </c>
      <c r="B1023" s="10" t="s">
        <v>85</v>
      </c>
      <c r="C1023" s="10">
        <v>42.1</v>
      </c>
      <c r="D1023" s="10">
        <f t="shared" si="62"/>
        <v>63.19166666666667</v>
      </c>
      <c r="E1023" s="10">
        <f t="shared" si="63"/>
        <v>59.429166666666667</v>
      </c>
      <c r="F1023" s="10">
        <f t="shared" si="64"/>
        <v>70.840636612213416</v>
      </c>
      <c r="G1023" s="10">
        <v>54.877478410000002</v>
      </c>
      <c r="H1023" s="10"/>
    </row>
    <row r="1024" spans="1:8" x14ac:dyDescent="0.3">
      <c r="A1024" s="10">
        <f t="shared" si="65"/>
        <v>1986</v>
      </c>
      <c r="B1024" s="10" t="s">
        <v>86</v>
      </c>
      <c r="C1024" s="10">
        <v>24.6</v>
      </c>
      <c r="D1024" s="10">
        <f t="shared" si="62"/>
        <v>55.666666666666664</v>
      </c>
      <c r="E1024" s="10">
        <f t="shared" si="63"/>
        <v>55.8</v>
      </c>
      <c r="F1024" s="10">
        <f t="shared" si="64"/>
        <v>44.086021505376344</v>
      </c>
      <c r="G1024" s="10">
        <v>48.786559269999998</v>
      </c>
      <c r="H1024" s="10"/>
    </row>
    <row r="1025" spans="1:8" x14ac:dyDescent="0.3">
      <c r="A1025" s="10">
        <f t="shared" si="65"/>
        <v>1986</v>
      </c>
      <c r="B1025" s="10" t="s">
        <v>87</v>
      </c>
      <c r="C1025" s="10">
        <v>18.899999999999999</v>
      </c>
      <c r="D1025" s="10">
        <f t="shared" si="62"/>
        <v>55.933333333333337</v>
      </c>
      <c r="E1025" s="10">
        <f t="shared" si="63"/>
        <v>54.50833333333334</v>
      </c>
      <c r="F1025" s="10">
        <f t="shared" si="64"/>
        <v>34.67359730927992</v>
      </c>
      <c r="G1025" s="10">
        <v>25.578543150000002</v>
      </c>
      <c r="H1025" s="10"/>
    </row>
    <row r="1026" spans="1:8" x14ac:dyDescent="0.3">
      <c r="A1026" s="10">
        <f t="shared" si="65"/>
        <v>1986</v>
      </c>
      <c r="B1026" s="10" t="s">
        <v>88</v>
      </c>
      <c r="C1026" s="10">
        <v>32.299999999999997</v>
      </c>
      <c r="D1026" s="10">
        <f t="shared" si="62"/>
        <v>53.083333333333336</v>
      </c>
      <c r="E1026" s="10">
        <f t="shared" si="63"/>
        <v>53.454166666666666</v>
      </c>
      <c r="F1026" s="10">
        <f t="shared" si="64"/>
        <v>60.425598253955876</v>
      </c>
      <c r="G1026" s="10">
        <v>30.81476091</v>
      </c>
      <c r="H1026" s="10"/>
    </row>
    <row r="1027" spans="1:8" x14ac:dyDescent="0.3">
      <c r="A1027" s="10">
        <f t="shared" si="65"/>
        <v>1986</v>
      </c>
      <c r="B1027" s="10" t="s">
        <v>89</v>
      </c>
      <c r="C1027" s="10">
        <v>92.2</v>
      </c>
      <c r="D1027" s="10">
        <f t="shared" si="62"/>
        <v>53.824999999999996</v>
      </c>
      <c r="E1027" s="10">
        <f t="shared" si="63"/>
        <v>52.412500000000001</v>
      </c>
      <c r="F1027" s="10">
        <f t="shared" si="64"/>
        <v>175.91223467684236</v>
      </c>
      <c r="G1027" s="10">
        <v>99.853818430000004</v>
      </c>
      <c r="H1027" s="10"/>
    </row>
    <row r="1028" spans="1:8" x14ac:dyDescent="0.3">
      <c r="A1028" s="10">
        <f t="shared" si="65"/>
        <v>1986</v>
      </c>
      <c r="B1028" s="10" t="s">
        <v>90</v>
      </c>
      <c r="C1028" s="10">
        <v>156.4</v>
      </c>
      <c r="D1028" s="10">
        <f t="shared" si="62"/>
        <v>51.000000000000007</v>
      </c>
      <c r="E1028" s="10">
        <f t="shared" si="63"/>
        <v>51.933333333333337</v>
      </c>
      <c r="F1028" s="10">
        <f t="shared" si="64"/>
        <v>301.15532734274711</v>
      </c>
      <c r="G1028" s="10">
        <v>347.75440950000001</v>
      </c>
      <c r="H1028" s="10"/>
    </row>
    <row r="1029" spans="1:8" x14ac:dyDescent="0.3">
      <c r="A1029" s="10">
        <f t="shared" si="65"/>
        <v>1986</v>
      </c>
      <c r="B1029" s="10" t="s">
        <v>91</v>
      </c>
      <c r="C1029" s="10">
        <v>153</v>
      </c>
      <c r="D1029" s="10">
        <f t="shared" si="62"/>
        <v>52.866666666666674</v>
      </c>
      <c r="E1029" s="10">
        <f t="shared" si="63"/>
        <v>52.395833333333343</v>
      </c>
      <c r="F1029" s="10">
        <f t="shared" si="64"/>
        <v>292.00795228628226</v>
      </c>
      <c r="G1029" s="10">
        <v>317.7639446</v>
      </c>
      <c r="H1029" s="10"/>
    </row>
    <row r="1030" spans="1:8" x14ac:dyDescent="0.3">
      <c r="A1030" s="10">
        <f t="shared" si="65"/>
        <v>1986</v>
      </c>
      <c r="B1030" s="10" t="s">
        <v>92</v>
      </c>
      <c r="C1030" s="10">
        <v>55.1</v>
      </c>
      <c r="D1030" s="10">
        <f t="shared" si="62"/>
        <v>51.925000000000004</v>
      </c>
      <c r="E1030" s="10">
        <f t="shared" si="63"/>
        <v>51.870833333333337</v>
      </c>
      <c r="F1030" s="10">
        <f t="shared" si="64"/>
        <v>106.2253996304924</v>
      </c>
      <c r="G1030" s="10">
        <v>162.91803630000001</v>
      </c>
      <c r="H1030" s="10"/>
    </row>
    <row r="1031" spans="1:8" x14ac:dyDescent="0.3">
      <c r="A1031" s="10">
        <f t="shared" si="65"/>
        <v>1986</v>
      </c>
      <c r="B1031" s="10" t="s">
        <v>93</v>
      </c>
      <c r="C1031" s="10">
        <v>16</v>
      </c>
      <c r="D1031" s="10">
        <f t="shared" si="62"/>
        <v>51.81666666666667</v>
      </c>
      <c r="E1031" s="10">
        <f t="shared" si="63"/>
        <v>51.65</v>
      </c>
      <c r="F1031" s="10">
        <f t="shared" si="64"/>
        <v>30.977734753146176</v>
      </c>
      <c r="G1031" s="10">
        <v>23.849435939999999</v>
      </c>
      <c r="H1031" s="10"/>
    </row>
    <row r="1032" spans="1:8" x14ac:dyDescent="0.3">
      <c r="A1032" s="10">
        <f t="shared" si="65"/>
        <v>1986</v>
      </c>
      <c r="B1032" s="10" t="s">
        <v>94</v>
      </c>
      <c r="C1032" s="10">
        <v>9.5</v>
      </c>
      <c r="D1032" s="10">
        <f t="shared" si="62"/>
        <v>51.483333333333327</v>
      </c>
      <c r="E1032" s="10">
        <f t="shared" si="63"/>
        <v>54.23333333333332</v>
      </c>
      <c r="F1032" s="10">
        <f t="shared" si="64"/>
        <v>17.51690227412416</v>
      </c>
      <c r="G1032" s="10">
        <v>9.1832712749999992</v>
      </c>
      <c r="H1032" s="10"/>
    </row>
    <row r="1033" spans="1:8" x14ac:dyDescent="0.3">
      <c r="A1033" s="10">
        <f t="shared" si="65"/>
        <v>1986</v>
      </c>
      <c r="B1033" s="10" t="s">
        <v>95</v>
      </c>
      <c r="C1033" s="10">
        <v>11.2</v>
      </c>
      <c r="D1033" s="10">
        <f t="shared" ref="D1033:D1096" si="66">AVERAGE(C1027:C1038)</f>
        <v>56.98333333333332</v>
      </c>
      <c r="E1033" s="10">
        <f t="shared" ref="E1033:E1096" si="67">AVERAGE(D1033,D1034)</f>
        <v>55.004166666666663</v>
      </c>
      <c r="F1033" s="10">
        <f t="shared" si="64"/>
        <v>20.362093780774185</v>
      </c>
      <c r="G1033" s="10">
        <v>25.58720173</v>
      </c>
      <c r="H1033" s="10"/>
    </row>
    <row r="1034" spans="1:8" x14ac:dyDescent="0.3">
      <c r="A1034" s="10">
        <f t="shared" si="65"/>
        <v>1987</v>
      </c>
      <c r="B1034" s="10" t="s">
        <v>84</v>
      </c>
      <c r="C1034" s="10">
        <v>23.1</v>
      </c>
      <c r="D1034" s="10">
        <f t="shared" si="66"/>
        <v>53.025000000000006</v>
      </c>
      <c r="E1034" s="10">
        <f t="shared" si="67"/>
        <v>48.345833333333331</v>
      </c>
      <c r="F1034" s="10">
        <f t="shared" ref="F1034:F1097" si="68">C1034*100/E1034</f>
        <v>47.780746358700341</v>
      </c>
      <c r="G1034" s="10">
        <v>53.032540509999997</v>
      </c>
      <c r="H1034" s="10"/>
    </row>
    <row r="1035" spans="1:8" x14ac:dyDescent="0.3">
      <c r="A1035" s="10">
        <f t="shared" si="65"/>
        <v>1987</v>
      </c>
      <c r="B1035" s="10" t="s">
        <v>85</v>
      </c>
      <c r="C1035" s="10">
        <v>30.8</v>
      </c>
      <c r="D1035" s="10">
        <f t="shared" si="66"/>
        <v>43.666666666666664</v>
      </c>
      <c r="E1035" s="10">
        <f t="shared" si="67"/>
        <v>40.716666666666669</v>
      </c>
      <c r="F1035" s="10">
        <f t="shared" si="68"/>
        <v>75.644699140401144</v>
      </c>
      <c r="G1035" s="10">
        <v>54.877478410000002</v>
      </c>
      <c r="H1035" s="10"/>
    </row>
    <row r="1036" spans="1:8" x14ac:dyDescent="0.3">
      <c r="A1036" s="10">
        <f t="shared" si="65"/>
        <v>1987</v>
      </c>
      <c r="B1036" s="10" t="s">
        <v>86</v>
      </c>
      <c r="C1036" s="10">
        <v>23.3</v>
      </c>
      <c r="D1036" s="10">
        <f t="shared" si="66"/>
        <v>37.766666666666673</v>
      </c>
      <c r="E1036" s="10">
        <f t="shared" si="67"/>
        <v>35.908333333333339</v>
      </c>
      <c r="F1036" s="10">
        <f t="shared" si="68"/>
        <v>64.887444882803422</v>
      </c>
      <c r="G1036" s="10">
        <v>48.786559269999998</v>
      </c>
      <c r="H1036" s="10"/>
    </row>
    <row r="1037" spans="1:8" x14ac:dyDescent="0.3">
      <c r="A1037" s="10">
        <f t="shared" si="65"/>
        <v>1987</v>
      </c>
      <c r="B1037" s="10" t="s">
        <v>87</v>
      </c>
      <c r="C1037" s="10">
        <v>14.9</v>
      </c>
      <c r="D1037" s="10">
        <f t="shared" si="66"/>
        <v>34.050000000000004</v>
      </c>
      <c r="E1037" s="10">
        <f t="shared" si="67"/>
        <v>34.804166666666674</v>
      </c>
      <c r="F1037" s="10">
        <f t="shared" si="68"/>
        <v>42.810966119956895</v>
      </c>
      <c r="G1037" s="10">
        <v>25.578543150000002</v>
      </c>
      <c r="H1037" s="10"/>
    </row>
    <row r="1038" spans="1:8" x14ac:dyDescent="0.3">
      <c r="A1038" s="10">
        <f t="shared" si="65"/>
        <v>1987</v>
      </c>
      <c r="B1038" s="10" t="s">
        <v>88</v>
      </c>
      <c r="C1038" s="10">
        <v>98.3</v>
      </c>
      <c r="D1038" s="10">
        <f t="shared" si="66"/>
        <v>35.558333333333337</v>
      </c>
      <c r="E1038" s="10">
        <f t="shared" si="67"/>
        <v>35.170833333333334</v>
      </c>
      <c r="F1038" s="10">
        <f t="shared" si="68"/>
        <v>279.49295107214783</v>
      </c>
      <c r="G1038" s="10">
        <v>30.81476091</v>
      </c>
      <c r="H1038" s="10"/>
    </row>
    <row r="1039" spans="1:8" x14ac:dyDescent="0.3">
      <c r="A1039" s="10">
        <f t="shared" ref="A1039:A1102" si="69">A1027+1</f>
        <v>1987</v>
      </c>
      <c r="B1039" s="10" t="s">
        <v>89</v>
      </c>
      <c r="C1039" s="10">
        <v>44.7</v>
      </c>
      <c r="D1039" s="10">
        <f t="shared" si="66"/>
        <v>34.783333333333339</v>
      </c>
      <c r="E1039" s="10">
        <f t="shared" si="67"/>
        <v>34.454166666666673</v>
      </c>
      <c r="F1039" s="10">
        <f t="shared" si="68"/>
        <v>129.73757407183453</v>
      </c>
      <c r="G1039" s="10">
        <v>99.853818430000004</v>
      </c>
      <c r="H1039" s="10"/>
    </row>
    <row r="1040" spans="1:8" x14ac:dyDescent="0.3">
      <c r="A1040" s="10">
        <f t="shared" si="69"/>
        <v>1987</v>
      </c>
      <c r="B1040" s="10" t="s">
        <v>90</v>
      </c>
      <c r="C1040" s="10">
        <v>44.1</v>
      </c>
      <c r="D1040" s="10">
        <f t="shared" si="66"/>
        <v>34.125000000000007</v>
      </c>
      <c r="E1040" s="10">
        <f t="shared" si="67"/>
        <v>33.370833333333337</v>
      </c>
      <c r="F1040" s="10">
        <f t="shared" si="68"/>
        <v>132.1513297540267</v>
      </c>
      <c r="G1040" s="10">
        <v>347.75440950000001</v>
      </c>
      <c r="H1040" s="10"/>
    </row>
    <row r="1041" spans="1:8" x14ac:dyDescent="0.3">
      <c r="A1041" s="10">
        <f t="shared" si="69"/>
        <v>1987</v>
      </c>
      <c r="B1041" s="10" t="s">
        <v>91</v>
      </c>
      <c r="C1041" s="10">
        <v>82.2</v>
      </c>
      <c r="D1041" s="10">
        <f t="shared" si="66"/>
        <v>32.616666666666667</v>
      </c>
      <c r="E1041" s="10">
        <f t="shared" si="67"/>
        <v>32.270833333333336</v>
      </c>
      <c r="F1041" s="10">
        <f t="shared" si="68"/>
        <v>254.71917366042607</v>
      </c>
      <c r="G1041" s="10">
        <v>317.7639446</v>
      </c>
      <c r="H1041" s="10"/>
    </row>
    <row r="1042" spans="1:8" x14ac:dyDescent="0.3">
      <c r="A1042" s="10">
        <f t="shared" si="69"/>
        <v>1987</v>
      </c>
      <c r="B1042" s="10" t="s">
        <v>92</v>
      </c>
      <c r="C1042" s="10">
        <v>10.5</v>
      </c>
      <c r="D1042" s="10">
        <f t="shared" si="66"/>
        <v>31.925000000000001</v>
      </c>
      <c r="E1042" s="10">
        <f t="shared" si="67"/>
        <v>34.554166666666667</v>
      </c>
      <c r="F1042" s="10">
        <f t="shared" si="68"/>
        <v>30.387073435427467</v>
      </c>
      <c r="G1042" s="10">
        <v>162.91803630000001</v>
      </c>
      <c r="H1042" s="10"/>
    </row>
    <row r="1043" spans="1:8" x14ac:dyDescent="0.3">
      <c r="A1043" s="10">
        <f t="shared" si="69"/>
        <v>1987</v>
      </c>
      <c r="B1043" s="10" t="s">
        <v>93</v>
      </c>
      <c r="C1043" s="10">
        <v>34.1</v>
      </c>
      <c r="D1043" s="10">
        <f t="shared" si="66"/>
        <v>37.183333333333337</v>
      </c>
      <c r="E1043" s="10">
        <f t="shared" si="67"/>
        <v>36.700000000000003</v>
      </c>
      <c r="F1043" s="10">
        <f t="shared" si="68"/>
        <v>92.915531335149851</v>
      </c>
      <c r="G1043" s="10">
        <v>23.849435939999999</v>
      </c>
      <c r="H1043" s="10"/>
    </row>
    <row r="1044" spans="1:8" x14ac:dyDescent="0.3">
      <c r="A1044" s="10">
        <f t="shared" si="69"/>
        <v>1987</v>
      </c>
      <c r="B1044" s="10" t="s">
        <v>94</v>
      </c>
      <c r="C1044" s="10">
        <v>0.2</v>
      </c>
      <c r="D1044" s="10">
        <f t="shared" si="66"/>
        <v>36.216666666666676</v>
      </c>
      <c r="E1044" s="10">
        <f t="shared" si="67"/>
        <v>32.270833333333343</v>
      </c>
      <c r="F1044" s="10">
        <f t="shared" si="68"/>
        <v>0.61975468043899273</v>
      </c>
      <c r="G1044" s="10">
        <v>9.1832712749999992</v>
      </c>
      <c r="H1044" s="10"/>
    </row>
    <row r="1045" spans="1:8" x14ac:dyDescent="0.3">
      <c r="A1045" s="10">
        <f t="shared" si="69"/>
        <v>1987</v>
      </c>
      <c r="B1045" s="10" t="s">
        <v>95</v>
      </c>
      <c r="C1045" s="10">
        <v>3.3</v>
      </c>
      <c r="D1045" s="10">
        <f t="shared" si="66"/>
        <v>28.325000000000003</v>
      </c>
      <c r="E1045" s="10">
        <f t="shared" si="67"/>
        <v>28.241666666666667</v>
      </c>
      <c r="F1045" s="10">
        <f t="shared" si="68"/>
        <v>11.684862791383889</v>
      </c>
      <c r="G1045" s="10">
        <v>25.58720173</v>
      </c>
      <c r="H1045" s="10"/>
    </row>
    <row r="1046" spans="1:8" x14ac:dyDescent="0.3">
      <c r="A1046" s="10">
        <f t="shared" si="69"/>
        <v>1988</v>
      </c>
      <c r="B1046" s="10" t="s">
        <v>84</v>
      </c>
      <c r="C1046" s="10">
        <v>5</v>
      </c>
      <c r="D1046" s="10">
        <f t="shared" si="66"/>
        <v>28.158333333333335</v>
      </c>
      <c r="E1046" s="10">
        <f t="shared" si="67"/>
        <v>41.158333333333339</v>
      </c>
      <c r="F1046" s="10">
        <f t="shared" si="68"/>
        <v>12.148208139299452</v>
      </c>
      <c r="G1046" s="10">
        <v>53.032540509999997</v>
      </c>
      <c r="H1046" s="10"/>
    </row>
    <row r="1047" spans="1:8" x14ac:dyDescent="0.3">
      <c r="A1047" s="10">
        <f t="shared" si="69"/>
        <v>1988</v>
      </c>
      <c r="B1047" s="10" t="s">
        <v>85</v>
      </c>
      <c r="C1047" s="10">
        <v>22.5</v>
      </c>
      <c r="D1047" s="10">
        <f t="shared" si="66"/>
        <v>54.158333333333339</v>
      </c>
      <c r="E1047" s="10">
        <f t="shared" si="67"/>
        <v>60.495833333333337</v>
      </c>
      <c r="F1047" s="10">
        <f t="shared" si="68"/>
        <v>37.192644121495967</v>
      </c>
      <c r="G1047" s="10">
        <v>54.877478410000002</v>
      </c>
      <c r="H1047" s="10"/>
    </row>
    <row r="1048" spans="1:8" x14ac:dyDescent="0.3">
      <c r="A1048" s="10">
        <f t="shared" si="69"/>
        <v>1988</v>
      </c>
      <c r="B1048" s="10" t="s">
        <v>86</v>
      </c>
      <c r="C1048" s="10">
        <v>86.4</v>
      </c>
      <c r="D1048" s="10">
        <f t="shared" si="66"/>
        <v>66.833333333333329</v>
      </c>
      <c r="E1048" s="10">
        <f t="shared" si="67"/>
        <v>84.48333333333332</v>
      </c>
      <c r="F1048" s="10">
        <f t="shared" si="68"/>
        <v>102.26869204971396</v>
      </c>
      <c r="G1048" s="10">
        <v>48.786559269999998</v>
      </c>
      <c r="H1048" s="10"/>
    </row>
    <row r="1049" spans="1:8" x14ac:dyDescent="0.3">
      <c r="A1049" s="10">
        <f t="shared" si="69"/>
        <v>1988</v>
      </c>
      <c r="B1049" s="10" t="s">
        <v>87</v>
      </c>
      <c r="C1049" s="10">
        <v>3.3</v>
      </c>
      <c r="D1049" s="10">
        <f t="shared" si="66"/>
        <v>102.13333333333333</v>
      </c>
      <c r="E1049" s="10">
        <f t="shared" si="67"/>
        <v>100.72916666666666</v>
      </c>
      <c r="F1049" s="10">
        <f t="shared" si="68"/>
        <v>3.2761116856256467</v>
      </c>
      <c r="G1049" s="10">
        <v>25.578543150000002</v>
      </c>
      <c r="H1049" s="10"/>
    </row>
    <row r="1050" spans="1:8" x14ac:dyDescent="0.3">
      <c r="A1050" s="10">
        <f t="shared" si="69"/>
        <v>1988</v>
      </c>
      <c r="B1050" s="10" t="s">
        <v>88</v>
      </c>
      <c r="C1050" s="10">
        <v>3.6</v>
      </c>
      <c r="D1050" s="10">
        <f t="shared" si="66"/>
        <v>99.325000000000003</v>
      </c>
      <c r="E1050" s="10">
        <f t="shared" si="67"/>
        <v>99.345833333333346</v>
      </c>
      <c r="F1050" s="10">
        <f t="shared" si="68"/>
        <v>3.6237050706706366</v>
      </c>
      <c r="G1050" s="10">
        <v>30.81476091</v>
      </c>
      <c r="H1050" s="10"/>
    </row>
    <row r="1051" spans="1:8" x14ac:dyDescent="0.3">
      <c r="A1051" s="10">
        <f t="shared" si="69"/>
        <v>1988</v>
      </c>
      <c r="B1051" s="10" t="s">
        <v>89</v>
      </c>
      <c r="C1051" s="10">
        <v>42.7</v>
      </c>
      <c r="D1051" s="10">
        <f t="shared" si="66"/>
        <v>99.366666666666688</v>
      </c>
      <c r="E1051" s="10">
        <f t="shared" si="67"/>
        <v>100.62500000000001</v>
      </c>
      <c r="F1051" s="10">
        <f t="shared" si="68"/>
        <v>42.434782608695649</v>
      </c>
      <c r="G1051" s="10">
        <v>99.853818430000004</v>
      </c>
      <c r="H1051" s="10"/>
    </row>
    <row r="1052" spans="1:8" x14ac:dyDescent="0.3">
      <c r="A1052" s="10">
        <f t="shared" si="69"/>
        <v>1988</v>
      </c>
      <c r="B1052" s="10" t="s">
        <v>90</v>
      </c>
      <c r="C1052" s="10">
        <v>356.1</v>
      </c>
      <c r="D1052" s="10">
        <f t="shared" si="66"/>
        <v>101.88333333333334</v>
      </c>
      <c r="E1052" s="10">
        <f t="shared" si="67"/>
        <v>103.57916666666668</v>
      </c>
      <c r="F1052" s="10">
        <f t="shared" si="68"/>
        <v>343.79500382155351</v>
      </c>
      <c r="G1052" s="10">
        <v>347.75440950000001</v>
      </c>
      <c r="H1052" s="10"/>
    </row>
    <row r="1053" spans="1:8" x14ac:dyDescent="0.3">
      <c r="A1053" s="10">
        <f t="shared" si="69"/>
        <v>1988</v>
      </c>
      <c r="B1053" s="10" t="s">
        <v>91</v>
      </c>
      <c r="C1053" s="10">
        <v>234.3</v>
      </c>
      <c r="D1053" s="10">
        <f t="shared" si="66"/>
        <v>105.27500000000002</v>
      </c>
      <c r="E1053" s="10">
        <f t="shared" si="67"/>
        <v>104.50833333333335</v>
      </c>
      <c r="F1053" s="10">
        <f t="shared" si="68"/>
        <v>224.19264811418543</v>
      </c>
      <c r="G1053" s="10">
        <v>317.7639446</v>
      </c>
      <c r="H1053" s="10"/>
    </row>
    <row r="1054" spans="1:8" x14ac:dyDescent="0.3">
      <c r="A1054" s="10">
        <f t="shared" si="69"/>
        <v>1988</v>
      </c>
      <c r="B1054" s="10" t="s">
        <v>92</v>
      </c>
      <c r="C1054" s="10">
        <v>434.1</v>
      </c>
      <c r="D1054" s="10">
        <f t="shared" si="66"/>
        <v>103.74166666666667</v>
      </c>
      <c r="E1054" s="10">
        <f t="shared" si="67"/>
        <v>100.875</v>
      </c>
      <c r="F1054" s="10">
        <f t="shared" si="68"/>
        <v>430.33457249070631</v>
      </c>
      <c r="G1054" s="10">
        <v>162.91803630000001</v>
      </c>
      <c r="H1054" s="10"/>
    </row>
    <row r="1055" spans="1:8" x14ac:dyDescent="0.3">
      <c r="A1055" s="10">
        <f t="shared" si="69"/>
        <v>1988</v>
      </c>
      <c r="B1055" s="10" t="s">
        <v>93</v>
      </c>
      <c r="C1055" s="10">
        <v>0.4</v>
      </c>
      <c r="D1055" s="10">
        <f t="shared" si="66"/>
        <v>98.008333333333326</v>
      </c>
      <c r="E1055" s="10">
        <f t="shared" si="67"/>
        <v>97.941666666666663</v>
      </c>
      <c r="F1055" s="10">
        <f t="shared" si="68"/>
        <v>0.40840636433251087</v>
      </c>
      <c r="G1055" s="10">
        <v>23.849435939999999</v>
      </c>
      <c r="H1055" s="10"/>
    </row>
    <row r="1056" spans="1:8" x14ac:dyDescent="0.3">
      <c r="A1056" s="10">
        <f t="shared" si="69"/>
        <v>1988</v>
      </c>
      <c r="B1056" s="10" t="s">
        <v>94</v>
      </c>
      <c r="C1056" s="10">
        <v>0.7</v>
      </c>
      <c r="D1056" s="10">
        <f t="shared" si="66"/>
        <v>97.875000000000014</v>
      </c>
      <c r="E1056" s="10">
        <f t="shared" si="67"/>
        <v>97.929166666666674</v>
      </c>
      <c r="F1056" s="10">
        <f t="shared" si="68"/>
        <v>0.71480236565544819</v>
      </c>
      <c r="G1056" s="10">
        <v>9.1832712749999992</v>
      </c>
      <c r="H1056" s="10"/>
    </row>
    <row r="1057" spans="1:8" x14ac:dyDescent="0.3">
      <c r="A1057" s="10">
        <f t="shared" si="69"/>
        <v>1988</v>
      </c>
      <c r="B1057" s="10" t="s">
        <v>95</v>
      </c>
      <c r="C1057" s="10">
        <v>33.5</v>
      </c>
      <c r="D1057" s="10">
        <f t="shared" si="66"/>
        <v>97.983333333333348</v>
      </c>
      <c r="E1057" s="10">
        <f t="shared" si="67"/>
        <v>97.854166666666686</v>
      </c>
      <c r="F1057" s="10">
        <f t="shared" si="68"/>
        <v>34.234617841175215</v>
      </c>
      <c r="G1057" s="10">
        <v>25.58720173</v>
      </c>
      <c r="H1057" s="10"/>
    </row>
    <row r="1058" spans="1:8" x14ac:dyDescent="0.3">
      <c r="A1058" s="10">
        <f t="shared" si="69"/>
        <v>1989</v>
      </c>
      <c r="B1058" s="10" t="s">
        <v>84</v>
      </c>
      <c r="C1058" s="10">
        <v>45.7</v>
      </c>
      <c r="D1058" s="10">
        <f t="shared" si="66"/>
        <v>97.725000000000009</v>
      </c>
      <c r="E1058" s="10">
        <f t="shared" si="67"/>
        <v>89.725000000000023</v>
      </c>
      <c r="F1058" s="10">
        <f t="shared" si="68"/>
        <v>50.933407634438552</v>
      </c>
      <c r="G1058" s="10">
        <v>53.032540509999997</v>
      </c>
      <c r="H1058" s="10"/>
    </row>
    <row r="1059" spans="1:8" x14ac:dyDescent="0.3">
      <c r="A1059" s="10">
        <f t="shared" si="69"/>
        <v>1989</v>
      </c>
      <c r="B1059" s="10" t="s">
        <v>85</v>
      </c>
      <c r="C1059" s="10">
        <v>4.0999999999999996</v>
      </c>
      <c r="D1059" s="10">
        <f t="shared" si="66"/>
        <v>81.725000000000023</v>
      </c>
      <c r="E1059" s="10">
        <f t="shared" si="67"/>
        <v>78.291666666666686</v>
      </c>
      <c r="F1059" s="10">
        <f t="shared" si="68"/>
        <v>5.2368281000532182</v>
      </c>
      <c r="G1059" s="10">
        <v>54.877478410000002</v>
      </c>
      <c r="H1059" s="10"/>
    </row>
    <row r="1060" spans="1:8" x14ac:dyDescent="0.3">
      <c r="A1060" s="10">
        <f t="shared" si="69"/>
        <v>1989</v>
      </c>
      <c r="B1060" s="10" t="s">
        <v>86</v>
      </c>
      <c r="C1060" s="10">
        <v>17.600000000000001</v>
      </c>
      <c r="D1060" s="10">
        <f t="shared" si="66"/>
        <v>74.858333333333334</v>
      </c>
      <c r="E1060" s="10">
        <f t="shared" si="67"/>
        <v>57.63333333333334</v>
      </c>
      <c r="F1060" s="10">
        <f t="shared" si="68"/>
        <v>30.537883169462116</v>
      </c>
      <c r="G1060" s="10">
        <v>48.786559269999998</v>
      </c>
      <c r="H1060" s="10"/>
    </row>
    <row r="1061" spans="1:8" x14ac:dyDescent="0.3">
      <c r="A1061" s="10">
        <f t="shared" si="69"/>
        <v>1989</v>
      </c>
      <c r="B1061" s="10" t="s">
        <v>87</v>
      </c>
      <c r="C1061" s="10">
        <v>1.7</v>
      </c>
      <c r="D1061" s="10">
        <f t="shared" si="66"/>
        <v>40.408333333333339</v>
      </c>
      <c r="E1061" s="10">
        <f t="shared" si="67"/>
        <v>40.404166666666669</v>
      </c>
      <c r="F1061" s="10">
        <f t="shared" si="68"/>
        <v>4.2074868516035888</v>
      </c>
      <c r="G1061" s="10">
        <v>25.578543150000002</v>
      </c>
      <c r="H1061" s="10"/>
    </row>
    <row r="1062" spans="1:8" x14ac:dyDescent="0.3">
      <c r="A1062" s="10">
        <f t="shared" si="69"/>
        <v>1989</v>
      </c>
      <c r="B1062" s="10" t="s">
        <v>88</v>
      </c>
      <c r="C1062" s="10">
        <v>4.9000000000000004</v>
      </c>
      <c r="D1062" s="10">
        <f t="shared" si="66"/>
        <v>40.4</v>
      </c>
      <c r="E1062" s="10">
        <f t="shared" si="67"/>
        <v>40.704166666666666</v>
      </c>
      <c r="F1062" s="10">
        <f t="shared" si="68"/>
        <v>12.03807963967653</v>
      </c>
      <c r="G1062" s="10">
        <v>30.81476091</v>
      </c>
      <c r="H1062" s="10"/>
    </row>
    <row r="1063" spans="1:8" x14ac:dyDescent="0.3">
      <c r="A1063" s="10">
        <f t="shared" si="69"/>
        <v>1989</v>
      </c>
      <c r="B1063" s="10" t="s">
        <v>89</v>
      </c>
      <c r="C1063" s="10">
        <v>39.6</v>
      </c>
      <c r="D1063" s="10">
        <f t="shared" si="66"/>
        <v>41.008333333333333</v>
      </c>
      <c r="E1063" s="10">
        <f t="shared" si="67"/>
        <v>40.520833333333336</v>
      </c>
      <c r="F1063" s="10">
        <f t="shared" si="68"/>
        <v>97.727506426735218</v>
      </c>
      <c r="G1063" s="10">
        <v>99.853818430000004</v>
      </c>
      <c r="H1063" s="10"/>
    </row>
    <row r="1064" spans="1:8" x14ac:dyDescent="0.3">
      <c r="A1064" s="10">
        <f t="shared" si="69"/>
        <v>1989</v>
      </c>
      <c r="B1064" s="10" t="s">
        <v>90</v>
      </c>
      <c r="C1064" s="10">
        <v>164.1</v>
      </c>
      <c r="D1064" s="10">
        <f t="shared" si="66"/>
        <v>40.033333333333339</v>
      </c>
      <c r="E1064" s="10">
        <f t="shared" si="67"/>
        <v>38.208333333333336</v>
      </c>
      <c r="F1064" s="10">
        <f t="shared" si="68"/>
        <v>429.48745910577969</v>
      </c>
      <c r="G1064" s="10">
        <v>347.75440950000001</v>
      </c>
      <c r="H1064" s="10"/>
    </row>
    <row r="1065" spans="1:8" x14ac:dyDescent="0.3">
      <c r="A1065" s="10">
        <f t="shared" si="69"/>
        <v>1989</v>
      </c>
      <c r="B1065" s="10" t="s">
        <v>91</v>
      </c>
      <c r="C1065" s="10">
        <v>151.9</v>
      </c>
      <c r="D1065" s="10">
        <f t="shared" si="66"/>
        <v>36.383333333333333</v>
      </c>
      <c r="E1065" s="10">
        <f t="shared" si="67"/>
        <v>38.616666666666667</v>
      </c>
      <c r="F1065" s="10">
        <f t="shared" si="68"/>
        <v>393.35347432024167</v>
      </c>
      <c r="G1065" s="10">
        <v>317.7639446</v>
      </c>
      <c r="H1065" s="10"/>
    </row>
    <row r="1066" spans="1:8" x14ac:dyDescent="0.3">
      <c r="A1066" s="10">
        <f t="shared" si="69"/>
        <v>1989</v>
      </c>
      <c r="B1066" s="10" t="s">
        <v>92</v>
      </c>
      <c r="C1066" s="10">
        <v>20.7</v>
      </c>
      <c r="D1066" s="10">
        <f t="shared" si="66"/>
        <v>40.85</v>
      </c>
      <c r="E1066" s="10">
        <f t="shared" si="67"/>
        <v>41.479166666666671</v>
      </c>
      <c r="F1066" s="10">
        <f t="shared" si="68"/>
        <v>49.904570567553989</v>
      </c>
      <c r="G1066" s="10">
        <v>162.91803630000001</v>
      </c>
      <c r="H1066" s="10"/>
    </row>
    <row r="1067" spans="1:8" x14ac:dyDescent="0.3">
      <c r="A1067" s="10">
        <f t="shared" si="69"/>
        <v>1989</v>
      </c>
      <c r="B1067" s="10" t="s">
        <v>93</v>
      </c>
      <c r="C1067" s="10">
        <v>0.3</v>
      </c>
      <c r="D1067" s="10">
        <f t="shared" si="66"/>
        <v>42.108333333333334</v>
      </c>
      <c r="E1067" s="10">
        <f t="shared" si="67"/>
        <v>42.212499999999999</v>
      </c>
      <c r="F1067" s="10">
        <f t="shared" si="68"/>
        <v>0.71068996150429375</v>
      </c>
      <c r="G1067" s="10">
        <v>23.849435939999999</v>
      </c>
      <c r="H1067" s="10"/>
    </row>
    <row r="1068" spans="1:8" x14ac:dyDescent="0.3">
      <c r="A1068" s="10">
        <f t="shared" si="69"/>
        <v>1989</v>
      </c>
      <c r="B1068" s="10" t="s">
        <v>94</v>
      </c>
      <c r="C1068" s="10">
        <v>8</v>
      </c>
      <c r="D1068" s="10">
        <f t="shared" si="66"/>
        <v>42.316666666666663</v>
      </c>
      <c r="E1068" s="10">
        <f t="shared" si="67"/>
        <v>42.6875</v>
      </c>
      <c r="F1068" s="10">
        <f t="shared" si="68"/>
        <v>18.740849194729137</v>
      </c>
      <c r="G1068" s="10">
        <v>9.1832712749999992</v>
      </c>
      <c r="H1068" s="10"/>
    </row>
    <row r="1069" spans="1:8" x14ac:dyDescent="0.3">
      <c r="A1069" s="10">
        <f t="shared" si="69"/>
        <v>1989</v>
      </c>
      <c r="B1069" s="10" t="s">
        <v>95</v>
      </c>
      <c r="C1069" s="10">
        <v>21.8</v>
      </c>
      <c r="D1069" s="10">
        <f t="shared" si="66"/>
        <v>43.05833333333333</v>
      </c>
      <c r="E1069" s="10">
        <f t="shared" si="67"/>
        <v>42.18333333333333</v>
      </c>
      <c r="F1069" s="10">
        <f t="shared" si="68"/>
        <v>51.679178190438563</v>
      </c>
      <c r="G1069" s="10">
        <v>25.58720173</v>
      </c>
      <c r="H1069" s="10"/>
    </row>
    <row r="1070" spans="1:8" x14ac:dyDescent="0.3">
      <c r="A1070" s="10">
        <f t="shared" si="69"/>
        <v>1990</v>
      </c>
      <c r="B1070" s="10" t="s">
        <v>84</v>
      </c>
      <c r="C1070" s="10">
        <v>1.9</v>
      </c>
      <c r="D1070" s="10">
        <f t="shared" si="66"/>
        <v>41.30833333333333</v>
      </c>
      <c r="E1070" s="10">
        <f t="shared" si="67"/>
        <v>42.81666666666667</v>
      </c>
      <c r="F1070" s="10">
        <f t="shared" si="68"/>
        <v>4.4375243285325023</v>
      </c>
      <c r="G1070" s="10">
        <v>53.032540509999997</v>
      </c>
      <c r="H1070" s="10"/>
    </row>
    <row r="1071" spans="1:8" x14ac:dyDescent="0.3">
      <c r="A1071" s="10">
        <f t="shared" si="69"/>
        <v>1990</v>
      </c>
      <c r="B1071" s="10" t="s">
        <v>85</v>
      </c>
      <c r="C1071" s="10">
        <v>57.7</v>
      </c>
      <c r="D1071" s="10">
        <f t="shared" si="66"/>
        <v>44.32500000000001</v>
      </c>
      <c r="E1071" s="10">
        <f t="shared" si="67"/>
        <v>45.862500000000004</v>
      </c>
      <c r="F1071" s="10">
        <f t="shared" si="68"/>
        <v>125.81084764240937</v>
      </c>
      <c r="G1071" s="10">
        <v>54.877478410000002</v>
      </c>
      <c r="H1071" s="10"/>
    </row>
    <row r="1072" spans="1:8" x14ac:dyDescent="0.3">
      <c r="A1072" s="10">
        <f t="shared" si="69"/>
        <v>1990</v>
      </c>
      <c r="B1072" s="10" t="s">
        <v>86</v>
      </c>
      <c r="C1072" s="10">
        <v>32.700000000000003</v>
      </c>
      <c r="D1072" s="10">
        <f t="shared" si="66"/>
        <v>47.4</v>
      </c>
      <c r="E1072" s="10">
        <f t="shared" si="67"/>
        <v>54.637500000000003</v>
      </c>
      <c r="F1072" s="10">
        <f t="shared" si="68"/>
        <v>59.849004804392592</v>
      </c>
      <c r="G1072" s="10">
        <v>48.786559269999998</v>
      </c>
      <c r="H1072" s="10"/>
    </row>
    <row r="1073" spans="1:8" x14ac:dyDescent="0.3">
      <c r="A1073" s="10">
        <f t="shared" si="69"/>
        <v>1990</v>
      </c>
      <c r="B1073" s="10" t="s">
        <v>87</v>
      </c>
      <c r="C1073" s="10">
        <v>4.2</v>
      </c>
      <c r="D1073" s="10">
        <f t="shared" si="66"/>
        <v>61.875</v>
      </c>
      <c r="E1073" s="10">
        <f t="shared" si="67"/>
        <v>61.887500000000003</v>
      </c>
      <c r="F1073" s="10">
        <f t="shared" si="68"/>
        <v>6.7865077762068262</v>
      </c>
      <c r="G1073" s="10">
        <v>25.578543150000002</v>
      </c>
      <c r="H1073" s="10"/>
    </row>
    <row r="1074" spans="1:8" x14ac:dyDescent="0.3">
      <c r="A1074" s="10">
        <f t="shared" si="69"/>
        <v>1990</v>
      </c>
      <c r="B1074" s="10" t="s">
        <v>88</v>
      </c>
      <c r="C1074" s="10">
        <v>13.8</v>
      </c>
      <c r="D1074" s="10">
        <f t="shared" si="66"/>
        <v>61.9</v>
      </c>
      <c r="E1074" s="10">
        <f t="shared" si="67"/>
        <v>61.8</v>
      </c>
      <c r="F1074" s="10">
        <f t="shared" si="68"/>
        <v>22.330097087378643</v>
      </c>
      <c r="G1074" s="10">
        <v>30.81476091</v>
      </c>
      <c r="H1074" s="10"/>
    </row>
    <row r="1075" spans="1:8" x14ac:dyDescent="0.3">
      <c r="A1075" s="10">
        <f t="shared" si="69"/>
        <v>1990</v>
      </c>
      <c r="B1075" s="10" t="s">
        <v>89</v>
      </c>
      <c r="C1075" s="10">
        <v>18.600000000000001</v>
      </c>
      <c r="D1075" s="10">
        <f t="shared" si="66"/>
        <v>61.699999999999996</v>
      </c>
      <c r="E1075" s="10">
        <f t="shared" si="67"/>
        <v>62.295833333333334</v>
      </c>
      <c r="F1075" s="10">
        <f t="shared" si="68"/>
        <v>29.857534613069362</v>
      </c>
      <c r="G1075" s="10">
        <v>99.853818430000004</v>
      </c>
      <c r="H1075" s="10"/>
    </row>
    <row r="1076" spans="1:8" x14ac:dyDescent="0.3">
      <c r="A1076" s="10">
        <f t="shared" si="69"/>
        <v>1990</v>
      </c>
      <c r="B1076" s="10" t="s">
        <v>90</v>
      </c>
      <c r="C1076" s="10">
        <v>200.3</v>
      </c>
      <c r="D1076" s="10">
        <f t="shared" si="66"/>
        <v>62.891666666666673</v>
      </c>
      <c r="E1076" s="10">
        <f t="shared" si="67"/>
        <v>62.816666666666677</v>
      </c>
      <c r="F1076" s="10">
        <f t="shared" si="68"/>
        <v>318.86442027062878</v>
      </c>
      <c r="G1076" s="10">
        <v>347.75440950000001</v>
      </c>
      <c r="H1076" s="10"/>
    </row>
    <row r="1077" spans="1:8" x14ac:dyDescent="0.3">
      <c r="A1077" s="10">
        <f t="shared" si="69"/>
        <v>1990</v>
      </c>
      <c r="B1077" s="10" t="s">
        <v>91</v>
      </c>
      <c r="C1077" s="10">
        <v>188.8</v>
      </c>
      <c r="D1077" s="10">
        <f t="shared" si="66"/>
        <v>62.741666666666674</v>
      </c>
      <c r="E1077" s="10">
        <f t="shared" si="67"/>
        <v>61.995833333333337</v>
      </c>
      <c r="F1077" s="10">
        <f t="shared" si="68"/>
        <v>304.53659520129037</v>
      </c>
      <c r="G1077" s="10">
        <v>317.7639446</v>
      </c>
      <c r="H1077" s="10"/>
    </row>
    <row r="1078" spans="1:8" x14ac:dyDescent="0.3">
      <c r="A1078" s="10">
        <f t="shared" si="69"/>
        <v>1990</v>
      </c>
      <c r="B1078" s="10" t="s">
        <v>92</v>
      </c>
      <c r="C1078" s="10">
        <v>194.4</v>
      </c>
      <c r="D1078" s="10">
        <f t="shared" si="66"/>
        <v>61.250000000000007</v>
      </c>
      <c r="E1078" s="10">
        <f t="shared" si="67"/>
        <v>60.554166666666674</v>
      </c>
      <c r="F1078" s="10">
        <f t="shared" si="68"/>
        <v>321.0348861212413</v>
      </c>
      <c r="G1078" s="10">
        <v>162.91803630000001</v>
      </c>
      <c r="H1078" s="10"/>
    </row>
    <row r="1079" spans="1:8" x14ac:dyDescent="0.3">
      <c r="A1079" s="10">
        <f t="shared" si="69"/>
        <v>1990</v>
      </c>
      <c r="B1079" s="10" t="s">
        <v>93</v>
      </c>
      <c r="C1079" s="10">
        <v>0.6</v>
      </c>
      <c r="D1079" s="10">
        <f t="shared" si="66"/>
        <v>59.858333333333341</v>
      </c>
      <c r="E1079" s="10">
        <f t="shared" si="67"/>
        <v>61.13333333333334</v>
      </c>
      <c r="F1079" s="10">
        <f t="shared" si="68"/>
        <v>0.98146128680479816</v>
      </c>
      <c r="G1079" s="10">
        <v>23.849435939999999</v>
      </c>
      <c r="H1079" s="10"/>
    </row>
    <row r="1080" spans="1:8" x14ac:dyDescent="0.3">
      <c r="A1080" s="10">
        <f t="shared" si="69"/>
        <v>1990</v>
      </c>
      <c r="B1080" s="10" t="s">
        <v>94</v>
      </c>
      <c r="C1080" s="10">
        <v>5.6</v>
      </c>
      <c r="D1080" s="10">
        <f t="shared" si="66"/>
        <v>62.408333333333331</v>
      </c>
      <c r="E1080" s="10">
        <f t="shared" si="67"/>
        <v>62.283333333333331</v>
      </c>
      <c r="F1080" s="10">
        <f t="shared" si="68"/>
        <v>8.9911693872089913</v>
      </c>
      <c r="G1080" s="10">
        <v>9.1832712749999992</v>
      </c>
      <c r="H1080" s="10"/>
    </row>
    <row r="1081" spans="1:8" x14ac:dyDescent="0.3">
      <c r="A1081" s="10">
        <f t="shared" si="69"/>
        <v>1990</v>
      </c>
      <c r="B1081" s="10" t="s">
        <v>95</v>
      </c>
      <c r="C1081" s="10">
        <v>36.1</v>
      </c>
      <c r="D1081" s="10">
        <f t="shared" si="66"/>
        <v>62.158333333333331</v>
      </c>
      <c r="E1081" s="10">
        <f t="shared" si="67"/>
        <v>64.445833333333326</v>
      </c>
      <c r="F1081" s="10">
        <f t="shared" si="68"/>
        <v>56.016034137195327</v>
      </c>
      <c r="G1081" s="10">
        <v>25.58720173</v>
      </c>
      <c r="H1081" s="10"/>
    </row>
    <row r="1082" spans="1:8" x14ac:dyDescent="0.3">
      <c r="A1082" s="10">
        <f t="shared" si="69"/>
        <v>1991</v>
      </c>
      <c r="B1082" s="10" t="s">
        <v>84</v>
      </c>
      <c r="C1082" s="10">
        <v>0.1</v>
      </c>
      <c r="D1082" s="10">
        <f t="shared" si="66"/>
        <v>66.733333333333334</v>
      </c>
      <c r="E1082" s="10">
        <f t="shared" si="67"/>
        <v>62.00416666666667</v>
      </c>
      <c r="F1082" s="10">
        <f t="shared" si="68"/>
        <v>0.1612794839056515</v>
      </c>
      <c r="G1082" s="10">
        <v>53.032540509999997</v>
      </c>
      <c r="H1082" s="10"/>
    </row>
    <row r="1083" spans="1:8" x14ac:dyDescent="0.3">
      <c r="A1083" s="10">
        <f t="shared" si="69"/>
        <v>1991</v>
      </c>
      <c r="B1083" s="10" t="s">
        <v>85</v>
      </c>
      <c r="C1083" s="10">
        <v>39.799999999999997</v>
      </c>
      <c r="D1083" s="10">
        <f t="shared" si="66"/>
        <v>57.275000000000006</v>
      </c>
      <c r="E1083" s="10">
        <f t="shared" si="67"/>
        <v>55.420833333333334</v>
      </c>
      <c r="F1083" s="10">
        <f t="shared" si="68"/>
        <v>71.814149312081796</v>
      </c>
      <c r="G1083" s="10">
        <v>54.877478410000002</v>
      </c>
      <c r="H1083" s="10"/>
    </row>
    <row r="1084" spans="1:8" x14ac:dyDescent="0.3">
      <c r="A1084" s="10">
        <f t="shared" si="69"/>
        <v>1991</v>
      </c>
      <c r="B1084" s="10" t="s">
        <v>86</v>
      </c>
      <c r="C1084" s="10">
        <v>16</v>
      </c>
      <c r="D1084" s="10">
        <f t="shared" si="66"/>
        <v>53.566666666666663</v>
      </c>
      <c r="E1084" s="10">
        <f t="shared" si="67"/>
        <v>47.204166666666666</v>
      </c>
      <c r="F1084" s="10">
        <f t="shared" si="68"/>
        <v>33.895312913761146</v>
      </c>
      <c r="G1084" s="10">
        <v>48.786559269999998</v>
      </c>
      <c r="H1084" s="10"/>
    </row>
    <row r="1085" spans="1:8" x14ac:dyDescent="0.3">
      <c r="A1085" s="10">
        <f t="shared" si="69"/>
        <v>1991</v>
      </c>
      <c r="B1085" s="10" t="s">
        <v>87</v>
      </c>
      <c r="C1085" s="10">
        <v>34.799999999999997</v>
      </c>
      <c r="D1085" s="10">
        <f t="shared" si="66"/>
        <v>40.841666666666669</v>
      </c>
      <c r="E1085" s="10">
        <f t="shared" si="67"/>
        <v>40.858333333333334</v>
      </c>
      <c r="F1085" s="10">
        <f t="shared" si="68"/>
        <v>85.172343463185797</v>
      </c>
      <c r="G1085" s="10">
        <v>25.578543150000002</v>
      </c>
      <c r="H1085" s="10"/>
    </row>
    <row r="1086" spans="1:8" x14ac:dyDescent="0.3">
      <c r="A1086" s="10">
        <f t="shared" si="69"/>
        <v>1991</v>
      </c>
      <c r="B1086" s="10" t="s">
        <v>88</v>
      </c>
      <c r="C1086" s="10">
        <v>10.8</v>
      </c>
      <c r="D1086" s="10">
        <f t="shared" si="66"/>
        <v>40.875</v>
      </c>
      <c r="E1086" s="10">
        <f t="shared" si="67"/>
        <v>40.65</v>
      </c>
      <c r="F1086" s="10">
        <f t="shared" si="68"/>
        <v>26.568265682656829</v>
      </c>
      <c r="G1086" s="10">
        <v>30.81476091</v>
      </c>
      <c r="H1086" s="10"/>
    </row>
    <row r="1087" spans="1:8" x14ac:dyDescent="0.3">
      <c r="A1087" s="10">
        <f t="shared" si="69"/>
        <v>1991</v>
      </c>
      <c r="B1087" s="10" t="s">
        <v>89</v>
      </c>
      <c r="C1087" s="10">
        <v>73.5</v>
      </c>
      <c r="D1087" s="10">
        <f t="shared" si="66"/>
        <v>40.424999999999997</v>
      </c>
      <c r="E1087" s="10">
        <f t="shared" si="67"/>
        <v>40.037499999999994</v>
      </c>
      <c r="F1087" s="10">
        <f t="shared" si="68"/>
        <v>183.57789572275993</v>
      </c>
      <c r="G1087" s="10">
        <v>99.853818430000004</v>
      </c>
      <c r="H1087" s="10"/>
    </row>
    <row r="1088" spans="1:8" x14ac:dyDescent="0.3">
      <c r="A1088" s="10">
        <f t="shared" si="69"/>
        <v>1991</v>
      </c>
      <c r="B1088" s="10" t="s">
        <v>90</v>
      </c>
      <c r="C1088" s="10">
        <v>86.8</v>
      </c>
      <c r="D1088" s="10">
        <f t="shared" si="66"/>
        <v>39.65</v>
      </c>
      <c r="E1088" s="10">
        <f t="shared" si="67"/>
        <v>41.262500000000003</v>
      </c>
      <c r="F1088" s="10">
        <f t="shared" si="68"/>
        <v>210.36049681914571</v>
      </c>
      <c r="G1088" s="10">
        <v>347.75440950000001</v>
      </c>
      <c r="H1088" s="10"/>
    </row>
    <row r="1089" spans="1:8" x14ac:dyDescent="0.3">
      <c r="A1089" s="10">
        <f t="shared" si="69"/>
        <v>1991</v>
      </c>
      <c r="B1089" s="10" t="s">
        <v>91</v>
      </c>
      <c r="C1089" s="10">
        <v>144.30000000000001</v>
      </c>
      <c r="D1089" s="10">
        <f t="shared" si="66"/>
        <v>42.875</v>
      </c>
      <c r="E1089" s="10">
        <f t="shared" si="67"/>
        <v>42.641666666666666</v>
      </c>
      <c r="F1089" s="10">
        <f t="shared" si="68"/>
        <v>338.40140707445772</v>
      </c>
      <c r="G1089" s="10">
        <v>317.7639446</v>
      </c>
      <c r="H1089" s="10"/>
    </row>
    <row r="1090" spans="1:8" x14ac:dyDescent="0.3">
      <c r="A1090" s="10">
        <f t="shared" si="69"/>
        <v>1991</v>
      </c>
      <c r="B1090" s="10" t="s">
        <v>92</v>
      </c>
      <c r="C1090" s="10">
        <v>41.7</v>
      </c>
      <c r="D1090" s="10">
        <f t="shared" si="66"/>
        <v>42.408333333333331</v>
      </c>
      <c r="E1090" s="10">
        <f t="shared" si="67"/>
        <v>42.237499999999997</v>
      </c>
      <c r="F1090" s="10">
        <f t="shared" si="68"/>
        <v>98.727434152116018</v>
      </c>
      <c r="G1090" s="10">
        <v>162.91803630000001</v>
      </c>
      <c r="H1090" s="10"/>
    </row>
    <row r="1091" spans="1:8" x14ac:dyDescent="0.3">
      <c r="A1091" s="10">
        <f t="shared" si="69"/>
        <v>1991</v>
      </c>
      <c r="B1091" s="10" t="s">
        <v>93</v>
      </c>
      <c r="C1091" s="10">
        <v>1</v>
      </c>
      <c r="D1091" s="10">
        <f t="shared" si="66"/>
        <v>42.066666666666663</v>
      </c>
      <c r="E1091" s="10">
        <f t="shared" si="67"/>
        <v>40.708333333333329</v>
      </c>
      <c r="F1091" s="10">
        <f t="shared" si="68"/>
        <v>2.4564994882292734</v>
      </c>
      <c r="G1091" s="10">
        <v>23.849435939999999</v>
      </c>
      <c r="H1091" s="10"/>
    </row>
    <row r="1092" spans="1:8" x14ac:dyDescent="0.3">
      <c r="A1092" s="10">
        <f t="shared" si="69"/>
        <v>1991</v>
      </c>
      <c r="B1092" s="10" t="s">
        <v>94</v>
      </c>
      <c r="C1092" s="10">
        <v>0.2</v>
      </c>
      <c r="D1092" s="10">
        <f t="shared" si="66"/>
        <v>39.349999999999994</v>
      </c>
      <c r="E1092" s="10">
        <f t="shared" si="67"/>
        <v>39.258333333333326</v>
      </c>
      <c r="F1092" s="10">
        <f t="shared" si="68"/>
        <v>0.5094459774994694</v>
      </c>
      <c r="G1092" s="10">
        <v>9.1832712749999992</v>
      </c>
      <c r="H1092" s="10"/>
    </row>
    <row r="1093" spans="1:8" x14ac:dyDescent="0.3">
      <c r="A1093" s="10">
        <f t="shared" si="69"/>
        <v>1991</v>
      </c>
      <c r="B1093" s="10" t="s">
        <v>95</v>
      </c>
      <c r="C1093" s="10">
        <v>26.8</v>
      </c>
      <c r="D1093" s="10">
        <f t="shared" si="66"/>
        <v>39.166666666666664</v>
      </c>
      <c r="E1093" s="10">
        <f t="shared" si="67"/>
        <v>37.133333333333333</v>
      </c>
      <c r="F1093" s="10">
        <f t="shared" si="68"/>
        <v>72.172351885098749</v>
      </c>
      <c r="G1093" s="10">
        <v>25.58720173</v>
      </c>
      <c r="H1093" s="10"/>
    </row>
    <row r="1094" spans="1:8" x14ac:dyDescent="0.3">
      <c r="A1094" s="10">
        <f t="shared" si="69"/>
        <v>1992</v>
      </c>
      <c r="B1094" s="10" t="s">
        <v>84</v>
      </c>
      <c r="C1094" s="10">
        <v>38.799999999999997</v>
      </c>
      <c r="D1094" s="10">
        <f t="shared" si="66"/>
        <v>35.1</v>
      </c>
      <c r="E1094" s="10">
        <f t="shared" si="67"/>
        <v>37.504166666666663</v>
      </c>
      <c r="F1094" s="10">
        <f t="shared" si="68"/>
        <v>103.45517164759471</v>
      </c>
      <c r="G1094" s="10">
        <v>53.032540509999997</v>
      </c>
      <c r="H1094" s="10"/>
    </row>
    <row r="1095" spans="1:8" x14ac:dyDescent="0.3">
      <c r="A1095" s="10">
        <f t="shared" si="69"/>
        <v>1992</v>
      </c>
      <c r="B1095" s="10" t="s">
        <v>85</v>
      </c>
      <c r="C1095" s="10">
        <v>34.200000000000003</v>
      </c>
      <c r="D1095" s="10">
        <f t="shared" si="66"/>
        <v>39.908333333333331</v>
      </c>
      <c r="E1095" s="10">
        <f t="shared" si="67"/>
        <v>40</v>
      </c>
      <c r="F1095" s="10">
        <f t="shared" si="68"/>
        <v>85.500000000000014</v>
      </c>
      <c r="G1095" s="10">
        <v>54.877478410000002</v>
      </c>
      <c r="H1095" s="10"/>
    </row>
    <row r="1096" spans="1:8" x14ac:dyDescent="0.3">
      <c r="A1096" s="10">
        <f t="shared" si="69"/>
        <v>1992</v>
      </c>
      <c r="B1096" s="10" t="s">
        <v>86</v>
      </c>
      <c r="C1096" s="10">
        <v>11.9</v>
      </c>
      <c r="D1096" s="10">
        <f t="shared" si="66"/>
        <v>40.091666666666661</v>
      </c>
      <c r="E1096" s="10">
        <f t="shared" si="67"/>
        <v>40.4375</v>
      </c>
      <c r="F1096" s="10">
        <f t="shared" si="68"/>
        <v>29.428129829984545</v>
      </c>
      <c r="G1096" s="10">
        <v>48.786559269999998</v>
      </c>
      <c r="H1096" s="10"/>
    </row>
    <row r="1097" spans="1:8" x14ac:dyDescent="0.3">
      <c r="A1097" s="10">
        <f t="shared" si="69"/>
        <v>1992</v>
      </c>
      <c r="B1097" s="10" t="s">
        <v>87</v>
      </c>
      <c r="C1097" s="10">
        <v>2.2000000000000002</v>
      </c>
      <c r="D1097" s="10">
        <f t="shared" ref="D1097:D1160" si="70">AVERAGE(C1091:C1102)</f>
        <v>40.783333333333331</v>
      </c>
      <c r="E1097" s="10">
        <f t="shared" ref="E1097:E1160" si="71">AVERAGE(D1097,D1098)</f>
        <v>40.875</v>
      </c>
      <c r="F1097" s="10">
        <f t="shared" si="68"/>
        <v>5.3822629969418969</v>
      </c>
      <c r="G1097" s="10">
        <v>25.578543150000002</v>
      </c>
      <c r="H1097" s="10"/>
    </row>
    <row r="1098" spans="1:8" x14ac:dyDescent="0.3">
      <c r="A1098" s="10">
        <f t="shared" si="69"/>
        <v>1992</v>
      </c>
      <c r="B1098" s="10" t="s">
        <v>88</v>
      </c>
      <c r="C1098" s="10">
        <v>8.6</v>
      </c>
      <c r="D1098" s="10">
        <f t="shared" si="70"/>
        <v>40.966666666666661</v>
      </c>
      <c r="E1098" s="10">
        <f t="shared" si="71"/>
        <v>41.5</v>
      </c>
      <c r="F1098" s="10">
        <f t="shared" ref="F1098:F1161" si="72">C1098*100/E1098</f>
        <v>20.722891566265059</v>
      </c>
      <c r="G1098" s="10">
        <v>30.81476091</v>
      </c>
      <c r="H1098" s="10"/>
    </row>
    <row r="1099" spans="1:8" x14ac:dyDescent="0.3">
      <c r="A1099" s="10">
        <f t="shared" si="69"/>
        <v>1992</v>
      </c>
      <c r="B1099" s="10" t="s">
        <v>89</v>
      </c>
      <c r="C1099" s="10">
        <v>24.7</v>
      </c>
      <c r="D1099" s="10">
        <f t="shared" si="70"/>
        <v>42.033333333333331</v>
      </c>
      <c r="E1099" s="10">
        <f t="shared" si="71"/>
        <v>40.9375</v>
      </c>
      <c r="F1099" s="10">
        <f t="shared" si="72"/>
        <v>60.335877862595417</v>
      </c>
      <c r="G1099" s="10">
        <v>99.853818430000004</v>
      </c>
      <c r="H1099" s="10"/>
    </row>
    <row r="1100" spans="1:8" x14ac:dyDescent="0.3">
      <c r="A1100" s="10">
        <f t="shared" si="69"/>
        <v>1992</v>
      </c>
      <c r="B1100" s="10" t="s">
        <v>90</v>
      </c>
      <c r="C1100" s="10">
        <v>144.5</v>
      </c>
      <c r="D1100" s="10">
        <f t="shared" si="70"/>
        <v>39.841666666666661</v>
      </c>
      <c r="E1100" s="10">
        <f t="shared" si="71"/>
        <v>38.579166666666666</v>
      </c>
      <c r="F1100" s="10">
        <f t="shared" si="72"/>
        <v>374.5544875256507</v>
      </c>
      <c r="G1100" s="10">
        <v>347.75440950000001</v>
      </c>
      <c r="H1100" s="10"/>
    </row>
    <row r="1101" spans="1:8" x14ac:dyDescent="0.3">
      <c r="A1101" s="10">
        <f t="shared" si="69"/>
        <v>1992</v>
      </c>
      <c r="B1101" s="10" t="s">
        <v>91</v>
      </c>
      <c r="C1101" s="10">
        <v>146.5</v>
      </c>
      <c r="D1101" s="10">
        <f t="shared" si="70"/>
        <v>37.31666666666667</v>
      </c>
      <c r="E1101" s="10">
        <f t="shared" si="71"/>
        <v>36.420833333333334</v>
      </c>
      <c r="F1101" s="10">
        <f t="shared" si="72"/>
        <v>402.24230637226862</v>
      </c>
      <c r="G1101" s="10">
        <v>317.7639446</v>
      </c>
      <c r="H1101" s="10"/>
    </row>
    <row r="1102" spans="1:8" x14ac:dyDescent="0.3">
      <c r="A1102" s="10">
        <f t="shared" si="69"/>
        <v>1992</v>
      </c>
      <c r="B1102" s="10" t="s">
        <v>92</v>
      </c>
      <c r="C1102" s="10">
        <v>50</v>
      </c>
      <c r="D1102" s="10">
        <f t="shared" si="70"/>
        <v>35.524999999999999</v>
      </c>
      <c r="E1102" s="10">
        <f t="shared" si="71"/>
        <v>36.258333333333333</v>
      </c>
      <c r="F1102" s="10">
        <f t="shared" si="72"/>
        <v>137.89933348655481</v>
      </c>
      <c r="G1102" s="10">
        <v>162.91803630000001</v>
      </c>
      <c r="H1102" s="10"/>
    </row>
    <row r="1103" spans="1:8" x14ac:dyDescent="0.3">
      <c r="A1103" s="10">
        <f t="shared" ref="A1103:A1166" si="73">A1091+1</f>
        <v>1992</v>
      </c>
      <c r="B1103" s="10" t="s">
        <v>93</v>
      </c>
      <c r="C1103" s="10">
        <v>3.2</v>
      </c>
      <c r="D1103" s="10">
        <f t="shared" si="70"/>
        <v>36.991666666666667</v>
      </c>
      <c r="E1103" s="10">
        <f t="shared" si="71"/>
        <v>37.291666666666664</v>
      </c>
      <c r="F1103" s="10">
        <f t="shared" si="72"/>
        <v>8.5810055865921786</v>
      </c>
      <c r="G1103" s="10">
        <v>23.849435939999999</v>
      </c>
      <c r="H1103" s="10"/>
    </row>
    <row r="1104" spans="1:8" x14ac:dyDescent="0.3">
      <c r="A1104" s="10">
        <f t="shared" si="73"/>
        <v>1992</v>
      </c>
      <c r="B1104" s="10" t="s">
        <v>94</v>
      </c>
      <c r="C1104" s="10">
        <v>13</v>
      </c>
      <c r="D1104" s="10">
        <f t="shared" si="70"/>
        <v>37.591666666666661</v>
      </c>
      <c r="E1104" s="10">
        <f t="shared" si="71"/>
        <v>37.787499999999994</v>
      </c>
      <c r="F1104" s="10">
        <f t="shared" si="72"/>
        <v>34.402911015547474</v>
      </c>
      <c r="G1104" s="10">
        <v>9.1832712749999992</v>
      </c>
      <c r="H1104" s="10"/>
    </row>
    <row r="1105" spans="1:8" x14ac:dyDescent="0.3">
      <c r="A1105" s="10">
        <f t="shared" si="73"/>
        <v>1992</v>
      </c>
      <c r="B1105" s="10" t="s">
        <v>95</v>
      </c>
      <c r="C1105" s="10">
        <v>0.5</v>
      </c>
      <c r="D1105" s="10">
        <f t="shared" si="70"/>
        <v>37.983333333333327</v>
      </c>
      <c r="E1105" s="10">
        <f t="shared" si="71"/>
        <v>38.566666666666663</v>
      </c>
      <c r="F1105" s="10">
        <f t="shared" si="72"/>
        <v>1.2964563526361281</v>
      </c>
      <c r="G1105" s="10">
        <v>25.58720173</v>
      </c>
      <c r="H1105" s="10"/>
    </row>
    <row r="1106" spans="1:8" x14ac:dyDescent="0.3">
      <c r="A1106" s="10">
        <f t="shared" si="73"/>
        <v>1993</v>
      </c>
      <c r="B1106" s="10" t="s">
        <v>84</v>
      </c>
      <c r="C1106" s="10">
        <v>8.5</v>
      </c>
      <c r="D1106" s="10">
        <f t="shared" si="70"/>
        <v>39.15</v>
      </c>
      <c r="E1106" s="10">
        <f t="shared" si="71"/>
        <v>47.820833333333333</v>
      </c>
      <c r="F1106" s="10">
        <f t="shared" si="72"/>
        <v>17.774679794371352</v>
      </c>
      <c r="G1106" s="10">
        <v>53.032540509999997</v>
      </c>
      <c r="H1106" s="10"/>
    </row>
    <row r="1107" spans="1:8" x14ac:dyDescent="0.3">
      <c r="A1107" s="10">
        <f t="shared" si="73"/>
        <v>1993</v>
      </c>
      <c r="B1107" s="10" t="s">
        <v>85</v>
      </c>
      <c r="C1107" s="10">
        <v>12.7</v>
      </c>
      <c r="D1107" s="10">
        <f t="shared" si="70"/>
        <v>56.491666666666667</v>
      </c>
      <c r="E1107" s="10">
        <f t="shared" si="71"/>
        <v>51.112500000000004</v>
      </c>
      <c r="F1107" s="10">
        <f t="shared" si="72"/>
        <v>24.847150892638783</v>
      </c>
      <c r="G1107" s="10">
        <v>54.877478410000002</v>
      </c>
      <c r="H1107" s="10"/>
    </row>
    <row r="1108" spans="1:8" x14ac:dyDescent="0.3">
      <c r="A1108" s="10">
        <f t="shared" si="73"/>
        <v>1993</v>
      </c>
      <c r="B1108" s="10" t="s">
        <v>86</v>
      </c>
      <c r="C1108" s="10">
        <v>29.5</v>
      </c>
      <c r="D1108" s="10">
        <f t="shared" si="70"/>
        <v>45.733333333333341</v>
      </c>
      <c r="E1108" s="10">
        <f t="shared" si="71"/>
        <v>47.750000000000007</v>
      </c>
      <c r="F1108" s="10">
        <f t="shared" si="72"/>
        <v>61.780104712041876</v>
      </c>
      <c r="G1108" s="10">
        <v>48.786559269999998</v>
      </c>
      <c r="H1108" s="10"/>
    </row>
    <row r="1109" spans="1:8" x14ac:dyDescent="0.3">
      <c r="A1109" s="10">
        <f t="shared" si="73"/>
        <v>1993</v>
      </c>
      <c r="B1109" s="10" t="s">
        <v>87</v>
      </c>
      <c r="C1109" s="10">
        <v>9.4</v>
      </c>
      <c r="D1109" s="10">
        <f t="shared" si="70"/>
        <v>49.766666666666673</v>
      </c>
      <c r="E1109" s="10">
        <f t="shared" si="71"/>
        <v>49.645833333333336</v>
      </c>
      <c r="F1109" s="10">
        <f t="shared" si="72"/>
        <v>18.934116659672682</v>
      </c>
      <c r="G1109" s="10">
        <v>25.578543150000002</v>
      </c>
      <c r="H1109" s="10"/>
    </row>
    <row r="1110" spans="1:8" x14ac:dyDescent="0.3">
      <c r="A1110" s="10">
        <f t="shared" si="73"/>
        <v>1993</v>
      </c>
      <c r="B1110" s="10" t="s">
        <v>88</v>
      </c>
      <c r="C1110" s="10">
        <v>13.3</v>
      </c>
      <c r="D1110" s="10">
        <f t="shared" si="70"/>
        <v>49.524999999999999</v>
      </c>
      <c r="E1110" s="10">
        <f t="shared" si="71"/>
        <v>49.070833333333333</v>
      </c>
      <c r="F1110" s="10">
        <f t="shared" si="72"/>
        <v>27.103676657892503</v>
      </c>
      <c r="G1110" s="10">
        <v>30.81476091</v>
      </c>
      <c r="H1110" s="10"/>
    </row>
    <row r="1111" spans="1:8" x14ac:dyDescent="0.3">
      <c r="A1111" s="10">
        <f t="shared" si="73"/>
        <v>1993</v>
      </c>
      <c r="B1111" s="10" t="s">
        <v>89</v>
      </c>
      <c r="C1111" s="10">
        <v>38.700000000000003</v>
      </c>
      <c r="D1111" s="10">
        <f t="shared" si="70"/>
        <v>48.616666666666667</v>
      </c>
      <c r="E1111" s="10">
        <f t="shared" si="71"/>
        <v>48.595833333333331</v>
      </c>
      <c r="F1111" s="10">
        <f t="shared" si="72"/>
        <v>79.636457172254154</v>
      </c>
      <c r="G1111" s="10">
        <v>99.853818430000004</v>
      </c>
      <c r="H1111" s="10"/>
    </row>
    <row r="1112" spans="1:8" x14ac:dyDescent="0.3">
      <c r="A1112" s="10">
        <f t="shared" si="73"/>
        <v>1993</v>
      </c>
      <c r="B1112" s="10" t="s">
        <v>90</v>
      </c>
      <c r="C1112" s="10">
        <v>352.6</v>
      </c>
      <c r="D1112" s="10">
        <f t="shared" si="70"/>
        <v>48.574999999999996</v>
      </c>
      <c r="E1112" s="10">
        <f t="shared" si="71"/>
        <v>49.37083333333333</v>
      </c>
      <c r="F1112" s="10">
        <f t="shared" si="72"/>
        <v>714.18685121107274</v>
      </c>
      <c r="G1112" s="10">
        <v>347.75440950000001</v>
      </c>
      <c r="H1112" s="10"/>
    </row>
    <row r="1113" spans="1:8" x14ac:dyDescent="0.3">
      <c r="A1113" s="10">
        <f t="shared" si="73"/>
        <v>1993</v>
      </c>
      <c r="B1113" s="10" t="s">
        <v>91</v>
      </c>
      <c r="C1113" s="10">
        <v>17.399999999999999</v>
      </c>
      <c r="D1113" s="10">
        <f t="shared" si="70"/>
        <v>50.166666666666664</v>
      </c>
      <c r="E1113" s="10">
        <f t="shared" si="71"/>
        <v>50.608333333333327</v>
      </c>
      <c r="F1113" s="10">
        <f t="shared" si="72"/>
        <v>34.381689445084803</v>
      </c>
      <c r="G1113" s="10">
        <v>317.7639446</v>
      </c>
      <c r="H1113" s="10"/>
    </row>
    <row r="1114" spans="1:8" x14ac:dyDescent="0.3">
      <c r="A1114" s="10">
        <f t="shared" si="73"/>
        <v>1993</v>
      </c>
      <c r="B1114" s="10" t="s">
        <v>92</v>
      </c>
      <c r="C1114" s="10">
        <v>98.4</v>
      </c>
      <c r="D1114" s="10">
        <f t="shared" si="70"/>
        <v>51.04999999999999</v>
      </c>
      <c r="E1114" s="10">
        <f t="shared" si="71"/>
        <v>49.937499999999986</v>
      </c>
      <c r="F1114" s="10">
        <f t="shared" si="72"/>
        <v>197.04630788485613</v>
      </c>
      <c r="G1114" s="10">
        <v>162.91803630000001</v>
      </c>
      <c r="H1114" s="10"/>
    </row>
    <row r="1115" spans="1:8" x14ac:dyDescent="0.3">
      <c r="A1115" s="10">
        <f t="shared" si="73"/>
        <v>1993</v>
      </c>
      <c r="B1115" s="10" t="s">
        <v>93</v>
      </c>
      <c r="C1115" s="10">
        <v>0.3</v>
      </c>
      <c r="D1115" s="10">
        <f t="shared" si="70"/>
        <v>48.824999999999989</v>
      </c>
      <c r="E1115" s="10">
        <f t="shared" si="71"/>
        <v>48.699999999999989</v>
      </c>
      <c r="F1115" s="10">
        <f t="shared" si="72"/>
        <v>0.61601642710472293</v>
      </c>
      <c r="G1115" s="10">
        <v>23.849435939999999</v>
      </c>
      <c r="H1115" s="10"/>
    </row>
    <row r="1116" spans="1:8" x14ac:dyDescent="0.3">
      <c r="A1116" s="10">
        <f t="shared" si="73"/>
        <v>1993</v>
      </c>
      <c r="B1116" s="10" t="s">
        <v>94</v>
      </c>
      <c r="C1116" s="10">
        <v>2.1</v>
      </c>
      <c r="D1116" s="10">
        <f t="shared" si="70"/>
        <v>48.574999999999989</v>
      </c>
      <c r="E1116" s="10">
        <f t="shared" si="71"/>
        <v>48.320833333333326</v>
      </c>
      <c r="F1116" s="10">
        <f t="shared" si="72"/>
        <v>4.3459515391911712</v>
      </c>
      <c r="G1116" s="10">
        <v>9.1832712749999992</v>
      </c>
      <c r="H1116" s="10"/>
    </row>
    <row r="1117" spans="1:8" x14ac:dyDescent="0.3">
      <c r="A1117" s="10">
        <f t="shared" si="73"/>
        <v>1993</v>
      </c>
      <c r="B1117" s="10" t="s">
        <v>95</v>
      </c>
      <c r="C1117" s="10">
        <v>0</v>
      </c>
      <c r="D1117" s="10">
        <f t="shared" si="70"/>
        <v>48.066666666666663</v>
      </c>
      <c r="E1117" s="10">
        <f t="shared" si="71"/>
        <v>47.683333333333337</v>
      </c>
      <c r="F1117" s="10">
        <f t="shared" si="72"/>
        <v>0</v>
      </c>
      <c r="G1117" s="10">
        <v>25.58720173</v>
      </c>
      <c r="H1117" s="10"/>
    </row>
    <row r="1118" spans="1:8" x14ac:dyDescent="0.3">
      <c r="A1118" s="10">
        <f t="shared" si="73"/>
        <v>1994</v>
      </c>
      <c r="B1118" s="10" t="s">
        <v>84</v>
      </c>
      <c r="C1118" s="10">
        <v>27.6</v>
      </c>
      <c r="D1118" s="10">
        <f t="shared" si="70"/>
        <v>47.300000000000004</v>
      </c>
      <c r="E1118" s="10">
        <f t="shared" si="71"/>
        <v>39.583333333333336</v>
      </c>
      <c r="F1118" s="10">
        <f t="shared" si="72"/>
        <v>69.726315789473674</v>
      </c>
      <c r="G1118" s="10">
        <v>53.032540509999997</v>
      </c>
      <c r="H1118" s="10"/>
    </row>
    <row r="1119" spans="1:8" x14ac:dyDescent="0.3">
      <c r="A1119" s="10">
        <f t="shared" si="73"/>
        <v>1994</v>
      </c>
      <c r="B1119" s="10" t="s">
        <v>85</v>
      </c>
      <c r="C1119" s="10">
        <v>23.3</v>
      </c>
      <c r="D1119" s="10">
        <f t="shared" si="70"/>
        <v>31.866666666666671</v>
      </c>
      <c r="E1119" s="10">
        <f t="shared" si="71"/>
        <v>40.400000000000006</v>
      </c>
      <c r="F1119" s="10">
        <f t="shared" si="72"/>
        <v>57.673267326732663</v>
      </c>
      <c r="G1119" s="10">
        <v>54.877478410000002</v>
      </c>
      <c r="H1119" s="10"/>
    </row>
    <row r="1120" spans="1:8" x14ac:dyDescent="0.3">
      <c r="A1120" s="10">
        <f t="shared" si="73"/>
        <v>1994</v>
      </c>
      <c r="B1120" s="10" t="s">
        <v>86</v>
      </c>
      <c r="C1120" s="10">
        <v>2.8</v>
      </c>
      <c r="D1120" s="10">
        <f t="shared" si="70"/>
        <v>48.933333333333337</v>
      </c>
      <c r="E1120" s="10">
        <f t="shared" si="71"/>
        <v>48.541666666666671</v>
      </c>
      <c r="F1120" s="10">
        <f t="shared" si="72"/>
        <v>5.7682403433476388</v>
      </c>
      <c r="G1120" s="10">
        <v>48.786559269999998</v>
      </c>
      <c r="H1120" s="10"/>
    </row>
    <row r="1121" spans="1:8" x14ac:dyDescent="0.3">
      <c r="A1121" s="10">
        <f t="shared" si="73"/>
        <v>1994</v>
      </c>
      <c r="B1121" s="10" t="s">
        <v>87</v>
      </c>
      <c r="C1121" s="10">
        <v>6.4</v>
      </c>
      <c r="D1121" s="10">
        <f t="shared" si="70"/>
        <v>48.15</v>
      </c>
      <c r="E1121" s="10">
        <f t="shared" si="71"/>
        <v>48.154166666666669</v>
      </c>
      <c r="F1121" s="10">
        <f t="shared" si="72"/>
        <v>13.290646361512502</v>
      </c>
      <c r="G1121" s="10">
        <v>25.578543150000002</v>
      </c>
      <c r="H1121" s="10"/>
    </row>
    <row r="1122" spans="1:8" x14ac:dyDescent="0.3">
      <c r="A1122" s="10">
        <f t="shared" si="73"/>
        <v>1994</v>
      </c>
      <c r="B1122" s="10" t="s">
        <v>88</v>
      </c>
      <c r="C1122" s="10">
        <v>7.2</v>
      </c>
      <c r="D1122" s="10">
        <f t="shared" si="70"/>
        <v>48.158333333333331</v>
      </c>
      <c r="E1122" s="10">
        <f t="shared" si="71"/>
        <v>48.070833333333326</v>
      </c>
      <c r="F1122" s="10">
        <f t="shared" si="72"/>
        <v>14.977897200312041</v>
      </c>
      <c r="G1122" s="10">
        <v>30.81476091</v>
      </c>
      <c r="H1122" s="10"/>
    </row>
    <row r="1123" spans="1:8" x14ac:dyDescent="0.3">
      <c r="A1123" s="10">
        <f t="shared" si="73"/>
        <v>1994</v>
      </c>
      <c r="B1123" s="10" t="s">
        <v>89</v>
      </c>
      <c r="C1123" s="10">
        <v>29.5</v>
      </c>
      <c r="D1123" s="10">
        <f t="shared" si="70"/>
        <v>47.983333333333327</v>
      </c>
      <c r="E1123" s="10">
        <f t="shared" si="71"/>
        <v>48.195833333333326</v>
      </c>
      <c r="F1123" s="10">
        <f t="shared" si="72"/>
        <v>61.208610702861598</v>
      </c>
      <c r="G1123" s="10">
        <v>99.853818430000004</v>
      </c>
      <c r="H1123" s="10"/>
    </row>
    <row r="1124" spans="1:8" x14ac:dyDescent="0.3">
      <c r="A1124" s="10">
        <f t="shared" si="73"/>
        <v>1994</v>
      </c>
      <c r="B1124" s="10" t="s">
        <v>90</v>
      </c>
      <c r="C1124" s="10">
        <v>167.4</v>
      </c>
      <c r="D1124" s="10">
        <f t="shared" si="70"/>
        <v>48.408333333333331</v>
      </c>
      <c r="E1124" s="10">
        <f t="shared" si="71"/>
        <v>49.375</v>
      </c>
      <c r="F1124" s="10">
        <f t="shared" si="72"/>
        <v>339.03797468354429</v>
      </c>
      <c r="G1124" s="10">
        <v>347.75440950000001</v>
      </c>
      <c r="H1124" s="10"/>
    </row>
    <row r="1125" spans="1:8" x14ac:dyDescent="0.3">
      <c r="A1125" s="10">
        <f t="shared" si="73"/>
        <v>1994</v>
      </c>
      <c r="B1125" s="10" t="s">
        <v>91</v>
      </c>
      <c r="C1125" s="10">
        <v>222.2</v>
      </c>
      <c r="D1125" s="10">
        <f t="shared" si="70"/>
        <v>50.341666666666661</v>
      </c>
      <c r="E1125" s="10">
        <f t="shared" si="71"/>
        <v>51.704166666666666</v>
      </c>
      <c r="F1125" s="10">
        <f t="shared" si="72"/>
        <v>429.75259892013861</v>
      </c>
      <c r="G1125" s="10">
        <v>317.7639446</v>
      </c>
      <c r="H1125" s="10"/>
    </row>
    <row r="1126" spans="1:8" x14ac:dyDescent="0.3">
      <c r="A1126" s="10">
        <f t="shared" si="73"/>
        <v>1994</v>
      </c>
      <c r="B1126" s="10" t="s">
        <v>92</v>
      </c>
      <c r="C1126" s="10">
        <v>89</v>
      </c>
      <c r="D1126" s="10">
        <f t="shared" si="70"/>
        <v>53.066666666666663</v>
      </c>
      <c r="E1126" s="10">
        <f t="shared" si="71"/>
        <v>53.666666666666671</v>
      </c>
      <c r="F1126" s="10">
        <f t="shared" si="72"/>
        <v>165.83850931677017</v>
      </c>
      <c r="G1126" s="10">
        <v>162.91803630000001</v>
      </c>
      <c r="H1126" s="10"/>
    </row>
    <row r="1127" spans="1:8" x14ac:dyDescent="0.3">
      <c r="A1127" s="10">
        <f t="shared" si="73"/>
        <v>1994</v>
      </c>
      <c r="B1127" s="10" t="s">
        <v>93</v>
      </c>
      <c r="C1127" s="10">
        <v>0.4</v>
      </c>
      <c r="D1127" s="10">
        <f t="shared" si="70"/>
        <v>54.266666666666673</v>
      </c>
      <c r="E1127" s="10">
        <f t="shared" si="71"/>
        <v>54.366666666666667</v>
      </c>
      <c r="F1127" s="10">
        <f t="shared" si="72"/>
        <v>0.73574494175352545</v>
      </c>
      <c r="G1127" s="10">
        <v>23.849435939999999</v>
      </c>
      <c r="H1127" s="10"/>
    </row>
    <row r="1128" spans="1:8" x14ac:dyDescent="0.3">
      <c r="A1128" s="10">
        <f t="shared" si="73"/>
        <v>1994</v>
      </c>
      <c r="B1128" s="10" t="s">
        <v>94</v>
      </c>
      <c r="C1128" s="10">
        <v>0</v>
      </c>
      <c r="D1128" s="10">
        <f t="shared" si="70"/>
        <v>54.466666666666661</v>
      </c>
      <c r="E1128" s="10">
        <f t="shared" si="71"/>
        <v>54.220833333333331</v>
      </c>
      <c r="F1128" s="10">
        <f t="shared" si="72"/>
        <v>0</v>
      </c>
      <c r="G1128" s="10">
        <v>9.1832712749999992</v>
      </c>
      <c r="H1128" s="10"/>
    </row>
    <row r="1129" spans="1:8" x14ac:dyDescent="0.3">
      <c r="A1129" s="10">
        <f t="shared" si="73"/>
        <v>1994</v>
      </c>
      <c r="B1129" s="10" t="s">
        <v>95</v>
      </c>
      <c r="C1129" s="10">
        <v>5.0999999999999996</v>
      </c>
      <c r="D1129" s="10">
        <f t="shared" si="70"/>
        <v>53.974999999999994</v>
      </c>
      <c r="E1129" s="10">
        <f t="shared" si="71"/>
        <v>54.870833333333323</v>
      </c>
      <c r="F1129" s="10">
        <f t="shared" si="72"/>
        <v>9.2945553952464124</v>
      </c>
      <c r="G1129" s="10">
        <v>25.58720173</v>
      </c>
      <c r="H1129" s="10"/>
    </row>
    <row r="1130" spans="1:8" x14ac:dyDescent="0.3">
      <c r="A1130" s="10">
        <f t="shared" si="73"/>
        <v>1995</v>
      </c>
      <c r="B1130" s="10" t="s">
        <v>84</v>
      </c>
      <c r="C1130" s="10">
        <v>50.8</v>
      </c>
      <c r="D1130" s="10">
        <f t="shared" si="70"/>
        <v>55.766666666666659</v>
      </c>
      <c r="E1130" s="10">
        <f t="shared" si="71"/>
        <v>55.458333333333329</v>
      </c>
      <c r="F1130" s="10">
        <f t="shared" si="72"/>
        <v>91.600300525920375</v>
      </c>
      <c r="G1130" s="10">
        <v>53.032540509999997</v>
      </c>
      <c r="H1130" s="10"/>
    </row>
    <row r="1131" spans="1:8" x14ac:dyDescent="0.3">
      <c r="A1131" s="10">
        <f t="shared" si="73"/>
        <v>1995</v>
      </c>
      <c r="B1131" s="10" t="s">
        <v>85</v>
      </c>
      <c r="C1131" s="10">
        <v>56</v>
      </c>
      <c r="D1131" s="10">
        <f t="shared" si="70"/>
        <v>55.15</v>
      </c>
      <c r="E1131" s="10">
        <f t="shared" si="71"/>
        <v>61.537499999999994</v>
      </c>
      <c r="F1131" s="10">
        <f t="shared" si="72"/>
        <v>91.001421897217156</v>
      </c>
      <c r="G1131" s="10">
        <v>54.877478410000002</v>
      </c>
      <c r="H1131" s="10"/>
    </row>
    <row r="1132" spans="1:8" x14ac:dyDescent="0.3">
      <c r="A1132" s="10">
        <f t="shared" si="73"/>
        <v>1995</v>
      </c>
      <c r="B1132" s="10" t="s">
        <v>86</v>
      </c>
      <c r="C1132" s="10">
        <v>17.2</v>
      </c>
      <c r="D1132" s="10">
        <f t="shared" si="70"/>
        <v>67.924999999999997</v>
      </c>
      <c r="E1132" s="10">
        <f t="shared" si="71"/>
        <v>70.283333333333331</v>
      </c>
      <c r="F1132" s="10">
        <f t="shared" si="72"/>
        <v>24.472373725397201</v>
      </c>
      <c r="G1132" s="10">
        <v>48.786559269999998</v>
      </c>
      <c r="H1132" s="10"/>
    </row>
    <row r="1133" spans="1:8" x14ac:dyDescent="0.3">
      <c r="A1133" s="10">
        <f t="shared" si="73"/>
        <v>1995</v>
      </c>
      <c r="B1133" s="10" t="s">
        <v>87</v>
      </c>
      <c r="C1133" s="10">
        <v>8.8000000000000007</v>
      </c>
      <c r="D1133" s="10">
        <f t="shared" si="70"/>
        <v>72.641666666666666</v>
      </c>
      <c r="E1133" s="10">
        <f t="shared" si="71"/>
        <v>72.679166666666674</v>
      </c>
      <c r="F1133" s="10">
        <f t="shared" si="72"/>
        <v>12.108008943415697</v>
      </c>
      <c r="G1133" s="10">
        <v>25.578543150000002</v>
      </c>
      <c r="H1133" s="10"/>
    </row>
    <row r="1134" spans="1:8" x14ac:dyDescent="0.3">
      <c r="A1134" s="10">
        <f t="shared" si="73"/>
        <v>1995</v>
      </c>
      <c r="B1134" s="10" t="s">
        <v>88</v>
      </c>
      <c r="C1134" s="10">
        <v>1.3</v>
      </c>
      <c r="D1134" s="10">
        <f t="shared" si="70"/>
        <v>72.716666666666669</v>
      </c>
      <c r="E1134" s="10">
        <f t="shared" si="71"/>
        <v>72.775000000000006</v>
      </c>
      <c r="F1134" s="10">
        <f t="shared" si="72"/>
        <v>1.7863277224321537</v>
      </c>
      <c r="G1134" s="10">
        <v>30.81476091</v>
      </c>
      <c r="H1134" s="10"/>
    </row>
    <row r="1135" spans="1:8" x14ac:dyDescent="0.3">
      <c r="A1135" s="10">
        <f t="shared" si="73"/>
        <v>1995</v>
      </c>
      <c r="B1135" s="10" t="s">
        <v>89</v>
      </c>
      <c r="C1135" s="10">
        <v>51</v>
      </c>
      <c r="D1135" s="10">
        <f t="shared" si="70"/>
        <v>72.833333333333329</v>
      </c>
      <c r="E1135" s="10">
        <f t="shared" si="71"/>
        <v>72.633333333333326</v>
      </c>
      <c r="F1135" s="10">
        <f t="shared" si="72"/>
        <v>70.215695273061044</v>
      </c>
      <c r="G1135" s="10">
        <v>99.853818430000004</v>
      </c>
      <c r="H1135" s="10"/>
    </row>
    <row r="1136" spans="1:8" x14ac:dyDescent="0.3">
      <c r="A1136" s="10">
        <f t="shared" si="73"/>
        <v>1995</v>
      </c>
      <c r="B1136" s="10" t="s">
        <v>90</v>
      </c>
      <c r="C1136" s="10">
        <v>160</v>
      </c>
      <c r="D1136" s="10">
        <f t="shared" si="70"/>
        <v>72.433333333333323</v>
      </c>
      <c r="E1136" s="10">
        <f t="shared" si="71"/>
        <v>71.67916666666666</v>
      </c>
      <c r="F1136" s="10">
        <f t="shared" si="72"/>
        <v>223.21688077660875</v>
      </c>
      <c r="G1136" s="10">
        <v>347.75440950000001</v>
      </c>
      <c r="H1136" s="10"/>
    </row>
    <row r="1137" spans="1:8" x14ac:dyDescent="0.3">
      <c r="A1137" s="10">
        <f t="shared" si="73"/>
        <v>1995</v>
      </c>
      <c r="B1137" s="10" t="s">
        <v>91</v>
      </c>
      <c r="C1137" s="10">
        <v>375.5</v>
      </c>
      <c r="D1137" s="10">
        <f t="shared" si="70"/>
        <v>70.924999999999997</v>
      </c>
      <c r="E1137" s="10">
        <f t="shared" si="71"/>
        <v>70.212499999999991</v>
      </c>
      <c r="F1137" s="10">
        <f t="shared" si="72"/>
        <v>534.80505607975795</v>
      </c>
      <c r="G1137" s="10">
        <v>317.7639446</v>
      </c>
      <c r="H1137" s="10"/>
    </row>
    <row r="1138" spans="1:8" x14ac:dyDescent="0.3">
      <c r="A1138" s="10">
        <f t="shared" si="73"/>
        <v>1995</v>
      </c>
      <c r="B1138" s="10" t="s">
        <v>92</v>
      </c>
      <c r="C1138" s="10">
        <v>145.6</v>
      </c>
      <c r="D1138" s="10">
        <f t="shared" si="70"/>
        <v>69.499999999999986</v>
      </c>
      <c r="E1138" s="10">
        <f t="shared" si="71"/>
        <v>69.574999999999989</v>
      </c>
      <c r="F1138" s="10">
        <f t="shared" si="72"/>
        <v>209.27057132590733</v>
      </c>
      <c r="G1138" s="10">
        <v>162.91803630000001</v>
      </c>
      <c r="H1138" s="10"/>
    </row>
    <row r="1139" spans="1:8" x14ac:dyDescent="0.3">
      <c r="A1139" s="10">
        <f t="shared" si="73"/>
        <v>1995</v>
      </c>
      <c r="B1139" s="10" t="s">
        <v>93</v>
      </c>
      <c r="C1139" s="10">
        <v>1.3</v>
      </c>
      <c r="D1139" s="10">
        <f t="shared" si="70"/>
        <v>69.649999999999991</v>
      </c>
      <c r="E1139" s="10">
        <f t="shared" si="71"/>
        <v>69.399999999999991</v>
      </c>
      <c r="F1139" s="10">
        <f t="shared" si="72"/>
        <v>1.8731988472622481</v>
      </c>
      <c r="G1139" s="10">
        <v>23.849435939999999</v>
      </c>
      <c r="H1139" s="10"/>
    </row>
    <row r="1140" spans="1:8" x14ac:dyDescent="0.3">
      <c r="A1140" s="10">
        <f t="shared" si="73"/>
        <v>1995</v>
      </c>
      <c r="B1140" s="10" t="s">
        <v>94</v>
      </c>
      <c r="C1140" s="10">
        <v>1.4</v>
      </c>
      <c r="D1140" s="10">
        <f t="shared" si="70"/>
        <v>69.149999999999991</v>
      </c>
      <c r="E1140" s="10">
        <f t="shared" si="71"/>
        <v>69.25</v>
      </c>
      <c r="F1140" s="10">
        <f t="shared" si="72"/>
        <v>2.0216606498194944</v>
      </c>
      <c r="G1140" s="10">
        <v>9.1832712749999992</v>
      </c>
      <c r="H1140" s="10"/>
    </row>
    <row r="1141" spans="1:8" x14ac:dyDescent="0.3">
      <c r="A1141" s="10">
        <f t="shared" si="73"/>
        <v>1995</v>
      </c>
      <c r="B1141" s="10" t="s">
        <v>95</v>
      </c>
      <c r="C1141" s="10">
        <v>0.3</v>
      </c>
      <c r="D1141" s="10">
        <f t="shared" si="70"/>
        <v>69.349999999999994</v>
      </c>
      <c r="E1141" s="10">
        <f t="shared" si="71"/>
        <v>72.166666666666657</v>
      </c>
      <c r="F1141" s="10">
        <f t="shared" si="72"/>
        <v>0.4157043879907622</v>
      </c>
      <c r="G1141" s="10">
        <v>25.58720173</v>
      </c>
      <c r="H1141" s="10"/>
    </row>
    <row r="1142" spans="1:8" x14ac:dyDescent="0.3">
      <c r="A1142" s="10">
        <f t="shared" si="73"/>
        <v>1996</v>
      </c>
      <c r="B1142" s="10" t="s">
        <v>84</v>
      </c>
      <c r="C1142" s="10">
        <v>32.700000000000003</v>
      </c>
      <c r="D1142" s="10">
        <f t="shared" si="70"/>
        <v>74.983333333333334</v>
      </c>
      <c r="E1142" s="10">
        <f t="shared" si="71"/>
        <v>71.979166666666657</v>
      </c>
      <c r="F1142" s="10">
        <f t="shared" si="72"/>
        <v>45.429811866859637</v>
      </c>
      <c r="G1142" s="10">
        <v>53.032540509999997</v>
      </c>
      <c r="H1142" s="10"/>
    </row>
    <row r="1143" spans="1:8" x14ac:dyDescent="0.3">
      <c r="A1143" s="10">
        <f t="shared" si="73"/>
        <v>1996</v>
      </c>
      <c r="B1143" s="10" t="s">
        <v>85</v>
      </c>
      <c r="C1143" s="10">
        <v>38.9</v>
      </c>
      <c r="D1143" s="10">
        <f t="shared" si="70"/>
        <v>68.974999999999994</v>
      </c>
      <c r="E1143" s="10">
        <f t="shared" si="71"/>
        <v>61.416666666666671</v>
      </c>
      <c r="F1143" s="10">
        <f t="shared" si="72"/>
        <v>63.337856173677068</v>
      </c>
      <c r="G1143" s="10">
        <v>54.877478410000002</v>
      </c>
      <c r="H1143" s="10"/>
    </row>
    <row r="1144" spans="1:8" x14ac:dyDescent="0.3">
      <c r="A1144" s="10">
        <f t="shared" si="73"/>
        <v>1996</v>
      </c>
      <c r="B1144" s="10" t="s">
        <v>86</v>
      </c>
      <c r="C1144" s="10">
        <v>19</v>
      </c>
      <c r="D1144" s="10">
        <f t="shared" si="70"/>
        <v>53.858333333333341</v>
      </c>
      <c r="E1144" s="10">
        <f t="shared" si="71"/>
        <v>50.808333333333337</v>
      </c>
      <c r="F1144" s="10">
        <f t="shared" si="72"/>
        <v>37.395440380515005</v>
      </c>
      <c r="G1144" s="10">
        <v>48.786559269999998</v>
      </c>
      <c r="H1144" s="10"/>
    </row>
    <row r="1145" spans="1:8" x14ac:dyDescent="0.3">
      <c r="A1145" s="10">
        <f t="shared" si="73"/>
        <v>1996</v>
      </c>
      <c r="B1145" s="10" t="s">
        <v>87</v>
      </c>
      <c r="C1145" s="10">
        <v>2.8</v>
      </c>
      <c r="D1145" s="10">
        <f t="shared" si="70"/>
        <v>47.758333333333333</v>
      </c>
      <c r="E1145" s="10">
        <f t="shared" si="71"/>
        <v>48.487499999999997</v>
      </c>
      <c r="F1145" s="10">
        <f t="shared" si="72"/>
        <v>5.7746841969579794</v>
      </c>
      <c r="G1145" s="10">
        <v>25.578543150000002</v>
      </c>
      <c r="H1145" s="10"/>
    </row>
    <row r="1146" spans="1:8" x14ac:dyDescent="0.3">
      <c r="A1146" s="10">
        <f t="shared" si="73"/>
        <v>1996</v>
      </c>
      <c r="B1146" s="10" t="s">
        <v>88</v>
      </c>
      <c r="C1146" s="10">
        <v>3.7</v>
      </c>
      <c r="D1146" s="10">
        <f t="shared" si="70"/>
        <v>49.216666666666661</v>
      </c>
      <c r="E1146" s="10">
        <f t="shared" si="71"/>
        <v>49.158333333333331</v>
      </c>
      <c r="F1146" s="10">
        <f t="shared" si="72"/>
        <v>7.5266994405831502</v>
      </c>
      <c r="G1146" s="10">
        <v>30.81476091</v>
      </c>
      <c r="H1146" s="10"/>
    </row>
    <row r="1147" spans="1:8" x14ac:dyDescent="0.3">
      <c r="A1147" s="10">
        <f t="shared" si="73"/>
        <v>1996</v>
      </c>
      <c r="B1147" s="10" t="s">
        <v>89</v>
      </c>
      <c r="C1147" s="10">
        <v>118.6</v>
      </c>
      <c r="D1147" s="10">
        <f t="shared" si="70"/>
        <v>49.099999999999994</v>
      </c>
      <c r="E1147" s="10">
        <f t="shared" si="71"/>
        <v>49.11666666666666</v>
      </c>
      <c r="F1147" s="10">
        <f t="shared" si="72"/>
        <v>241.46589752290467</v>
      </c>
      <c r="G1147" s="10">
        <v>99.853818430000004</v>
      </c>
      <c r="H1147" s="10"/>
    </row>
    <row r="1148" spans="1:8" x14ac:dyDescent="0.3">
      <c r="A1148" s="10">
        <f t="shared" si="73"/>
        <v>1996</v>
      </c>
      <c r="B1148" s="10" t="s">
        <v>90</v>
      </c>
      <c r="C1148" s="10">
        <v>87.9</v>
      </c>
      <c r="D1148" s="10">
        <f t="shared" si="70"/>
        <v>49.133333333333333</v>
      </c>
      <c r="E1148" s="10">
        <f t="shared" si="71"/>
        <v>48.375</v>
      </c>
      <c r="F1148" s="10">
        <f t="shared" si="72"/>
        <v>181.70542635658916</v>
      </c>
      <c r="G1148" s="10">
        <v>347.75440950000001</v>
      </c>
      <c r="H1148" s="10"/>
    </row>
    <row r="1149" spans="1:8" x14ac:dyDescent="0.3">
      <c r="A1149" s="10">
        <f t="shared" si="73"/>
        <v>1996</v>
      </c>
      <c r="B1149" s="10" t="s">
        <v>91</v>
      </c>
      <c r="C1149" s="10">
        <v>194.1</v>
      </c>
      <c r="D1149" s="10">
        <f t="shared" si="70"/>
        <v>47.616666666666667</v>
      </c>
      <c r="E1149" s="10">
        <f t="shared" si="71"/>
        <v>46.220833333333331</v>
      </c>
      <c r="F1149" s="10">
        <f t="shared" si="72"/>
        <v>419.94050301992252</v>
      </c>
      <c r="G1149" s="10">
        <v>317.7639446</v>
      </c>
      <c r="H1149" s="10"/>
    </row>
    <row r="1150" spans="1:8" x14ac:dyDescent="0.3">
      <c r="A1150" s="10">
        <f t="shared" si="73"/>
        <v>1996</v>
      </c>
      <c r="B1150" s="10" t="s">
        <v>92</v>
      </c>
      <c r="C1150" s="10">
        <v>72.400000000000006</v>
      </c>
      <c r="D1150" s="10">
        <f t="shared" si="70"/>
        <v>44.824999999999996</v>
      </c>
      <c r="E1150" s="10">
        <f t="shared" si="71"/>
        <v>44.404166666666661</v>
      </c>
      <c r="F1150" s="10">
        <f t="shared" si="72"/>
        <v>163.04776203434366</v>
      </c>
      <c r="G1150" s="10">
        <v>162.91803630000001</v>
      </c>
      <c r="H1150" s="10"/>
    </row>
    <row r="1151" spans="1:8" x14ac:dyDescent="0.3">
      <c r="A1151" s="10">
        <f t="shared" si="73"/>
        <v>1996</v>
      </c>
      <c r="B1151" s="10" t="s">
        <v>93</v>
      </c>
      <c r="C1151" s="10">
        <v>18.8</v>
      </c>
      <c r="D1151" s="10">
        <f t="shared" si="70"/>
        <v>43.983333333333327</v>
      </c>
      <c r="E1151" s="10">
        <f t="shared" si="71"/>
        <v>45.35833333333332</v>
      </c>
      <c r="F1151" s="10">
        <f t="shared" si="72"/>
        <v>41.447731030681624</v>
      </c>
      <c r="G1151" s="10">
        <v>23.849435939999999</v>
      </c>
      <c r="H1151" s="10"/>
    </row>
    <row r="1152" spans="1:8" x14ac:dyDescent="0.3">
      <c r="A1152" s="10">
        <f t="shared" si="73"/>
        <v>1996</v>
      </c>
      <c r="B1152" s="10" t="s">
        <v>94</v>
      </c>
      <c r="C1152" s="10">
        <v>0</v>
      </c>
      <c r="D1152" s="10">
        <f t="shared" si="70"/>
        <v>46.73333333333332</v>
      </c>
      <c r="E1152" s="10">
        <f t="shared" si="71"/>
        <v>47.845833333333317</v>
      </c>
      <c r="F1152" s="10">
        <f t="shared" si="72"/>
        <v>0</v>
      </c>
      <c r="G1152" s="10">
        <v>9.1832712749999992</v>
      </c>
      <c r="H1152" s="10"/>
    </row>
    <row r="1153" spans="1:8" x14ac:dyDescent="0.3">
      <c r="A1153" s="10">
        <f t="shared" si="73"/>
        <v>1996</v>
      </c>
      <c r="B1153" s="10" t="s">
        <v>95</v>
      </c>
      <c r="C1153" s="10">
        <v>0.7</v>
      </c>
      <c r="D1153" s="10">
        <f t="shared" si="70"/>
        <v>48.958333333333321</v>
      </c>
      <c r="E1153" s="10">
        <f t="shared" si="71"/>
        <v>46.320833333333326</v>
      </c>
      <c r="F1153" s="10">
        <f t="shared" si="72"/>
        <v>1.5111990644958175</v>
      </c>
      <c r="G1153" s="10">
        <v>25.58720173</v>
      </c>
      <c r="H1153" s="10"/>
    </row>
    <row r="1154" spans="1:8" x14ac:dyDescent="0.3">
      <c r="A1154" s="10">
        <f t="shared" si="73"/>
        <v>1997</v>
      </c>
      <c r="B1154" s="10" t="s">
        <v>84</v>
      </c>
      <c r="C1154" s="10">
        <v>14.5</v>
      </c>
      <c r="D1154" s="10">
        <f t="shared" si="70"/>
        <v>43.68333333333333</v>
      </c>
      <c r="E1154" s="10">
        <f t="shared" si="71"/>
        <v>46.024999999999999</v>
      </c>
      <c r="F1154" s="10">
        <f t="shared" si="72"/>
        <v>31.504617055947854</v>
      </c>
      <c r="G1154" s="10">
        <v>53.032540509999997</v>
      </c>
      <c r="H1154" s="10"/>
    </row>
    <row r="1155" spans="1:8" x14ac:dyDescent="0.3">
      <c r="A1155" s="10">
        <f t="shared" si="73"/>
        <v>1997</v>
      </c>
      <c r="B1155" s="10" t="s">
        <v>85</v>
      </c>
      <c r="C1155" s="10">
        <v>5.4</v>
      </c>
      <c r="D1155" s="10">
        <f t="shared" si="70"/>
        <v>48.366666666666667</v>
      </c>
      <c r="E1155" s="10">
        <f t="shared" si="71"/>
        <v>51.174999999999997</v>
      </c>
      <c r="F1155" s="10">
        <f t="shared" si="72"/>
        <v>10.552027357107963</v>
      </c>
      <c r="G1155" s="10">
        <v>54.877478410000002</v>
      </c>
      <c r="H1155" s="10"/>
    </row>
    <row r="1156" spans="1:8" x14ac:dyDescent="0.3">
      <c r="A1156" s="10">
        <f t="shared" si="73"/>
        <v>1997</v>
      </c>
      <c r="B1156" s="10" t="s">
        <v>86</v>
      </c>
      <c r="C1156" s="10">
        <v>8.9</v>
      </c>
      <c r="D1156" s="10">
        <f t="shared" si="70"/>
        <v>53.983333333333327</v>
      </c>
      <c r="E1156" s="10">
        <f t="shared" si="71"/>
        <v>51.979166666666657</v>
      </c>
      <c r="F1156" s="10">
        <f t="shared" si="72"/>
        <v>17.122244488977959</v>
      </c>
      <c r="G1156" s="10">
        <v>48.786559269999998</v>
      </c>
      <c r="H1156" s="10"/>
    </row>
    <row r="1157" spans="1:8" x14ac:dyDescent="0.3">
      <c r="A1157" s="10">
        <f t="shared" si="73"/>
        <v>1997</v>
      </c>
      <c r="B1157" s="10" t="s">
        <v>87</v>
      </c>
      <c r="C1157" s="10">
        <v>35.799999999999997</v>
      </c>
      <c r="D1157" s="10">
        <f t="shared" si="70"/>
        <v>49.974999999999994</v>
      </c>
      <c r="E1157" s="10">
        <f t="shared" si="71"/>
        <v>50.816666666666663</v>
      </c>
      <c r="F1157" s="10">
        <f t="shared" si="72"/>
        <v>70.449327648409309</v>
      </c>
      <c r="G1157" s="10">
        <v>25.578543150000002</v>
      </c>
      <c r="H1157" s="10"/>
    </row>
    <row r="1158" spans="1:8" x14ac:dyDescent="0.3">
      <c r="A1158" s="10">
        <f t="shared" si="73"/>
        <v>1997</v>
      </c>
      <c r="B1158" s="10" t="s">
        <v>88</v>
      </c>
      <c r="C1158" s="10">
        <v>30.4</v>
      </c>
      <c r="D1158" s="10">
        <f t="shared" si="70"/>
        <v>51.658333333333331</v>
      </c>
      <c r="E1158" s="10">
        <f t="shared" si="71"/>
        <v>52.858333333333334</v>
      </c>
      <c r="F1158" s="10">
        <f t="shared" si="72"/>
        <v>57.512218193283935</v>
      </c>
      <c r="G1158" s="10">
        <v>30.81476091</v>
      </c>
      <c r="H1158" s="10"/>
    </row>
    <row r="1159" spans="1:8" x14ac:dyDescent="0.3">
      <c r="A1159" s="10">
        <f t="shared" si="73"/>
        <v>1997</v>
      </c>
      <c r="B1159" s="10" t="s">
        <v>89</v>
      </c>
      <c r="C1159" s="10">
        <v>55.3</v>
      </c>
      <c r="D1159" s="10">
        <f t="shared" si="70"/>
        <v>54.05833333333333</v>
      </c>
      <c r="E1159" s="10">
        <f t="shared" si="71"/>
        <v>55.783333333333331</v>
      </c>
      <c r="F1159" s="10">
        <f t="shared" si="72"/>
        <v>99.133552435016441</v>
      </c>
      <c r="G1159" s="10">
        <v>99.853818430000004</v>
      </c>
      <c r="H1159" s="10"/>
    </row>
    <row r="1160" spans="1:8" x14ac:dyDescent="0.3">
      <c r="A1160" s="10">
        <f t="shared" si="73"/>
        <v>1997</v>
      </c>
      <c r="B1160" s="10" t="s">
        <v>90</v>
      </c>
      <c r="C1160" s="10">
        <v>144.1</v>
      </c>
      <c r="D1160" s="10">
        <f t="shared" si="70"/>
        <v>57.508333333333326</v>
      </c>
      <c r="E1160" s="10">
        <f t="shared" si="71"/>
        <v>57.020833333333329</v>
      </c>
      <c r="F1160" s="10">
        <f t="shared" si="72"/>
        <v>252.71465107782245</v>
      </c>
      <c r="G1160" s="10">
        <v>347.75440950000001</v>
      </c>
      <c r="H1160" s="10"/>
    </row>
    <row r="1161" spans="1:8" x14ac:dyDescent="0.3">
      <c r="A1161" s="10">
        <f t="shared" si="73"/>
        <v>1997</v>
      </c>
      <c r="B1161" s="10" t="s">
        <v>91</v>
      </c>
      <c r="C1161" s="10">
        <v>261.5</v>
      </c>
      <c r="D1161" s="10">
        <f t="shared" ref="D1161:D1224" si="74">AVERAGE(C1155:C1166)</f>
        <v>56.533333333333324</v>
      </c>
      <c r="E1161" s="10">
        <f t="shared" ref="E1161:E1224" si="75">AVERAGE(D1161,D1162)</f>
        <v>58.633333333333326</v>
      </c>
      <c r="F1161" s="10">
        <f t="shared" si="72"/>
        <v>445.992040932348</v>
      </c>
      <c r="G1161" s="10">
        <v>317.7639446</v>
      </c>
      <c r="H1161" s="10"/>
    </row>
    <row r="1162" spans="1:8" x14ac:dyDescent="0.3">
      <c r="A1162" s="10">
        <f t="shared" si="73"/>
        <v>1997</v>
      </c>
      <c r="B1162" s="10" t="s">
        <v>92</v>
      </c>
      <c r="C1162" s="10">
        <v>24.3</v>
      </c>
      <c r="D1162" s="10">
        <f t="shared" si="74"/>
        <v>60.73333333333332</v>
      </c>
      <c r="E1162" s="10">
        <f t="shared" si="75"/>
        <v>61.424999999999983</v>
      </c>
      <c r="F1162" s="10">
        <f t="shared" ref="F1162:F1225" si="76">C1162*100/E1162</f>
        <v>39.560439560439569</v>
      </c>
      <c r="G1162" s="10">
        <v>162.91803630000001</v>
      </c>
      <c r="H1162" s="10"/>
    </row>
    <row r="1163" spans="1:8" x14ac:dyDescent="0.3">
      <c r="A1163" s="10">
        <f t="shared" si="73"/>
        <v>1997</v>
      </c>
      <c r="B1163" s="10" t="s">
        <v>93</v>
      </c>
      <c r="C1163" s="10">
        <v>39</v>
      </c>
      <c r="D1163" s="10">
        <f t="shared" si="74"/>
        <v>62.116666666666646</v>
      </c>
      <c r="E1163" s="10">
        <f t="shared" si="75"/>
        <v>61.42083333333332</v>
      </c>
      <c r="F1163" s="10">
        <f t="shared" si="76"/>
        <v>63.496370666847582</v>
      </c>
      <c r="G1163" s="10">
        <v>23.849435939999999</v>
      </c>
      <c r="H1163" s="10"/>
    </row>
    <row r="1164" spans="1:8" x14ac:dyDescent="0.3">
      <c r="A1164" s="10">
        <f t="shared" si="73"/>
        <v>1997</v>
      </c>
      <c r="B1164" s="10" t="s">
        <v>94</v>
      </c>
      <c r="C1164" s="10">
        <v>28.8</v>
      </c>
      <c r="D1164" s="10">
        <f t="shared" si="74"/>
        <v>60.724999999999987</v>
      </c>
      <c r="E1164" s="10">
        <f t="shared" si="75"/>
        <v>59.570833333333326</v>
      </c>
      <c r="F1164" s="10">
        <f t="shared" si="76"/>
        <v>48.345806812618036</v>
      </c>
      <c r="G1164" s="10">
        <v>9.1832712749999992</v>
      </c>
      <c r="H1164" s="10"/>
    </row>
    <row r="1165" spans="1:8" x14ac:dyDescent="0.3">
      <c r="A1165" s="10">
        <f t="shared" si="73"/>
        <v>1997</v>
      </c>
      <c r="B1165" s="10" t="s">
        <v>95</v>
      </c>
      <c r="C1165" s="10">
        <v>42.1</v>
      </c>
      <c r="D1165" s="10">
        <f t="shared" si="74"/>
        <v>58.416666666666664</v>
      </c>
      <c r="E1165" s="10">
        <f t="shared" si="75"/>
        <v>57.879166666666663</v>
      </c>
      <c r="F1165" s="10">
        <f t="shared" si="76"/>
        <v>72.737743862932845</v>
      </c>
      <c r="G1165" s="10">
        <v>25.58720173</v>
      </c>
      <c r="H1165" s="10"/>
    </row>
    <row r="1166" spans="1:8" x14ac:dyDescent="0.3">
      <c r="A1166" s="10">
        <f t="shared" si="73"/>
        <v>1998</v>
      </c>
      <c r="B1166" s="10" t="s">
        <v>84</v>
      </c>
      <c r="C1166" s="10">
        <v>2.8</v>
      </c>
      <c r="D1166" s="10">
        <f t="shared" si="74"/>
        <v>57.341666666666669</v>
      </c>
      <c r="E1166" s="10">
        <f t="shared" si="75"/>
        <v>58.029166666666669</v>
      </c>
      <c r="F1166" s="10">
        <f t="shared" si="76"/>
        <v>4.8251597616141311</v>
      </c>
      <c r="G1166" s="10">
        <v>53.032540509999997</v>
      </c>
      <c r="H1166" s="10"/>
    </row>
    <row r="1167" spans="1:8" x14ac:dyDescent="0.3">
      <c r="A1167" s="10">
        <f t="shared" ref="A1167:A1230" si="77">A1155+1</f>
        <v>1998</v>
      </c>
      <c r="B1167" s="10" t="s">
        <v>85</v>
      </c>
      <c r="C1167" s="10">
        <v>55.8</v>
      </c>
      <c r="D1167" s="10">
        <f t="shared" si="74"/>
        <v>58.716666666666676</v>
      </c>
      <c r="E1167" s="10">
        <f t="shared" si="75"/>
        <v>51.575000000000003</v>
      </c>
      <c r="F1167" s="10">
        <f t="shared" si="76"/>
        <v>108.19195346582646</v>
      </c>
      <c r="G1167" s="10">
        <v>54.877478410000002</v>
      </c>
      <c r="H1167" s="10"/>
    </row>
    <row r="1168" spans="1:8" x14ac:dyDescent="0.3">
      <c r="A1168" s="10">
        <f t="shared" si="77"/>
        <v>1998</v>
      </c>
      <c r="B1168" s="10" t="s">
        <v>86</v>
      </c>
      <c r="C1168" s="10">
        <v>25.5</v>
      </c>
      <c r="D1168" s="10">
        <f t="shared" si="74"/>
        <v>44.433333333333337</v>
      </c>
      <c r="E1168" s="10">
        <f t="shared" si="75"/>
        <v>49.233333333333334</v>
      </c>
      <c r="F1168" s="10">
        <f t="shared" si="76"/>
        <v>51.794177386594448</v>
      </c>
      <c r="G1168" s="10">
        <v>48.786559269999998</v>
      </c>
      <c r="H1168" s="10"/>
    </row>
    <row r="1169" spans="1:8" x14ac:dyDescent="0.3">
      <c r="A1169" s="10">
        <f t="shared" si="77"/>
        <v>1998</v>
      </c>
      <c r="B1169" s="10" t="s">
        <v>87</v>
      </c>
      <c r="C1169" s="10">
        <v>19.100000000000001</v>
      </c>
      <c r="D1169" s="10">
        <f t="shared" si="74"/>
        <v>54.033333333333331</v>
      </c>
      <c r="E1169" s="10">
        <f t="shared" si="75"/>
        <v>54.487499999999997</v>
      </c>
      <c r="F1169" s="10">
        <f t="shared" si="76"/>
        <v>35.053911447579729</v>
      </c>
      <c r="G1169" s="10">
        <v>25.578543150000002</v>
      </c>
      <c r="H1169" s="10"/>
    </row>
    <row r="1170" spans="1:8" x14ac:dyDescent="0.3">
      <c r="A1170" s="10">
        <f t="shared" si="77"/>
        <v>1998</v>
      </c>
      <c r="B1170" s="10" t="s">
        <v>88</v>
      </c>
      <c r="C1170" s="10">
        <v>2.7</v>
      </c>
      <c r="D1170" s="10">
        <f t="shared" si="74"/>
        <v>54.941666666666663</v>
      </c>
      <c r="E1170" s="10">
        <f t="shared" si="75"/>
        <v>53.74166666666666</v>
      </c>
      <c r="F1170" s="10">
        <f t="shared" si="76"/>
        <v>5.0240347340672979</v>
      </c>
      <c r="G1170" s="10">
        <v>30.81476091</v>
      </c>
      <c r="H1170" s="10"/>
    </row>
    <row r="1171" spans="1:8" x14ac:dyDescent="0.3">
      <c r="A1171" s="10">
        <f t="shared" si="77"/>
        <v>1998</v>
      </c>
      <c r="B1171" s="10" t="s">
        <v>89</v>
      </c>
      <c r="C1171" s="10">
        <v>42.4</v>
      </c>
      <c r="D1171" s="10">
        <f t="shared" si="74"/>
        <v>52.541666666666664</v>
      </c>
      <c r="E1171" s="10">
        <f t="shared" si="75"/>
        <v>50.795833333333334</v>
      </c>
      <c r="F1171" s="10">
        <f t="shared" si="76"/>
        <v>83.471413337708142</v>
      </c>
      <c r="G1171" s="10">
        <v>99.853818430000004</v>
      </c>
      <c r="H1171" s="10"/>
    </row>
    <row r="1172" spans="1:8" x14ac:dyDescent="0.3">
      <c r="A1172" s="10">
        <f t="shared" si="77"/>
        <v>1998</v>
      </c>
      <c r="B1172" s="10" t="s">
        <v>90</v>
      </c>
      <c r="C1172" s="10">
        <v>160.6</v>
      </c>
      <c r="D1172" s="10">
        <f t="shared" si="74"/>
        <v>49.050000000000004</v>
      </c>
      <c r="E1172" s="10">
        <f t="shared" si="75"/>
        <v>50.741666666666674</v>
      </c>
      <c r="F1172" s="10">
        <f t="shared" si="76"/>
        <v>316.50517326326155</v>
      </c>
      <c r="G1172" s="10">
        <v>347.75440950000001</v>
      </c>
      <c r="H1172" s="10"/>
    </row>
    <row r="1173" spans="1:8" x14ac:dyDescent="0.3">
      <c r="A1173" s="10">
        <f t="shared" si="77"/>
        <v>1998</v>
      </c>
      <c r="B1173" s="10" t="s">
        <v>91</v>
      </c>
      <c r="C1173" s="10">
        <v>90.1</v>
      </c>
      <c r="D1173" s="10">
        <f t="shared" si="74"/>
        <v>52.433333333333337</v>
      </c>
      <c r="E1173" s="10">
        <f t="shared" si="75"/>
        <v>50.341666666666669</v>
      </c>
      <c r="F1173" s="10">
        <f t="shared" si="76"/>
        <v>178.97699056447607</v>
      </c>
      <c r="G1173" s="10">
        <v>317.7639446</v>
      </c>
      <c r="H1173" s="10"/>
    </row>
    <row r="1174" spans="1:8" x14ac:dyDescent="0.3">
      <c r="A1174" s="10">
        <f t="shared" si="77"/>
        <v>1998</v>
      </c>
      <c r="B1174" s="10" t="s">
        <v>92</v>
      </c>
      <c r="C1174" s="10">
        <v>139.5</v>
      </c>
      <c r="D1174" s="10">
        <f t="shared" si="74"/>
        <v>48.25</v>
      </c>
      <c r="E1174" s="10">
        <f t="shared" si="75"/>
        <v>47.36666666666666</v>
      </c>
      <c r="F1174" s="10">
        <f t="shared" si="76"/>
        <v>294.51090781140044</v>
      </c>
      <c r="G1174" s="10">
        <v>162.91803630000001</v>
      </c>
      <c r="H1174" s="10"/>
    </row>
    <row r="1175" spans="1:8" x14ac:dyDescent="0.3">
      <c r="A1175" s="10">
        <f t="shared" si="77"/>
        <v>1998</v>
      </c>
      <c r="B1175" s="10" t="s">
        <v>93</v>
      </c>
      <c r="C1175" s="10">
        <v>49.9</v>
      </c>
      <c r="D1175" s="10">
        <f t="shared" si="74"/>
        <v>46.483333333333327</v>
      </c>
      <c r="E1175" s="10">
        <f t="shared" si="75"/>
        <v>45.687499999999993</v>
      </c>
      <c r="F1175" s="10">
        <f t="shared" si="76"/>
        <v>109.22024623803011</v>
      </c>
      <c r="G1175" s="10">
        <v>23.849435939999999</v>
      </c>
      <c r="H1175" s="10"/>
    </row>
    <row r="1176" spans="1:8" x14ac:dyDescent="0.3">
      <c r="A1176" s="10">
        <f t="shared" si="77"/>
        <v>1998</v>
      </c>
      <c r="B1176" s="10" t="s">
        <v>94</v>
      </c>
      <c r="C1176" s="10">
        <v>0</v>
      </c>
      <c r="D1176" s="10">
        <f t="shared" si="74"/>
        <v>44.891666666666659</v>
      </c>
      <c r="E1176" s="10">
        <f t="shared" si="75"/>
        <v>45.720833333333331</v>
      </c>
      <c r="F1176" s="10">
        <f t="shared" si="76"/>
        <v>0</v>
      </c>
      <c r="G1176" s="10">
        <v>9.1832712749999992</v>
      </c>
      <c r="H1176" s="10"/>
    </row>
    <row r="1177" spans="1:8" x14ac:dyDescent="0.3">
      <c r="A1177" s="10">
        <f t="shared" si="77"/>
        <v>1998</v>
      </c>
      <c r="B1177" s="10" t="s">
        <v>95</v>
      </c>
      <c r="C1177" s="10">
        <v>0.2</v>
      </c>
      <c r="D1177" s="10">
        <f t="shared" si="74"/>
        <v>46.550000000000004</v>
      </c>
      <c r="E1177" s="10">
        <f t="shared" si="75"/>
        <v>46.266666666666666</v>
      </c>
      <c r="F1177" s="10">
        <f t="shared" si="76"/>
        <v>0.43227665706051877</v>
      </c>
      <c r="G1177" s="10">
        <v>25.58720173</v>
      </c>
      <c r="H1177" s="10"/>
    </row>
    <row r="1178" spans="1:8" x14ac:dyDescent="0.3">
      <c r="A1178" s="10">
        <f t="shared" si="77"/>
        <v>1999</v>
      </c>
      <c r="B1178" s="10" t="s">
        <v>84</v>
      </c>
      <c r="C1178" s="10">
        <v>43.4</v>
      </c>
      <c r="D1178" s="10">
        <f t="shared" si="74"/>
        <v>45.983333333333327</v>
      </c>
      <c r="E1178" s="10">
        <f t="shared" si="75"/>
        <v>45.108333333333334</v>
      </c>
      <c r="F1178" s="10">
        <f t="shared" si="76"/>
        <v>96.212820986513947</v>
      </c>
      <c r="G1178" s="10">
        <v>53.032540509999997</v>
      </c>
      <c r="H1178" s="10"/>
    </row>
    <row r="1179" spans="1:8" x14ac:dyDescent="0.3">
      <c r="A1179" s="10">
        <f t="shared" si="77"/>
        <v>1999</v>
      </c>
      <c r="B1179" s="10" t="s">
        <v>85</v>
      </c>
      <c r="C1179" s="10">
        <v>5.6</v>
      </c>
      <c r="D1179" s="10">
        <f t="shared" si="74"/>
        <v>44.233333333333341</v>
      </c>
      <c r="E1179" s="10">
        <f t="shared" si="75"/>
        <v>43.895833333333343</v>
      </c>
      <c r="F1179" s="10">
        <f t="shared" si="76"/>
        <v>12.757475083056475</v>
      </c>
      <c r="G1179" s="10">
        <v>54.877478410000002</v>
      </c>
      <c r="H1179" s="10"/>
    </row>
    <row r="1180" spans="1:8" x14ac:dyDescent="0.3">
      <c r="A1180" s="10">
        <f t="shared" si="77"/>
        <v>1999</v>
      </c>
      <c r="B1180" s="10" t="s">
        <v>86</v>
      </c>
      <c r="C1180" s="10">
        <v>4.3</v>
      </c>
      <c r="D1180" s="10">
        <f t="shared" si="74"/>
        <v>43.558333333333337</v>
      </c>
      <c r="E1180" s="10">
        <f t="shared" si="75"/>
        <v>39.025000000000006</v>
      </c>
      <c r="F1180" s="10">
        <f t="shared" si="76"/>
        <v>11.018577834721331</v>
      </c>
      <c r="G1180" s="10">
        <v>48.786559269999998</v>
      </c>
      <c r="H1180" s="10"/>
    </row>
    <row r="1181" spans="1:8" x14ac:dyDescent="0.3">
      <c r="A1181" s="10">
        <f t="shared" si="77"/>
        <v>1999</v>
      </c>
      <c r="B1181" s="10" t="s">
        <v>87</v>
      </c>
      <c r="C1181" s="10">
        <v>0</v>
      </c>
      <c r="D1181" s="10">
        <f t="shared" si="74"/>
        <v>34.491666666666667</v>
      </c>
      <c r="E1181" s="10">
        <f t="shared" si="75"/>
        <v>32.43333333333333</v>
      </c>
      <c r="F1181" s="10">
        <f t="shared" si="76"/>
        <v>0</v>
      </c>
      <c r="G1181" s="10">
        <v>25.578543150000002</v>
      </c>
      <c r="H1181" s="10"/>
    </row>
    <row r="1182" spans="1:8" x14ac:dyDescent="0.3">
      <c r="A1182" s="10">
        <f t="shared" si="77"/>
        <v>1999</v>
      </c>
      <c r="B1182" s="10" t="s">
        <v>88</v>
      </c>
      <c r="C1182" s="10">
        <v>22.6</v>
      </c>
      <c r="D1182" s="10">
        <f t="shared" si="74"/>
        <v>30.374999999999996</v>
      </c>
      <c r="E1182" s="10">
        <f t="shared" si="75"/>
        <v>30.379166666666663</v>
      </c>
      <c r="F1182" s="10">
        <f t="shared" si="76"/>
        <v>74.393087367987945</v>
      </c>
      <c r="G1182" s="10">
        <v>30.81476091</v>
      </c>
      <c r="H1182" s="10"/>
    </row>
    <row r="1183" spans="1:8" x14ac:dyDescent="0.3">
      <c r="A1183" s="10">
        <f t="shared" si="77"/>
        <v>1999</v>
      </c>
      <c r="B1183" s="10" t="s">
        <v>89</v>
      </c>
      <c r="C1183" s="10">
        <v>35.6</v>
      </c>
      <c r="D1183" s="10">
        <f t="shared" si="74"/>
        <v>30.383333333333329</v>
      </c>
      <c r="E1183" s="10">
        <f t="shared" si="75"/>
        <v>30.383333333333333</v>
      </c>
      <c r="F1183" s="10">
        <f t="shared" si="76"/>
        <v>117.16950082281953</v>
      </c>
      <c r="G1183" s="10">
        <v>99.853818430000004</v>
      </c>
      <c r="H1183" s="10"/>
    </row>
    <row r="1184" spans="1:8" x14ac:dyDescent="0.3">
      <c r="A1184" s="10">
        <f t="shared" si="77"/>
        <v>1999</v>
      </c>
      <c r="B1184" s="10" t="s">
        <v>90</v>
      </c>
      <c r="C1184" s="10">
        <v>139.6</v>
      </c>
      <c r="D1184" s="10">
        <f t="shared" si="74"/>
        <v>30.383333333333336</v>
      </c>
      <c r="E1184" s="10">
        <f t="shared" si="75"/>
        <v>29.633333333333333</v>
      </c>
      <c r="F1184" s="10">
        <f t="shared" si="76"/>
        <v>471.09111361079863</v>
      </c>
      <c r="G1184" s="10">
        <v>347.75440950000001</v>
      </c>
      <c r="H1184" s="10"/>
    </row>
    <row r="1185" spans="1:8" x14ac:dyDescent="0.3">
      <c r="A1185" s="10">
        <f t="shared" si="77"/>
        <v>1999</v>
      </c>
      <c r="B1185" s="10" t="s">
        <v>91</v>
      </c>
      <c r="C1185" s="10">
        <v>82</v>
      </c>
      <c r="D1185" s="10">
        <f t="shared" si="74"/>
        <v>28.883333333333329</v>
      </c>
      <c r="E1185" s="10">
        <f t="shared" si="75"/>
        <v>29.758333333333333</v>
      </c>
      <c r="F1185" s="10">
        <f t="shared" si="76"/>
        <v>275.55306636796416</v>
      </c>
      <c r="G1185" s="10">
        <v>317.7639446</v>
      </c>
      <c r="H1185" s="10"/>
    </row>
    <row r="1186" spans="1:8" x14ac:dyDescent="0.3">
      <c r="A1186" s="10">
        <f t="shared" si="77"/>
        <v>1999</v>
      </c>
      <c r="B1186" s="10" t="s">
        <v>92</v>
      </c>
      <c r="C1186" s="10">
        <v>30.7</v>
      </c>
      <c r="D1186" s="10">
        <f t="shared" si="74"/>
        <v>30.633333333333336</v>
      </c>
      <c r="E1186" s="10">
        <f t="shared" si="75"/>
        <v>30.741666666666667</v>
      </c>
      <c r="F1186" s="10">
        <f t="shared" si="76"/>
        <v>99.864461913797783</v>
      </c>
      <c r="G1186" s="10">
        <v>162.91803630000001</v>
      </c>
      <c r="H1186" s="10"/>
    </row>
    <row r="1187" spans="1:8" x14ac:dyDescent="0.3">
      <c r="A1187" s="10">
        <f t="shared" si="77"/>
        <v>1999</v>
      </c>
      <c r="B1187" s="10" t="s">
        <v>93</v>
      </c>
      <c r="C1187" s="10">
        <v>0.5</v>
      </c>
      <c r="D1187" s="10">
        <f t="shared" si="74"/>
        <v>30.849999999999998</v>
      </c>
      <c r="E1187" s="10">
        <f t="shared" si="75"/>
        <v>30.904166666666665</v>
      </c>
      <c r="F1187" s="10">
        <f t="shared" si="76"/>
        <v>1.6179048132668195</v>
      </c>
      <c r="G1187" s="10">
        <v>23.849435939999999</v>
      </c>
      <c r="H1187" s="10"/>
    </row>
    <row r="1188" spans="1:8" x14ac:dyDescent="0.3">
      <c r="A1188" s="10">
        <f t="shared" si="77"/>
        <v>1999</v>
      </c>
      <c r="B1188" s="10" t="s">
        <v>94</v>
      </c>
      <c r="C1188" s="10">
        <v>0.1</v>
      </c>
      <c r="D1188" s="10">
        <f t="shared" si="74"/>
        <v>30.958333333333332</v>
      </c>
      <c r="E1188" s="10">
        <f t="shared" si="75"/>
        <v>30.654166666666665</v>
      </c>
      <c r="F1188" s="10">
        <f t="shared" si="76"/>
        <v>0.32621992660051652</v>
      </c>
      <c r="G1188" s="10">
        <v>9.1832712749999992</v>
      </c>
      <c r="H1188" s="10"/>
    </row>
    <row r="1189" spans="1:8" x14ac:dyDescent="0.3">
      <c r="A1189" s="10">
        <f t="shared" si="77"/>
        <v>1999</v>
      </c>
      <c r="B1189" s="10" t="s">
        <v>95</v>
      </c>
      <c r="C1189" s="10">
        <v>0.2</v>
      </c>
      <c r="D1189" s="10">
        <f t="shared" si="74"/>
        <v>30.349999999999998</v>
      </c>
      <c r="E1189" s="10">
        <f t="shared" si="75"/>
        <v>30.954166666666666</v>
      </c>
      <c r="F1189" s="10">
        <f t="shared" si="76"/>
        <v>0.64611657019787327</v>
      </c>
      <c r="G1189" s="10">
        <v>25.58720173</v>
      </c>
      <c r="H1189" s="10"/>
    </row>
    <row r="1190" spans="1:8" x14ac:dyDescent="0.3">
      <c r="A1190" s="10">
        <f t="shared" si="77"/>
        <v>2000</v>
      </c>
      <c r="B1190" s="10" t="s">
        <v>84</v>
      </c>
      <c r="C1190" s="10">
        <v>25.4</v>
      </c>
      <c r="D1190" s="10">
        <f t="shared" si="74"/>
        <v>31.558333333333334</v>
      </c>
      <c r="E1190" s="10">
        <f t="shared" si="75"/>
        <v>32.608333333333334</v>
      </c>
      <c r="F1190" s="10">
        <f t="shared" si="76"/>
        <v>77.894198824431385</v>
      </c>
      <c r="G1190" s="10">
        <v>53.032540509999997</v>
      </c>
      <c r="H1190" s="10"/>
    </row>
    <row r="1191" spans="1:8" x14ac:dyDescent="0.3">
      <c r="A1191" s="10">
        <f t="shared" si="77"/>
        <v>2000</v>
      </c>
      <c r="B1191" s="10" t="s">
        <v>85</v>
      </c>
      <c r="C1191" s="10">
        <v>26.6</v>
      </c>
      <c r="D1191" s="10">
        <f t="shared" si="74"/>
        <v>33.658333333333339</v>
      </c>
      <c r="E1191" s="10">
        <f t="shared" si="75"/>
        <v>33.158333333333331</v>
      </c>
      <c r="F1191" s="10">
        <f t="shared" si="76"/>
        <v>80.221161095752706</v>
      </c>
      <c r="G1191" s="10">
        <v>54.877478410000002</v>
      </c>
      <c r="H1191" s="10"/>
    </row>
    <row r="1192" spans="1:8" x14ac:dyDescent="0.3">
      <c r="A1192" s="10">
        <f t="shared" si="77"/>
        <v>2000</v>
      </c>
      <c r="B1192" s="10" t="s">
        <v>86</v>
      </c>
      <c r="C1192" s="10">
        <v>6.9</v>
      </c>
      <c r="D1192" s="10">
        <f t="shared" si="74"/>
        <v>32.658333333333331</v>
      </c>
      <c r="E1192" s="10">
        <f t="shared" si="75"/>
        <v>33.129166666666663</v>
      </c>
      <c r="F1192" s="10">
        <f t="shared" si="76"/>
        <v>20.827568859262989</v>
      </c>
      <c r="G1192" s="10">
        <v>48.786559269999998</v>
      </c>
      <c r="H1192" s="10"/>
    </row>
    <row r="1193" spans="1:8" x14ac:dyDescent="0.3">
      <c r="A1193" s="10">
        <f t="shared" si="77"/>
        <v>2000</v>
      </c>
      <c r="B1193" s="10" t="s">
        <v>87</v>
      </c>
      <c r="C1193" s="10">
        <v>1.3</v>
      </c>
      <c r="D1193" s="10">
        <f t="shared" si="74"/>
        <v>33.6</v>
      </c>
      <c r="E1193" s="10">
        <f t="shared" si="75"/>
        <v>33.579166666666666</v>
      </c>
      <c r="F1193" s="10">
        <f t="shared" si="76"/>
        <v>3.8714480704802088</v>
      </c>
      <c r="G1193" s="10">
        <v>25.578543150000002</v>
      </c>
      <c r="H1193" s="10"/>
    </row>
    <row r="1194" spans="1:8" x14ac:dyDescent="0.3">
      <c r="A1194" s="10">
        <f t="shared" si="77"/>
        <v>2000</v>
      </c>
      <c r="B1194" s="10" t="s">
        <v>88</v>
      </c>
      <c r="C1194" s="10">
        <v>15.3</v>
      </c>
      <c r="D1194" s="10">
        <f t="shared" si="74"/>
        <v>33.558333333333337</v>
      </c>
      <c r="E1194" s="10">
        <f t="shared" si="75"/>
        <v>33.583333333333336</v>
      </c>
      <c r="F1194" s="10">
        <f t="shared" si="76"/>
        <v>45.558312655086844</v>
      </c>
      <c r="G1194" s="10">
        <v>30.81476091</v>
      </c>
      <c r="H1194" s="10"/>
    </row>
    <row r="1195" spans="1:8" x14ac:dyDescent="0.3">
      <c r="A1195" s="10">
        <f t="shared" si="77"/>
        <v>2000</v>
      </c>
      <c r="B1195" s="10" t="s">
        <v>89</v>
      </c>
      <c r="C1195" s="10">
        <v>50.1</v>
      </c>
      <c r="D1195" s="10">
        <f t="shared" si="74"/>
        <v>33.608333333333334</v>
      </c>
      <c r="E1195" s="10">
        <f t="shared" si="75"/>
        <v>33.691666666666663</v>
      </c>
      <c r="F1195" s="10">
        <f t="shared" si="76"/>
        <v>148.70145931239182</v>
      </c>
      <c r="G1195" s="10">
        <v>99.853818430000004</v>
      </c>
      <c r="H1195" s="10"/>
    </row>
    <row r="1196" spans="1:8" x14ac:dyDescent="0.3">
      <c r="A1196" s="10">
        <f t="shared" si="77"/>
        <v>2000</v>
      </c>
      <c r="B1196" s="10" t="s">
        <v>90</v>
      </c>
      <c r="C1196" s="10">
        <v>164.8</v>
      </c>
      <c r="D1196" s="10">
        <f t="shared" si="74"/>
        <v>33.774999999999999</v>
      </c>
      <c r="E1196" s="10">
        <f t="shared" si="75"/>
        <v>33.049999999999997</v>
      </c>
      <c r="F1196" s="10">
        <f t="shared" si="76"/>
        <v>498.63842662632379</v>
      </c>
      <c r="G1196" s="10">
        <v>347.75440950000001</v>
      </c>
      <c r="H1196" s="10"/>
    </row>
    <row r="1197" spans="1:8" x14ac:dyDescent="0.3">
      <c r="A1197" s="10">
        <f t="shared" si="77"/>
        <v>2000</v>
      </c>
      <c r="B1197" s="10" t="s">
        <v>91</v>
      </c>
      <c r="C1197" s="10">
        <v>70</v>
      </c>
      <c r="D1197" s="10">
        <f t="shared" si="74"/>
        <v>32.324999999999996</v>
      </c>
      <c r="E1197" s="10">
        <f t="shared" si="75"/>
        <v>31.304166666666664</v>
      </c>
      <c r="F1197" s="10">
        <f t="shared" si="76"/>
        <v>223.61240516438176</v>
      </c>
      <c r="G1197" s="10">
        <v>317.7639446</v>
      </c>
      <c r="H1197" s="10"/>
    </row>
    <row r="1198" spans="1:8" x14ac:dyDescent="0.3">
      <c r="A1198" s="10">
        <f t="shared" si="77"/>
        <v>2000</v>
      </c>
      <c r="B1198" s="10" t="s">
        <v>92</v>
      </c>
      <c r="C1198" s="10">
        <v>42</v>
      </c>
      <c r="D1198" s="10">
        <f t="shared" si="74"/>
        <v>30.283333333333331</v>
      </c>
      <c r="E1198" s="10">
        <f t="shared" si="75"/>
        <v>30.254166666666663</v>
      </c>
      <c r="F1198" s="10">
        <f t="shared" si="76"/>
        <v>138.82385346371024</v>
      </c>
      <c r="G1198" s="10">
        <v>162.91803630000001</v>
      </c>
      <c r="H1198" s="10"/>
    </row>
    <row r="1199" spans="1:8" x14ac:dyDescent="0.3">
      <c r="A1199" s="10">
        <f t="shared" si="77"/>
        <v>2000</v>
      </c>
      <c r="B1199" s="10" t="s">
        <v>93</v>
      </c>
      <c r="C1199" s="10">
        <v>0</v>
      </c>
      <c r="D1199" s="10">
        <f t="shared" si="74"/>
        <v>30.224999999999998</v>
      </c>
      <c r="E1199" s="10">
        <f t="shared" si="75"/>
        <v>31.19166666666667</v>
      </c>
      <c r="F1199" s="10">
        <f t="shared" si="76"/>
        <v>0</v>
      </c>
      <c r="G1199" s="10">
        <v>23.849435939999999</v>
      </c>
      <c r="H1199" s="10"/>
    </row>
    <row r="1200" spans="1:8" x14ac:dyDescent="0.3">
      <c r="A1200" s="10">
        <f t="shared" si="77"/>
        <v>2000</v>
      </c>
      <c r="B1200" s="10" t="s">
        <v>94</v>
      </c>
      <c r="C1200" s="10">
        <v>0.7</v>
      </c>
      <c r="D1200" s="10">
        <f t="shared" si="74"/>
        <v>32.158333333333339</v>
      </c>
      <c r="E1200" s="10">
        <f t="shared" si="75"/>
        <v>33.058333333333337</v>
      </c>
      <c r="F1200" s="10">
        <f t="shared" si="76"/>
        <v>2.1174691202419962</v>
      </c>
      <c r="G1200" s="10">
        <v>9.1832712749999992</v>
      </c>
      <c r="H1200" s="10"/>
    </row>
    <row r="1201" spans="1:8" x14ac:dyDescent="0.3">
      <c r="A1201" s="10">
        <f t="shared" si="77"/>
        <v>2000</v>
      </c>
      <c r="B1201" s="10" t="s">
        <v>95</v>
      </c>
      <c r="C1201" s="10">
        <v>2.2000000000000002</v>
      </c>
      <c r="D1201" s="10">
        <f t="shared" si="74"/>
        <v>33.958333333333329</v>
      </c>
      <c r="E1201" s="10">
        <f t="shared" si="75"/>
        <v>35.779166666666669</v>
      </c>
      <c r="F1201" s="10">
        <f t="shared" si="76"/>
        <v>6.1488296261791087</v>
      </c>
      <c r="G1201" s="10">
        <v>25.58720173</v>
      </c>
      <c r="H1201" s="10"/>
    </row>
    <row r="1202" spans="1:8" x14ac:dyDescent="0.3">
      <c r="A1202" s="10">
        <f t="shared" si="77"/>
        <v>2001</v>
      </c>
      <c r="B1202" s="10" t="s">
        <v>84</v>
      </c>
      <c r="C1202" s="10">
        <v>8</v>
      </c>
      <c r="D1202" s="10">
        <f t="shared" si="74"/>
        <v>37.6</v>
      </c>
      <c r="E1202" s="10">
        <f t="shared" si="75"/>
        <v>37.979166666666664</v>
      </c>
      <c r="F1202" s="10">
        <f t="shared" si="76"/>
        <v>21.064179923203511</v>
      </c>
      <c r="G1202" s="10">
        <v>53.032540509999997</v>
      </c>
      <c r="H1202" s="10"/>
    </row>
    <row r="1203" spans="1:8" x14ac:dyDescent="0.3">
      <c r="A1203" s="10">
        <f t="shared" si="77"/>
        <v>2001</v>
      </c>
      <c r="B1203" s="10" t="s">
        <v>85</v>
      </c>
      <c r="C1203" s="10">
        <v>2.1</v>
      </c>
      <c r="D1203" s="10">
        <f t="shared" si="74"/>
        <v>38.358333333333327</v>
      </c>
      <c r="E1203" s="10">
        <f t="shared" si="75"/>
        <v>38.337499999999999</v>
      </c>
      <c r="F1203" s="10">
        <f t="shared" si="76"/>
        <v>5.4776654711444408</v>
      </c>
      <c r="G1203" s="10">
        <v>54.877478410000002</v>
      </c>
      <c r="H1203" s="10"/>
    </row>
    <row r="1204" spans="1:8" x14ac:dyDescent="0.3">
      <c r="A1204" s="10">
        <f t="shared" si="77"/>
        <v>2001</v>
      </c>
      <c r="B1204" s="10" t="s">
        <v>86</v>
      </c>
      <c r="C1204" s="10">
        <v>6.2</v>
      </c>
      <c r="D1204" s="10">
        <f t="shared" si="74"/>
        <v>38.31666666666667</v>
      </c>
      <c r="E1204" s="10">
        <f t="shared" si="75"/>
        <v>37.395833333333329</v>
      </c>
      <c r="F1204" s="10">
        <f t="shared" si="76"/>
        <v>16.579387186629528</v>
      </c>
      <c r="G1204" s="10">
        <v>48.786559269999998</v>
      </c>
      <c r="H1204" s="10"/>
    </row>
    <row r="1205" spans="1:8" x14ac:dyDescent="0.3">
      <c r="A1205" s="10">
        <f t="shared" si="77"/>
        <v>2001</v>
      </c>
      <c r="B1205" s="10" t="s">
        <v>87</v>
      </c>
      <c r="C1205" s="10">
        <v>24.5</v>
      </c>
      <c r="D1205" s="10">
        <f t="shared" si="74"/>
        <v>36.474999999999994</v>
      </c>
      <c r="E1205" s="10">
        <f t="shared" si="75"/>
        <v>36.537499999999994</v>
      </c>
      <c r="F1205" s="10">
        <f t="shared" si="76"/>
        <v>67.054396168320224</v>
      </c>
      <c r="G1205" s="10">
        <v>25.578543150000002</v>
      </c>
      <c r="H1205" s="10"/>
    </row>
    <row r="1206" spans="1:8" x14ac:dyDescent="0.3">
      <c r="A1206" s="10">
        <f t="shared" si="77"/>
        <v>2001</v>
      </c>
      <c r="B1206" s="10" t="s">
        <v>88</v>
      </c>
      <c r="C1206" s="10">
        <v>36.9</v>
      </c>
      <c r="D1206" s="10">
        <f t="shared" si="74"/>
        <v>36.599999999999994</v>
      </c>
      <c r="E1206" s="10">
        <f t="shared" si="75"/>
        <v>36.608333333333334</v>
      </c>
      <c r="F1206" s="10">
        <f t="shared" si="76"/>
        <v>100.79672205781925</v>
      </c>
      <c r="G1206" s="10">
        <v>30.81476091</v>
      </c>
      <c r="H1206" s="10"/>
    </row>
    <row r="1207" spans="1:8" x14ac:dyDescent="0.3">
      <c r="A1207" s="10">
        <f t="shared" si="77"/>
        <v>2001</v>
      </c>
      <c r="B1207" s="10" t="s">
        <v>89</v>
      </c>
      <c r="C1207" s="10">
        <v>93.8</v>
      </c>
      <c r="D1207" s="10">
        <f t="shared" si="74"/>
        <v>36.616666666666667</v>
      </c>
      <c r="E1207" s="10">
        <f t="shared" si="75"/>
        <v>36.68333333333333</v>
      </c>
      <c r="F1207" s="10">
        <f t="shared" si="76"/>
        <v>255.70195365742848</v>
      </c>
      <c r="G1207" s="10">
        <v>99.853818430000004</v>
      </c>
      <c r="H1207" s="10"/>
    </row>
    <row r="1208" spans="1:8" x14ac:dyDescent="0.3">
      <c r="A1208" s="10">
        <f t="shared" si="77"/>
        <v>2001</v>
      </c>
      <c r="B1208" s="10" t="s">
        <v>90</v>
      </c>
      <c r="C1208" s="10">
        <v>173.9</v>
      </c>
      <c r="D1208" s="10">
        <f t="shared" si="74"/>
        <v>36.749999999999993</v>
      </c>
      <c r="E1208" s="10">
        <f t="shared" si="75"/>
        <v>36.516666666666659</v>
      </c>
      <c r="F1208" s="10">
        <f t="shared" si="76"/>
        <v>476.22090369694212</v>
      </c>
      <c r="G1208" s="10">
        <v>347.75440950000001</v>
      </c>
      <c r="H1208" s="10"/>
    </row>
    <row r="1209" spans="1:8" x14ac:dyDescent="0.3">
      <c r="A1209" s="10">
        <f t="shared" si="77"/>
        <v>2001</v>
      </c>
      <c r="B1209" s="10" t="s">
        <v>91</v>
      </c>
      <c r="C1209" s="10">
        <v>69.5</v>
      </c>
      <c r="D1209" s="10">
        <f t="shared" si="74"/>
        <v>36.283333333333324</v>
      </c>
      <c r="E1209" s="10">
        <f t="shared" si="75"/>
        <v>36.470833333333324</v>
      </c>
      <c r="F1209" s="10">
        <f t="shared" si="76"/>
        <v>190.56323546212732</v>
      </c>
      <c r="G1209" s="10">
        <v>317.7639446</v>
      </c>
      <c r="H1209" s="10"/>
    </row>
    <row r="1210" spans="1:8" x14ac:dyDescent="0.3">
      <c r="A1210" s="10">
        <f t="shared" si="77"/>
        <v>2001</v>
      </c>
      <c r="B1210" s="10" t="s">
        <v>92</v>
      </c>
      <c r="C1210" s="10">
        <v>19.899999999999999</v>
      </c>
      <c r="D1210" s="10">
        <f t="shared" si="74"/>
        <v>36.658333333333324</v>
      </c>
      <c r="E1210" s="10">
        <f t="shared" si="75"/>
        <v>36.68333333333333</v>
      </c>
      <c r="F1210" s="10">
        <f t="shared" si="76"/>
        <v>54.2480690595184</v>
      </c>
      <c r="G1210" s="10">
        <v>162.91803630000001</v>
      </c>
      <c r="H1210" s="10"/>
    </row>
    <row r="1211" spans="1:8" x14ac:dyDescent="0.3">
      <c r="A1211" s="10">
        <f t="shared" si="77"/>
        <v>2001</v>
      </c>
      <c r="B1211" s="10" t="s">
        <v>93</v>
      </c>
      <c r="C1211" s="10">
        <v>1.5</v>
      </c>
      <c r="D1211" s="10">
        <f t="shared" si="74"/>
        <v>36.708333333333336</v>
      </c>
      <c r="E1211" s="10">
        <f t="shared" si="75"/>
        <v>35.825000000000003</v>
      </c>
      <c r="F1211" s="10">
        <f t="shared" si="76"/>
        <v>4.1870202372644796</v>
      </c>
      <c r="G1211" s="10">
        <v>23.849435939999999</v>
      </c>
      <c r="H1211" s="10"/>
    </row>
    <row r="1212" spans="1:8" x14ac:dyDescent="0.3">
      <c r="A1212" s="10">
        <f t="shared" si="77"/>
        <v>2001</v>
      </c>
      <c r="B1212" s="10" t="s">
        <v>94</v>
      </c>
      <c r="C1212" s="10">
        <v>0.9</v>
      </c>
      <c r="D1212" s="10">
        <f t="shared" si="74"/>
        <v>34.94166666666667</v>
      </c>
      <c r="E1212" s="10">
        <f t="shared" si="75"/>
        <v>34.270833333333336</v>
      </c>
      <c r="F1212" s="10">
        <f t="shared" si="76"/>
        <v>2.6261398176291793</v>
      </c>
      <c r="G1212" s="10">
        <v>9.1832712749999992</v>
      </c>
      <c r="H1212" s="10"/>
    </row>
    <row r="1213" spans="1:8" x14ac:dyDescent="0.3">
      <c r="A1213" s="10">
        <f t="shared" si="77"/>
        <v>2001</v>
      </c>
      <c r="B1213" s="10" t="s">
        <v>95</v>
      </c>
      <c r="C1213" s="10">
        <v>3.8</v>
      </c>
      <c r="D1213" s="10">
        <f t="shared" si="74"/>
        <v>33.6</v>
      </c>
      <c r="E1213" s="10">
        <f t="shared" si="75"/>
        <v>30.720833333333335</v>
      </c>
      <c r="F1213" s="10">
        <f t="shared" si="76"/>
        <v>12.36945612369456</v>
      </c>
      <c r="G1213" s="10">
        <v>25.58720173</v>
      </c>
      <c r="H1213" s="10"/>
    </row>
    <row r="1214" spans="1:8" x14ac:dyDescent="0.3">
      <c r="A1214" s="10">
        <f t="shared" si="77"/>
        <v>2002</v>
      </c>
      <c r="B1214" s="10" t="s">
        <v>84</v>
      </c>
      <c r="C1214" s="10">
        <v>2.4</v>
      </c>
      <c r="D1214" s="10">
        <f t="shared" si="74"/>
        <v>27.841666666666669</v>
      </c>
      <c r="E1214" s="10">
        <f t="shared" si="75"/>
        <v>22.695833333333333</v>
      </c>
      <c r="F1214" s="10">
        <f t="shared" si="76"/>
        <v>10.574628235726088</v>
      </c>
      <c r="G1214" s="10">
        <v>53.032540509999997</v>
      </c>
      <c r="H1214" s="10"/>
    </row>
    <row r="1215" spans="1:8" x14ac:dyDescent="0.3">
      <c r="A1215" s="10">
        <f t="shared" si="77"/>
        <v>2002</v>
      </c>
      <c r="B1215" s="10" t="s">
        <v>85</v>
      </c>
      <c r="C1215" s="10">
        <v>6.6</v>
      </c>
      <c r="D1215" s="10">
        <f t="shared" si="74"/>
        <v>17.55</v>
      </c>
      <c r="E1215" s="10">
        <f t="shared" si="75"/>
        <v>17.087499999999999</v>
      </c>
      <c r="F1215" s="10">
        <f t="shared" si="76"/>
        <v>38.624725676664234</v>
      </c>
      <c r="G1215" s="10">
        <v>54.877478410000002</v>
      </c>
      <c r="H1215" s="10"/>
    </row>
    <row r="1216" spans="1:8" x14ac:dyDescent="0.3">
      <c r="A1216" s="10">
        <f t="shared" si="77"/>
        <v>2002</v>
      </c>
      <c r="B1216" s="10" t="s">
        <v>86</v>
      </c>
      <c r="C1216" s="10">
        <v>6.8</v>
      </c>
      <c r="D1216" s="10">
        <f t="shared" si="74"/>
        <v>16.625</v>
      </c>
      <c r="E1216" s="10">
        <f t="shared" si="75"/>
        <v>19.75416666666667</v>
      </c>
      <c r="F1216" s="10">
        <f t="shared" si="76"/>
        <v>34.423117485762489</v>
      </c>
      <c r="G1216" s="10">
        <v>48.786559269999998</v>
      </c>
      <c r="H1216" s="10"/>
    </row>
    <row r="1217" spans="1:8" x14ac:dyDescent="0.3">
      <c r="A1217" s="10">
        <f t="shared" si="77"/>
        <v>2002</v>
      </c>
      <c r="B1217" s="10" t="s">
        <v>87</v>
      </c>
      <c r="C1217" s="10">
        <v>3.3</v>
      </c>
      <c r="D1217" s="10">
        <f t="shared" si="74"/>
        <v>22.883333333333336</v>
      </c>
      <c r="E1217" s="10">
        <f t="shared" si="75"/>
        <v>22.929166666666671</v>
      </c>
      <c r="F1217" s="10">
        <f t="shared" si="76"/>
        <v>14.392149736507356</v>
      </c>
      <c r="G1217" s="10">
        <v>25.578543150000002</v>
      </c>
      <c r="H1217" s="10"/>
    </row>
    <row r="1218" spans="1:8" x14ac:dyDescent="0.3">
      <c r="A1218" s="10">
        <f t="shared" si="77"/>
        <v>2002</v>
      </c>
      <c r="B1218" s="10" t="s">
        <v>88</v>
      </c>
      <c r="C1218" s="10">
        <v>20.8</v>
      </c>
      <c r="D1218" s="10">
        <f t="shared" si="74"/>
        <v>22.975000000000005</v>
      </c>
      <c r="E1218" s="10">
        <f t="shared" si="75"/>
        <v>22.937500000000007</v>
      </c>
      <c r="F1218" s="10">
        <f t="shared" si="76"/>
        <v>90.681198910081719</v>
      </c>
      <c r="G1218" s="10">
        <v>30.81476091</v>
      </c>
      <c r="H1218" s="10"/>
    </row>
    <row r="1219" spans="1:8" x14ac:dyDescent="0.3">
      <c r="A1219" s="10">
        <f t="shared" si="77"/>
        <v>2002</v>
      </c>
      <c r="B1219" s="10" t="s">
        <v>89</v>
      </c>
      <c r="C1219" s="10">
        <v>24.7</v>
      </c>
      <c r="D1219" s="10">
        <f t="shared" si="74"/>
        <v>22.900000000000006</v>
      </c>
      <c r="E1219" s="10">
        <f t="shared" si="75"/>
        <v>22.895833333333336</v>
      </c>
      <c r="F1219" s="10">
        <f t="shared" si="76"/>
        <v>107.8798908098271</v>
      </c>
      <c r="G1219" s="10">
        <v>99.853818430000004</v>
      </c>
      <c r="H1219" s="10"/>
    </row>
    <row r="1220" spans="1:8" x14ac:dyDescent="0.3">
      <c r="A1220" s="10">
        <f t="shared" si="77"/>
        <v>2002</v>
      </c>
      <c r="B1220" s="10" t="s">
        <v>90</v>
      </c>
      <c r="C1220" s="10">
        <v>50.4</v>
      </c>
      <c r="D1220" s="10">
        <f t="shared" si="74"/>
        <v>22.891666666666666</v>
      </c>
      <c r="E1220" s="10">
        <f t="shared" si="75"/>
        <v>23.233333333333334</v>
      </c>
      <c r="F1220" s="10">
        <f t="shared" si="76"/>
        <v>216.92969870875177</v>
      </c>
      <c r="G1220" s="10">
        <v>347.75440950000001</v>
      </c>
      <c r="H1220" s="10"/>
    </row>
    <row r="1221" spans="1:8" x14ac:dyDescent="0.3">
      <c r="A1221" s="10">
        <f t="shared" si="77"/>
        <v>2002</v>
      </c>
      <c r="B1221" s="10" t="s">
        <v>91</v>
      </c>
      <c r="C1221" s="10">
        <v>58.4</v>
      </c>
      <c r="D1221" s="10">
        <f t="shared" si="74"/>
        <v>23.575000000000003</v>
      </c>
      <c r="E1221" s="10">
        <f t="shared" si="75"/>
        <v>25.65</v>
      </c>
      <c r="F1221" s="10">
        <f t="shared" si="76"/>
        <v>227.68031189083823</v>
      </c>
      <c r="G1221" s="10">
        <v>317.7639446</v>
      </c>
      <c r="H1221" s="10"/>
    </row>
    <row r="1222" spans="1:8" x14ac:dyDescent="0.3">
      <c r="A1222" s="10">
        <f t="shared" si="77"/>
        <v>2002</v>
      </c>
      <c r="B1222" s="10" t="s">
        <v>92</v>
      </c>
      <c r="C1222" s="10">
        <v>95</v>
      </c>
      <c r="D1222" s="10">
        <f t="shared" si="74"/>
        <v>27.724999999999998</v>
      </c>
      <c r="E1222" s="10">
        <f t="shared" si="75"/>
        <v>28.249999999999996</v>
      </c>
      <c r="F1222" s="10">
        <f t="shared" si="76"/>
        <v>336.28318584070803</v>
      </c>
      <c r="G1222" s="10">
        <v>162.91803630000001</v>
      </c>
      <c r="H1222" s="10"/>
    </row>
    <row r="1223" spans="1:8" x14ac:dyDescent="0.3">
      <c r="A1223" s="10">
        <f t="shared" si="77"/>
        <v>2002</v>
      </c>
      <c r="B1223" s="10" t="s">
        <v>93</v>
      </c>
      <c r="C1223" s="10">
        <v>2.6</v>
      </c>
      <c r="D1223" s="10">
        <f t="shared" si="74"/>
        <v>28.774999999999995</v>
      </c>
      <c r="E1223" s="10">
        <f t="shared" si="75"/>
        <v>28.762499999999996</v>
      </c>
      <c r="F1223" s="10">
        <f t="shared" si="76"/>
        <v>9.039548022598872</v>
      </c>
      <c r="G1223" s="10">
        <v>23.849435939999999</v>
      </c>
      <c r="H1223" s="10"/>
    </row>
    <row r="1224" spans="1:8" x14ac:dyDescent="0.3">
      <c r="A1224" s="10">
        <f t="shared" si="77"/>
        <v>2002</v>
      </c>
      <c r="B1224" s="10" t="s">
        <v>94</v>
      </c>
      <c r="C1224" s="10">
        <v>0</v>
      </c>
      <c r="D1224" s="10">
        <f t="shared" si="74"/>
        <v>28.749999999999996</v>
      </c>
      <c r="E1224" s="10">
        <f t="shared" si="75"/>
        <v>28.045833333333327</v>
      </c>
      <c r="F1224" s="10">
        <f t="shared" si="76"/>
        <v>0</v>
      </c>
      <c r="G1224" s="10">
        <v>9.1832712749999992</v>
      </c>
      <c r="H1224" s="10"/>
    </row>
    <row r="1225" spans="1:8" x14ac:dyDescent="0.3">
      <c r="A1225" s="10">
        <f t="shared" si="77"/>
        <v>2002</v>
      </c>
      <c r="B1225" s="10" t="s">
        <v>95</v>
      </c>
      <c r="C1225" s="10">
        <v>3.7</v>
      </c>
      <c r="D1225" s="10">
        <f t="shared" ref="D1225:D1288" si="78">AVERAGE(C1219:C1230)</f>
        <v>27.341666666666658</v>
      </c>
      <c r="E1225" s="10">
        <f t="shared" ref="E1225:E1288" si="79">AVERAGE(D1225,D1226)</f>
        <v>28.008333333333326</v>
      </c>
      <c r="F1225" s="10">
        <f t="shared" si="76"/>
        <v>13.210354061291286</v>
      </c>
      <c r="G1225" s="10">
        <v>25.58720173</v>
      </c>
      <c r="H1225" s="10"/>
    </row>
    <row r="1226" spans="1:8" x14ac:dyDescent="0.3">
      <c r="A1226" s="10">
        <f t="shared" si="77"/>
        <v>2003</v>
      </c>
      <c r="B1226" s="10" t="s">
        <v>84</v>
      </c>
      <c r="C1226" s="10">
        <v>10.6</v>
      </c>
      <c r="D1226" s="10">
        <f t="shared" si="78"/>
        <v>28.674999999999994</v>
      </c>
      <c r="E1226" s="10">
        <f t="shared" si="79"/>
        <v>32.270833333333329</v>
      </c>
      <c r="F1226" s="10">
        <f t="shared" ref="F1226:F1289" si="80">C1226*100/E1226</f>
        <v>32.846998063266625</v>
      </c>
      <c r="G1226" s="10">
        <v>53.032540509999997</v>
      </c>
      <c r="H1226" s="10"/>
    </row>
    <row r="1227" spans="1:8" x14ac:dyDescent="0.3">
      <c r="A1227" s="10">
        <f t="shared" si="77"/>
        <v>2003</v>
      </c>
      <c r="B1227" s="10" t="s">
        <v>85</v>
      </c>
      <c r="C1227" s="10">
        <v>56.4</v>
      </c>
      <c r="D1227" s="10">
        <f t="shared" si="78"/>
        <v>35.866666666666667</v>
      </c>
      <c r="E1227" s="10">
        <f t="shared" si="79"/>
        <v>37.379166666666663</v>
      </c>
      <c r="F1227" s="10">
        <f t="shared" si="80"/>
        <v>150.88618883067664</v>
      </c>
      <c r="G1227" s="10">
        <v>54.877478410000002</v>
      </c>
      <c r="H1227" s="10"/>
    </row>
    <row r="1228" spans="1:8" x14ac:dyDescent="0.3">
      <c r="A1228" s="10">
        <f t="shared" si="77"/>
        <v>2003</v>
      </c>
      <c r="B1228" s="10" t="s">
        <v>86</v>
      </c>
      <c r="C1228" s="10">
        <v>19.399999999999999</v>
      </c>
      <c r="D1228" s="10">
        <f t="shared" si="78"/>
        <v>38.891666666666666</v>
      </c>
      <c r="E1228" s="10">
        <f t="shared" si="79"/>
        <v>37.108333333333334</v>
      </c>
      <c r="F1228" s="10">
        <f t="shared" si="80"/>
        <v>52.279362227711644</v>
      </c>
      <c r="G1228" s="10">
        <v>48.786559269999998</v>
      </c>
      <c r="H1228" s="10"/>
    </row>
    <row r="1229" spans="1:8" x14ac:dyDescent="0.3">
      <c r="A1229" s="10">
        <f t="shared" si="77"/>
        <v>2003</v>
      </c>
      <c r="B1229" s="10" t="s">
        <v>87</v>
      </c>
      <c r="C1229" s="10">
        <v>3</v>
      </c>
      <c r="D1229" s="10">
        <f t="shared" si="78"/>
        <v>35.324999999999996</v>
      </c>
      <c r="E1229" s="10">
        <f t="shared" si="79"/>
        <v>35.216666666666661</v>
      </c>
      <c r="F1229" s="10">
        <f t="shared" si="80"/>
        <v>8.5186938002839572</v>
      </c>
      <c r="G1229" s="10">
        <v>25.578543150000002</v>
      </c>
      <c r="H1229" s="10"/>
    </row>
    <row r="1230" spans="1:8" x14ac:dyDescent="0.3">
      <c r="A1230" s="10">
        <f t="shared" si="77"/>
        <v>2003</v>
      </c>
      <c r="B1230" s="10" t="s">
        <v>88</v>
      </c>
      <c r="C1230" s="10">
        <v>3.9</v>
      </c>
      <c r="D1230" s="10">
        <f t="shared" si="78"/>
        <v>35.108333333333327</v>
      </c>
      <c r="E1230" s="10">
        <f t="shared" si="79"/>
        <v>35.199999999999996</v>
      </c>
      <c r="F1230" s="10">
        <f t="shared" si="80"/>
        <v>11.079545454545455</v>
      </c>
      <c r="G1230" s="10">
        <v>30.81476091</v>
      </c>
      <c r="H1230" s="10"/>
    </row>
    <row r="1231" spans="1:8" x14ac:dyDescent="0.3">
      <c r="A1231" s="10">
        <f t="shared" ref="A1231:A1294" si="81">A1219+1</f>
        <v>2003</v>
      </c>
      <c r="B1231" s="10" t="s">
        <v>89</v>
      </c>
      <c r="C1231" s="10">
        <v>40.700000000000003</v>
      </c>
      <c r="D1231" s="10">
        <f t="shared" si="78"/>
        <v>35.291666666666664</v>
      </c>
      <c r="E1231" s="10">
        <f t="shared" si="79"/>
        <v>35.345833333333331</v>
      </c>
      <c r="F1231" s="10">
        <f t="shared" si="80"/>
        <v>115.14794294471298</v>
      </c>
      <c r="G1231" s="10">
        <v>99.853818430000004</v>
      </c>
      <c r="H1231" s="10"/>
    </row>
    <row r="1232" spans="1:8" x14ac:dyDescent="0.3">
      <c r="A1232" s="10">
        <f t="shared" si="81"/>
        <v>2003</v>
      </c>
      <c r="B1232" s="10" t="s">
        <v>90</v>
      </c>
      <c r="C1232" s="10">
        <v>136.69999999999999</v>
      </c>
      <c r="D1232" s="10">
        <f t="shared" si="78"/>
        <v>35.4</v>
      </c>
      <c r="E1232" s="10">
        <f t="shared" si="79"/>
        <v>36.30833333333333</v>
      </c>
      <c r="F1232" s="10">
        <f t="shared" si="80"/>
        <v>376.49759008492077</v>
      </c>
      <c r="G1232" s="10">
        <v>347.75440950000001</v>
      </c>
      <c r="H1232" s="10"/>
    </row>
    <row r="1233" spans="1:8" x14ac:dyDescent="0.3">
      <c r="A1233" s="10">
        <f t="shared" si="81"/>
        <v>2003</v>
      </c>
      <c r="B1233" s="10" t="s">
        <v>91</v>
      </c>
      <c r="C1233" s="10">
        <v>94.7</v>
      </c>
      <c r="D1233" s="10">
        <f t="shared" si="78"/>
        <v>37.216666666666661</v>
      </c>
      <c r="E1233" s="10">
        <f t="shared" si="79"/>
        <v>35.104166666666657</v>
      </c>
      <c r="F1233" s="10">
        <f t="shared" si="80"/>
        <v>269.76854599406533</v>
      </c>
      <c r="G1233" s="10">
        <v>317.7639446</v>
      </c>
      <c r="H1233" s="10"/>
    </row>
    <row r="1234" spans="1:8" x14ac:dyDescent="0.3">
      <c r="A1234" s="10">
        <f t="shared" si="81"/>
        <v>2003</v>
      </c>
      <c r="B1234" s="10" t="s">
        <v>92</v>
      </c>
      <c r="C1234" s="10">
        <v>52.2</v>
      </c>
      <c r="D1234" s="10">
        <f t="shared" si="78"/>
        <v>32.99166666666666</v>
      </c>
      <c r="E1234" s="10">
        <f t="shared" si="79"/>
        <v>32.18333333333333</v>
      </c>
      <c r="F1234" s="10">
        <f t="shared" si="80"/>
        <v>162.19575349559815</v>
      </c>
      <c r="G1234" s="10">
        <v>162.91803630000001</v>
      </c>
      <c r="H1234" s="10"/>
    </row>
    <row r="1235" spans="1:8" x14ac:dyDescent="0.3">
      <c r="A1235" s="10">
        <f t="shared" si="81"/>
        <v>2003</v>
      </c>
      <c r="B1235" s="10" t="s">
        <v>93</v>
      </c>
      <c r="C1235" s="10">
        <v>0</v>
      </c>
      <c r="D1235" s="10">
        <f t="shared" si="78"/>
        <v>31.374999999999996</v>
      </c>
      <c r="E1235" s="10">
        <f t="shared" si="79"/>
        <v>31.895833333333329</v>
      </c>
      <c r="F1235" s="10">
        <f t="shared" si="80"/>
        <v>0</v>
      </c>
      <c r="G1235" s="10">
        <v>23.849435939999999</v>
      </c>
      <c r="H1235" s="10"/>
    </row>
    <row r="1236" spans="1:8" x14ac:dyDescent="0.3">
      <c r="A1236" s="10">
        <f t="shared" si="81"/>
        <v>2003</v>
      </c>
      <c r="B1236" s="10" t="s">
        <v>94</v>
      </c>
      <c r="C1236" s="10">
        <v>2.2000000000000002</v>
      </c>
      <c r="D1236" s="10">
        <f t="shared" si="78"/>
        <v>32.416666666666664</v>
      </c>
      <c r="E1236" s="10">
        <f t="shared" si="79"/>
        <v>33.387499999999996</v>
      </c>
      <c r="F1236" s="10">
        <f t="shared" si="80"/>
        <v>6.5892923998502448</v>
      </c>
      <c r="G1236" s="10">
        <v>9.1832712749999992</v>
      </c>
      <c r="H1236" s="10"/>
    </row>
    <row r="1237" spans="1:8" x14ac:dyDescent="0.3">
      <c r="A1237" s="10">
        <f t="shared" si="81"/>
        <v>2003</v>
      </c>
      <c r="B1237" s="10" t="s">
        <v>95</v>
      </c>
      <c r="C1237" s="10">
        <v>5</v>
      </c>
      <c r="D1237" s="10">
        <f t="shared" si="78"/>
        <v>34.358333333333327</v>
      </c>
      <c r="E1237" s="10">
        <f t="shared" si="79"/>
        <v>34.695833333333326</v>
      </c>
      <c r="F1237" s="10">
        <f t="shared" si="80"/>
        <v>14.410952323766065</v>
      </c>
      <c r="G1237" s="10">
        <v>25.58720173</v>
      </c>
      <c r="H1237" s="10"/>
    </row>
    <row r="1238" spans="1:8" x14ac:dyDescent="0.3">
      <c r="A1238" s="10">
        <f t="shared" si="81"/>
        <v>2004</v>
      </c>
      <c r="B1238" s="10" t="s">
        <v>84</v>
      </c>
      <c r="C1238" s="10">
        <v>32.4</v>
      </c>
      <c r="D1238" s="10">
        <f t="shared" si="78"/>
        <v>35.033333333333324</v>
      </c>
      <c r="E1238" s="10">
        <f t="shared" si="79"/>
        <v>31.508333333333329</v>
      </c>
      <c r="F1238" s="10">
        <f t="shared" si="80"/>
        <v>102.82993916953188</v>
      </c>
      <c r="G1238" s="10">
        <v>53.032540509999997</v>
      </c>
      <c r="H1238" s="10"/>
    </row>
    <row r="1239" spans="1:8" x14ac:dyDescent="0.3">
      <c r="A1239" s="10">
        <f t="shared" si="81"/>
        <v>2004</v>
      </c>
      <c r="B1239" s="10" t="s">
        <v>85</v>
      </c>
      <c r="C1239" s="10">
        <v>5.7</v>
      </c>
      <c r="D1239" s="10">
        <f t="shared" si="78"/>
        <v>27.983333333333334</v>
      </c>
      <c r="E1239" s="10">
        <f t="shared" si="79"/>
        <v>29.212499999999999</v>
      </c>
      <c r="F1239" s="10">
        <f t="shared" si="80"/>
        <v>19.512195121951219</v>
      </c>
      <c r="G1239" s="10">
        <v>54.877478410000002</v>
      </c>
      <c r="H1239" s="10"/>
    </row>
    <row r="1240" spans="1:8" x14ac:dyDescent="0.3">
      <c r="A1240" s="10">
        <f t="shared" si="81"/>
        <v>2004</v>
      </c>
      <c r="B1240" s="10" t="s">
        <v>86</v>
      </c>
      <c r="C1240" s="10">
        <v>0</v>
      </c>
      <c r="D1240" s="10">
        <f t="shared" si="78"/>
        <v>30.441666666666666</v>
      </c>
      <c r="E1240" s="10">
        <f t="shared" si="79"/>
        <v>28.637499999999999</v>
      </c>
      <c r="F1240" s="10">
        <f t="shared" si="80"/>
        <v>0</v>
      </c>
      <c r="G1240" s="10">
        <v>48.786559269999998</v>
      </c>
      <c r="H1240" s="10"/>
    </row>
    <row r="1241" spans="1:8" x14ac:dyDescent="0.3">
      <c r="A1241" s="10">
        <f t="shared" si="81"/>
        <v>2004</v>
      </c>
      <c r="B1241" s="10" t="s">
        <v>87</v>
      </c>
      <c r="C1241" s="10">
        <v>15.5</v>
      </c>
      <c r="D1241" s="10">
        <f t="shared" si="78"/>
        <v>26.833333333333332</v>
      </c>
      <c r="E1241" s="10">
        <f t="shared" si="79"/>
        <v>28.133333333333333</v>
      </c>
      <c r="F1241" s="10">
        <f t="shared" si="80"/>
        <v>55.094786729857823</v>
      </c>
      <c r="G1241" s="10">
        <v>25.578543150000002</v>
      </c>
      <c r="H1241" s="10"/>
    </row>
    <row r="1242" spans="1:8" x14ac:dyDescent="0.3">
      <c r="A1242" s="10">
        <f t="shared" si="81"/>
        <v>2004</v>
      </c>
      <c r="B1242" s="10" t="s">
        <v>88</v>
      </c>
      <c r="C1242" s="10">
        <v>27.2</v>
      </c>
      <c r="D1242" s="10">
        <f t="shared" si="78"/>
        <v>29.433333333333334</v>
      </c>
      <c r="E1242" s="10">
        <f t="shared" si="79"/>
        <v>29.375</v>
      </c>
      <c r="F1242" s="10">
        <f t="shared" si="80"/>
        <v>92.59574468085107</v>
      </c>
      <c r="G1242" s="10">
        <v>30.81476091</v>
      </c>
      <c r="H1242" s="10"/>
    </row>
    <row r="1243" spans="1:8" x14ac:dyDescent="0.3">
      <c r="A1243" s="10">
        <f t="shared" si="81"/>
        <v>2004</v>
      </c>
      <c r="B1243" s="10" t="s">
        <v>89</v>
      </c>
      <c r="C1243" s="10">
        <v>48.8</v>
      </c>
      <c r="D1243" s="10">
        <f t="shared" si="78"/>
        <v>29.316666666666663</v>
      </c>
      <c r="E1243" s="10">
        <f t="shared" si="79"/>
        <v>29.316666666666663</v>
      </c>
      <c r="F1243" s="10">
        <f t="shared" si="80"/>
        <v>166.45821489482663</v>
      </c>
      <c r="G1243" s="10">
        <v>99.853818430000004</v>
      </c>
      <c r="H1243" s="10"/>
    </row>
    <row r="1244" spans="1:8" x14ac:dyDescent="0.3">
      <c r="A1244" s="10">
        <f t="shared" si="81"/>
        <v>2004</v>
      </c>
      <c r="B1244" s="10" t="s">
        <v>90</v>
      </c>
      <c r="C1244" s="10">
        <v>52.1</v>
      </c>
      <c r="D1244" s="10">
        <f t="shared" si="78"/>
        <v>29.316666666666663</v>
      </c>
      <c r="E1244" s="10">
        <f t="shared" si="79"/>
        <v>29.458333333333329</v>
      </c>
      <c r="F1244" s="10">
        <f t="shared" si="80"/>
        <v>176.85997171145689</v>
      </c>
      <c r="G1244" s="10">
        <v>347.75440950000001</v>
      </c>
      <c r="H1244" s="10"/>
    </row>
    <row r="1245" spans="1:8" x14ac:dyDescent="0.3">
      <c r="A1245" s="10">
        <f t="shared" si="81"/>
        <v>2004</v>
      </c>
      <c r="B1245" s="10" t="s">
        <v>91</v>
      </c>
      <c r="C1245" s="10">
        <v>124.2</v>
      </c>
      <c r="D1245" s="10">
        <f t="shared" si="78"/>
        <v>29.599999999999998</v>
      </c>
      <c r="E1245" s="10">
        <f t="shared" si="79"/>
        <v>31.875</v>
      </c>
      <c r="F1245" s="10">
        <f t="shared" si="80"/>
        <v>389.64705882352939</v>
      </c>
      <c r="G1245" s="10">
        <v>317.7639446</v>
      </c>
      <c r="H1245" s="10"/>
    </row>
    <row r="1246" spans="1:8" x14ac:dyDescent="0.3">
      <c r="A1246" s="10">
        <f t="shared" si="81"/>
        <v>2004</v>
      </c>
      <c r="B1246" s="10" t="s">
        <v>92</v>
      </c>
      <c r="C1246" s="10">
        <v>8.9</v>
      </c>
      <c r="D1246" s="10">
        <f t="shared" si="78"/>
        <v>34.15</v>
      </c>
      <c r="E1246" s="10">
        <f t="shared" si="79"/>
        <v>35.341666666666669</v>
      </c>
      <c r="F1246" s="10">
        <f t="shared" si="80"/>
        <v>25.182739919830226</v>
      </c>
      <c r="G1246" s="10">
        <v>162.91803630000001</v>
      </c>
      <c r="H1246" s="10"/>
    </row>
    <row r="1247" spans="1:8" x14ac:dyDescent="0.3">
      <c r="A1247" s="10">
        <f t="shared" si="81"/>
        <v>2004</v>
      </c>
      <c r="B1247" s="10" t="s">
        <v>93</v>
      </c>
      <c r="C1247" s="10">
        <v>31.2</v>
      </c>
      <c r="D1247" s="10">
        <f t="shared" si="78"/>
        <v>36.533333333333339</v>
      </c>
      <c r="E1247" s="10">
        <f t="shared" si="79"/>
        <v>36.237500000000004</v>
      </c>
      <c r="F1247" s="10">
        <f t="shared" si="80"/>
        <v>86.098654708520172</v>
      </c>
      <c r="G1247" s="10">
        <v>23.849435939999999</v>
      </c>
      <c r="H1247" s="10"/>
    </row>
    <row r="1248" spans="1:8" x14ac:dyDescent="0.3">
      <c r="A1248" s="10">
        <f t="shared" si="81"/>
        <v>2004</v>
      </c>
      <c r="B1248" s="10" t="s">
        <v>94</v>
      </c>
      <c r="C1248" s="10">
        <v>0.8</v>
      </c>
      <c r="D1248" s="10">
        <f t="shared" si="78"/>
        <v>35.94166666666667</v>
      </c>
      <c r="E1248" s="10">
        <f t="shared" si="79"/>
        <v>35.025000000000006</v>
      </c>
      <c r="F1248" s="10">
        <f t="shared" si="80"/>
        <v>2.2840827980014273</v>
      </c>
      <c r="G1248" s="10">
        <v>9.1832712749999992</v>
      </c>
      <c r="H1248" s="10"/>
    </row>
    <row r="1249" spans="1:8" x14ac:dyDescent="0.3">
      <c r="A1249" s="10">
        <f t="shared" si="81"/>
        <v>2004</v>
      </c>
      <c r="B1249" s="10" t="s">
        <v>95</v>
      </c>
      <c r="C1249" s="10">
        <v>5</v>
      </c>
      <c r="D1249" s="10">
        <f t="shared" si="78"/>
        <v>34.108333333333341</v>
      </c>
      <c r="E1249" s="10">
        <f t="shared" si="79"/>
        <v>33.516666666666673</v>
      </c>
      <c r="F1249" s="10">
        <f t="shared" si="80"/>
        <v>14.917951268025854</v>
      </c>
      <c r="G1249" s="10">
        <v>25.58720173</v>
      </c>
      <c r="H1249" s="10"/>
    </row>
    <row r="1250" spans="1:8" x14ac:dyDescent="0.3">
      <c r="A1250" s="10">
        <f t="shared" si="81"/>
        <v>2005</v>
      </c>
      <c r="B1250" s="10" t="s">
        <v>84</v>
      </c>
      <c r="C1250" s="10">
        <v>35.799999999999997</v>
      </c>
      <c r="D1250" s="10">
        <f t="shared" si="78"/>
        <v>32.925000000000004</v>
      </c>
      <c r="E1250" s="10">
        <f t="shared" si="79"/>
        <v>38.116666666666674</v>
      </c>
      <c r="F1250" s="10">
        <f t="shared" si="80"/>
        <v>93.922168780061185</v>
      </c>
      <c r="G1250" s="10">
        <v>53.032540509999997</v>
      </c>
      <c r="H1250" s="10"/>
    </row>
    <row r="1251" spans="1:8" x14ac:dyDescent="0.3">
      <c r="A1251" s="10">
        <f t="shared" si="81"/>
        <v>2005</v>
      </c>
      <c r="B1251" s="10" t="s">
        <v>85</v>
      </c>
      <c r="C1251" s="10">
        <v>60.3</v>
      </c>
      <c r="D1251" s="10">
        <f t="shared" si="78"/>
        <v>43.308333333333337</v>
      </c>
      <c r="E1251" s="10">
        <f t="shared" si="79"/>
        <v>42.104166666666671</v>
      </c>
      <c r="F1251" s="10">
        <f t="shared" si="80"/>
        <v>143.21622958931221</v>
      </c>
      <c r="G1251" s="10">
        <v>54.877478410000002</v>
      </c>
      <c r="H1251" s="10"/>
    </row>
    <row r="1252" spans="1:8" x14ac:dyDescent="0.3">
      <c r="A1252" s="10">
        <f t="shared" si="81"/>
        <v>2005</v>
      </c>
      <c r="B1252" s="10" t="s">
        <v>86</v>
      </c>
      <c r="C1252" s="10">
        <v>28.6</v>
      </c>
      <c r="D1252" s="10">
        <f t="shared" si="78"/>
        <v>40.9</v>
      </c>
      <c r="E1252" s="10">
        <f t="shared" si="79"/>
        <v>44.975000000000001</v>
      </c>
      <c r="F1252" s="10">
        <f t="shared" si="80"/>
        <v>63.590883824346861</v>
      </c>
      <c r="G1252" s="10">
        <v>48.786559269999998</v>
      </c>
      <c r="H1252" s="10"/>
    </row>
    <row r="1253" spans="1:8" x14ac:dyDescent="0.3">
      <c r="A1253" s="10">
        <f t="shared" si="81"/>
        <v>2005</v>
      </c>
      <c r="B1253" s="10" t="s">
        <v>87</v>
      </c>
      <c r="C1253" s="10">
        <v>8.4</v>
      </c>
      <c r="D1253" s="10">
        <f t="shared" si="78"/>
        <v>49.050000000000004</v>
      </c>
      <c r="E1253" s="10">
        <f t="shared" si="79"/>
        <v>47.766666666666666</v>
      </c>
      <c r="F1253" s="10">
        <f t="shared" si="80"/>
        <v>17.585484996510818</v>
      </c>
      <c r="G1253" s="10">
        <v>25.578543150000002</v>
      </c>
      <c r="H1253" s="10"/>
    </row>
    <row r="1254" spans="1:8" x14ac:dyDescent="0.3">
      <c r="A1254" s="10">
        <f t="shared" si="81"/>
        <v>2005</v>
      </c>
      <c r="B1254" s="10" t="s">
        <v>88</v>
      </c>
      <c r="C1254" s="10">
        <v>5.2</v>
      </c>
      <c r="D1254" s="10">
        <f t="shared" si="78"/>
        <v>46.483333333333327</v>
      </c>
      <c r="E1254" s="10">
        <f t="shared" si="79"/>
        <v>46.449999999999996</v>
      </c>
      <c r="F1254" s="10">
        <f t="shared" si="80"/>
        <v>11.194833153928958</v>
      </c>
      <c r="G1254" s="10">
        <v>30.81476091</v>
      </c>
      <c r="H1254" s="10"/>
    </row>
    <row r="1255" spans="1:8" x14ac:dyDescent="0.3">
      <c r="A1255" s="10">
        <f t="shared" si="81"/>
        <v>2005</v>
      </c>
      <c r="B1255" s="10" t="s">
        <v>89</v>
      </c>
      <c r="C1255" s="10">
        <v>34.6</v>
      </c>
      <c r="D1255" s="10">
        <f t="shared" si="78"/>
        <v>46.416666666666664</v>
      </c>
      <c r="E1255" s="10">
        <f t="shared" si="79"/>
        <v>46.208333333333329</v>
      </c>
      <c r="F1255" s="10">
        <f t="shared" si="80"/>
        <v>74.878268710550046</v>
      </c>
      <c r="G1255" s="10">
        <v>99.853818430000004</v>
      </c>
      <c r="H1255" s="10"/>
    </row>
    <row r="1256" spans="1:8" x14ac:dyDescent="0.3">
      <c r="A1256" s="10">
        <f t="shared" si="81"/>
        <v>2005</v>
      </c>
      <c r="B1256" s="10" t="s">
        <v>90</v>
      </c>
      <c r="C1256" s="10">
        <v>176.7</v>
      </c>
      <c r="D1256" s="10">
        <f t="shared" si="78"/>
        <v>46</v>
      </c>
      <c r="E1256" s="10">
        <f t="shared" si="79"/>
        <v>45.13333333333334</v>
      </c>
      <c r="F1256" s="10">
        <f t="shared" si="80"/>
        <v>391.50664697193497</v>
      </c>
      <c r="G1256" s="10">
        <v>347.75440950000001</v>
      </c>
      <c r="H1256" s="10"/>
    </row>
    <row r="1257" spans="1:8" x14ac:dyDescent="0.3">
      <c r="A1257" s="10">
        <f t="shared" si="81"/>
        <v>2005</v>
      </c>
      <c r="B1257" s="10" t="s">
        <v>91</v>
      </c>
      <c r="C1257" s="10">
        <v>95.3</v>
      </c>
      <c r="D1257" s="10">
        <f t="shared" si="78"/>
        <v>44.266666666666673</v>
      </c>
      <c r="E1257" s="10">
        <f t="shared" si="79"/>
        <v>41.908333333333331</v>
      </c>
      <c r="F1257" s="10">
        <f t="shared" si="80"/>
        <v>227.40107377212169</v>
      </c>
      <c r="G1257" s="10">
        <v>317.7639446</v>
      </c>
      <c r="H1257" s="10"/>
    </row>
    <row r="1258" spans="1:8" x14ac:dyDescent="0.3">
      <c r="A1258" s="10">
        <f t="shared" si="81"/>
        <v>2005</v>
      </c>
      <c r="B1258" s="10" t="s">
        <v>92</v>
      </c>
      <c r="C1258" s="10">
        <v>106.7</v>
      </c>
      <c r="D1258" s="10">
        <f t="shared" si="78"/>
        <v>39.549999999999997</v>
      </c>
      <c r="E1258" s="10">
        <f t="shared" si="79"/>
        <v>40.279166666666669</v>
      </c>
      <c r="F1258" s="10">
        <f t="shared" si="80"/>
        <v>264.90121030309297</v>
      </c>
      <c r="G1258" s="10">
        <v>162.91803630000001</v>
      </c>
      <c r="H1258" s="10"/>
    </row>
    <row r="1259" spans="1:8" x14ac:dyDescent="0.3">
      <c r="A1259" s="10">
        <f t="shared" si="81"/>
        <v>2005</v>
      </c>
      <c r="B1259" s="10" t="s">
        <v>93</v>
      </c>
      <c r="C1259" s="10">
        <v>0.4</v>
      </c>
      <c r="D1259" s="10">
        <f t="shared" si="78"/>
        <v>41.008333333333333</v>
      </c>
      <c r="E1259" s="10">
        <f t="shared" si="79"/>
        <v>40.712499999999999</v>
      </c>
      <c r="F1259" s="10">
        <f t="shared" si="80"/>
        <v>0.98249923242247472</v>
      </c>
      <c r="G1259" s="10">
        <v>23.849435939999999</v>
      </c>
      <c r="H1259" s="10"/>
    </row>
    <row r="1260" spans="1:8" x14ac:dyDescent="0.3">
      <c r="A1260" s="10">
        <f t="shared" si="81"/>
        <v>2005</v>
      </c>
      <c r="B1260" s="10" t="s">
        <v>94</v>
      </c>
      <c r="C1260" s="10">
        <v>0</v>
      </c>
      <c r="D1260" s="10">
        <f t="shared" si="78"/>
        <v>40.416666666666664</v>
      </c>
      <c r="E1260" s="10">
        <f t="shared" si="79"/>
        <v>41.537499999999994</v>
      </c>
      <c r="F1260" s="10">
        <f t="shared" si="80"/>
        <v>0</v>
      </c>
      <c r="G1260" s="10">
        <v>9.1832712749999992</v>
      </c>
      <c r="H1260" s="10"/>
    </row>
    <row r="1261" spans="1:8" x14ac:dyDescent="0.3">
      <c r="A1261" s="10">
        <f t="shared" si="81"/>
        <v>2005</v>
      </c>
      <c r="B1261" s="10" t="s">
        <v>95</v>
      </c>
      <c r="C1261" s="10">
        <v>0</v>
      </c>
      <c r="D1261" s="10">
        <f t="shared" si="78"/>
        <v>42.658333333333331</v>
      </c>
      <c r="E1261" s="10">
        <f t="shared" si="79"/>
        <v>44.258333333333326</v>
      </c>
      <c r="F1261" s="10">
        <f t="shared" si="80"/>
        <v>0</v>
      </c>
      <c r="G1261" s="10">
        <v>25.58720173</v>
      </c>
      <c r="H1261" s="10"/>
    </row>
    <row r="1262" spans="1:8" x14ac:dyDescent="0.3">
      <c r="A1262" s="10">
        <f t="shared" si="81"/>
        <v>2006</v>
      </c>
      <c r="B1262" s="10" t="s">
        <v>84</v>
      </c>
      <c r="C1262" s="10">
        <v>15</v>
      </c>
      <c r="D1262" s="10">
        <f t="shared" si="78"/>
        <v>45.858333333333327</v>
      </c>
      <c r="E1262" s="10">
        <f t="shared" si="79"/>
        <v>47.674999999999997</v>
      </c>
      <c r="F1262" s="10">
        <f t="shared" si="80"/>
        <v>31.463030938647091</v>
      </c>
      <c r="G1262" s="10">
        <v>53.032540509999997</v>
      </c>
      <c r="H1262" s="10"/>
    </row>
    <row r="1263" spans="1:8" x14ac:dyDescent="0.3">
      <c r="A1263" s="10">
        <f t="shared" si="81"/>
        <v>2006</v>
      </c>
      <c r="B1263" s="10" t="s">
        <v>85</v>
      </c>
      <c r="C1263" s="10">
        <v>3.7</v>
      </c>
      <c r="D1263" s="10">
        <f t="shared" si="78"/>
        <v>49.491666666666674</v>
      </c>
      <c r="E1263" s="10">
        <f t="shared" si="79"/>
        <v>49.304166666666674</v>
      </c>
      <c r="F1263" s="10">
        <f t="shared" si="80"/>
        <v>7.5044367446970321</v>
      </c>
      <c r="G1263" s="10">
        <v>54.877478410000002</v>
      </c>
      <c r="H1263" s="10"/>
    </row>
    <row r="1264" spans="1:8" x14ac:dyDescent="0.3">
      <c r="A1264" s="10">
        <f t="shared" si="81"/>
        <v>2006</v>
      </c>
      <c r="B1264" s="10" t="s">
        <v>86</v>
      </c>
      <c r="C1264" s="10">
        <v>46.1</v>
      </c>
      <c r="D1264" s="10">
        <f t="shared" si="78"/>
        <v>49.116666666666667</v>
      </c>
      <c r="E1264" s="10">
        <f t="shared" si="79"/>
        <v>49.7</v>
      </c>
      <c r="F1264" s="10">
        <f t="shared" si="80"/>
        <v>92.756539235412475</v>
      </c>
      <c r="G1264" s="10">
        <v>48.786559269999998</v>
      </c>
      <c r="H1264" s="10"/>
    </row>
    <row r="1265" spans="1:8" x14ac:dyDescent="0.3">
      <c r="A1265" s="10">
        <f t="shared" si="81"/>
        <v>2006</v>
      </c>
      <c r="B1265" s="10" t="s">
        <v>87</v>
      </c>
      <c r="C1265" s="10">
        <v>1.3</v>
      </c>
      <c r="D1265" s="10">
        <f t="shared" si="78"/>
        <v>50.283333333333331</v>
      </c>
      <c r="E1265" s="10">
        <f t="shared" si="79"/>
        <v>51.291666666666671</v>
      </c>
      <c r="F1265" s="10">
        <f t="shared" si="80"/>
        <v>2.5345247766043864</v>
      </c>
      <c r="G1265" s="10">
        <v>25.578543150000002</v>
      </c>
      <c r="H1265" s="10"/>
    </row>
    <row r="1266" spans="1:8" x14ac:dyDescent="0.3">
      <c r="A1266" s="10">
        <f t="shared" si="81"/>
        <v>2006</v>
      </c>
      <c r="B1266" s="10" t="s">
        <v>88</v>
      </c>
      <c r="C1266" s="10">
        <v>32.1</v>
      </c>
      <c r="D1266" s="10">
        <f t="shared" si="78"/>
        <v>52.300000000000004</v>
      </c>
      <c r="E1266" s="10">
        <f t="shared" si="79"/>
        <v>52.858333333333334</v>
      </c>
      <c r="F1266" s="10">
        <f t="shared" si="80"/>
        <v>60.728361973829415</v>
      </c>
      <c r="G1266" s="10">
        <v>30.81476091</v>
      </c>
      <c r="H1266" s="10"/>
    </row>
    <row r="1267" spans="1:8" x14ac:dyDescent="0.3">
      <c r="A1267" s="10">
        <f t="shared" si="81"/>
        <v>2006</v>
      </c>
      <c r="B1267" s="10" t="s">
        <v>89</v>
      </c>
      <c r="C1267" s="10">
        <v>73</v>
      </c>
      <c r="D1267" s="10">
        <f t="shared" si="78"/>
        <v>53.416666666666664</v>
      </c>
      <c r="E1267" s="10">
        <f t="shared" si="79"/>
        <v>53.695833333333333</v>
      </c>
      <c r="F1267" s="10">
        <f t="shared" si="80"/>
        <v>135.95095833010009</v>
      </c>
      <c r="G1267" s="10">
        <v>99.853818430000004</v>
      </c>
      <c r="H1267" s="10"/>
    </row>
    <row r="1268" spans="1:8" x14ac:dyDescent="0.3">
      <c r="A1268" s="10">
        <f t="shared" si="81"/>
        <v>2006</v>
      </c>
      <c r="B1268" s="10" t="s">
        <v>90</v>
      </c>
      <c r="C1268" s="10">
        <v>220.3</v>
      </c>
      <c r="D1268" s="10">
        <f t="shared" si="78"/>
        <v>53.975000000000001</v>
      </c>
      <c r="E1268" s="10">
        <f t="shared" si="79"/>
        <v>53.400000000000006</v>
      </c>
      <c r="F1268" s="10">
        <f t="shared" si="80"/>
        <v>412.54681647940072</v>
      </c>
      <c r="G1268" s="10">
        <v>347.75440950000001</v>
      </c>
      <c r="H1268" s="10"/>
    </row>
    <row r="1269" spans="1:8" x14ac:dyDescent="0.3">
      <c r="A1269" s="10">
        <f t="shared" si="81"/>
        <v>2006</v>
      </c>
      <c r="B1269" s="10" t="s">
        <v>91</v>
      </c>
      <c r="C1269" s="10">
        <v>90.8</v>
      </c>
      <c r="D1269" s="10">
        <f t="shared" si="78"/>
        <v>52.82500000000001</v>
      </c>
      <c r="E1269" s="10">
        <f t="shared" si="79"/>
        <v>55.537500000000009</v>
      </c>
      <c r="F1269" s="10">
        <f t="shared" si="80"/>
        <v>163.49313526896239</v>
      </c>
      <c r="G1269" s="10">
        <v>317.7639446</v>
      </c>
      <c r="H1269" s="10"/>
    </row>
    <row r="1270" spans="1:8" x14ac:dyDescent="0.3">
      <c r="A1270" s="10">
        <f t="shared" si="81"/>
        <v>2006</v>
      </c>
      <c r="B1270" s="10" t="s">
        <v>92</v>
      </c>
      <c r="C1270" s="10">
        <v>120.7</v>
      </c>
      <c r="D1270" s="10">
        <f t="shared" si="78"/>
        <v>58.250000000000007</v>
      </c>
      <c r="E1270" s="10">
        <f t="shared" si="79"/>
        <v>58.337500000000006</v>
      </c>
      <c r="F1270" s="10">
        <f t="shared" si="80"/>
        <v>206.89950717805868</v>
      </c>
      <c r="G1270" s="10">
        <v>162.91803630000001</v>
      </c>
      <c r="H1270" s="10"/>
    </row>
    <row r="1271" spans="1:8" x14ac:dyDescent="0.3">
      <c r="A1271" s="10">
        <f t="shared" si="81"/>
        <v>2006</v>
      </c>
      <c r="B1271" s="10" t="s">
        <v>93</v>
      </c>
      <c r="C1271" s="10">
        <v>24.6</v>
      </c>
      <c r="D1271" s="10">
        <f t="shared" si="78"/>
        <v>58.425000000000011</v>
      </c>
      <c r="E1271" s="10">
        <f t="shared" si="79"/>
        <v>58.787500000000009</v>
      </c>
      <c r="F1271" s="10">
        <f t="shared" si="80"/>
        <v>41.845630448649793</v>
      </c>
      <c r="G1271" s="10">
        <v>23.849435939999999</v>
      </c>
      <c r="H1271" s="10"/>
    </row>
    <row r="1272" spans="1:8" x14ac:dyDescent="0.3">
      <c r="A1272" s="10">
        <f t="shared" si="81"/>
        <v>2006</v>
      </c>
      <c r="B1272" s="10" t="s">
        <v>94</v>
      </c>
      <c r="C1272" s="10">
        <v>13.4</v>
      </c>
      <c r="D1272" s="10">
        <f t="shared" si="78"/>
        <v>59.150000000000006</v>
      </c>
      <c r="E1272" s="10">
        <f t="shared" si="79"/>
        <v>58.058333333333337</v>
      </c>
      <c r="F1272" s="10">
        <f t="shared" si="80"/>
        <v>23.080235395435622</v>
      </c>
      <c r="G1272" s="10">
        <v>9.1832712749999992</v>
      </c>
      <c r="H1272" s="10"/>
    </row>
    <row r="1273" spans="1:8" x14ac:dyDescent="0.3">
      <c r="A1273" s="10">
        <f t="shared" si="81"/>
        <v>2006</v>
      </c>
      <c r="B1273" s="10" t="s">
        <v>95</v>
      </c>
      <c r="C1273" s="10">
        <v>6.7</v>
      </c>
      <c r="D1273" s="10">
        <f t="shared" si="78"/>
        <v>56.966666666666669</v>
      </c>
      <c r="E1273" s="10">
        <f t="shared" si="79"/>
        <v>56.608333333333334</v>
      </c>
      <c r="F1273" s="10">
        <f t="shared" si="80"/>
        <v>11.835713234211688</v>
      </c>
      <c r="G1273" s="10">
        <v>25.58720173</v>
      </c>
      <c r="H1273" s="10"/>
    </row>
    <row r="1274" spans="1:8" x14ac:dyDescent="0.3">
      <c r="A1274" s="10">
        <f t="shared" si="81"/>
        <v>2007</v>
      </c>
      <c r="B1274" s="10" t="s">
        <v>84</v>
      </c>
      <c r="C1274" s="10">
        <v>1.2</v>
      </c>
      <c r="D1274" s="10">
        <f t="shared" si="78"/>
        <v>56.25</v>
      </c>
      <c r="E1274" s="10">
        <f t="shared" si="79"/>
        <v>51.033333333333331</v>
      </c>
      <c r="F1274" s="10">
        <f t="shared" si="80"/>
        <v>2.3514043109079035</v>
      </c>
      <c r="G1274" s="10">
        <v>53.032540509999997</v>
      </c>
      <c r="H1274" s="10"/>
    </row>
    <row r="1275" spans="1:8" x14ac:dyDescent="0.3">
      <c r="A1275" s="10">
        <f t="shared" si="81"/>
        <v>2007</v>
      </c>
      <c r="B1275" s="10" t="s">
        <v>85</v>
      </c>
      <c r="C1275" s="10">
        <v>68.8</v>
      </c>
      <c r="D1275" s="10">
        <f t="shared" si="78"/>
        <v>45.816666666666663</v>
      </c>
      <c r="E1275" s="10">
        <f t="shared" si="79"/>
        <v>51.008333333333326</v>
      </c>
      <c r="F1275" s="10">
        <f t="shared" si="80"/>
        <v>134.87992158144095</v>
      </c>
      <c r="G1275" s="10">
        <v>54.877478410000002</v>
      </c>
      <c r="H1275" s="10"/>
    </row>
    <row r="1276" spans="1:8" x14ac:dyDescent="0.3">
      <c r="A1276" s="10">
        <f t="shared" si="81"/>
        <v>2007</v>
      </c>
      <c r="B1276" s="10" t="s">
        <v>86</v>
      </c>
      <c r="C1276" s="10">
        <v>48.2</v>
      </c>
      <c r="D1276" s="10">
        <f t="shared" si="78"/>
        <v>56.199999999999996</v>
      </c>
      <c r="E1276" s="10">
        <f t="shared" si="79"/>
        <v>54.241666666666667</v>
      </c>
      <c r="F1276" s="10">
        <f t="shared" si="80"/>
        <v>88.861576278998314</v>
      </c>
      <c r="G1276" s="10">
        <v>48.786559269999998</v>
      </c>
      <c r="H1276" s="10"/>
    </row>
    <row r="1277" spans="1:8" x14ac:dyDescent="0.3">
      <c r="A1277" s="10">
        <f t="shared" si="81"/>
        <v>2007</v>
      </c>
      <c r="B1277" s="10" t="s">
        <v>87</v>
      </c>
      <c r="C1277" s="10">
        <v>10</v>
      </c>
      <c r="D1277" s="10">
        <f t="shared" si="78"/>
        <v>52.283333333333339</v>
      </c>
      <c r="E1277" s="10">
        <f t="shared" si="79"/>
        <v>51.283333333333339</v>
      </c>
      <c r="F1277" s="10">
        <f t="shared" si="80"/>
        <v>19.499512512187195</v>
      </c>
      <c r="G1277" s="10">
        <v>25.578543150000002</v>
      </c>
      <c r="H1277" s="10"/>
    </row>
    <row r="1278" spans="1:8" x14ac:dyDescent="0.3">
      <c r="A1278" s="10">
        <f t="shared" si="81"/>
        <v>2007</v>
      </c>
      <c r="B1278" s="10" t="s">
        <v>88</v>
      </c>
      <c r="C1278" s="10">
        <v>5.9</v>
      </c>
      <c r="D1278" s="10">
        <f t="shared" si="78"/>
        <v>50.283333333333339</v>
      </c>
      <c r="E1278" s="10">
        <f t="shared" si="79"/>
        <v>49.762500000000003</v>
      </c>
      <c r="F1278" s="10">
        <f t="shared" si="80"/>
        <v>11.856317508163777</v>
      </c>
      <c r="G1278" s="10">
        <v>30.81476091</v>
      </c>
      <c r="H1278" s="10"/>
    </row>
    <row r="1279" spans="1:8" x14ac:dyDescent="0.3">
      <c r="A1279" s="10">
        <f t="shared" si="81"/>
        <v>2007</v>
      </c>
      <c r="B1279" s="10" t="s">
        <v>89</v>
      </c>
      <c r="C1279" s="10">
        <v>64.400000000000006</v>
      </c>
      <c r="D1279" s="10">
        <f t="shared" si="78"/>
        <v>49.241666666666674</v>
      </c>
      <c r="E1279" s="10">
        <f t="shared" si="79"/>
        <v>49.404166666666669</v>
      </c>
      <c r="F1279" s="10">
        <f t="shared" si="80"/>
        <v>130.3533777515392</v>
      </c>
      <c r="G1279" s="10">
        <v>99.853818430000004</v>
      </c>
      <c r="H1279" s="10"/>
    </row>
    <row r="1280" spans="1:8" x14ac:dyDescent="0.3">
      <c r="A1280" s="10">
        <f t="shared" si="81"/>
        <v>2007</v>
      </c>
      <c r="B1280" s="10" t="s">
        <v>90</v>
      </c>
      <c r="C1280" s="10">
        <v>95.1</v>
      </c>
      <c r="D1280" s="10">
        <f t="shared" si="78"/>
        <v>49.56666666666667</v>
      </c>
      <c r="E1280" s="10">
        <f t="shared" si="79"/>
        <v>50.016666666666666</v>
      </c>
      <c r="F1280" s="10">
        <f t="shared" si="80"/>
        <v>190.13662112629123</v>
      </c>
      <c r="G1280" s="10">
        <v>347.75440950000001</v>
      </c>
      <c r="H1280" s="10"/>
    </row>
    <row r="1281" spans="1:8" x14ac:dyDescent="0.3">
      <c r="A1281" s="10">
        <f t="shared" si="81"/>
        <v>2007</v>
      </c>
      <c r="B1281" s="10" t="s">
        <v>91</v>
      </c>
      <c r="C1281" s="10">
        <v>215.4</v>
      </c>
      <c r="D1281" s="10">
        <f t="shared" si="78"/>
        <v>50.466666666666669</v>
      </c>
      <c r="E1281" s="10">
        <f t="shared" si="79"/>
        <v>47.770833333333343</v>
      </c>
      <c r="F1281" s="10">
        <f t="shared" si="80"/>
        <v>450.90274749236801</v>
      </c>
      <c r="G1281" s="10">
        <v>317.7639446</v>
      </c>
      <c r="H1281" s="10"/>
    </row>
    <row r="1282" spans="1:8" x14ac:dyDescent="0.3">
      <c r="A1282" s="10">
        <f t="shared" si="81"/>
        <v>2007</v>
      </c>
      <c r="B1282" s="10" t="s">
        <v>92</v>
      </c>
      <c r="C1282" s="10">
        <v>73.7</v>
      </c>
      <c r="D1282" s="10">
        <f t="shared" si="78"/>
        <v>45.07500000000001</v>
      </c>
      <c r="E1282" s="10">
        <f t="shared" si="79"/>
        <v>43.066666666666677</v>
      </c>
      <c r="F1282" s="10">
        <f t="shared" si="80"/>
        <v>171.13003095975228</v>
      </c>
      <c r="G1282" s="10">
        <v>162.91803630000001</v>
      </c>
      <c r="H1282" s="10"/>
    </row>
    <row r="1283" spans="1:8" x14ac:dyDescent="0.3">
      <c r="A1283" s="10">
        <f t="shared" si="81"/>
        <v>2007</v>
      </c>
      <c r="B1283" s="10" t="s">
        <v>93</v>
      </c>
      <c r="C1283" s="10">
        <v>0.6</v>
      </c>
      <c r="D1283" s="10">
        <f t="shared" si="78"/>
        <v>41.058333333333337</v>
      </c>
      <c r="E1283" s="10">
        <f t="shared" si="79"/>
        <v>41.462500000000006</v>
      </c>
      <c r="F1283" s="10">
        <f t="shared" si="80"/>
        <v>1.4470907446487788</v>
      </c>
      <c r="G1283" s="10">
        <v>23.849435939999999</v>
      </c>
      <c r="H1283" s="10"/>
    </row>
    <row r="1284" spans="1:8" x14ac:dyDescent="0.3">
      <c r="A1284" s="10">
        <f t="shared" si="81"/>
        <v>2007</v>
      </c>
      <c r="B1284" s="10" t="s">
        <v>94</v>
      </c>
      <c r="C1284" s="10">
        <v>0.9</v>
      </c>
      <c r="D1284" s="10">
        <f t="shared" si="78"/>
        <v>41.866666666666667</v>
      </c>
      <c r="E1284" s="10">
        <f t="shared" si="79"/>
        <v>43.3125</v>
      </c>
      <c r="F1284" s="10">
        <f t="shared" si="80"/>
        <v>2.0779220779220777</v>
      </c>
      <c r="G1284" s="10">
        <v>9.1832712749999992</v>
      </c>
      <c r="H1284" s="10"/>
    </row>
    <row r="1285" spans="1:8" x14ac:dyDescent="0.3">
      <c r="A1285" s="10">
        <f t="shared" si="81"/>
        <v>2007</v>
      </c>
      <c r="B1285" s="10" t="s">
        <v>95</v>
      </c>
      <c r="C1285" s="10">
        <v>10.6</v>
      </c>
      <c r="D1285" s="10">
        <f t="shared" si="78"/>
        <v>44.758333333333333</v>
      </c>
      <c r="E1285" s="10">
        <f t="shared" si="79"/>
        <v>48.554166666666667</v>
      </c>
      <c r="F1285" s="10">
        <f t="shared" si="80"/>
        <v>21.831288080322665</v>
      </c>
      <c r="G1285" s="10">
        <v>25.58720173</v>
      </c>
      <c r="H1285" s="10"/>
    </row>
    <row r="1286" spans="1:8" x14ac:dyDescent="0.3">
      <c r="A1286" s="10">
        <f t="shared" si="81"/>
        <v>2008</v>
      </c>
      <c r="B1286" s="10" t="s">
        <v>84</v>
      </c>
      <c r="C1286" s="10">
        <v>12</v>
      </c>
      <c r="D1286" s="10">
        <f t="shared" si="78"/>
        <v>52.35</v>
      </c>
      <c r="E1286" s="10">
        <f t="shared" si="79"/>
        <v>52.63333333333334</v>
      </c>
      <c r="F1286" s="10">
        <f t="shared" si="80"/>
        <v>22.799240025332487</v>
      </c>
      <c r="G1286" s="10">
        <v>53.032540509999997</v>
      </c>
      <c r="H1286" s="10"/>
    </row>
    <row r="1287" spans="1:8" x14ac:dyDescent="0.3">
      <c r="A1287" s="10">
        <f t="shared" si="81"/>
        <v>2008</v>
      </c>
      <c r="B1287" s="10" t="s">
        <v>85</v>
      </c>
      <c r="C1287" s="10">
        <v>4.0999999999999996</v>
      </c>
      <c r="D1287" s="10">
        <f t="shared" si="78"/>
        <v>52.916666666666679</v>
      </c>
      <c r="E1287" s="10">
        <f t="shared" si="79"/>
        <v>56.95</v>
      </c>
      <c r="F1287" s="10">
        <f t="shared" si="80"/>
        <v>7.1992976294995596</v>
      </c>
      <c r="G1287" s="10">
        <v>54.877478410000002</v>
      </c>
      <c r="H1287" s="10"/>
    </row>
    <row r="1288" spans="1:8" x14ac:dyDescent="0.3">
      <c r="A1288" s="10">
        <f t="shared" si="81"/>
        <v>2008</v>
      </c>
      <c r="B1288" s="10" t="s">
        <v>86</v>
      </c>
      <c r="C1288" s="10">
        <v>0</v>
      </c>
      <c r="D1288" s="10">
        <f t="shared" si="78"/>
        <v>60.983333333333327</v>
      </c>
      <c r="E1288" s="10">
        <f t="shared" si="79"/>
        <v>60.404166666666654</v>
      </c>
      <c r="F1288" s="10">
        <f t="shared" si="80"/>
        <v>0</v>
      </c>
      <c r="G1288" s="10">
        <v>48.786559269999998</v>
      </c>
      <c r="H1288" s="10"/>
    </row>
    <row r="1289" spans="1:8" x14ac:dyDescent="0.3">
      <c r="A1289" s="10">
        <f t="shared" si="81"/>
        <v>2008</v>
      </c>
      <c r="B1289" s="10" t="s">
        <v>87</v>
      </c>
      <c r="C1289" s="10">
        <v>19.7</v>
      </c>
      <c r="D1289" s="10">
        <f t="shared" ref="D1289:D1352" si="82">AVERAGE(C1283:C1294)</f>
        <v>59.824999999999989</v>
      </c>
      <c r="E1289" s="10">
        <f t="shared" ref="E1289:E1352" si="83">AVERAGE(D1289,D1290)</f>
        <v>60.212499999999991</v>
      </c>
      <c r="F1289" s="10">
        <f t="shared" si="80"/>
        <v>32.717458999377207</v>
      </c>
      <c r="G1289" s="10">
        <v>25.578543150000002</v>
      </c>
      <c r="H1289" s="10"/>
    </row>
    <row r="1290" spans="1:8" x14ac:dyDescent="0.3">
      <c r="A1290" s="10">
        <f t="shared" si="81"/>
        <v>2008</v>
      </c>
      <c r="B1290" s="10" t="s">
        <v>88</v>
      </c>
      <c r="C1290" s="10">
        <v>40.6</v>
      </c>
      <c r="D1290" s="10">
        <f t="shared" si="82"/>
        <v>60.599999999999994</v>
      </c>
      <c r="E1290" s="10">
        <f t="shared" si="83"/>
        <v>60.587499999999991</v>
      </c>
      <c r="F1290" s="10">
        <f t="shared" ref="F1290:F1353" si="84">C1290*100/E1290</f>
        <v>67.010521972354042</v>
      </c>
      <c r="G1290" s="10">
        <v>30.81476091</v>
      </c>
      <c r="H1290" s="10"/>
    </row>
    <row r="1291" spans="1:8" x14ac:dyDescent="0.3">
      <c r="A1291" s="10">
        <f t="shared" si="81"/>
        <v>2008</v>
      </c>
      <c r="B1291" s="10" t="s">
        <v>89</v>
      </c>
      <c r="C1291" s="10">
        <v>155.5</v>
      </c>
      <c r="D1291" s="10">
        <f t="shared" si="82"/>
        <v>60.574999999999989</v>
      </c>
      <c r="E1291" s="10">
        <f t="shared" si="83"/>
        <v>60.17083333333332</v>
      </c>
      <c r="F1291" s="10">
        <f t="shared" si="84"/>
        <v>258.43085658887895</v>
      </c>
      <c r="G1291" s="10">
        <v>99.853818430000004</v>
      </c>
      <c r="H1291" s="10"/>
    </row>
    <row r="1292" spans="1:8" x14ac:dyDescent="0.3">
      <c r="A1292" s="10">
        <f t="shared" si="81"/>
        <v>2008</v>
      </c>
      <c r="B1292" s="10" t="s">
        <v>90</v>
      </c>
      <c r="C1292" s="10">
        <v>101.9</v>
      </c>
      <c r="D1292" s="10">
        <f t="shared" si="82"/>
        <v>59.766666666666659</v>
      </c>
      <c r="E1292" s="10">
        <f t="shared" si="83"/>
        <v>59.658333333333324</v>
      </c>
      <c r="F1292" s="10">
        <f t="shared" si="84"/>
        <v>170.80597848861575</v>
      </c>
      <c r="G1292" s="10">
        <v>347.75440950000001</v>
      </c>
      <c r="H1292" s="10"/>
    </row>
    <row r="1293" spans="1:8" x14ac:dyDescent="0.3">
      <c r="A1293" s="10">
        <f t="shared" si="81"/>
        <v>2008</v>
      </c>
      <c r="B1293" s="10" t="s">
        <v>91</v>
      </c>
      <c r="C1293" s="10">
        <v>312.2</v>
      </c>
      <c r="D1293" s="10">
        <f t="shared" si="82"/>
        <v>59.54999999999999</v>
      </c>
      <c r="E1293" s="10">
        <f t="shared" si="83"/>
        <v>59.979166666666657</v>
      </c>
      <c r="F1293" s="10">
        <f t="shared" si="84"/>
        <v>520.51406738450862</v>
      </c>
      <c r="G1293" s="10">
        <v>317.7639446</v>
      </c>
      <c r="H1293" s="10"/>
    </row>
    <row r="1294" spans="1:8" x14ac:dyDescent="0.3">
      <c r="A1294" s="10">
        <f t="shared" si="81"/>
        <v>2008</v>
      </c>
      <c r="B1294" s="10" t="s">
        <v>92</v>
      </c>
      <c r="C1294" s="10">
        <v>59.8</v>
      </c>
      <c r="D1294" s="10">
        <f t="shared" si="82"/>
        <v>60.408333333333331</v>
      </c>
      <c r="E1294" s="10">
        <f t="shared" si="83"/>
        <v>60.845833333333331</v>
      </c>
      <c r="F1294" s="10">
        <f t="shared" si="84"/>
        <v>98.281175101006639</v>
      </c>
      <c r="G1294" s="10">
        <v>162.91803630000001</v>
      </c>
      <c r="H1294" s="10"/>
    </row>
    <row r="1295" spans="1:8" x14ac:dyDescent="0.3">
      <c r="A1295" s="10">
        <f t="shared" ref="A1295:A1358" si="85">A1283+1</f>
        <v>2008</v>
      </c>
      <c r="B1295" s="10" t="s">
        <v>93</v>
      </c>
      <c r="C1295" s="10">
        <v>9.9</v>
      </c>
      <c r="D1295" s="10">
        <f t="shared" si="82"/>
        <v>61.283333333333331</v>
      </c>
      <c r="E1295" s="10">
        <f t="shared" si="83"/>
        <v>61.045833333333334</v>
      </c>
      <c r="F1295" s="10">
        <f t="shared" si="84"/>
        <v>16.217323049621186</v>
      </c>
      <c r="G1295" s="10">
        <v>23.849435939999999</v>
      </c>
      <c r="H1295" s="10"/>
    </row>
    <row r="1296" spans="1:8" x14ac:dyDescent="0.3">
      <c r="A1296" s="10">
        <f t="shared" si="85"/>
        <v>2008</v>
      </c>
      <c r="B1296" s="10" t="s">
        <v>94</v>
      </c>
      <c r="C1296" s="10">
        <v>0.6</v>
      </c>
      <c r="D1296" s="10">
        <f t="shared" si="82"/>
        <v>60.80833333333333</v>
      </c>
      <c r="E1296" s="10">
        <f t="shared" si="83"/>
        <v>59.349999999999994</v>
      </c>
      <c r="F1296" s="10">
        <f t="shared" si="84"/>
        <v>1.0109519797809605</v>
      </c>
      <c r="G1296" s="10">
        <v>9.1832712749999992</v>
      </c>
      <c r="H1296" s="10"/>
    </row>
    <row r="1297" spans="1:8" x14ac:dyDescent="0.3">
      <c r="A1297" s="10">
        <f t="shared" si="85"/>
        <v>2008</v>
      </c>
      <c r="B1297" s="10" t="s">
        <v>95</v>
      </c>
      <c r="C1297" s="10">
        <v>0.9</v>
      </c>
      <c r="D1297" s="10">
        <f t="shared" si="82"/>
        <v>57.891666666666652</v>
      </c>
      <c r="E1297" s="10">
        <f t="shared" si="83"/>
        <v>51.854166666666657</v>
      </c>
      <c r="F1297" s="10">
        <f t="shared" si="84"/>
        <v>1.7356368019284856</v>
      </c>
      <c r="G1297" s="10">
        <v>25.58720173</v>
      </c>
      <c r="H1297" s="10"/>
    </row>
    <row r="1298" spans="1:8" x14ac:dyDescent="0.3">
      <c r="A1298" s="10">
        <f t="shared" si="85"/>
        <v>2009</v>
      </c>
      <c r="B1298" s="10" t="s">
        <v>84</v>
      </c>
      <c r="C1298" s="10">
        <v>9.4</v>
      </c>
      <c r="D1298" s="10">
        <f t="shared" si="82"/>
        <v>45.816666666666663</v>
      </c>
      <c r="E1298" s="10">
        <f t="shared" si="83"/>
        <v>48.154166666666669</v>
      </c>
      <c r="F1298" s="10">
        <f t="shared" si="84"/>
        <v>19.52063684347149</v>
      </c>
      <c r="G1298" s="10">
        <v>53.032540509999997</v>
      </c>
      <c r="H1298" s="10"/>
    </row>
    <row r="1299" spans="1:8" x14ac:dyDescent="0.3">
      <c r="A1299" s="10">
        <f t="shared" si="85"/>
        <v>2009</v>
      </c>
      <c r="B1299" s="10" t="s">
        <v>85</v>
      </c>
      <c r="C1299" s="10">
        <v>14.4</v>
      </c>
      <c r="D1299" s="10">
        <f t="shared" si="82"/>
        <v>50.491666666666667</v>
      </c>
      <c r="E1299" s="10">
        <f t="shared" si="83"/>
        <v>40.683333333333337</v>
      </c>
      <c r="F1299" s="10">
        <f t="shared" si="84"/>
        <v>35.395329782875869</v>
      </c>
      <c r="G1299" s="10">
        <v>54.877478410000002</v>
      </c>
      <c r="H1299" s="10"/>
    </row>
    <row r="1300" spans="1:8" x14ac:dyDescent="0.3">
      <c r="A1300" s="10">
        <f t="shared" si="85"/>
        <v>2009</v>
      </c>
      <c r="B1300" s="10" t="s">
        <v>86</v>
      </c>
      <c r="C1300" s="10">
        <v>10.5</v>
      </c>
      <c r="D1300" s="10">
        <f t="shared" si="82"/>
        <v>30.875000000000004</v>
      </c>
      <c r="E1300" s="10">
        <f t="shared" si="83"/>
        <v>30.662500000000001</v>
      </c>
      <c r="F1300" s="10">
        <f t="shared" si="84"/>
        <v>34.243783122706887</v>
      </c>
      <c r="G1300" s="10">
        <v>48.786559269999998</v>
      </c>
      <c r="H1300" s="10"/>
    </row>
    <row r="1301" spans="1:8" x14ac:dyDescent="0.3">
      <c r="A1301" s="10">
        <f t="shared" si="85"/>
        <v>2009</v>
      </c>
      <c r="B1301" s="10" t="s">
        <v>87</v>
      </c>
      <c r="C1301" s="10">
        <v>14</v>
      </c>
      <c r="D1301" s="10">
        <f t="shared" si="82"/>
        <v>30.45</v>
      </c>
      <c r="E1301" s="10">
        <f t="shared" si="83"/>
        <v>30.204166666666666</v>
      </c>
      <c r="F1301" s="10">
        <f t="shared" si="84"/>
        <v>46.351220858049388</v>
      </c>
      <c r="G1301" s="10">
        <v>25.578543150000002</v>
      </c>
      <c r="H1301" s="10"/>
    </row>
    <row r="1302" spans="1:8" x14ac:dyDescent="0.3">
      <c r="A1302" s="10">
        <f t="shared" si="85"/>
        <v>2009</v>
      </c>
      <c r="B1302" s="10" t="s">
        <v>88</v>
      </c>
      <c r="C1302" s="10">
        <v>5.6</v>
      </c>
      <c r="D1302" s="10">
        <f t="shared" si="82"/>
        <v>29.958333333333332</v>
      </c>
      <c r="E1302" s="10">
        <f t="shared" si="83"/>
        <v>30.045833333333331</v>
      </c>
      <c r="F1302" s="10">
        <f t="shared" si="84"/>
        <v>18.638191651643325</v>
      </c>
      <c r="G1302" s="10">
        <v>30.81476091</v>
      </c>
      <c r="H1302" s="10"/>
    </row>
    <row r="1303" spans="1:8" x14ac:dyDescent="0.3">
      <c r="A1303" s="10">
        <f t="shared" si="85"/>
        <v>2009</v>
      </c>
      <c r="B1303" s="10" t="s">
        <v>89</v>
      </c>
      <c r="C1303" s="10">
        <v>10.6</v>
      </c>
      <c r="D1303" s="10">
        <f t="shared" si="82"/>
        <v>30.133333333333329</v>
      </c>
      <c r="E1303" s="10">
        <f t="shared" si="83"/>
        <v>30.112499999999997</v>
      </c>
      <c r="F1303" s="10">
        <f t="shared" si="84"/>
        <v>35.201328352013284</v>
      </c>
      <c r="G1303" s="10">
        <v>99.853818430000004</v>
      </c>
      <c r="H1303" s="10"/>
    </row>
    <row r="1304" spans="1:8" x14ac:dyDescent="0.3">
      <c r="A1304" s="10">
        <f t="shared" si="85"/>
        <v>2009</v>
      </c>
      <c r="B1304" s="10" t="s">
        <v>90</v>
      </c>
      <c r="C1304" s="10">
        <v>158</v>
      </c>
      <c r="D1304" s="10">
        <f t="shared" si="82"/>
        <v>30.091666666666665</v>
      </c>
      <c r="E1304" s="10">
        <f t="shared" si="83"/>
        <v>29.858333333333331</v>
      </c>
      <c r="F1304" s="10">
        <f t="shared" si="84"/>
        <v>529.16550376779242</v>
      </c>
      <c r="G1304" s="10">
        <v>347.75440950000001</v>
      </c>
      <c r="H1304" s="10"/>
    </row>
    <row r="1305" spans="1:8" x14ac:dyDescent="0.3">
      <c r="A1305" s="10">
        <f t="shared" si="85"/>
        <v>2009</v>
      </c>
      <c r="B1305" s="10" t="s">
        <v>91</v>
      </c>
      <c r="C1305" s="10">
        <v>76.8</v>
      </c>
      <c r="D1305" s="10">
        <f t="shared" si="82"/>
        <v>29.624999999999996</v>
      </c>
      <c r="E1305" s="10">
        <f t="shared" si="83"/>
        <v>29.599999999999998</v>
      </c>
      <c r="F1305" s="10">
        <f t="shared" si="84"/>
        <v>259.45945945945948</v>
      </c>
      <c r="G1305" s="10">
        <v>317.7639446</v>
      </c>
      <c r="H1305" s="10"/>
    </row>
    <row r="1306" spans="1:8" x14ac:dyDescent="0.3">
      <c r="A1306" s="10">
        <f t="shared" si="85"/>
        <v>2009</v>
      </c>
      <c r="B1306" s="10" t="s">
        <v>92</v>
      </c>
      <c r="C1306" s="10">
        <v>54.7</v>
      </c>
      <c r="D1306" s="10">
        <f t="shared" si="82"/>
        <v>29.574999999999999</v>
      </c>
      <c r="E1306" s="10">
        <f t="shared" si="83"/>
        <v>29.216666666666665</v>
      </c>
      <c r="F1306" s="10">
        <f t="shared" si="84"/>
        <v>187.22190530519111</v>
      </c>
      <c r="G1306" s="10">
        <v>162.91803630000001</v>
      </c>
      <c r="H1306" s="10"/>
    </row>
    <row r="1307" spans="1:8" x14ac:dyDescent="0.3">
      <c r="A1307" s="10">
        <f t="shared" si="85"/>
        <v>2009</v>
      </c>
      <c r="B1307" s="10" t="s">
        <v>93</v>
      </c>
      <c r="C1307" s="10">
        <v>4</v>
      </c>
      <c r="D1307" s="10">
        <f t="shared" si="82"/>
        <v>28.858333333333331</v>
      </c>
      <c r="E1307" s="10">
        <f t="shared" si="83"/>
        <v>28.304166666666664</v>
      </c>
      <c r="F1307" s="10">
        <f t="shared" si="84"/>
        <v>14.13219490652142</v>
      </c>
      <c r="G1307" s="10">
        <v>23.849435939999999</v>
      </c>
      <c r="H1307" s="10"/>
    </row>
    <row r="1308" spans="1:8" x14ac:dyDescent="0.3">
      <c r="A1308" s="10">
        <f t="shared" si="85"/>
        <v>2009</v>
      </c>
      <c r="B1308" s="10" t="s">
        <v>94</v>
      </c>
      <c r="C1308" s="10">
        <v>2.7</v>
      </c>
      <c r="D1308" s="10">
        <f t="shared" si="82"/>
        <v>27.749999999999996</v>
      </c>
      <c r="E1308" s="10">
        <f t="shared" si="83"/>
        <v>27.766666666666662</v>
      </c>
      <c r="F1308" s="10">
        <f t="shared" si="84"/>
        <v>9.7238895558223302</v>
      </c>
      <c r="G1308" s="10">
        <v>9.1832712749999992</v>
      </c>
      <c r="H1308" s="10"/>
    </row>
    <row r="1309" spans="1:8" x14ac:dyDescent="0.3">
      <c r="A1309" s="10">
        <f t="shared" si="85"/>
        <v>2009</v>
      </c>
      <c r="B1309" s="10" t="s">
        <v>95</v>
      </c>
      <c r="C1309" s="10">
        <v>0.4</v>
      </c>
      <c r="D1309" s="10">
        <f t="shared" si="82"/>
        <v>27.783333333333328</v>
      </c>
      <c r="E1309" s="10">
        <f t="shared" si="83"/>
        <v>29.083333333333329</v>
      </c>
      <c r="F1309" s="10">
        <f t="shared" si="84"/>
        <v>1.3753581661891119</v>
      </c>
      <c r="G1309" s="10">
        <v>25.58720173</v>
      </c>
      <c r="H1309" s="10"/>
    </row>
    <row r="1310" spans="1:8" x14ac:dyDescent="0.3">
      <c r="A1310" s="10">
        <f t="shared" si="85"/>
        <v>2010</v>
      </c>
      <c r="B1310" s="10" t="s">
        <v>84</v>
      </c>
      <c r="C1310" s="10">
        <v>3.8</v>
      </c>
      <c r="D1310" s="10">
        <f t="shared" si="82"/>
        <v>30.383333333333329</v>
      </c>
      <c r="E1310" s="10">
        <f t="shared" si="83"/>
        <v>29.791666666666664</v>
      </c>
      <c r="F1310" s="10">
        <f t="shared" si="84"/>
        <v>12.755244755244757</v>
      </c>
      <c r="G1310" s="10">
        <v>53.032540509999997</v>
      </c>
      <c r="H1310" s="10"/>
    </row>
    <row r="1311" spans="1:8" x14ac:dyDescent="0.3">
      <c r="A1311" s="10">
        <f t="shared" si="85"/>
        <v>2010</v>
      </c>
      <c r="B1311" s="10" t="s">
        <v>85</v>
      </c>
      <c r="C1311" s="10">
        <v>13.8</v>
      </c>
      <c r="D1311" s="10">
        <f t="shared" si="82"/>
        <v>29.200000000000003</v>
      </c>
      <c r="E1311" s="10">
        <f t="shared" si="83"/>
        <v>30.029166666666669</v>
      </c>
      <c r="F1311" s="10">
        <f t="shared" si="84"/>
        <v>45.955321215484943</v>
      </c>
      <c r="G1311" s="10">
        <v>54.877478410000002</v>
      </c>
      <c r="H1311" s="10"/>
    </row>
    <row r="1312" spans="1:8" x14ac:dyDescent="0.3">
      <c r="A1312" s="10">
        <f t="shared" si="85"/>
        <v>2010</v>
      </c>
      <c r="B1312" s="10" t="s">
        <v>86</v>
      </c>
      <c r="C1312" s="10">
        <v>1.9</v>
      </c>
      <c r="D1312" s="10">
        <f t="shared" si="82"/>
        <v>30.858333333333334</v>
      </c>
      <c r="E1312" s="10">
        <f t="shared" si="83"/>
        <v>33.279166666666669</v>
      </c>
      <c r="F1312" s="10">
        <f t="shared" si="84"/>
        <v>5.7092775760610985</v>
      </c>
      <c r="G1312" s="10">
        <v>48.786559269999998</v>
      </c>
      <c r="H1312" s="10"/>
    </row>
    <row r="1313" spans="1:8" x14ac:dyDescent="0.3">
      <c r="A1313" s="10">
        <f t="shared" si="85"/>
        <v>2010</v>
      </c>
      <c r="B1313" s="10" t="s">
        <v>87</v>
      </c>
      <c r="C1313" s="10">
        <v>0.7</v>
      </c>
      <c r="D1313" s="10">
        <f t="shared" si="82"/>
        <v>35.700000000000003</v>
      </c>
      <c r="E1313" s="10">
        <f t="shared" si="83"/>
        <v>35.729166666666671</v>
      </c>
      <c r="F1313" s="10">
        <f t="shared" si="84"/>
        <v>1.9591836734693875</v>
      </c>
      <c r="G1313" s="10">
        <v>25.578543150000002</v>
      </c>
      <c r="H1313" s="10"/>
    </row>
    <row r="1314" spans="1:8" x14ac:dyDescent="0.3">
      <c r="A1314" s="10">
        <f t="shared" si="85"/>
        <v>2010</v>
      </c>
      <c r="B1314" s="10" t="s">
        <v>88</v>
      </c>
      <c r="C1314" s="10">
        <v>6</v>
      </c>
      <c r="D1314" s="10">
        <f t="shared" si="82"/>
        <v>35.758333333333333</v>
      </c>
      <c r="E1314" s="10">
        <f t="shared" si="83"/>
        <v>35.691666666666663</v>
      </c>
      <c r="F1314" s="10">
        <f t="shared" si="84"/>
        <v>16.810646742937195</v>
      </c>
      <c r="G1314" s="10">
        <v>30.81476091</v>
      </c>
      <c r="H1314" s="10"/>
    </row>
    <row r="1315" spans="1:8" x14ac:dyDescent="0.3">
      <c r="A1315" s="10">
        <f t="shared" si="85"/>
        <v>2010</v>
      </c>
      <c r="B1315" s="10" t="s">
        <v>89</v>
      </c>
      <c r="C1315" s="10">
        <v>41.8</v>
      </c>
      <c r="D1315" s="10">
        <f t="shared" si="82"/>
        <v>35.625</v>
      </c>
      <c r="E1315" s="10">
        <f t="shared" si="83"/>
        <v>36.625</v>
      </c>
      <c r="F1315" s="10">
        <f t="shared" si="84"/>
        <v>114.1296928327645</v>
      </c>
      <c r="G1315" s="10">
        <v>99.853818430000004</v>
      </c>
      <c r="H1315" s="10"/>
    </row>
    <row r="1316" spans="1:8" x14ac:dyDescent="0.3">
      <c r="A1316" s="10">
        <f t="shared" si="85"/>
        <v>2010</v>
      </c>
      <c r="B1316" s="10" t="s">
        <v>90</v>
      </c>
      <c r="C1316" s="10">
        <v>143.80000000000001</v>
      </c>
      <c r="D1316" s="10">
        <f t="shared" si="82"/>
        <v>37.625</v>
      </c>
      <c r="E1316" s="10">
        <f t="shared" si="83"/>
        <v>37.612499999999997</v>
      </c>
      <c r="F1316" s="10">
        <f t="shared" si="84"/>
        <v>382.31970754403466</v>
      </c>
      <c r="G1316" s="10">
        <v>347.75440950000001</v>
      </c>
      <c r="H1316" s="10"/>
    </row>
    <row r="1317" spans="1:8" x14ac:dyDescent="0.3">
      <c r="A1317" s="10">
        <f t="shared" si="85"/>
        <v>2010</v>
      </c>
      <c r="B1317" s="10" t="s">
        <v>91</v>
      </c>
      <c r="C1317" s="10">
        <v>96.7</v>
      </c>
      <c r="D1317" s="10">
        <f t="shared" si="82"/>
        <v>37.6</v>
      </c>
      <c r="E1317" s="10">
        <f t="shared" si="83"/>
        <v>38.50833333333334</v>
      </c>
      <c r="F1317" s="10">
        <f t="shared" si="84"/>
        <v>251.11447738584718</v>
      </c>
      <c r="G1317" s="10">
        <v>317.7639446</v>
      </c>
      <c r="H1317" s="10"/>
    </row>
    <row r="1318" spans="1:8" x14ac:dyDescent="0.3">
      <c r="A1318" s="10">
        <f t="shared" si="85"/>
        <v>2010</v>
      </c>
      <c r="B1318" s="10" t="s">
        <v>92</v>
      </c>
      <c r="C1318" s="10">
        <v>112.8</v>
      </c>
      <c r="D1318" s="10">
        <f t="shared" si="82"/>
        <v>39.416666666666671</v>
      </c>
      <c r="E1318" s="10">
        <f t="shared" si="83"/>
        <v>39.679166666666674</v>
      </c>
      <c r="F1318" s="10">
        <f t="shared" si="84"/>
        <v>284.2801638139241</v>
      </c>
      <c r="G1318" s="10">
        <v>162.91803630000001</v>
      </c>
      <c r="H1318" s="10"/>
    </row>
    <row r="1319" spans="1:8" x14ac:dyDescent="0.3">
      <c r="A1319" s="10">
        <f t="shared" si="85"/>
        <v>2010</v>
      </c>
      <c r="B1319" s="10" t="s">
        <v>93</v>
      </c>
      <c r="C1319" s="10">
        <v>4.7</v>
      </c>
      <c r="D1319" s="10">
        <f t="shared" si="82"/>
        <v>39.94166666666667</v>
      </c>
      <c r="E1319" s="10">
        <f t="shared" si="83"/>
        <v>40.654166666666669</v>
      </c>
      <c r="F1319" s="10">
        <f t="shared" si="84"/>
        <v>11.560930613918211</v>
      </c>
      <c r="G1319" s="10">
        <v>23.849435939999999</v>
      </c>
      <c r="H1319" s="10"/>
    </row>
    <row r="1320" spans="1:8" x14ac:dyDescent="0.3">
      <c r="A1320" s="10">
        <f t="shared" si="85"/>
        <v>2010</v>
      </c>
      <c r="B1320" s="10" t="s">
        <v>94</v>
      </c>
      <c r="C1320" s="10">
        <v>1.1000000000000001</v>
      </c>
      <c r="D1320" s="10">
        <f t="shared" si="82"/>
        <v>41.366666666666667</v>
      </c>
      <c r="E1320" s="10">
        <f t="shared" si="83"/>
        <v>41.904166666666669</v>
      </c>
      <c r="F1320" s="10">
        <f t="shared" si="84"/>
        <v>2.62503728746147</v>
      </c>
      <c r="G1320" s="10">
        <v>9.1832712749999992</v>
      </c>
      <c r="H1320" s="10"/>
    </row>
    <row r="1321" spans="1:8" x14ac:dyDescent="0.3">
      <c r="A1321" s="10">
        <f t="shared" si="85"/>
        <v>2010</v>
      </c>
      <c r="B1321" s="10" t="s">
        <v>95</v>
      </c>
      <c r="C1321" s="10">
        <v>24.4</v>
      </c>
      <c r="D1321" s="10">
        <f t="shared" si="82"/>
        <v>42.44166666666667</v>
      </c>
      <c r="E1321" s="10">
        <f t="shared" si="83"/>
        <v>47.487499999999997</v>
      </c>
      <c r="F1321" s="10">
        <f t="shared" si="84"/>
        <v>51.381942616478021</v>
      </c>
      <c r="G1321" s="10">
        <v>25.58720173</v>
      </c>
      <c r="H1321" s="10"/>
    </row>
    <row r="1322" spans="1:8" x14ac:dyDescent="0.3">
      <c r="A1322" s="10">
        <f t="shared" si="85"/>
        <v>2011</v>
      </c>
      <c r="B1322" s="10" t="s">
        <v>84</v>
      </c>
      <c r="C1322" s="10">
        <v>3.5</v>
      </c>
      <c r="D1322" s="10">
        <f t="shared" si="82"/>
        <v>52.533333333333331</v>
      </c>
      <c r="E1322" s="10">
        <f t="shared" si="83"/>
        <v>51.579166666666666</v>
      </c>
      <c r="F1322" s="10">
        <f t="shared" si="84"/>
        <v>6.7856854350109055</v>
      </c>
      <c r="G1322" s="10">
        <v>53.032540509999997</v>
      </c>
      <c r="H1322" s="10"/>
    </row>
    <row r="1323" spans="1:8" x14ac:dyDescent="0.3">
      <c r="A1323" s="10">
        <f t="shared" si="85"/>
        <v>2011</v>
      </c>
      <c r="B1323" s="10" t="s">
        <v>85</v>
      </c>
      <c r="C1323" s="10">
        <v>35.6</v>
      </c>
      <c r="D1323" s="10">
        <f t="shared" si="82"/>
        <v>50.625</v>
      </c>
      <c r="E1323" s="10">
        <f t="shared" si="83"/>
        <v>54.658333333333331</v>
      </c>
      <c r="F1323" s="10">
        <f t="shared" si="84"/>
        <v>65.131879859734724</v>
      </c>
      <c r="G1323" s="10">
        <v>54.877478410000002</v>
      </c>
      <c r="H1323" s="10"/>
    </row>
    <row r="1324" spans="1:8" x14ac:dyDescent="0.3">
      <c r="A1324" s="10">
        <f t="shared" si="85"/>
        <v>2011</v>
      </c>
      <c r="B1324" s="10" t="s">
        <v>86</v>
      </c>
      <c r="C1324" s="10">
        <v>8.1999999999999993</v>
      </c>
      <c r="D1324" s="10">
        <f t="shared" si="82"/>
        <v>58.691666666666663</v>
      </c>
      <c r="E1324" s="10">
        <f t="shared" si="83"/>
        <v>59.833333333333329</v>
      </c>
      <c r="F1324" s="10">
        <f t="shared" si="84"/>
        <v>13.704735376044567</v>
      </c>
      <c r="G1324" s="10">
        <v>48.786559269999998</v>
      </c>
      <c r="H1324" s="10"/>
    </row>
    <row r="1325" spans="1:8" x14ac:dyDescent="0.3">
      <c r="A1325" s="10">
        <f t="shared" si="85"/>
        <v>2011</v>
      </c>
      <c r="B1325" s="10" t="s">
        <v>87</v>
      </c>
      <c r="C1325" s="10">
        <v>17.8</v>
      </c>
      <c r="D1325" s="10">
        <f t="shared" si="82"/>
        <v>60.975000000000001</v>
      </c>
      <c r="E1325" s="10">
        <f t="shared" si="83"/>
        <v>60.779166666666669</v>
      </c>
      <c r="F1325" s="10">
        <f t="shared" si="84"/>
        <v>29.28635086035511</v>
      </c>
      <c r="G1325" s="10">
        <v>25.578543150000002</v>
      </c>
      <c r="H1325" s="10"/>
    </row>
    <row r="1326" spans="1:8" x14ac:dyDescent="0.3">
      <c r="A1326" s="10">
        <f t="shared" si="85"/>
        <v>2011</v>
      </c>
      <c r="B1326" s="10" t="s">
        <v>88</v>
      </c>
      <c r="C1326" s="10">
        <v>18.899999999999999</v>
      </c>
      <c r="D1326" s="10">
        <f t="shared" si="82"/>
        <v>60.583333333333336</v>
      </c>
      <c r="E1326" s="10">
        <f t="shared" si="83"/>
        <v>60.579166666666673</v>
      </c>
      <c r="F1326" s="10">
        <f t="shared" si="84"/>
        <v>31.198844487241207</v>
      </c>
      <c r="G1326" s="10">
        <v>30.81476091</v>
      </c>
      <c r="H1326" s="10"/>
    </row>
    <row r="1327" spans="1:8" x14ac:dyDescent="0.3">
      <c r="A1327" s="10">
        <f t="shared" si="85"/>
        <v>2011</v>
      </c>
      <c r="B1327" s="10" t="s">
        <v>89</v>
      </c>
      <c r="C1327" s="10">
        <v>162.9</v>
      </c>
      <c r="D1327" s="10">
        <f t="shared" si="82"/>
        <v>60.57500000000001</v>
      </c>
      <c r="E1327" s="10">
        <f t="shared" si="83"/>
        <v>59.666666666666671</v>
      </c>
      <c r="F1327" s="10">
        <f t="shared" si="84"/>
        <v>273.01675977653628</v>
      </c>
      <c r="G1327" s="10">
        <v>99.853818430000004</v>
      </c>
      <c r="H1327" s="10"/>
    </row>
    <row r="1328" spans="1:8" x14ac:dyDescent="0.3">
      <c r="A1328" s="10">
        <f t="shared" si="85"/>
        <v>2011</v>
      </c>
      <c r="B1328" s="10" t="s">
        <v>90</v>
      </c>
      <c r="C1328" s="10">
        <v>120.9</v>
      </c>
      <c r="D1328" s="10">
        <f t="shared" si="82"/>
        <v>58.758333333333333</v>
      </c>
      <c r="E1328" s="10">
        <f t="shared" si="83"/>
        <v>61.220833333333331</v>
      </c>
      <c r="F1328" s="10">
        <f t="shared" si="84"/>
        <v>197.48179405158919</v>
      </c>
      <c r="G1328" s="10">
        <v>347.75440950000001</v>
      </c>
      <c r="H1328" s="10"/>
    </row>
    <row r="1329" spans="1:8" x14ac:dyDescent="0.3">
      <c r="A1329" s="10">
        <f t="shared" si="85"/>
        <v>2011</v>
      </c>
      <c r="B1329" s="10" t="s">
        <v>91</v>
      </c>
      <c r="C1329" s="10">
        <v>193.5</v>
      </c>
      <c r="D1329" s="10">
        <f t="shared" si="82"/>
        <v>63.683333333333337</v>
      </c>
      <c r="E1329" s="10">
        <f t="shared" si="83"/>
        <v>62.333333333333343</v>
      </c>
      <c r="F1329" s="10">
        <f t="shared" si="84"/>
        <v>310.42780748663097</v>
      </c>
      <c r="G1329" s="10">
        <v>317.7639446</v>
      </c>
      <c r="H1329" s="10"/>
    </row>
    <row r="1330" spans="1:8" x14ac:dyDescent="0.3">
      <c r="A1330" s="10">
        <f t="shared" si="85"/>
        <v>2011</v>
      </c>
      <c r="B1330" s="10" t="s">
        <v>92</v>
      </c>
      <c r="C1330" s="10">
        <v>140.19999999999999</v>
      </c>
      <c r="D1330" s="10">
        <f t="shared" si="82"/>
        <v>60.983333333333348</v>
      </c>
      <c r="E1330" s="10">
        <f t="shared" si="83"/>
        <v>60.720833333333346</v>
      </c>
      <c r="F1330" s="10">
        <f t="shared" si="84"/>
        <v>230.8927468606326</v>
      </c>
      <c r="G1330" s="10">
        <v>162.91803630000001</v>
      </c>
      <c r="H1330" s="10"/>
    </row>
    <row r="1331" spans="1:8" x14ac:dyDescent="0.3">
      <c r="A1331" s="10">
        <f t="shared" si="85"/>
        <v>2011</v>
      </c>
      <c r="B1331" s="10" t="s">
        <v>93</v>
      </c>
      <c r="C1331" s="10">
        <v>0</v>
      </c>
      <c r="D1331" s="10">
        <f t="shared" si="82"/>
        <v>60.458333333333343</v>
      </c>
      <c r="E1331" s="10">
        <f t="shared" si="83"/>
        <v>61.012500000000017</v>
      </c>
      <c r="F1331" s="10">
        <f t="shared" si="84"/>
        <v>0</v>
      </c>
      <c r="G1331" s="10">
        <v>23.849435939999999</v>
      </c>
      <c r="H1331" s="10"/>
    </row>
    <row r="1332" spans="1:8" x14ac:dyDescent="0.3">
      <c r="A1332" s="10">
        <f t="shared" si="85"/>
        <v>2011</v>
      </c>
      <c r="B1332" s="10" t="s">
        <v>94</v>
      </c>
      <c r="C1332" s="10">
        <v>1</v>
      </c>
      <c r="D1332" s="10">
        <f t="shared" si="82"/>
        <v>61.566666666666684</v>
      </c>
      <c r="E1332" s="10">
        <f t="shared" si="83"/>
        <v>60.845833333333346</v>
      </c>
      <c r="F1332" s="10">
        <f t="shared" si="84"/>
        <v>1.6434979113880706</v>
      </c>
      <c r="G1332" s="10">
        <v>9.1832712749999992</v>
      </c>
      <c r="H1332" s="10"/>
    </row>
    <row r="1333" spans="1:8" x14ac:dyDescent="0.3">
      <c r="A1333" s="10">
        <f t="shared" si="85"/>
        <v>2011</v>
      </c>
      <c r="B1333" s="10" t="s">
        <v>95</v>
      </c>
      <c r="C1333" s="10">
        <v>2.6</v>
      </c>
      <c r="D1333" s="10">
        <f t="shared" si="82"/>
        <v>60.125000000000007</v>
      </c>
      <c r="E1333" s="10">
        <f t="shared" si="83"/>
        <v>53.833333333333336</v>
      </c>
      <c r="F1333" s="10">
        <f t="shared" si="84"/>
        <v>4.829721362229102</v>
      </c>
      <c r="G1333" s="10">
        <v>25.58720173</v>
      </c>
      <c r="H1333" s="10"/>
    </row>
    <row r="1334" spans="1:8" x14ac:dyDescent="0.3">
      <c r="A1334" s="10">
        <f t="shared" si="85"/>
        <v>2012</v>
      </c>
      <c r="B1334" s="10" t="s">
        <v>84</v>
      </c>
      <c r="C1334" s="10">
        <v>62.6</v>
      </c>
      <c r="D1334" s="10">
        <f t="shared" si="82"/>
        <v>47.541666666666664</v>
      </c>
      <c r="E1334" s="10">
        <f t="shared" si="83"/>
        <v>47.512500000000003</v>
      </c>
      <c r="F1334" s="10">
        <f t="shared" si="84"/>
        <v>131.75480136806104</v>
      </c>
      <c r="G1334" s="10">
        <v>53.032540509999997</v>
      </c>
      <c r="H1334" s="10"/>
    </row>
    <row r="1335" spans="1:8" x14ac:dyDescent="0.3">
      <c r="A1335" s="10">
        <f t="shared" si="85"/>
        <v>2012</v>
      </c>
      <c r="B1335" s="10" t="s">
        <v>85</v>
      </c>
      <c r="C1335" s="10">
        <v>3.2</v>
      </c>
      <c r="D1335" s="10">
        <f t="shared" si="82"/>
        <v>47.483333333333341</v>
      </c>
      <c r="E1335" s="10">
        <f t="shared" si="83"/>
        <v>45.050000000000004</v>
      </c>
      <c r="F1335" s="10">
        <f t="shared" si="84"/>
        <v>7.103218645948945</v>
      </c>
      <c r="G1335" s="10">
        <v>54.877478410000002</v>
      </c>
      <c r="H1335" s="10"/>
    </row>
    <row r="1336" spans="1:8" x14ac:dyDescent="0.3">
      <c r="A1336" s="10">
        <f t="shared" si="85"/>
        <v>2012</v>
      </c>
      <c r="B1336" s="10" t="s">
        <v>86</v>
      </c>
      <c r="C1336" s="10">
        <v>1.9</v>
      </c>
      <c r="D1336" s="10">
        <f t="shared" si="82"/>
        <v>42.616666666666667</v>
      </c>
      <c r="E1336" s="10">
        <f t="shared" si="83"/>
        <v>41.454166666666666</v>
      </c>
      <c r="F1336" s="10">
        <f t="shared" si="84"/>
        <v>4.5833752135893056</v>
      </c>
      <c r="G1336" s="10">
        <v>48.786559269999998</v>
      </c>
      <c r="H1336" s="10"/>
    </row>
    <row r="1337" spans="1:8" x14ac:dyDescent="0.3">
      <c r="A1337" s="10">
        <f t="shared" si="85"/>
        <v>2012</v>
      </c>
      <c r="B1337" s="10" t="s">
        <v>87</v>
      </c>
      <c r="C1337" s="10">
        <v>31.1</v>
      </c>
      <c r="D1337" s="10">
        <f t="shared" si="82"/>
        <v>40.291666666666671</v>
      </c>
      <c r="E1337" s="10">
        <f t="shared" si="83"/>
        <v>40.38333333333334</v>
      </c>
      <c r="F1337" s="10">
        <f t="shared" si="84"/>
        <v>77.01196863392488</v>
      </c>
      <c r="G1337" s="10">
        <v>25.578543150000002</v>
      </c>
      <c r="H1337" s="10"/>
    </row>
    <row r="1338" spans="1:8" x14ac:dyDescent="0.3">
      <c r="A1338" s="10">
        <f t="shared" si="85"/>
        <v>2012</v>
      </c>
      <c r="B1338" s="10" t="s">
        <v>88</v>
      </c>
      <c r="C1338" s="10">
        <v>1.6</v>
      </c>
      <c r="D1338" s="10">
        <f t="shared" si="82"/>
        <v>40.475000000000001</v>
      </c>
      <c r="E1338" s="10">
        <f t="shared" si="83"/>
        <v>40.450000000000003</v>
      </c>
      <c r="F1338" s="10">
        <f t="shared" si="84"/>
        <v>3.9555006180469712</v>
      </c>
      <c r="G1338" s="10">
        <v>30.81476091</v>
      </c>
      <c r="H1338" s="10"/>
    </row>
    <row r="1339" spans="1:8" x14ac:dyDescent="0.3">
      <c r="A1339" s="10">
        <f t="shared" si="85"/>
        <v>2012</v>
      </c>
      <c r="B1339" s="10" t="s">
        <v>89</v>
      </c>
      <c r="C1339" s="10">
        <v>11.9</v>
      </c>
      <c r="D1339" s="10">
        <f t="shared" si="82"/>
        <v>40.425000000000004</v>
      </c>
      <c r="E1339" s="10">
        <f t="shared" si="83"/>
        <v>40.775000000000006</v>
      </c>
      <c r="F1339" s="10">
        <f t="shared" si="84"/>
        <v>29.184549356223172</v>
      </c>
      <c r="G1339" s="10">
        <v>99.853818430000004</v>
      </c>
      <c r="H1339" s="10"/>
    </row>
    <row r="1340" spans="1:8" x14ac:dyDescent="0.3">
      <c r="A1340" s="10">
        <f t="shared" si="85"/>
        <v>2012</v>
      </c>
      <c r="B1340" s="10" t="s">
        <v>90</v>
      </c>
      <c r="C1340" s="10">
        <v>120.2</v>
      </c>
      <c r="D1340" s="10">
        <f t="shared" si="82"/>
        <v>41.125</v>
      </c>
      <c r="E1340" s="10">
        <f t="shared" si="83"/>
        <v>38.904166666666669</v>
      </c>
      <c r="F1340" s="10">
        <f t="shared" si="84"/>
        <v>308.96433543964872</v>
      </c>
      <c r="G1340" s="10">
        <v>347.75440950000001</v>
      </c>
      <c r="H1340" s="10"/>
    </row>
    <row r="1341" spans="1:8" x14ac:dyDescent="0.3">
      <c r="A1341" s="10">
        <f t="shared" si="85"/>
        <v>2012</v>
      </c>
      <c r="B1341" s="10" t="s">
        <v>91</v>
      </c>
      <c r="C1341" s="10">
        <v>135.1</v>
      </c>
      <c r="D1341" s="10">
        <f t="shared" si="82"/>
        <v>36.68333333333333</v>
      </c>
      <c r="E1341" s="10">
        <f t="shared" si="83"/>
        <v>38.637499999999996</v>
      </c>
      <c r="F1341" s="10">
        <f t="shared" si="84"/>
        <v>349.66030410870275</v>
      </c>
      <c r="G1341" s="10">
        <v>317.7639446</v>
      </c>
      <c r="H1341" s="10"/>
    </row>
    <row r="1342" spans="1:8" x14ac:dyDescent="0.3">
      <c r="A1342" s="10">
        <f t="shared" si="85"/>
        <v>2012</v>
      </c>
      <c r="B1342" s="10" t="s">
        <v>92</v>
      </c>
      <c r="C1342" s="10">
        <v>112.3</v>
      </c>
      <c r="D1342" s="10">
        <f t="shared" si="82"/>
        <v>40.591666666666661</v>
      </c>
      <c r="E1342" s="10">
        <f t="shared" si="83"/>
        <v>40.99583333333333</v>
      </c>
      <c r="F1342" s="10">
        <f t="shared" si="84"/>
        <v>273.93027746722231</v>
      </c>
      <c r="G1342" s="10">
        <v>162.91803630000001</v>
      </c>
      <c r="H1342" s="10"/>
    </row>
    <row r="1343" spans="1:8" x14ac:dyDescent="0.3">
      <c r="A1343" s="10">
        <f t="shared" si="85"/>
        <v>2012</v>
      </c>
      <c r="B1343" s="10" t="s">
        <v>93</v>
      </c>
      <c r="C1343" s="10">
        <v>2.2000000000000002</v>
      </c>
      <c r="D1343" s="10">
        <f t="shared" si="82"/>
        <v>41.4</v>
      </c>
      <c r="E1343" s="10">
        <f t="shared" si="83"/>
        <v>40.24583333333333</v>
      </c>
      <c r="F1343" s="10">
        <f t="shared" si="84"/>
        <v>5.4664043896883747</v>
      </c>
      <c r="G1343" s="10">
        <v>23.849435939999999</v>
      </c>
      <c r="H1343" s="10"/>
    </row>
    <row r="1344" spans="1:8" x14ac:dyDescent="0.3">
      <c r="A1344" s="10">
        <f t="shared" si="85"/>
        <v>2012</v>
      </c>
      <c r="B1344" s="10" t="s">
        <v>94</v>
      </c>
      <c r="C1344" s="10">
        <v>0.4</v>
      </c>
      <c r="D1344" s="10">
        <f t="shared" si="82"/>
        <v>39.091666666666661</v>
      </c>
      <c r="E1344" s="10">
        <f t="shared" si="83"/>
        <v>39.174999999999997</v>
      </c>
      <c r="F1344" s="10">
        <f t="shared" si="84"/>
        <v>1.0210593490746651</v>
      </c>
      <c r="G1344" s="10">
        <v>9.1832712749999992</v>
      </c>
      <c r="H1344" s="10"/>
    </row>
    <row r="1345" spans="1:8" x14ac:dyDescent="0.3">
      <c r="A1345" s="10">
        <f t="shared" si="85"/>
        <v>2012</v>
      </c>
      <c r="B1345" s="10" t="s">
        <v>95</v>
      </c>
      <c r="C1345" s="10">
        <v>11</v>
      </c>
      <c r="D1345" s="10">
        <f t="shared" si="82"/>
        <v>39.258333333333333</v>
      </c>
      <c r="E1345" s="10">
        <f t="shared" si="83"/>
        <v>43.774999999999999</v>
      </c>
      <c r="F1345" s="10">
        <f t="shared" si="84"/>
        <v>25.128498001142205</v>
      </c>
      <c r="G1345" s="10">
        <v>25.58720173</v>
      </c>
      <c r="H1345" s="10"/>
    </row>
    <row r="1346" spans="1:8" x14ac:dyDescent="0.3">
      <c r="A1346" s="10">
        <f t="shared" si="85"/>
        <v>2013</v>
      </c>
      <c r="B1346" s="10" t="s">
        <v>84</v>
      </c>
      <c r="C1346" s="10">
        <v>9.3000000000000007</v>
      </c>
      <c r="D1346" s="10">
        <f t="shared" si="82"/>
        <v>48.291666666666664</v>
      </c>
      <c r="E1346" s="10">
        <f t="shared" si="83"/>
        <v>48.195833333333333</v>
      </c>
      <c r="F1346" s="10">
        <f t="shared" si="84"/>
        <v>19.296273882597045</v>
      </c>
      <c r="G1346" s="10">
        <v>53.032540509999997</v>
      </c>
      <c r="H1346" s="10"/>
    </row>
    <row r="1347" spans="1:8" x14ac:dyDescent="0.3">
      <c r="A1347" s="10">
        <f t="shared" si="85"/>
        <v>2013</v>
      </c>
      <c r="B1347" s="10" t="s">
        <v>85</v>
      </c>
      <c r="C1347" s="10">
        <v>50.1</v>
      </c>
      <c r="D1347" s="10">
        <f t="shared" si="82"/>
        <v>48.1</v>
      </c>
      <c r="E1347" s="10">
        <f t="shared" si="83"/>
        <v>51.516666666666666</v>
      </c>
      <c r="F1347" s="10">
        <f t="shared" si="84"/>
        <v>97.250080879974121</v>
      </c>
      <c r="G1347" s="10">
        <v>54.877478410000002</v>
      </c>
      <c r="H1347" s="10"/>
    </row>
    <row r="1348" spans="1:8" x14ac:dyDescent="0.3">
      <c r="A1348" s="10">
        <f t="shared" si="85"/>
        <v>2013</v>
      </c>
      <c r="B1348" s="10" t="s">
        <v>86</v>
      </c>
      <c r="C1348" s="10">
        <v>11.6</v>
      </c>
      <c r="D1348" s="10">
        <f t="shared" si="82"/>
        <v>54.933333333333337</v>
      </c>
      <c r="E1348" s="10">
        <f t="shared" si="83"/>
        <v>51.270833333333329</v>
      </c>
      <c r="F1348" s="10">
        <f t="shared" si="84"/>
        <v>22.624949207639172</v>
      </c>
      <c r="G1348" s="10">
        <v>48.786559269999998</v>
      </c>
      <c r="H1348" s="10"/>
    </row>
    <row r="1349" spans="1:8" x14ac:dyDescent="0.3">
      <c r="A1349" s="10">
        <f t="shared" si="85"/>
        <v>2013</v>
      </c>
      <c r="B1349" s="10" t="s">
        <v>87</v>
      </c>
      <c r="C1349" s="10">
        <v>3.4</v>
      </c>
      <c r="D1349" s="10">
        <f t="shared" si="82"/>
        <v>47.608333333333327</v>
      </c>
      <c r="E1349" s="10">
        <f t="shared" si="83"/>
        <v>48.191666666666663</v>
      </c>
      <c r="F1349" s="10">
        <f t="shared" si="84"/>
        <v>7.0551616807885189</v>
      </c>
      <c r="G1349" s="10">
        <v>25.578543150000002</v>
      </c>
      <c r="H1349" s="10"/>
    </row>
    <row r="1350" spans="1:8" x14ac:dyDescent="0.3">
      <c r="A1350" s="10">
        <f t="shared" si="85"/>
        <v>2013</v>
      </c>
      <c r="B1350" s="10" t="s">
        <v>88</v>
      </c>
      <c r="C1350" s="10">
        <v>3.6</v>
      </c>
      <c r="D1350" s="10">
        <f t="shared" si="82"/>
        <v>48.775000000000006</v>
      </c>
      <c r="E1350" s="10">
        <f t="shared" si="83"/>
        <v>49.012500000000003</v>
      </c>
      <c r="F1350" s="10">
        <f t="shared" si="84"/>
        <v>7.3450650344299921</v>
      </c>
      <c r="G1350" s="10">
        <v>30.81476091</v>
      </c>
      <c r="H1350" s="10"/>
    </row>
    <row r="1351" spans="1:8" x14ac:dyDescent="0.3">
      <c r="A1351" s="10">
        <f t="shared" si="85"/>
        <v>2013</v>
      </c>
      <c r="B1351" s="10" t="s">
        <v>89</v>
      </c>
      <c r="C1351" s="10">
        <v>120.3</v>
      </c>
      <c r="D1351" s="10">
        <f t="shared" si="82"/>
        <v>49.250000000000007</v>
      </c>
      <c r="E1351" s="10">
        <f t="shared" si="83"/>
        <v>49.066666666666677</v>
      </c>
      <c r="F1351" s="10">
        <f t="shared" si="84"/>
        <v>245.17663043478257</v>
      </c>
      <c r="G1351" s="10">
        <v>99.853818430000004</v>
      </c>
      <c r="H1351" s="10"/>
    </row>
    <row r="1352" spans="1:8" x14ac:dyDescent="0.3">
      <c r="A1352" s="10">
        <f t="shared" si="85"/>
        <v>2013</v>
      </c>
      <c r="B1352" s="10" t="s">
        <v>90</v>
      </c>
      <c r="C1352" s="10">
        <v>117.9</v>
      </c>
      <c r="D1352" s="10">
        <f t="shared" si="82"/>
        <v>48.883333333333347</v>
      </c>
      <c r="E1352" s="10">
        <f t="shared" si="83"/>
        <v>49.404166666666676</v>
      </c>
      <c r="F1352" s="10">
        <f t="shared" si="84"/>
        <v>238.64383908239853</v>
      </c>
      <c r="G1352" s="10">
        <v>347.75440950000001</v>
      </c>
      <c r="H1352" s="10"/>
    </row>
    <row r="1353" spans="1:8" x14ac:dyDescent="0.3">
      <c r="A1353" s="10">
        <f t="shared" si="85"/>
        <v>2013</v>
      </c>
      <c r="B1353" s="10" t="s">
        <v>91</v>
      </c>
      <c r="C1353" s="10">
        <v>217.1</v>
      </c>
      <c r="D1353" s="10">
        <f t="shared" ref="D1353:D1399" si="86">AVERAGE(C1347:C1358)</f>
        <v>49.925000000000004</v>
      </c>
      <c r="E1353" s="10">
        <f t="shared" ref="E1353:E1398" si="87">AVERAGE(D1353,D1354)</f>
        <v>48.675000000000004</v>
      </c>
      <c r="F1353" s="10">
        <f t="shared" si="84"/>
        <v>446.01951720595787</v>
      </c>
      <c r="G1353" s="10">
        <v>317.7639446</v>
      </c>
      <c r="H1353" s="10"/>
    </row>
    <row r="1354" spans="1:8" x14ac:dyDescent="0.3">
      <c r="A1354" s="10">
        <f t="shared" si="85"/>
        <v>2013</v>
      </c>
      <c r="B1354" s="10" t="s">
        <v>92</v>
      </c>
      <c r="C1354" s="10">
        <v>24.4</v>
      </c>
      <c r="D1354" s="10">
        <f t="shared" si="86"/>
        <v>47.425000000000004</v>
      </c>
      <c r="E1354" s="10">
        <f t="shared" si="87"/>
        <v>48.204166666666666</v>
      </c>
      <c r="F1354" s="10">
        <f t="shared" ref="F1354:F1398" si="88">C1354*100/E1354</f>
        <v>50.61803094476619</v>
      </c>
      <c r="G1354" s="10">
        <v>162.91803630000001</v>
      </c>
      <c r="H1354" s="10"/>
    </row>
    <row r="1355" spans="1:8" x14ac:dyDescent="0.3">
      <c r="A1355" s="10">
        <f t="shared" si="85"/>
        <v>2013</v>
      </c>
      <c r="B1355" s="10" t="s">
        <v>93</v>
      </c>
      <c r="C1355" s="10">
        <v>16.2</v>
      </c>
      <c r="D1355" s="10">
        <f t="shared" si="86"/>
        <v>48.98333333333332</v>
      </c>
      <c r="E1355" s="10">
        <f t="shared" si="87"/>
        <v>49.862499999999983</v>
      </c>
      <c r="F1355" s="10">
        <f t="shared" si="88"/>
        <v>32.489345700676871</v>
      </c>
      <c r="G1355" s="10">
        <v>23.849435939999999</v>
      </c>
      <c r="H1355" s="10"/>
    </row>
    <row r="1356" spans="1:8" x14ac:dyDescent="0.3">
      <c r="A1356" s="10">
        <f t="shared" si="85"/>
        <v>2013</v>
      </c>
      <c r="B1356" s="10" t="s">
        <v>94</v>
      </c>
      <c r="C1356" s="10">
        <v>6.1</v>
      </c>
      <c r="D1356" s="10">
        <f t="shared" si="86"/>
        <v>50.741666666666653</v>
      </c>
      <c r="E1356" s="10">
        <f t="shared" si="87"/>
        <v>51.458333333333321</v>
      </c>
      <c r="F1356" s="10">
        <f t="shared" si="88"/>
        <v>11.854251012145752</v>
      </c>
      <c r="G1356" s="10">
        <v>9.1832712749999992</v>
      </c>
      <c r="H1356" s="10"/>
    </row>
    <row r="1357" spans="1:8" x14ac:dyDescent="0.3">
      <c r="A1357" s="10">
        <f t="shared" si="85"/>
        <v>2013</v>
      </c>
      <c r="B1357" s="10" t="s">
        <v>95</v>
      </c>
      <c r="C1357" s="10">
        <v>6.6</v>
      </c>
      <c r="D1357" s="10">
        <f t="shared" si="86"/>
        <v>52.17499999999999</v>
      </c>
      <c r="E1357" s="10">
        <f t="shared" si="87"/>
        <v>48.020833333333329</v>
      </c>
      <c r="F1357" s="10">
        <f t="shared" si="88"/>
        <v>13.744034707158352</v>
      </c>
      <c r="G1357" s="10">
        <v>25.58720173</v>
      </c>
      <c r="H1357" s="10"/>
    </row>
    <row r="1358" spans="1:8" x14ac:dyDescent="0.3">
      <c r="A1358" s="10">
        <f t="shared" si="85"/>
        <v>2014</v>
      </c>
      <c r="B1358" s="10" t="s">
        <v>84</v>
      </c>
      <c r="C1358" s="10">
        <v>21.8</v>
      </c>
      <c r="D1358" s="10">
        <f t="shared" si="86"/>
        <v>43.866666666666674</v>
      </c>
      <c r="E1358" s="10">
        <f t="shared" si="87"/>
        <v>42.13333333333334</v>
      </c>
      <c r="F1358" s="10">
        <f t="shared" si="88"/>
        <v>51.740506329113913</v>
      </c>
      <c r="G1358" s="10">
        <v>53.032540509999997</v>
      </c>
      <c r="H1358" s="10"/>
    </row>
    <row r="1359" spans="1:8" x14ac:dyDescent="0.3">
      <c r="A1359" s="10">
        <f t="shared" ref="A1359:A1405" si="89">A1347+1</f>
        <v>2014</v>
      </c>
      <c r="B1359" s="10" t="s">
        <v>85</v>
      </c>
      <c r="C1359" s="10">
        <v>20.100000000000001</v>
      </c>
      <c r="D1359" s="10">
        <f t="shared" si="86"/>
        <v>40.400000000000013</v>
      </c>
      <c r="E1359" s="10">
        <f t="shared" si="87"/>
        <v>33.100000000000009</v>
      </c>
      <c r="F1359" s="10">
        <f t="shared" si="88"/>
        <v>60.725075528700899</v>
      </c>
      <c r="G1359" s="10">
        <v>54.877478410000002</v>
      </c>
      <c r="H1359" s="10"/>
    </row>
    <row r="1360" spans="1:8" x14ac:dyDescent="0.3">
      <c r="A1360" s="10">
        <f t="shared" si="89"/>
        <v>2014</v>
      </c>
      <c r="B1360" s="10" t="s">
        <v>86</v>
      </c>
      <c r="C1360" s="10">
        <v>30.3</v>
      </c>
      <c r="D1360" s="10">
        <f t="shared" si="86"/>
        <v>25.799999999999997</v>
      </c>
      <c r="E1360" s="10">
        <f t="shared" si="87"/>
        <v>29.191666666666666</v>
      </c>
      <c r="F1360" s="10">
        <f t="shared" si="88"/>
        <v>103.79674564658863</v>
      </c>
      <c r="G1360" s="10">
        <v>48.786559269999998</v>
      </c>
      <c r="H1360" s="10"/>
    </row>
    <row r="1361" spans="1:8" x14ac:dyDescent="0.3">
      <c r="A1361" s="10">
        <f t="shared" si="89"/>
        <v>2014</v>
      </c>
      <c r="B1361" s="10" t="s">
        <v>87</v>
      </c>
      <c r="C1361" s="10">
        <v>24.5</v>
      </c>
      <c r="D1361" s="10">
        <f t="shared" si="86"/>
        <v>32.583333333333336</v>
      </c>
      <c r="E1361" s="10">
        <f t="shared" si="87"/>
        <v>32.158333333333331</v>
      </c>
      <c r="F1361" s="10">
        <f t="shared" si="88"/>
        <v>76.185540295413318</v>
      </c>
      <c r="G1361" s="10">
        <v>25.578543150000002</v>
      </c>
      <c r="H1361" s="10"/>
    </row>
    <row r="1362" spans="1:8" x14ac:dyDescent="0.3">
      <c r="A1362" s="10">
        <f t="shared" si="89"/>
        <v>2014</v>
      </c>
      <c r="B1362" s="10" t="s">
        <v>88</v>
      </c>
      <c r="C1362" s="10">
        <v>20.8</v>
      </c>
      <c r="D1362" s="10">
        <f t="shared" si="86"/>
        <v>31.733333333333334</v>
      </c>
      <c r="E1362" s="10">
        <f t="shared" si="87"/>
        <v>31.508333333333333</v>
      </c>
      <c r="F1362" s="10">
        <f t="shared" si="88"/>
        <v>66.014281935995768</v>
      </c>
      <c r="G1362" s="10">
        <v>30.81476091</v>
      </c>
      <c r="H1362" s="10"/>
    </row>
    <row r="1363" spans="1:8" x14ac:dyDescent="0.3">
      <c r="A1363" s="10">
        <f t="shared" si="89"/>
        <v>2014</v>
      </c>
      <c r="B1363" s="10" t="s">
        <v>89</v>
      </c>
      <c r="C1363" s="10">
        <v>20.6</v>
      </c>
      <c r="D1363" s="10">
        <f t="shared" si="86"/>
        <v>31.283333333333331</v>
      </c>
      <c r="E1363" s="10">
        <f t="shared" si="87"/>
        <v>31.595833333333331</v>
      </c>
      <c r="F1363" s="10">
        <f t="shared" si="88"/>
        <v>65.198470262429126</v>
      </c>
      <c r="G1363" s="10">
        <v>99.853818430000004</v>
      </c>
      <c r="H1363" s="10"/>
    </row>
    <row r="1364" spans="1:8" x14ac:dyDescent="0.3">
      <c r="A1364" s="10">
        <f t="shared" si="89"/>
        <v>2014</v>
      </c>
      <c r="B1364" s="10" t="s">
        <v>90</v>
      </c>
      <c r="C1364" s="10">
        <v>76.3</v>
      </c>
      <c r="D1364" s="10">
        <f t="shared" si="86"/>
        <v>31.908333333333331</v>
      </c>
      <c r="E1364" s="10">
        <f t="shared" si="87"/>
        <v>31.737499999999997</v>
      </c>
      <c r="F1364" s="10">
        <f t="shared" si="88"/>
        <v>240.40961008270975</v>
      </c>
      <c r="G1364" s="10">
        <v>347.75440950000001</v>
      </c>
      <c r="H1364" s="10"/>
    </row>
    <row r="1365" spans="1:8" x14ac:dyDescent="0.3">
      <c r="A1365" s="10">
        <f t="shared" si="89"/>
        <v>2014</v>
      </c>
      <c r="B1365" s="10" t="s">
        <v>91</v>
      </c>
      <c r="C1365" s="10">
        <v>41.9</v>
      </c>
      <c r="D1365" s="10">
        <f t="shared" si="86"/>
        <v>31.566666666666666</v>
      </c>
      <c r="E1365" s="10">
        <f t="shared" si="87"/>
        <v>32.033333333333331</v>
      </c>
      <c r="F1365" s="10">
        <f t="shared" si="88"/>
        <v>130.80124869927161</v>
      </c>
      <c r="G1365" s="10">
        <v>317.7639446</v>
      </c>
      <c r="H1365" s="10"/>
    </row>
    <row r="1366" spans="1:8" x14ac:dyDescent="0.3">
      <c r="A1366" s="10">
        <f t="shared" si="89"/>
        <v>2014</v>
      </c>
      <c r="B1366" s="10" t="s">
        <v>92</v>
      </c>
      <c r="C1366" s="10">
        <v>105.8</v>
      </c>
      <c r="D1366" s="10">
        <f t="shared" si="86"/>
        <v>32.5</v>
      </c>
      <c r="E1366" s="10">
        <f t="shared" si="87"/>
        <v>34.091666666666669</v>
      </c>
      <c r="F1366" s="10">
        <f t="shared" si="88"/>
        <v>310.33977022732824</v>
      </c>
      <c r="G1366" s="10">
        <v>162.91803630000001</v>
      </c>
      <c r="H1366" s="10"/>
    </row>
    <row r="1367" spans="1:8" x14ac:dyDescent="0.3">
      <c r="A1367" s="10">
        <f t="shared" si="89"/>
        <v>2014</v>
      </c>
      <c r="B1367" s="10" t="s">
        <v>93</v>
      </c>
      <c r="C1367" s="10">
        <v>6</v>
      </c>
      <c r="D1367" s="10">
        <f t="shared" si="86"/>
        <v>35.68333333333333</v>
      </c>
      <c r="E1367" s="10">
        <f t="shared" si="87"/>
        <v>35.904166666666669</v>
      </c>
      <c r="F1367" s="10">
        <f t="shared" si="88"/>
        <v>16.711152373215736</v>
      </c>
      <c r="G1367" s="10">
        <v>23.849435939999999</v>
      </c>
      <c r="H1367" s="10"/>
    </row>
    <row r="1368" spans="1:8" x14ac:dyDescent="0.3">
      <c r="A1368" s="10">
        <f t="shared" si="89"/>
        <v>2014</v>
      </c>
      <c r="B1368" s="10" t="s">
        <v>94</v>
      </c>
      <c r="C1368" s="10">
        <v>0.7</v>
      </c>
      <c r="D1368" s="10">
        <f t="shared" si="86"/>
        <v>36.125</v>
      </c>
      <c r="E1368" s="10">
        <f t="shared" si="87"/>
        <v>35.954166666666666</v>
      </c>
      <c r="F1368" s="10">
        <f t="shared" si="88"/>
        <v>1.9469231660679105</v>
      </c>
      <c r="G1368" s="10">
        <v>9.1832712749999992</v>
      </c>
      <c r="H1368" s="10"/>
    </row>
    <row r="1369" spans="1:8" x14ac:dyDescent="0.3">
      <c r="A1369" s="10">
        <f t="shared" si="89"/>
        <v>2014</v>
      </c>
      <c r="B1369" s="10" t="s">
        <v>95</v>
      </c>
      <c r="C1369" s="10">
        <v>14.1</v>
      </c>
      <c r="D1369" s="10">
        <f t="shared" si="86"/>
        <v>35.783333333333339</v>
      </c>
      <c r="E1369" s="10">
        <f t="shared" si="87"/>
        <v>36.9375</v>
      </c>
      <c r="F1369" s="10">
        <f t="shared" si="88"/>
        <v>38.172588832487307</v>
      </c>
      <c r="G1369" s="10">
        <v>25.58720173</v>
      </c>
      <c r="H1369" s="10"/>
    </row>
    <row r="1370" spans="1:8" x14ac:dyDescent="0.3">
      <c r="A1370" s="10">
        <f t="shared" si="89"/>
        <v>2015</v>
      </c>
      <c r="B1370" s="10" t="s">
        <v>84</v>
      </c>
      <c r="C1370" s="10">
        <v>17.7</v>
      </c>
      <c r="D1370" s="10">
        <f t="shared" si="86"/>
        <v>38.091666666666669</v>
      </c>
      <c r="E1370" s="10">
        <f t="shared" si="87"/>
        <v>40.337500000000006</v>
      </c>
      <c r="F1370" s="10">
        <f t="shared" si="88"/>
        <v>43.879764487139752</v>
      </c>
      <c r="G1370" s="10">
        <v>53.032540509999997</v>
      </c>
      <c r="H1370" s="10"/>
    </row>
    <row r="1371" spans="1:8" x14ac:dyDescent="0.3">
      <c r="A1371" s="10">
        <f t="shared" si="89"/>
        <v>2015</v>
      </c>
      <c r="B1371" s="10" t="s">
        <v>85</v>
      </c>
      <c r="C1371" s="10">
        <v>31.3</v>
      </c>
      <c r="D1371" s="10">
        <f t="shared" si="86"/>
        <v>42.583333333333336</v>
      </c>
      <c r="E1371" s="10">
        <f t="shared" si="87"/>
        <v>44.529166666666669</v>
      </c>
      <c r="F1371" s="10">
        <f t="shared" si="88"/>
        <v>70.291007766445205</v>
      </c>
      <c r="G1371" s="10">
        <v>54.877478410000002</v>
      </c>
      <c r="H1371" s="10"/>
    </row>
    <row r="1372" spans="1:8" x14ac:dyDescent="0.3">
      <c r="A1372" s="10">
        <f t="shared" si="89"/>
        <v>2015</v>
      </c>
      <c r="B1372" s="10" t="s">
        <v>86</v>
      </c>
      <c r="C1372" s="10">
        <v>68.5</v>
      </c>
      <c r="D1372" s="10">
        <f t="shared" si="86"/>
        <v>46.474999999999994</v>
      </c>
      <c r="E1372" s="10">
        <f t="shared" si="87"/>
        <v>44.95</v>
      </c>
      <c r="F1372" s="10">
        <f t="shared" si="88"/>
        <v>152.39154616240265</v>
      </c>
      <c r="G1372" s="10">
        <v>48.786559269999998</v>
      </c>
      <c r="H1372" s="10"/>
    </row>
    <row r="1373" spans="1:8" x14ac:dyDescent="0.3">
      <c r="A1373" s="10">
        <f t="shared" si="89"/>
        <v>2015</v>
      </c>
      <c r="B1373" s="10" t="s">
        <v>87</v>
      </c>
      <c r="C1373" s="10">
        <v>29.8</v>
      </c>
      <c r="D1373" s="10">
        <f t="shared" si="86"/>
        <v>43.425000000000004</v>
      </c>
      <c r="E1373" s="10">
        <f t="shared" si="87"/>
        <v>43.550000000000004</v>
      </c>
      <c r="F1373" s="10">
        <f t="shared" si="88"/>
        <v>68.427095292766921</v>
      </c>
      <c r="G1373" s="10">
        <v>25.578543150000002</v>
      </c>
      <c r="H1373" s="10"/>
    </row>
    <row r="1374" spans="1:8" x14ac:dyDescent="0.3">
      <c r="A1374" s="10">
        <f t="shared" si="89"/>
        <v>2015</v>
      </c>
      <c r="B1374" s="10" t="s">
        <v>88</v>
      </c>
      <c r="C1374" s="10">
        <v>16.7</v>
      </c>
      <c r="D1374" s="10">
        <f t="shared" si="86"/>
        <v>43.675000000000004</v>
      </c>
      <c r="E1374" s="10">
        <f t="shared" si="87"/>
        <v>43.679166666666667</v>
      </c>
      <c r="F1374" s="10">
        <f t="shared" si="88"/>
        <v>38.233330153581988</v>
      </c>
      <c r="G1374" s="10">
        <v>30.81476091</v>
      </c>
      <c r="H1374" s="10"/>
    </row>
    <row r="1375" spans="1:8" x14ac:dyDescent="0.3">
      <c r="A1375" s="10">
        <f t="shared" si="89"/>
        <v>2015</v>
      </c>
      <c r="B1375" s="10" t="s">
        <v>89</v>
      </c>
      <c r="C1375" s="10">
        <v>48.3</v>
      </c>
      <c r="D1375" s="10">
        <f t="shared" si="86"/>
        <v>43.68333333333333</v>
      </c>
      <c r="E1375" s="10">
        <f t="shared" si="87"/>
        <v>43.125</v>
      </c>
      <c r="F1375" s="10">
        <f t="shared" si="88"/>
        <v>112</v>
      </c>
      <c r="G1375" s="10">
        <v>99.853818430000004</v>
      </c>
      <c r="H1375" s="10"/>
    </row>
    <row r="1376" spans="1:8" x14ac:dyDescent="0.3">
      <c r="A1376" s="10">
        <f t="shared" si="89"/>
        <v>2015</v>
      </c>
      <c r="B1376" s="10" t="s">
        <v>90</v>
      </c>
      <c r="C1376" s="10">
        <v>130.19999999999999</v>
      </c>
      <c r="D1376" s="10">
        <f t="shared" si="86"/>
        <v>42.56666666666667</v>
      </c>
      <c r="E1376" s="10">
        <f t="shared" si="87"/>
        <v>42.1</v>
      </c>
      <c r="F1376" s="10">
        <f t="shared" si="88"/>
        <v>309.26365795724462</v>
      </c>
      <c r="G1376" s="10">
        <v>347.75440950000001</v>
      </c>
      <c r="H1376" s="10"/>
    </row>
    <row r="1377" spans="1:8" x14ac:dyDescent="0.3">
      <c r="A1377" s="10">
        <f t="shared" si="89"/>
        <v>2015</v>
      </c>
      <c r="B1377" s="10" t="s">
        <v>91</v>
      </c>
      <c r="C1377" s="10">
        <v>88.6</v>
      </c>
      <c r="D1377" s="10">
        <f t="shared" si="86"/>
        <v>41.633333333333333</v>
      </c>
      <c r="E1377" s="10">
        <f t="shared" si="87"/>
        <v>40.579166666666666</v>
      </c>
      <c r="F1377" s="10">
        <f t="shared" si="88"/>
        <v>218.33863846390801</v>
      </c>
      <c r="G1377" s="10">
        <v>317.7639446</v>
      </c>
      <c r="H1377" s="10"/>
    </row>
    <row r="1378" spans="1:8" x14ac:dyDescent="0.3">
      <c r="A1378" s="10">
        <f t="shared" si="89"/>
        <v>2015</v>
      </c>
      <c r="B1378" s="10" t="s">
        <v>92</v>
      </c>
      <c r="C1378" s="10">
        <v>69.2</v>
      </c>
      <c r="D1378" s="10">
        <f t="shared" si="86"/>
        <v>39.524999999999999</v>
      </c>
      <c r="E1378" s="10">
        <f t="shared" si="87"/>
        <v>38.112499999999997</v>
      </c>
      <c r="F1378" s="10">
        <f t="shared" si="88"/>
        <v>181.5677271236471</v>
      </c>
      <c r="G1378" s="10">
        <v>162.91803630000001</v>
      </c>
      <c r="H1378" s="10"/>
    </row>
    <row r="1379" spans="1:8" x14ac:dyDescent="0.3">
      <c r="A1379" s="10">
        <f t="shared" si="89"/>
        <v>2015</v>
      </c>
      <c r="B1379" s="10" t="s">
        <v>93</v>
      </c>
      <c r="C1379" s="10">
        <v>9</v>
      </c>
      <c r="D1379" s="10">
        <f t="shared" si="86"/>
        <v>36.700000000000003</v>
      </c>
      <c r="E1379" s="10">
        <f t="shared" si="87"/>
        <v>35.491666666666667</v>
      </c>
      <c r="F1379" s="10">
        <f t="shared" si="88"/>
        <v>25.35806527353839</v>
      </c>
      <c r="G1379" s="10">
        <v>23.849435939999999</v>
      </c>
      <c r="H1379" s="10"/>
    </row>
    <row r="1380" spans="1:8" x14ac:dyDescent="0.3">
      <c r="A1380" s="10">
        <f t="shared" si="89"/>
        <v>2015</v>
      </c>
      <c r="B1380" s="10" t="s">
        <v>94</v>
      </c>
      <c r="C1380" s="10">
        <v>0.8</v>
      </c>
      <c r="D1380" s="10">
        <f t="shared" si="86"/>
        <v>34.283333333333331</v>
      </c>
      <c r="E1380" s="10">
        <f t="shared" si="87"/>
        <v>34.620833333333337</v>
      </c>
      <c r="F1380" s="10">
        <f t="shared" si="88"/>
        <v>2.3107473823564808</v>
      </c>
      <c r="G1380" s="10">
        <v>9.1832712749999992</v>
      </c>
      <c r="H1380" s="10"/>
    </row>
    <row r="1381" spans="1:8" x14ac:dyDescent="0.3">
      <c r="A1381" s="10">
        <f t="shared" si="89"/>
        <v>2015</v>
      </c>
      <c r="B1381" s="10" t="s">
        <v>95</v>
      </c>
      <c r="C1381" s="10">
        <v>0.7</v>
      </c>
      <c r="D1381" s="10">
        <f t="shared" si="86"/>
        <v>34.958333333333336</v>
      </c>
      <c r="E1381" s="10">
        <f t="shared" si="87"/>
        <v>35.137500000000003</v>
      </c>
      <c r="F1381" s="10">
        <f t="shared" si="88"/>
        <v>1.9921736036997508</v>
      </c>
      <c r="G1381" s="10">
        <v>25.58720173</v>
      </c>
      <c r="H1381" s="10"/>
    </row>
    <row r="1382" spans="1:8" x14ac:dyDescent="0.3">
      <c r="A1382" s="10">
        <f t="shared" si="89"/>
        <v>2016</v>
      </c>
      <c r="B1382" s="10" t="s">
        <v>84</v>
      </c>
      <c r="C1382" s="10">
        <v>6.5</v>
      </c>
      <c r="D1382" s="10">
        <f t="shared" si="86"/>
        <v>35.31666666666667</v>
      </c>
      <c r="E1382" s="10">
        <f t="shared" si="87"/>
        <v>36.270833333333336</v>
      </c>
      <c r="F1382" s="10">
        <f t="shared" si="88"/>
        <v>17.920735209649624</v>
      </c>
      <c r="G1382" s="10">
        <v>53.032540509999997</v>
      </c>
      <c r="H1382" s="10"/>
    </row>
    <row r="1383" spans="1:8" x14ac:dyDescent="0.3">
      <c r="A1383" s="10">
        <f t="shared" si="89"/>
        <v>2016</v>
      </c>
      <c r="B1383" s="10" t="s">
        <v>85</v>
      </c>
      <c r="C1383" s="10">
        <v>6</v>
      </c>
      <c r="D1383" s="10">
        <f t="shared" si="86"/>
        <v>37.225000000000001</v>
      </c>
      <c r="E1383" s="10">
        <f t="shared" si="87"/>
        <v>39.56666666666667</v>
      </c>
      <c r="F1383" s="10">
        <f t="shared" si="88"/>
        <v>15.164279696714404</v>
      </c>
      <c r="G1383" s="10">
        <v>54.877478410000002</v>
      </c>
      <c r="H1383" s="10"/>
    </row>
    <row r="1384" spans="1:8" x14ac:dyDescent="0.3">
      <c r="A1384" s="10">
        <f t="shared" si="89"/>
        <v>2016</v>
      </c>
      <c r="B1384" s="10" t="s">
        <v>86</v>
      </c>
      <c r="C1384" s="10">
        <v>34.6</v>
      </c>
      <c r="D1384" s="10">
        <f t="shared" si="86"/>
        <v>41.908333333333339</v>
      </c>
      <c r="E1384" s="10">
        <f t="shared" si="87"/>
        <v>39.75</v>
      </c>
      <c r="F1384" s="10">
        <f t="shared" si="88"/>
        <v>87.04402515723271</v>
      </c>
      <c r="G1384" s="10">
        <v>48.786559269999998</v>
      </c>
      <c r="H1384" s="10"/>
    </row>
    <row r="1385" spans="1:8" x14ac:dyDescent="0.3">
      <c r="A1385" s="10">
        <f t="shared" si="89"/>
        <v>2016</v>
      </c>
      <c r="B1385" s="10" t="s">
        <v>87</v>
      </c>
      <c r="C1385" s="10">
        <v>0.8</v>
      </c>
      <c r="D1385" s="10">
        <f t="shared" si="86"/>
        <v>37.591666666666661</v>
      </c>
      <c r="E1385" s="10">
        <f t="shared" si="87"/>
        <v>37.295833333333327</v>
      </c>
      <c r="F1385" s="10">
        <f t="shared" si="88"/>
        <v>2.1450117305329015</v>
      </c>
      <c r="G1385" s="10">
        <v>25.578543150000002</v>
      </c>
      <c r="H1385" s="10"/>
    </row>
    <row r="1386" spans="1:8" x14ac:dyDescent="0.3">
      <c r="A1386" s="10">
        <f t="shared" si="89"/>
        <v>2016</v>
      </c>
      <c r="B1386" s="10" t="s">
        <v>88</v>
      </c>
      <c r="C1386" s="10">
        <v>24.8</v>
      </c>
      <c r="D1386" s="10">
        <f t="shared" si="86"/>
        <v>36.999999999999993</v>
      </c>
      <c r="E1386" s="10">
        <f t="shared" si="87"/>
        <v>36.987499999999997</v>
      </c>
      <c r="F1386" s="10">
        <f t="shared" si="88"/>
        <v>67.049678945589733</v>
      </c>
      <c r="G1386" s="10">
        <v>30.81476091</v>
      </c>
      <c r="H1386" s="10"/>
    </row>
    <row r="1387" spans="1:8" x14ac:dyDescent="0.3">
      <c r="A1387" s="10">
        <f t="shared" si="89"/>
        <v>2016</v>
      </c>
      <c r="B1387" s="10" t="s">
        <v>89</v>
      </c>
      <c r="C1387" s="10">
        <v>52.6</v>
      </c>
      <c r="D1387" s="10">
        <f t="shared" si="86"/>
        <v>36.975000000000001</v>
      </c>
      <c r="E1387" s="10">
        <f t="shared" si="87"/>
        <v>36.991666666666667</v>
      </c>
      <c r="F1387" s="10">
        <f t="shared" si="88"/>
        <v>142.19418788015318</v>
      </c>
      <c r="G1387" s="10">
        <v>99.853818430000004</v>
      </c>
      <c r="H1387" s="10"/>
    </row>
    <row r="1388" spans="1:8" x14ac:dyDescent="0.3">
      <c r="A1388" s="10">
        <f t="shared" si="89"/>
        <v>2016</v>
      </c>
      <c r="B1388" s="10" t="s">
        <v>90</v>
      </c>
      <c r="C1388" s="10">
        <v>153.1</v>
      </c>
      <c r="D1388" s="10">
        <f t="shared" si="86"/>
        <v>37.008333333333333</v>
      </c>
      <c r="E1388" s="10">
        <f t="shared" si="87"/>
        <v>38.504166666666663</v>
      </c>
      <c r="F1388" s="10">
        <f t="shared" si="88"/>
        <v>397.61930526999248</v>
      </c>
      <c r="G1388" s="10">
        <v>347.75440950000001</v>
      </c>
      <c r="H1388" s="10"/>
    </row>
    <row r="1389" spans="1:8" x14ac:dyDescent="0.3">
      <c r="A1389" s="10">
        <f t="shared" si="89"/>
        <v>2016</v>
      </c>
      <c r="B1389" s="10" t="s">
        <v>91</v>
      </c>
      <c r="C1389" s="10">
        <v>144.80000000000001</v>
      </c>
      <c r="D1389" s="10">
        <f t="shared" si="86"/>
        <v>39.999999999999993</v>
      </c>
      <c r="E1389" s="10">
        <f t="shared" si="87"/>
        <v>39.874999999999993</v>
      </c>
      <c r="F1389" s="10">
        <f t="shared" si="88"/>
        <v>363.13479623824463</v>
      </c>
      <c r="G1389" s="10">
        <v>317.7639446</v>
      </c>
      <c r="H1389" s="10"/>
    </row>
    <row r="1390" spans="1:8" x14ac:dyDescent="0.3">
      <c r="A1390" s="10">
        <f t="shared" si="89"/>
        <v>2016</v>
      </c>
      <c r="B1390" s="10" t="s">
        <v>92</v>
      </c>
      <c r="C1390" s="10">
        <v>17.399999999999999</v>
      </c>
      <c r="D1390" s="10">
        <f t="shared" si="86"/>
        <v>39.749999999999993</v>
      </c>
      <c r="E1390" s="10">
        <f t="shared" si="87"/>
        <v>38.912499999999994</v>
      </c>
      <c r="F1390" s="10">
        <f t="shared" si="88"/>
        <v>44.715708319948604</v>
      </c>
      <c r="G1390" s="10">
        <v>162.91803630000001</v>
      </c>
      <c r="H1390" s="10"/>
    </row>
    <row r="1391" spans="1:8" x14ac:dyDescent="0.3">
      <c r="A1391" s="10">
        <f t="shared" si="89"/>
        <v>2016</v>
      </c>
      <c r="B1391" s="10" t="s">
        <v>93</v>
      </c>
      <c r="C1391" s="10">
        <v>1.9</v>
      </c>
      <c r="D1391" s="10">
        <f t="shared" si="86"/>
        <v>38.074999999999996</v>
      </c>
      <c r="E1391" s="10">
        <f t="shared" si="87"/>
        <v>38.55416666666666</v>
      </c>
      <c r="F1391" s="10">
        <f t="shared" si="88"/>
        <v>4.9281314168377834</v>
      </c>
      <c r="G1391" s="10">
        <v>23.849435939999999</v>
      </c>
      <c r="H1391" s="10"/>
    </row>
    <row r="1392" spans="1:8" x14ac:dyDescent="0.3">
      <c r="A1392" s="10">
        <f t="shared" si="89"/>
        <v>2016</v>
      </c>
      <c r="B1392" s="10" t="s">
        <v>94</v>
      </c>
      <c r="C1392" s="10">
        <v>0.5</v>
      </c>
      <c r="D1392" s="10">
        <f t="shared" si="86"/>
        <v>39.033333333333331</v>
      </c>
      <c r="E1392" s="10">
        <f t="shared" si="87"/>
        <v>38.512500000000003</v>
      </c>
      <c r="F1392" s="10">
        <f t="shared" si="88"/>
        <v>1.2982797792924374</v>
      </c>
      <c r="G1392" s="10">
        <v>9.1832712749999992</v>
      </c>
      <c r="H1392" s="10"/>
    </row>
    <row r="1393" spans="1:8" x14ac:dyDescent="0.3">
      <c r="A1393" s="10">
        <f t="shared" si="89"/>
        <v>2016</v>
      </c>
      <c r="B1393" s="10" t="s">
        <v>95</v>
      </c>
      <c r="C1393" s="10">
        <v>1.1000000000000001</v>
      </c>
      <c r="D1393" s="10">
        <f t="shared" si="86"/>
        <v>37.991666666666667</v>
      </c>
      <c r="E1393" s="10">
        <f t="shared" si="87"/>
        <v>40.416666666666664</v>
      </c>
      <c r="F1393" s="10">
        <f t="shared" si="88"/>
        <v>2.721649484536083</v>
      </c>
      <c r="G1393" s="10">
        <v>25.58720173</v>
      </c>
      <c r="H1393" s="10"/>
    </row>
    <row r="1394" spans="1:8" x14ac:dyDescent="0.3">
      <c r="A1394" s="10">
        <f t="shared" si="89"/>
        <v>2017</v>
      </c>
      <c r="B1394" s="10" t="s">
        <v>84</v>
      </c>
      <c r="C1394" s="10">
        <v>42.4</v>
      </c>
      <c r="D1394" s="10">
        <f t="shared" si="86"/>
        <v>42.841666666666661</v>
      </c>
      <c r="E1394" s="10">
        <f t="shared" si="87"/>
        <v>40.395833333333336</v>
      </c>
      <c r="F1394" s="10">
        <f t="shared" si="88"/>
        <v>104.96132026817946</v>
      </c>
      <c r="G1394" s="10">
        <v>53.032540509999997</v>
      </c>
      <c r="H1394" s="10"/>
    </row>
    <row r="1395" spans="1:8" x14ac:dyDescent="0.3">
      <c r="A1395" s="10">
        <f t="shared" si="89"/>
        <v>2017</v>
      </c>
      <c r="B1395" s="10" t="s">
        <v>85</v>
      </c>
      <c r="C1395" s="10">
        <v>3</v>
      </c>
      <c r="D1395" s="10">
        <f t="shared" si="86"/>
        <v>37.95000000000001</v>
      </c>
      <c r="E1395" s="10">
        <f t="shared" si="87"/>
        <v>37.00833333333334</v>
      </c>
      <c r="F1395" s="10">
        <f t="shared" si="88"/>
        <v>8.1062823688358456</v>
      </c>
      <c r="G1395" s="10">
        <v>54.877478410000002</v>
      </c>
      <c r="H1395" s="10"/>
    </row>
    <row r="1396" spans="1:8" x14ac:dyDescent="0.3">
      <c r="A1396" s="10">
        <f t="shared" si="89"/>
        <v>2017</v>
      </c>
      <c r="B1396" s="10" t="s">
        <v>86</v>
      </c>
      <c r="C1396" s="10">
        <v>14.5</v>
      </c>
      <c r="D1396" s="10">
        <f t="shared" si="86"/>
        <v>36.06666666666667</v>
      </c>
      <c r="E1396" s="10">
        <f t="shared" si="87"/>
        <v>37.954166666666666</v>
      </c>
      <c r="F1396" s="10">
        <f t="shared" si="88"/>
        <v>38.203974091557804</v>
      </c>
      <c r="G1396" s="10">
        <v>48.786559269999998</v>
      </c>
      <c r="H1396" s="10"/>
    </row>
    <row r="1397" spans="1:8" x14ac:dyDescent="0.3">
      <c r="A1397" s="10">
        <f t="shared" si="89"/>
        <v>2017</v>
      </c>
      <c r="B1397" s="10" t="s">
        <v>87</v>
      </c>
      <c r="C1397" s="10">
        <v>12.3</v>
      </c>
      <c r="D1397" s="10">
        <f t="shared" si="86"/>
        <v>39.841666666666669</v>
      </c>
      <c r="E1397" s="10">
        <f t="shared" si="87"/>
        <v>39.762500000000003</v>
      </c>
      <c r="F1397" s="10">
        <f t="shared" si="88"/>
        <v>30.933668657654824</v>
      </c>
      <c r="G1397" s="10">
        <v>25.578543150000002</v>
      </c>
      <c r="H1397" s="10"/>
    </row>
    <row r="1398" spans="1:8" x14ac:dyDescent="0.3">
      <c r="A1398" s="10">
        <f t="shared" si="89"/>
        <v>2017</v>
      </c>
      <c r="B1398" s="10" t="s">
        <v>88</v>
      </c>
      <c r="C1398" s="10">
        <v>12.3</v>
      </c>
      <c r="D1398" s="10">
        <f t="shared" si="86"/>
        <v>39.68333333333333</v>
      </c>
      <c r="E1398" s="10">
        <f t="shared" si="87"/>
        <v>39.879166666666663</v>
      </c>
      <c r="F1398" s="10">
        <f t="shared" si="88"/>
        <v>30.843172082332046</v>
      </c>
      <c r="G1398" s="10">
        <v>30.81476091</v>
      </c>
      <c r="H1398" s="10"/>
    </row>
    <row r="1399" spans="1:8" x14ac:dyDescent="0.3">
      <c r="A1399" s="10">
        <f t="shared" si="89"/>
        <v>2017</v>
      </c>
      <c r="B1399" s="10" t="s">
        <v>89</v>
      </c>
      <c r="C1399" s="10">
        <v>110.8</v>
      </c>
      <c r="D1399" s="10">
        <f t="shared" si="86"/>
        <v>40.074999999999996</v>
      </c>
      <c r="E1399" s="10">
        <f>AVERAGE(D1399,D1400)</f>
        <v>40.766666666666666</v>
      </c>
      <c r="F1399" s="10">
        <f>C1399*100/E1399</f>
        <v>271.79067865903517</v>
      </c>
      <c r="G1399" s="10">
        <v>99.853818430000004</v>
      </c>
      <c r="H1399" s="10"/>
    </row>
    <row r="1400" spans="1:8" x14ac:dyDescent="0.3">
      <c r="A1400" s="10">
        <f t="shared" si="89"/>
        <v>2017</v>
      </c>
      <c r="B1400" s="10" t="s">
        <v>90</v>
      </c>
      <c r="C1400" s="10">
        <v>94.4</v>
      </c>
      <c r="D1400" s="10">
        <f>AVERAGE(C1394:C1405)</f>
        <v>41.458333333333336</v>
      </c>
      <c r="E1400" s="10"/>
      <c r="F1400" s="10"/>
      <c r="G1400" s="10"/>
      <c r="H1400" s="10"/>
    </row>
    <row r="1401" spans="1:8" x14ac:dyDescent="0.3">
      <c r="A1401" s="10">
        <f t="shared" si="89"/>
        <v>2017</v>
      </c>
      <c r="B1401" s="10" t="s">
        <v>91</v>
      </c>
      <c r="C1401" s="10">
        <v>122.2</v>
      </c>
      <c r="D1401" s="10"/>
      <c r="E1401" s="10"/>
      <c r="F1401" s="10"/>
      <c r="G1401" s="10"/>
      <c r="H1401" s="10"/>
    </row>
    <row r="1402" spans="1:8" x14ac:dyDescent="0.3">
      <c r="A1402" s="10">
        <f t="shared" si="89"/>
        <v>2017</v>
      </c>
      <c r="B1402" s="10" t="s">
        <v>92</v>
      </c>
      <c r="C1402" s="10">
        <v>62.7</v>
      </c>
      <c r="D1402" s="10"/>
      <c r="E1402" s="10"/>
      <c r="F1402" s="10"/>
      <c r="G1402" s="10"/>
      <c r="H1402" s="10"/>
    </row>
    <row r="1403" spans="1:8" x14ac:dyDescent="0.3">
      <c r="A1403" s="10">
        <f t="shared" si="89"/>
        <v>2017</v>
      </c>
      <c r="B1403" s="10" t="s">
        <v>93</v>
      </c>
      <c r="C1403" s="10">
        <v>0</v>
      </c>
      <c r="D1403" s="10"/>
      <c r="E1403" s="10"/>
      <c r="F1403" s="10"/>
      <c r="G1403" s="10"/>
      <c r="H1403" s="10"/>
    </row>
    <row r="1404" spans="1:8" x14ac:dyDescent="0.3">
      <c r="A1404" s="10">
        <f t="shared" si="89"/>
        <v>2017</v>
      </c>
      <c r="B1404" s="10" t="s">
        <v>94</v>
      </c>
      <c r="C1404" s="10">
        <v>5.2</v>
      </c>
      <c r="D1404" s="10"/>
      <c r="E1404" s="10"/>
      <c r="F1404" s="10"/>
      <c r="G1404" s="10"/>
      <c r="H1404" s="10"/>
    </row>
    <row r="1405" spans="1:8" x14ac:dyDescent="0.3">
      <c r="A1405" s="10">
        <f t="shared" si="89"/>
        <v>2017</v>
      </c>
      <c r="B1405" s="10" t="s">
        <v>95</v>
      </c>
      <c r="C1405" s="10">
        <v>17.7</v>
      </c>
      <c r="D1405" s="10"/>
      <c r="E1405" s="10"/>
      <c r="F1405" s="10"/>
      <c r="G1405" s="10"/>
      <c r="H1405" s="1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Kerala data</vt:lpstr>
      <vt:lpstr>Variate Difference Kerala</vt:lpstr>
      <vt:lpstr>Trend Kerala</vt:lpstr>
      <vt:lpstr>Seasonal Kerala</vt:lpstr>
      <vt:lpstr>Punjab Data</vt:lpstr>
      <vt:lpstr>Variate Difference Punjab</vt:lpstr>
      <vt:lpstr>Trend Punjab</vt:lpstr>
      <vt:lpstr>Seasonal Punjab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Kartikeya Sinha</dc:creator>
  <cp:lastModifiedBy>Kartikeya Sinha</cp:lastModifiedBy>
  <dcterms:created xsi:type="dcterms:W3CDTF">2024-09-07T11:04:33Z</dcterms:created>
  <dcterms:modified xsi:type="dcterms:W3CDTF">2024-09-07T11:22:21Z</dcterms:modified>
</cp:coreProperties>
</file>