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ersons/person.xml" ContentType="application/vnd.ms-excel.person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925"/>
  <workbookPr/>
  <mc:AlternateContent xmlns:mc="http://schemas.openxmlformats.org/markup-compatibility/2006">
    <mc:Choice Requires="x15">
      <x15ac:absPath xmlns:x15ac="http://schemas.microsoft.com/office/spreadsheetml/2010/11/ac" url="C:\Users\28820169\Downloads\BO_Papers\MEng_Code\case2_Glu-Fru\"/>
    </mc:Choice>
  </mc:AlternateContent>
  <xr:revisionPtr revIDLastSave="0" documentId="13_ncr:1_{42BE5D06-6486-40F0-ACF6-6AFD0363E476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glucose" sheetId="1" r:id="rId1"/>
    <sheet name="Sheet1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Q20" i="2" l="1"/>
  <c r="M20" i="2"/>
  <c r="U20" i="2"/>
  <c r="T19" i="2"/>
  <c r="S19" i="2"/>
  <c r="P19" i="2"/>
  <c r="O19" i="2"/>
  <c r="N2" i="1"/>
  <c r="H5" i="1"/>
  <c r="H3" i="1"/>
  <c r="H2" i="1"/>
  <c r="H10" i="1"/>
  <c r="G3" i="1"/>
  <c r="G4" i="1"/>
  <c r="H4" i="1"/>
  <c r="G5" i="1"/>
  <c r="G6" i="1"/>
  <c r="H6" i="1"/>
  <c r="G7" i="1"/>
  <c r="H7" i="1"/>
  <c r="G8" i="1"/>
  <c r="H8" i="1"/>
  <c r="G9" i="1"/>
  <c r="H9" i="1"/>
  <c r="G10" i="1"/>
  <c r="G11" i="1"/>
  <c r="H11" i="1"/>
  <c r="G12" i="1"/>
  <c r="H12" i="1"/>
  <c r="G13" i="1"/>
  <c r="H13" i="1"/>
  <c r="G14" i="1"/>
  <c r="H14" i="1"/>
  <c r="G15" i="1"/>
  <c r="H15" i="1"/>
  <c r="G16" i="1"/>
  <c r="H16" i="1"/>
  <c r="G17" i="1"/>
  <c r="H17" i="1"/>
  <c r="G18" i="1"/>
  <c r="H18" i="1"/>
  <c r="G19" i="1"/>
  <c r="H19" i="1"/>
  <c r="G20" i="1"/>
  <c r="H20" i="1"/>
  <c r="G21" i="1"/>
  <c r="H21" i="1"/>
  <c r="G22" i="1"/>
  <c r="H22" i="1"/>
  <c r="G23" i="1"/>
  <c r="H23" i="1"/>
  <c r="G24" i="1"/>
  <c r="H24" i="1"/>
  <c r="G25" i="1"/>
  <c r="H25" i="1"/>
  <c r="G26" i="1"/>
  <c r="H26" i="1"/>
  <c r="G27" i="1"/>
  <c r="H27" i="1"/>
  <c r="G28" i="1"/>
  <c r="H28" i="1"/>
  <c r="G2" i="1"/>
  <c r="L2" i="1"/>
  <c r="K5" i="1" l="1"/>
  <c r="I2" i="1"/>
  <c r="C2" i="1" l="1"/>
  <c r="C28" i="1"/>
  <c r="C5" i="1"/>
  <c r="C6" i="1"/>
  <c r="C8" i="1"/>
  <c r="C9" i="1"/>
  <c r="C10" i="1"/>
  <c r="C14" i="1"/>
  <c r="C15" i="1"/>
  <c r="C16" i="1"/>
  <c r="C17" i="1"/>
  <c r="C18" i="1"/>
  <c r="C22" i="1"/>
  <c r="C23" i="1"/>
  <c r="C24" i="1"/>
  <c r="C25" i="1"/>
  <c r="C26" i="1"/>
  <c r="C3" i="1"/>
  <c r="C7" i="1" l="1"/>
  <c r="C4" i="1"/>
  <c r="C21" i="1"/>
  <c r="C13" i="1"/>
  <c r="C20" i="1"/>
  <c r="C12" i="1"/>
  <c r="C27" i="1"/>
  <c r="C19" i="1"/>
  <c r="C11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tc={5AF1EB17-828D-47F0-A2E0-4DB30A2B1BE1}</author>
  </authors>
  <commentList>
    <comment ref="W2" authorId="0" shapeId="0" xr:uid="{5AF1EB17-828D-47F0-A2E0-4DB30A2B1BE1}">
      <text>
        <t>[Threaded comment]
Your version of Excel allows you to read this threaded comment; however, any edits to it will get removed if the file is opened in a newer version of Excel. Learn more: https://go.microsoft.com/fwlink/?linkid=870924
Comment:
    Get from isotherm reg</t>
      </text>
    </comment>
  </commentList>
</comments>
</file>

<file path=xl/sharedStrings.xml><?xml version="1.0" encoding="utf-8"?>
<sst xmlns="http://schemas.openxmlformats.org/spreadsheetml/2006/main" count="69" uniqueCount="66">
  <si>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</si>
  <si>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</si>
  <si>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</si>
  <si>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</si>
  <si>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</si>
  <si>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</si>
  <si>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</si>
  <si>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</si>
  <si>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</si>
  <si>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</si>
  <si>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</si>
  <si>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</si>
  <si>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F13</t>
  </si>
  <si>
    <t>F14</t>
  </si>
  <si>
    <t>F15</t>
  </si>
  <si>
    <t>F16</t>
  </si>
  <si>
    <t>F17</t>
  </si>
  <si>
    <t>F18</t>
  </si>
  <si>
    <t>F19</t>
  </si>
  <si>
    <t>F20</t>
  </si>
  <si>
    <t>F21</t>
  </si>
  <si>
    <t>F22</t>
  </si>
  <si>
    <t>F23</t>
  </si>
  <si>
    <t>F24</t>
  </si>
  <si>
    <t>F25</t>
  </si>
  <si>
    <t>Time, min</t>
  </si>
  <si>
    <t>Fraction #</t>
  </si>
  <si>
    <t>Fraction Lable</t>
  </si>
  <si>
    <t>Time, s</t>
  </si>
  <si>
    <t>-</t>
  </si>
  <si>
    <t>voidage</t>
  </si>
  <si>
    <t>Henry Coeff</t>
  </si>
  <si>
    <t>kfp</t>
  </si>
  <si>
    <t>Names</t>
  </si>
  <si>
    <t>color</t>
  </si>
  <si>
    <t>number of x nodes</t>
  </si>
  <si>
    <t>isotherm type</t>
  </si>
  <si>
    <t>column length (cm)</t>
  </si>
  <si>
    <t>column diameter (cm)</t>
  </si>
  <si>
    <t>time of slug pulse (s)</t>
  </si>
  <si>
    <t>Flowrate (cm^3/s)</t>
  </si>
  <si>
    <t>slug volume (cm^3)</t>
  </si>
  <si>
    <t>pulse vol flowrate (cm^3/s)</t>
  </si>
  <si>
    <t>time duration between fractions in min</t>
  </si>
  <si>
    <t>time duration between fractions in seconds</t>
  </si>
  <si>
    <t>seconds</t>
  </si>
  <si>
    <t>minutes</t>
  </si>
  <si>
    <t>b</t>
  </si>
  <si>
    <t>na</t>
  </si>
  <si>
    <t>cl</t>
  </si>
  <si>
    <t>F26</t>
  </si>
  <si>
    <t>CUP</t>
  </si>
  <si>
    <t>Glucose mg/l</t>
  </si>
  <si>
    <t>Fructose mg/l</t>
  </si>
  <si>
    <t>glucose conc in slug (g/cm^3)</t>
  </si>
  <si>
    <t>Glucose</t>
  </si>
  <si>
    <t>green</t>
  </si>
  <si>
    <t>glucose g/cm^3</t>
  </si>
  <si>
    <t>fructose g/cm^3</t>
  </si>
  <si>
    <t>fructose conc in slug (g/cm^3)</t>
  </si>
  <si>
    <t>H</t>
  </si>
  <si>
    <t>Fructose</t>
  </si>
  <si>
    <t>Experimental Data</t>
  </si>
  <si>
    <t>Model</t>
  </si>
  <si>
    <t>Literature</t>
  </si>
  <si>
    <t>Difference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</si>
</sst>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4" x14ac:knownFonts="1">
    <font>
      <sz val="11"/>
      <color theme="1"/>
      <name val="Calibri"/>
      <family val="2"/>
      <scheme val="minor"/>
    </font>
    <font>
      <sz val="12"/>
      <color rgb="FF000000"/>
      <name val="Aptos"/>
      <family val="2"/>
    </font>
    <font>
      <sz val="10"/>
      <color rgb="FF000000"/>
      <name val="Arial"/>
      <family val="2"/>
    </font>
    <font>
      <sz val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C5D9F1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4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4" xfId="0" applyBorder="1"/>
    <xf numFmtId="2" fontId="0" fillId="0" borderId="0" xfId="0" applyNumberFormat="1"/>
    <xf numFmtId="164" fontId="0" fillId="0" borderId="0" xfId="0" applyNumberFormat="1"/>
    <xf numFmtId="0" fontId="0" fillId="2" borderId="1" xfId="0" applyFill="1" applyBorder="1"/>
    <xf numFmtId="0" fontId="0" fillId="2" borderId="0" xfId="0" applyFill="1"/>
    <xf numFmtId="0" fontId="1" fillId="2" borderId="3" xfId="0" applyFont="1" applyFill="1" applyBorder="1"/>
    <xf numFmtId="0" fontId="0" fillId="2" borderId="3" xfId="0" applyFill="1" applyBorder="1"/>
    <xf numFmtId="0" fontId="2" fillId="3" borderId="5" xfId="0" applyFont="1" applyFill="1" applyBorder="1" applyAlignment="1">
      <alignment horizontal="right" vertical="center"/>
    </xf>
    <xf numFmtId="0" fontId="2" fillId="3" borderId="7" xfId="0" applyFont="1" applyFill="1" applyBorder="1" applyAlignment="1">
      <alignment horizontal="right" vertical="center"/>
    </xf>
    <xf numFmtId="0" fontId="2" fillId="0" borderId="5" xfId="0" applyFont="1" applyBorder="1" applyAlignment="1">
      <alignment horizontal="right" vertical="center"/>
    </xf>
    <xf numFmtId="0" fontId="2" fillId="0" borderId="7" xfId="0" applyFont="1" applyBorder="1" applyAlignment="1">
      <alignment horizontal="right" vertical="center"/>
    </xf>
    <xf numFmtId="0" fontId="2" fillId="4" borderId="5" xfId="0" applyFont="1" applyFill="1" applyBorder="1" applyAlignment="1">
      <alignment horizontal="right" vertical="center"/>
    </xf>
    <xf numFmtId="0" fontId="2" fillId="4" borderId="7" xfId="0" applyFont="1" applyFill="1" applyBorder="1" applyAlignment="1">
      <alignment horizontal="right" vertical="center"/>
    </xf>
    <xf numFmtId="0" fontId="2" fillId="0" borderId="6" xfId="0" applyFont="1" applyBorder="1" applyAlignment="1">
      <alignment horizontal="right" vertical="center"/>
    </xf>
    <xf numFmtId="0" fontId="2" fillId="0" borderId="8" xfId="0" applyFont="1" applyBorder="1" applyAlignment="1">
      <alignment horizontal="right" vertical="center"/>
    </xf>
    <xf numFmtId="0" fontId="2" fillId="0" borderId="1" xfId="0" applyFont="1" applyBorder="1" applyAlignment="1">
      <alignment horizontal="right" vertical="center"/>
    </xf>
    <xf numFmtId="0" fontId="2" fillId="0" borderId="9" xfId="0" applyFont="1" applyBorder="1" applyAlignment="1">
      <alignment horizontal="right" vertical="center"/>
    </xf>
    <xf numFmtId="0" fontId="2" fillId="0" borderId="0" xfId="0" applyFont="1" applyAlignment="1">
      <alignment horizontal="right" vertical="center"/>
    </xf>
    <xf numFmtId="0" fontId="1" fillId="0" borderId="1" xfId="0" applyFont="1" applyBorder="1"/>
    <xf numFmtId="0" fontId="0" fillId="0" borderId="9" xfId="0" applyBorder="1"/>
    <xf numFmtId="2" fontId="0" fillId="2" borderId="1" xfId="0" applyNumberFormat="1" applyFill="1" applyBorder="1"/>
    <xf numFmtId="0" fontId="0" fillId="0" borderId="3" xfId="0" applyBorder="1"/>
    <xf numFmtId="0" fontId="2" fillId="0" borderId="3" xfId="0" applyFont="1" applyBorder="1" applyAlignment="1">
      <alignment horizontal="right" vertical="center"/>
    </xf>
    <xf numFmtId="2" fontId="0" fillId="2" borderId="3" xfId="0" applyNumberFormat="1" applyFill="1" applyBorder="1"/>
    <xf numFmtId="0" fontId="2" fillId="0" borderId="10" xfId="0" applyFont="1" applyBorder="1" applyAlignment="1">
      <alignment horizontal="right" vertical="center"/>
    </xf>
    <xf numFmtId="0" fontId="2" fillId="0" borderId="4" xfId="0" applyFont="1" applyBorder="1" applyAlignment="1">
      <alignment horizontal="right" vertical="center"/>
    </xf>
    <xf numFmtId="2" fontId="0" fillId="0" borderId="1" xfId="0" applyNumberFormat="1" applyBorder="1"/>
    <xf numFmtId="2" fontId="0" fillId="0" borderId="3" xfId="0" applyNumberFormat="1" applyBorder="1"/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9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customXml" Target="../customXml/item2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glucose!$C$2:$C$33</c:f>
              <c:numCache>
                <c:formatCode>0.00</c:formatCode>
                <c:ptCount val="32"/>
                <c:pt idx="0">
                  <c:v>0</c:v>
                </c:pt>
                <c:pt idx="1">
                  <c:v>0.6</c:v>
                </c:pt>
                <c:pt idx="2">
                  <c:v>1.2</c:v>
                </c:pt>
                <c:pt idx="3">
                  <c:v>1.7999999999999998</c:v>
                </c:pt>
                <c:pt idx="4">
                  <c:v>2.4</c:v>
                </c:pt>
                <c:pt idx="5">
                  <c:v>3</c:v>
                </c:pt>
                <c:pt idx="6">
                  <c:v>3.5999999999999996</c:v>
                </c:pt>
                <c:pt idx="7">
                  <c:v>4.2</c:v>
                </c:pt>
                <c:pt idx="8">
                  <c:v>4.8</c:v>
                </c:pt>
                <c:pt idx="9">
                  <c:v>5.3999999999999995</c:v>
                </c:pt>
                <c:pt idx="10">
                  <c:v>6</c:v>
                </c:pt>
                <c:pt idx="11">
                  <c:v>6.6</c:v>
                </c:pt>
                <c:pt idx="12">
                  <c:v>7.1999999999999993</c:v>
                </c:pt>
                <c:pt idx="13">
                  <c:v>7.8</c:v>
                </c:pt>
                <c:pt idx="14">
                  <c:v>8.4</c:v>
                </c:pt>
                <c:pt idx="15">
                  <c:v>9</c:v>
                </c:pt>
                <c:pt idx="16">
                  <c:v>9.6</c:v>
                </c:pt>
                <c:pt idx="17">
                  <c:v>10.199999999999999</c:v>
                </c:pt>
                <c:pt idx="18">
                  <c:v>10.799999999999999</c:v>
                </c:pt>
                <c:pt idx="19">
                  <c:v>11.4</c:v>
                </c:pt>
                <c:pt idx="20">
                  <c:v>12</c:v>
                </c:pt>
                <c:pt idx="21">
                  <c:v>12.6</c:v>
                </c:pt>
                <c:pt idx="22">
                  <c:v>13.2</c:v>
                </c:pt>
                <c:pt idx="23">
                  <c:v>13.799999999999999</c:v>
                </c:pt>
                <c:pt idx="24">
                  <c:v>14.399999999999999</c:v>
                </c:pt>
                <c:pt idx="25">
                  <c:v>15</c:v>
                </c:pt>
                <c:pt idx="26">
                  <c:v>15.6</c:v>
                </c:pt>
              </c:numCache>
            </c:numRef>
          </c:xVal>
          <c:yVal>
            <c:numRef>
              <c:f>glucose!$G$2:$G$33</c:f>
              <c:numCache>
                <c:formatCode>General</c:formatCode>
                <c:ptCount val="3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1.04382E-2</c:v>
                </c:pt>
                <c:pt idx="6">
                  <c:v>8.1350999999999993E-2</c:v>
                </c:pt>
                <c:pt idx="7">
                  <c:v>9.6373799999999996E-2</c:v>
                </c:pt>
                <c:pt idx="8">
                  <c:v>0.15824159999999998</c:v>
                </c:pt>
                <c:pt idx="9">
                  <c:v>0.1539864</c:v>
                </c:pt>
                <c:pt idx="10">
                  <c:v>0.13691159999999999</c:v>
                </c:pt>
                <c:pt idx="11">
                  <c:v>0.1092042</c:v>
                </c:pt>
                <c:pt idx="12">
                  <c:v>8.3089800000000019E-2</c:v>
                </c:pt>
                <c:pt idx="13">
                  <c:v>5.1742799999999992E-2</c:v>
                </c:pt>
                <c:pt idx="14">
                  <c:v>2.6735399999999996E-2</c:v>
                </c:pt>
                <c:pt idx="15">
                  <c:v>1.07838E-2</c:v>
                </c:pt>
                <c:pt idx="16">
                  <c:v>4.8869999999999999E-3</c:v>
                </c:pt>
                <c:pt idx="17">
                  <c:v>2.3165999999999998E-3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01F8-448F-8A16-9F9B642DD384}"/>
            </c:ext>
          </c:extLst>
        </c:ser>
        <c:ser>
          <c:idx val="1"/>
          <c:order val="1"/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glucose!$C$2:$C$33</c:f>
              <c:numCache>
                <c:formatCode>0.00</c:formatCode>
                <c:ptCount val="32"/>
                <c:pt idx="0">
                  <c:v>0</c:v>
                </c:pt>
                <c:pt idx="1">
                  <c:v>0.6</c:v>
                </c:pt>
                <c:pt idx="2">
                  <c:v>1.2</c:v>
                </c:pt>
                <c:pt idx="3">
                  <c:v>1.7999999999999998</c:v>
                </c:pt>
                <c:pt idx="4">
                  <c:v>2.4</c:v>
                </c:pt>
                <c:pt idx="5">
                  <c:v>3</c:v>
                </c:pt>
                <c:pt idx="6">
                  <c:v>3.5999999999999996</c:v>
                </c:pt>
                <c:pt idx="7">
                  <c:v>4.2</c:v>
                </c:pt>
                <c:pt idx="8">
                  <c:v>4.8</c:v>
                </c:pt>
                <c:pt idx="9">
                  <c:v>5.3999999999999995</c:v>
                </c:pt>
                <c:pt idx="10">
                  <c:v>6</c:v>
                </c:pt>
                <c:pt idx="11">
                  <c:v>6.6</c:v>
                </c:pt>
                <c:pt idx="12">
                  <c:v>7.1999999999999993</c:v>
                </c:pt>
                <c:pt idx="13">
                  <c:v>7.8</c:v>
                </c:pt>
                <c:pt idx="14">
                  <c:v>8.4</c:v>
                </c:pt>
                <c:pt idx="15">
                  <c:v>9</c:v>
                </c:pt>
                <c:pt idx="16">
                  <c:v>9.6</c:v>
                </c:pt>
                <c:pt idx="17">
                  <c:v>10.199999999999999</c:v>
                </c:pt>
                <c:pt idx="18">
                  <c:v>10.799999999999999</c:v>
                </c:pt>
                <c:pt idx="19">
                  <c:v>11.4</c:v>
                </c:pt>
                <c:pt idx="20">
                  <c:v>12</c:v>
                </c:pt>
                <c:pt idx="21">
                  <c:v>12.6</c:v>
                </c:pt>
                <c:pt idx="22">
                  <c:v>13.2</c:v>
                </c:pt>
                <c:pt idx="23">
                  <c:v>13.799999999999999</c:v>
                </c:pt>
                <c:pt idx="24">
                  <c:v>14.399999999999999</c:v>
                </c:pt>
                <c:pt idx="25">
                  <c:v>15</c:v>
                </c:pt>
                <c:pt idx="26">
                  <c:v>15.6</c:v>
                </c:pt>
              </c:numCache>
            </c:numRef>
          </c:xVal>
          <c:yVal>
            <c:numRef>
              <c:f>glucose!$H$2:$H$33</c:f>
              <c:numCache>
                <c:formatCode>General</c:formatCode>
                <c:ptCount val="3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4.2659999999999998E-3</c:v>
                </c:pt>
                <c:pt idx="7">
                  <c:v>3.3479999999999996E-2</c:v>
                </c:pt>
                <c:pt idx="8">
                  <c:v>0.141291</c:v>
                </c:pt>
                <c:pt idx="9">
                  <c:v>0.16821539999999999</c:v>
                </c:pt>
                <c:pt idx="10">
                  <c:v>0.20872080000000001</c:v>
                </c:pt>
                <c:pt idx="11">
                  <c:v>0.14178239999999998</c:v>
                </c:pt>
                <c:pt idx="12">
                  <c:v>0.11042999999999999</c:v>
                </c:pt>
                <c:pt idx="13">
                  <c:v>7.0011000000000018E-2</c:v>
                </c:pt>
                <c:pt idx="14">
                  <c:v>4.2341400000000001E-2</c:v>
                </c:pt>
                <c:pt idx="15">
                  <c:v>2.0314800000000001E-2</c:v>
                </c:pt>
                <c:pt idx="16">
                  <c:v>6.5717999999999992E-3</c:v>
                </c:pt>
                <c:pt idx="17">
                  <c:v>1.9007999999999998E-3</c:v>
                </c:pt>
                <c:pt idx="18">
                  <c:v>6.5880000000000008E-4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01F8-448F-8A16-9F9B642DD38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03277343"/>
        <c:axId val="1603268223"/>
      </c:scatterChart>
      <c:valAx>
        <c:axId val="1603277343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ZA"/>
                  <a:t>Time, min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03268223"/>
        <c:crosses val="autoZero"/>
        <c:crossBetween val="midCat"/>
      </c:valAx>
      <c:valAx>
        <c:axId val="160326822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ZA"/>
                  <a:t>Liquid Concentration,</a:t>
                </a:r>
                <a:r>
                  <a:rPr lang="en-ZA" baseline="0"/>
                  <a:t> </a:t>
                </a:r>
                <a:r>
                  <a:rPr lang="en-ZA"/>
                  <a:t>g/ml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03277343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426720</xdr:colOff>
      <xdr:row>9</xdr:row>
      <xdr:rowOff>91440</xdr:rowOff>
    </xdr:from>
    <xdr:to>
      <xdr:col>12</xdr:col>
      <xdr:colOff>1150620</xdr:colOff>
      <xdr:row>30</xdr:row>
      <xdr:rowOff>129540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5AD4A65F-5312-C130-5137-B773CFA04AE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>
  <person displayName="Punabantu, N, Mr [28820169@sun.ac.za]" id="{75DC4CFE-A161-4013-83B8-642EC4E1C773}" userId="S::28820169@sun.ac.za::4361c9af-2042-4bd0-a173-bb9a66611d75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W2" dT="2024-10-21T14:49:01.57" personId="{75DC4CFE-A161-4013-83B8-642EC4E1C773}" id="{5AF1EB17-828D-47F0-A2E0-4DB30A2B1BE1}">
    <text>Get from isotherm reg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5" Type="http://schemas.microsoft.com/office/2017/10/relationships/threadedComment" Target="../threadedComments/threadedComment1.xml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74"/>
  <sheetViews>
    <sheetView tabSelected="1" zoomScale="70" zoomScaleNormal="70" workbookViewId="0">
      <selection activeCell="N16" sqref="N16"/>
    </sheetView>
  </sheetViews>
  <sheetFormatPr defaultRowHeight="14.4" x14ac:dyDescent="0.3"/>
  <cols>
    <col min="1" max="1" width="16.44140625" bestFit="1" customWidth="1"/>
    <col min="2" max="2" width="9.109375" bestFit="1" customWidth="1"/>
    <col min="3" max="3" width="12.6640625" bestFit="1" customWidth="1"/>
    <col min="5" max="5" width="12.44140625" bestFit="1" customWidth="1"/>
    <col min="6" max="6" width="13" bestFit="1" customWidth="1"/>
    <col min="7" max="7" width="14.6640625" bestFit="1" customWidth="1"/>
    <col min="8" max="8" width="15.21875" bestFit="1" customWidth="1"/>
    <col min="9" max="9" width="19.5546875" customWidth="1"/>
    <col min="10" max="10" width="36.77734375" bestFit="1" customWidth="1"/>
    <col min="11" max="11" width="17.6640625" bestFit="1" customWidth="1"/>
    <col min="12" max="12" width="36.6640625" bestFit="1" customWidth="1"/>
    <col min="13" max="13" width="26.33203125" bestFit="1" customWidth="1"/>
    <col min="14" max="14" width="28" bestFit="1" customWidth="1"/>
    <col min="15" max="15" width="23.44140625" bestFit="1" customWidth="1"/>
    <col min="16" max="16" width="18.33203125" bestFit="1" customWidth="1"/>
    <col min="17" max="17" width="16.5546875" bestFit="1" customWidth="1"/>
    <col min="18" max="18" width="19" bestFit="1" customWidth="1"/>
    <col min="19" max="20" width="16.6640625" bestFit="1" customWidth="1"/>
    <col min="21" max="21" width="11.5546875" bestFit="1" customWidth="1"/>
    <col min="24" max="25" width="10.6640625" bestFit="1" customWidth="1"/>
  </cols>
  <sheetData>
    <row r="1" spans="1:23" x14ac:dyDescent="0.3">
      <c r="A1" s="1" t="s">
        <v>27</v>
      </c>
      <c r="B1" s="1" t="s">
        <v>26</v>
      </c>
      <c r="C1" s="1" t="s">
        <v>25</v>
      </c>
      <c r="D1" s="1" t="s">
        <v>28</v>
      </c>
      <c r="E1" s="6" t="s">
        <v>52</v>
      </c>
      <c r="F1" s="6" t="s">
        <v>53</v>
      </c>
      <c r="G1" s="22" t="s">
        <v>57</v>
      </c>
      <c r="H1" s="1" t="s">
        <v>58</v>
      </c>
      <c r="I1" s="6" t="s">
        <v>40</v>
      </c>
      <c r="J1" s="6" t="s">
        <v>41</v>
      </c>
      <c r="K1" s="6" t="s">
        <v>39</v>
      </c>
      <c r="L1" s="1" t="s">
        <v>42</v>
      </c>
      <c r="M1" s="6" t="s">
        <v>54</v>
      </c>
      <c r="N1" s="6" t="s">
        <v>59</v>
      </c>
      <c r="O1" s="6" t="s">
        <v>37</v>
      </c>
      <c r="P1" s="6" t="s">
        <v>38</v>
      </c>
      <c r="Q1" s="6" t="s">
        <v>30</v>
      </c>
      <c r="R1" s="1" t="s">
        <v>35</v>
      </c>
      <c r="S1" s="1" t="s">
        <v>36</v>
      </c>
      <c r="T1" s="1" t="s">
        <v>33</v>
      </c>
      <c r="U1" s="1" t="s">
        <v>34</v>
      </c>
      <c r="V1" s="1" t="s">
        <v>32</v>
      </c>
      <c r="W1" s="1" t="s">
        <v>31</v>
      </c>
    </row>
    <row r="2" spans="1:23" ht="15.6" x14ac:dyDescent="0.3">
      <c r="A2" s="1" t="s">
        <v>29</v>
      </c>
      <c r="B2" s="1">
        <v>0</v>
      </c>
      <c r="C2" s="29">
        <f t="shared" ref="C2:C27" si="0">B2*$K$5</f>
        <v>0</v>
      </c>
      <c r="D2" s="1">
        <v>0</v>
      </c>
      <c r="E2" s="6">
        <v>0</v>
      </c>
      <c r="F2" s="23">
        <v>0</v>
      </c>
      <c r="G2" s="19">
        <f t="shared" ref="G2:G28" si="1">E3*0.000001</f>
        <v>0</v>
      </c>
      <c r="H2" s="19">
        <f>F2*0.000001</f>
        <v>0</v>
      </c>
      <c r="I2" s="6">
        <f>8.4*0.0166666667</f>
        <v>0.14000000028000001</v>
      </c>
      <c r="J2" s="6">
        <v>30</v>
      </c>
      <c r="K2" s="6">
        <v>70</v>
      </c>
      <c r="L2" s="1">
        <f>J2/K2</f>
        <v>0.42857142857142855</v>
      </c>
      <c r="M2" s="8">
        <v>0.42</v>
      </c>
      <c r="N2" s="21">
        <f>427.98*(0.001)</f>
        <v>0.42798000000000003</v>
      </c>
      <c r="O2" s="7">
        <v>24</v>
      </c>
      <c r="P2" s="9">
        <v>2</v>
      </c>
      <c r="Q2" s="9">
        <v>0.4</v>
      </c>
      <c r="R2" s="1">
        <v>60</v>
      </c>
      <c r="S2" s="1" t="s">
        <v>51</v>
      </c>
      <c r="T2" s="1" t="s">
        <v>55</v>
      </c>
      <c r="U2" s="1" t="s">
        <v>56</v>
      </c>
      <c r="V2" s="1">
        <v>0</v>
      </c>
      <c r="W2" s="1">
        <v>0.3</v>
      </c>
    </row>
    <row r="3" spans="1:23" x14ac:dyDescent="0.3">
      <c r="A3" s="1" t="s">
        <v>0</v>
      </c>
      <c r="B3" s="1">
        <v>1</v>
      </c>
      <c r="C3" s="29">
        <f t="shared" si="0"/>
        <v>0.6</v>
      </c>
      <c r="D3" s="18">
        <v>36</v>
      </c>
      <c r="E3" s="6">
        <v>0</v>
      </c>
      <c r="F3" s="23">
        <v>0</v>
      </c>
      <c r="G3" s="19">
        <f t="shared" si="1"/>
        <v>0</v>
      </c>
      <c r="H3" s="19">
        <f t="shared" ref="H3:H28" si="2">F3*0.000001</f>
        <v>0</v>
      </c>
      <c r="M3" s="3"/>
      <c r="N3" s="3"/>
      <c r="O3" s="3"/>
      <c r="P3" s="3"/>
      <c r="Q3" s="3"/>
    </row>
    <row r="4" spans="1:23" x14ac:dyDescent="0.3">
      <c r="A4" s="1" t="s">
        <v>1</v>
      </c>
      <c r="B4" s="1">
        <v>2</v>
      </c>
      <c r="C4" s="29">
        <f t="shared" si="0"/>
        <v>1.2</v>
      </c>
      <c r="D4" s="18">
        <v>72</v>
      </c>
      <c r="E4" s="6">
        <v>0</v>
      </c>
      <c r="F4" s="23">
        <v>0</v>
      </c>
      <c r="G4" s="19">
        <f t="shared" si="1"/>
        <v>0</v>
      </c>
      <c r="H4" s="19">
        <f t="shared" si="2"/>
        <v>0</v>
      </c>
      <c r="J4" s="6" t="s">
        <v>44</v>
      </c>
      <c r="K4" s="6">
        <v>36</v>
      </c>
      <c r="L4" t="s">
        <v>45</v>
      </c>
    </row>
    <row r="5" spans="1:23" x14ac:dyDescent="0.3">
      <c r="A5" s="1" t="s">
        <v>2</v>
      </c>
      <c r="B5" s="1">
        <v>3</v>
      </c>
      <c r="C5" s="29">
        <f t="shared" si="0"/>
        <v>1.7999999999999998</v>
      </c>
      <c r="D5" s="18">
        <v>108</v>
      </c>
      <c r="E5" s="6">
        <v>0</v>
      </c>
      <c r="F5" s="23">
        <v>0</v>
      </c>
      <c r="G5" s="19">
        <f t="shared" si="1"/>
        <v>0</v>
      </c>
      <c r="H5" s="19">
        <f t="shared" si="2"/>
        <v>0</v>
      </c>
      <c r="J5" s="1" t="s">
        <v>43</v>
      </c>
      <c r="K5" s="1">
        <f>K4/60</f>
        <v>0.6</v>
      </c>
      <c r="L5" t="s">
        <v>46</v>
      </c>
    </row>
    <row r="6" spans="1:23" x14ac:dyDescent="0.3">
      <c r="A6" s="1" t="s">
        <v>3</v>
      </c>
      <c r="B6" s="1">
        <v>4</v>
      </c>
      <c r="C6" s="29">
        <f t="shared" si="0"/>
        <v>2.4</v>
      </c>
      <c r="D6" s="18">
        <v>144</v>
      </c>
      <c r="E6" s="6">
        <v>0</v>
      </c>
      <c r="F6" s="23">
        <v>0</v>
      </c>
      <c r="G6" s="19">
        <f t="shared" si="1"/>
        <v>0</v>
      </c>
      <c r="H6" s="19">
        <f t="shared" si="2"/>
        <v>0</v>
      </c>
    </row>
    <row r="7" spans="1:23" x14ac:dyDescent="0.3">
      <c r="A7" s="1" t="s">
        <v>4</v>
      </c>
      <c r="B7" s="1">
        <v>5</v>
      </c>
      <c r="C7" s="29">
        <f t="shared" si="0"/>
        <v>3</v>
      </c>
      <c r="D7" s="18">
        <v>180</v>
      </c>
      <c r="E7" s="6">
        <v>0</v>
      </c>
      <c r="F7" s="23">
        <v>0</v>
      </c>
      <c r="G7" s="19">
        <f t="shared" si="1"/>
        <v>1.04382E-2</v>
      </c>
      <c r="H7" s="19">
        <f t="shared" si="2"/>
        <v>0</v>
      </c>
    </row>
    <row r="8" spans="1:23" x14ac:dyDescent="0.3">
      <c r="A8" s="1" t="s">
        <v>5</v>
      </c>
      <c r="B8" s="1">
        <v>6</v>
      </c>
      <c r="C8" s="29">
        <f t="shared" si="0"/>
        <v>3.5999999999999996</v>
      </c>
      <c r="D8" s="18">
        <v>216</v>
      </c>
      <c r="E8" s="6">
        <v>10438.200000000001</v>
      </c>
      <c r="F8" s="23">
        <v>4266</v>
      </c>
      <c r="G8" s="19">
        <f t="shared" si="1"/>
        <v>8.1350999999999993E-2</v>
      </c>
      <c r="H8" s="19">
        <f t="shared" si="2"/>
        <v>4.2659999999999998E-3</v>
      </c>
      <c r="I8" s="2"/>
    </row>
    <row r="9" spans="1:23" x14ac:dyDescent="0.3">
      <c r="A9" s="1" t="s">
        <v>6</v>
      </c>
      <c r="B9" s="1">
        <v>7</v>
      </c>
      <c r="C9" s="29">
        <f t="shared" si="0"/>
        <v>4.2</v>
      </c>
      <c r="D9" s="18">
        <v>252</v>
      </c>
      <c r="E9" s="6">
        <v>81351</v>
      </c>
      <c r="F9" s="23">
        <v>33480</v>
      </c>
      <c r="G9" s="19">
        <f t="shared" si="1"/>
        <v>9.6373799999999996E-2</v>
      </c>
      <c r="H9" s="19">
        <f t="shared" si="2"/>
        <v>3.3479999999999996E-2</v>
      </c>
      <c r="I9" s="2"/>
    </row>
    <row r="10" spans="1:23" x14ac:dyDescent="0.3">
      <c r="A10" s="1" t="s">
        <v>7</v>
      </c>
      <c r="B10" s="1">
        <v>8</v>
      </c>
      <c r="C10" s="29">
        <f t="shared" si="0"/>
        <v>4.8</v>
      </c>
      <c r="D10" s="18">
        <v>288</v>
      </c>
      <c r="E10" s="6">
        <v>96373.8</v>
      </c>
      <c r="F10" s="23">
        <v>141291</v>
      </c>
      <c r="G10" s="19">
        <f t="shared" si="1"/>
        <v>0.15824159999999998</v>
      </c>
      <c r="H10" s="19">
        <f>F10*0.000001</f>
        <v>0.141291</v>
      </c>
      <c r="I10" s="2"/>
    </row>
    <row r="11" spans="1:23" x14ac:dyDescent="0.3">
      <c r="A11" s="1" t="s">
        <v>8</v>
      </c>
      <c r="B11" s="1">
        <v>9</v>
      </c>
      <c r="C11" s="29">
        <f t="shared" si="0"/>
        <v>5.3999999999999995</v>
      </c>
      <c r="D11" s="18">
        <v>324</v>
      </c>
      <c r="E11" s="6">
        <v>158241.59999999998</v>
      </c>
      <c r="F11" s="23">
        <v>168215.4</v>
      </c>
      <c r="G11" s="19">
        <f t="shared" si="1"/>
        <v>0.1539864</v>
      </c>
      <c r="H11" s="19">
        <f t="shared" si="2"/>
        <v>0.16821539999999999</v>
      </c>
    </row>
    <row r="12" spans="1:23" x14ac:dyDescent="0.3">
      <c r="A12" s="1" t="s">
        <v>9</v>
      </c>
      <c r="B12" s="1">
        <v>10</v>
      </c>
      <c r="C12" s="29">
        <f t="shared" si="0"/>
        <v>6</v>
      </c>
      <c r="D12" s="18">
        <v>360</v>
      </c>
      <c r="E12" s="6">
        <v>153986.4</v>
      </c>
      <c r="F12" s="23">
        <v>208720.80000000002</v>
      </c>
      <c r="G12" s="19">
        <f t="shared" si="1"/>
        <v>0.13691159999999999</v>
      </c>
      <c r="H12" s="19">
        <f t="shared" si="2"/>
        <v>0.20872080000000001</v>
      </c>
      <c r="I12" s="2"/>
    </row>
    <row r="13" spans="1:23" x14ac:dyDescent="0.3">
      <c r="A13" s="1" t="s">
        <v>10</v>
      </c>
      <c r="B13" s="1">
        <v>11</v>
      </c>
      <c r="C13" s="29">
        <f t="shared" si="0"/>
        <v>6.6</v>
      </c>
      <c r="D13" s="18">
        <v>396</v>
      </c>
      <c r="E13" s="6">
        <v>136911.6</v>
      </c>
      <c r="F13" s="23">
        <v>141782.39999999999</v>
      </c>
      <c r="G13" s="19">
        <f t="shared" si="1"/>
        <v>0.1092042</v>
      </c>
      <c r="H13" s="19">
        <f t="shared" si="2"/>
        <v>0.14178239999999998</v>
      </c>
      <c r="I13" s="2"/>
    </row>
    <row r="14" spans="1:23" x14ac:dyDescent="0.3">
      <c r="A14" s="1" t="s">
        <v>11</v>
      </c>
      <c r="B14" s="1">
        <v>12</v>
      </c>
      <c r="C14" s="29">
        <f t="shared" si="0"/>
        <v>7.1999999999999993</v>
      </c>
      <c r="D14" s="18">
        <v>432</v>
      </c>
      <c r="E14" s="6">
        <v>109204.20000000001</v>
      </c>
      <c r="F14" s="23">
        <v>110429.99999999999</v>
      </c>
      <c r="G14" s="19">
        <f t="shared" si="1"/>
        <v>8.3089800000000019E-2</v>
      </c>
      <c r="H14" s="19">
        <f t="shared" si="2"/>
        <v>0.11042999999999999</v>
      </c>
      <c r="I14" s="2"/>
    </row>
    <row r="15" spans="1:23" x14ac:dyDescent="0.3">
      <c r="A15" s="1" t="s">
        <v>12</v>
      </c>
      <c r="B15" s="1">
        <v>13</v>
      </c>
      <c r="C15" s="29">
        <f t="shared" si="0"/>
        <v>7.8</v>
      </c>
      <c r="D15" s="18">
        <v>468</v>
      </c>
      <c r="E15" s="6">
        <v>83089.800000000017</v>
      </c>
      <c r="F15" s="23">
        <v>70011.000000000015</v>
      </c>
      <c r="G15" s="19">
        <f t="shared" si="1"/>
        <v>5.1742799999999992E-2</v>
      </c>
      <c r="H15" s="19">
        <f t="shared" si="2"/>
        <v>7.0011000000000018E-2</v>
      </c>
      <c r="I15" s="2"/>
    </row>
    <row r="16" spans="1:23" x14ac:dyDescent="0.3">
      <c r="A16" s="1" t="s">
        <v>13</v>
      </c>
      <c r="B16" s="1">
        <v>14</v>
      </c>
      <c r="C16" s="29">
        <f t="shared" si="0"/>
        <v>8.4</v>
      </c>
      <c r="D16" s="18">
        <v>504</v>
      </c>
      <c r="E16" s="6">
        <v>51742.799999999996</v>
      </c>
      <c r="F16" s="23">
        <v>42341.4</v>
      </c>
      <c r="G16" s="19">
        <f t="shared" si="1"/>
        <v>2.6735399999999996E-2</v>
      </c>
      <c r="H16" s="19">
        <f t="shared" si="2"/>
        <v>4.2341400000000001E-2</v>
      </c>
      <c r="I16" s="2"/>
    </row>
    <row r="17" spans="1:9" x14ac:dyDescent="0.3">
      <c r="A17" s="1" t="s">
        <v>14</v>
      </c>
      <c r="B17" s="1">
        <v>15</v>
      </c>
      <c r="C17" s="29">
        <f t="shared" si="0"/>
        <v>9</v>
      </c>
      <c r="D17" s="18">
        <v>540</v>
      </c>
      <c r="E17" s="6">
        <v>26735.399999999998</v>
      </c>
      <c r="F17" s="23">
        <v>20314.800000000003</v>
      </c>
      <c r="G17" s="19">
        <f t="shared" si="1"/>
        <v>1.07838E-2</v>
      </c>
      <c r="H17" s="19">
        <f t="shared" si="2"/>
        <v>2.0314800000000001E-2</v>
      </c>
      <c r="I17" s="2"/>
    </row>
    <row r="18" spans="1:9" x14ac:dyDescent="0.3">
      <c r="A18" s="1" t="s">
        <v>15</v>
      </c>
      <c r="B18" s="1">
        <v>16</v>
      </c>
      <c r="C18" s="29">
        <f t="shared" si="0"/>
        <v>9.6</v>
      </c>
      <c r="D18" s="18">
        <v>576</v>
      </c>
      <c r="E18" s="6">
        <v>10783.8</v>
      </c>
      <c r="F18" s="23">
        <v>6571.7999999999993</v>
      </c>
      <c r="G18" s="19">
        <f t="shared" si="1"/>
        <v>4.8869999999999999E-3</v>
      </c>
      <c r="H18" s="19">
        <f t="shared" si="2"/>
        <v>6.5717999999999992E-3</v>
      </c>
      <c r="I18" s="2"/>
    </row>
    <row r="19" spans="1:9" x14ac:dyDescent="0.3">
      <c r="A19" s="1" t="s">
        <v>16</v>
      </c>
      <c r="B19" s="1">
        <v>17</v>
      </c>
      <c r="C19" s="29">
        <f t="shared" si="0"/>
        <v>10.199999999999999</v>
      </c>
      <c r="D19" s="18">
        <v>612</v>
      </c>
      <c r="E19" s="6">
        <v>4887</v>
      </c>
      <c r="F19" s="23">
        <v>1900.8</v>
      </c>
      <c r="G19" s="19">
        <f t="shared" si="1"/>
        <v>2.3165999999999998E-3</v>
      </c>
      <c r="H19" s="19">
        <f t="shared" si="2"/>
        <v>1.9007999999999998E-3</v>
      </c>
      <c r="I19" s="2"/>
    </row>
    <row r="20" spans="1:9" x14ac:dyDescent="0.3">
      <c r="A20" s="1" t="s">
        <v>17</v>
      </c>
      <c r="B20" s="1">
        <v>18</v>
      </c>
      <c r="C20" s="29">
        <f t="shared" si="0"/>
        <v>10.799999999999999</v>
      </c>
      <c r="D20" s="18">
        <v>648</v>
      </c>
      <c r="E20" s="6">
        <v>2316.6</v>
      </c>
      <c r="F20" s="23">
        <v>658.80000000000007</v>
      </c>
      <c r="G20" s="19">
        <f t="shared" si="1"/>
        <v>0</v>
      </c>
      <c r="H20" s="19">
        <f t="shared" si="2"/>
        <v>6.5880000000000008E-4</v>
      </c>
      <c r="I20" s="2"/>
    </row>
    <row r="21" spans="1:9" x14ac:dyDescent="0.3">
      <c r="A21" s="1" t="s">
        <v>18</v>
      </c>
      <c r="B21" s="1">
        <v>19</v>
      </c>
      <c r="C21" s="29">
        <f t="shared" si="0"/>
        <v>11.4</v>
      </c>
      <c r="D21" s="18">
        <v>684</v>
      </c>
      <c r="E21" s="6">
        <v>0</v>
      </c>
      <c r="F21" s="23">
        <v>0</v>
      </c>
      <c r="G21" s="19">
        <f t="shared" si="1"/>
        <v>0</v>
      </c>
      <c r="H21" s="19">
        <f t="shared" si="2"/>
        <v>0</v>
      </c>
      <c r="I21" s="2"/>
    </row>
    <row r="22" spans="1:9" x14ac:dyDescent="0.3">
      <c r="A22" s="1" t="s">
        <v>19</v>
      </c>
      <c r="B22" s="1">
        <v>20</v>
      </c>
      <c r="C22" s="29">
        <f t="shared" si="0"/>
        <v>12</v>
      </c>
      <c r="D22" s="18">
        <v>720</v>
      </c>
      <c r="E22" s="6">
        <v>0</v>
      </c>
      <c r="F22" s="23">
        <v>0</v>
      </c>
      <c r="G22" s="19">
        <f t="shared" si="1"/>
        <v>0</v>
      </c>
      <c r="H22" s="19">
        <f t="shared" si="2"/>
        <v>0</v>
      </c>
      <c r="I22" s="2"/>
    </row>
    <row r="23" spans="1:9" x14ac:dyDescent="0.3">
      <c r="A23" s="1" t="s">
        <v>20</v>
      </c>
      <c r="B23" s="1">
        <v>21</v>
      </c>
      <c r="C23" s="29">
        <f t="shared" si="0"/>
        <v>12.6</v>
      </c>
      <c r="D23" s="18">
        <v>756</v>
      </c>
      <c r="E23" s="6">
        <v>0</v>
      </c>
      <c r="F23" s="23">
        <v>0</v>
      </c>
      <c r="G23" s="19">
        <f t="shared" si="1"/>
        <v>0</v>
      </c>
      <c r="H23" s="19">
        <f t="shared" si="2"/>
        <v>0</v>
      </c>
      <c r="I23" s="2"/>
    </row>
    <row r="24" spans="1:9" x14ac:dyDescent="0.3">
      <c r="A24" s="1" t="s">
        <v>21</v>
      </c>
      <c r="B24" s="1">
        <v>22</v>
      </c>
      <c r="C24" s="29">
        <f t="shared" si="0"/>
        <v>13.2</v>
      </c>
      <c r="D24" s="18">
        <v>792</v>
      </c>
      <c r="E24" s="6">
        <v>0</v>
      </c>
      <c r="F24" s="23">
        <v>0</v>
      </c>
      <c r="G24" s="19">
        <f t="shared" si="1"/>
        <v>0</v>
      </c>
      <c r="H24" s="19">
        <f t="shared" si="2"/>
        <v>0</v>
      </c>
      <c r="I24" s="2"/>
    </row>
    <row r="25" spans="1:9" x14ac:dyDescent="0.3">
      <c r="A25" s="1" t="s">
        <v>22</v>
      </c>
      <c r="B25" s="1">
        <v>23</v>
      </c>
      <c r="C25" s="29">
        <f t="shared" si="0"/>
        <v>13.799999999999999</v>
      </c>
      <c r="D25" s="18">
        <v>828</v>
      </c>
      <c r="E25" s="6">
        <v>0</v>
      </c>
      <c r="F25" s="23">
        <v>0</v>
      </c>
      <c r="G25" s="19">
        <f t="shared" si="1"/>
        <v>0</v>
      </c>
      <c r="H25" s="19">
        <f t="shared" si="2"/>
        <v>0</v>
      </c>
      <c r="I25" s="2"/>
    </row>
    <row r="26" spans="1:9" x14ac:dyDescent="0.3">
      <c r="A26" s="1" t="s">
        <v>23</v>
      </c>
      <c r="B26" s="1">
        <v>24</v>
      </c>
      <c r="C26" s="29">
        <f t="shared" si="0"/>
        <v>14.399999999999999</v>
      </c>
      <c r="D26" s="18">
        <v>864</v>
      </c>
      <c r="E26" s="6">
        <v>0</v>
      </c>
      <c r="F26" s="23">
        <v>0</v>
      </c>
      <c r="G26" s="19">
        <f t="shared" si="1"/>
        <v>0</v>
      </c>
      <c r="H26" s="19">
        <f t="shared" si="2"/>
        <v>0</v>
      </c>
      <c r="I26" s="2"/>
    </row>
    <row r="27" spans="1:9" x14ac:dyDescent="0.3">
      <c r="A27" s="1" t="s">
        <v>24</v>
      </c>
      <c r="B27" s="1">
        <v>25</v>
      </c>
      <c r="C27" s="29">
        <f t="shared" si="0"/>
        <v>15</v>
      </c>
      <c r="D27" s="18">
        <v>900</v>
      </c>
      <c r="E27" s="6">
        <v>0</v>
      </c>
      <c r="F27" s="23">
        <v>0</v>
      </c>
      <c r="G27" s="19">
        <f t="shared" si="1"/>
        <v>0</v>
      </c>
      <c r="H27" s="19">
        <f t="shared" si="2"/>
        <v>0</v>
      </c>
      <c r="I27" s="2"/>
    </row>
    <row r="28" spans="1:9" x14ac:dyDescent="0.3">
      <c r="A28" s="24" t="s">
        <v>50</v>
      </c>
      <c r="B28" s="24">
        <v>26</v>
      </c>
      <c r="C28" s="30">
        <f t="shared" ref="C28" si="3">B28*$K$5</f>
        <v>15.6</v>
      </c>
      <c r="D28" s="25">
        <v>936</v>
      </c>
      <c r="E28" s="9">
        <v>0</v>
      </c>
      <c r="F28" s="26">
        <v>0</v>
      </c>
      <c r="G28" s="27">
        <f t="shared" si="1"/>
        <v>0</v>
      </c>
      <c r="H28" s="27">
        <f t="shared" si="2"/>
        <v>0</v>
      </c>
    </row>
    <row r="29" spans="1:9" x14ac:dyDescent="0.3">
      <c r="A29" s="3"/>
      <c r="B29" s="3"/>
      <c r="C29" s="3"/>
      <c r="D29" s="28"/>
      <c r="E29" s="28"/>
      <c r="F29" s="28"/>
      <c r="G29" s="28"/>
      <c r="H29" s="28"/>
    </row>
    <row r="30" spans="1:9" x14ac:dyDescent="0.3">
      <c r="D30" s="20"/>
      <c r="E30" s="20"/>
      <c r="F30" s="20"/>
      <c r="G30" s="20"/>
      <c r="H30" s="20"/>
    </row>
    <row r="31" spans="1:9" x14ac:dyDescent="0.3">
      <c r="D31" s="20"/>
      <c r="E31" s="20"/>
      <c r="F31" s="20"/>
      <c r="G31" s="20"/>
      <c r="H31" s="20"/>
    </row>
    <row r="32" spans="1:9" x14ac:dyDescent="0.3">
      <c r="D32" s="20"/>
      <c r="E32" s="20"/>
      <c r="F32" s="20"/>
      <c r="G32" s="20"/>
      <c r="H32" s="20"/>
    </row>
    <row r="33" spans="4:9" x14ac:dyDescent="0.3">
      <c r="D33" s="20"/>
      <c r="E33" s="20"/>
      <c r="F33" s="20"/>
      <c r="G33" s="20"/>
      <c r="H33" s="20"/>
    </row>
    <row r="34" spans="4:9" x14ac:dyDescent="0.3">
      <c r="D34" s="20"/>
      <c r="E34" s="20"/>
      <c r="F34" s="20"/>
      <c r="G34" s="20"/>
      <c r="H34" s="20"/>
    </row>
    <row r="35" spans="4:9" x14ac:dyDescent="0.3">
      <c r="D35" s="20"/>
      <c r="E35" s="20"/>
      <c r="F35" s="20"/>
      <c r="G35" s="20"/>
      <c r="H35" s="20"/>
    </row>
    <row r="36" spans="4:9" x14ac:dyDescent="0.3">
      <c r="E36" s="4"/>
      <c r="F36" s="4"/>
      <c r="G36" s="4"/>
      <c r="H36" s="4"/>
      <c r="I36" s="4"/>
    </row>
    <row r="37" spans="4:9" x14ac:dyDescent="0.3">
      <c r="E37" s="4"/>
      <c r="F37" s="4"/>
      <c r="G37" s="4"/>
      <c r="H37" s="4"/>
      <c r="I37" s="4"/>
    </row>
    <row r="38" spans="4:9" x14ac:dyDescent="0.3">
      <c r="E38" s="4"/>
      <c r="F38" s="4"/>
      <c r="G38" s="4"/>
      <c r="H38" s="4"/>
      <c r="I38" s="4"/>
    </row>
    <row r="39" spans="4:9" x14ac:dyDescent="0.3">
      <c r="E39" s="4"/>
      <c r="F39" s="4"/>
      <c r="G39" s="4"/>
      <c r="H39" s="4"/>
      <c r="I39" s="4"/>
    </row>
    <row r="40" spans="4:9" x14ac:dyDescent="0.3">
      <c r="E40" s="4"/>
      <c r="F40" s="4"/>
      <c r="G40" s="4"/>
      <c r="H40" s="4"/>
      <c r="I40" s="4"/>
    </row>
    <row r="41" spans="4:9" x14ac:dyDescent="0.3">
      <c r="E41" s="4"/>
      <c r="F41" s="4"/>
      <c r="G41" s="4"/>
      <c r="H41" s="4"/>
      <c r="I41" s="4"/>
    </row>
    <row r="42" spans="4:9" x14ac:dyDescent="0.3">
      <c r="E42" s="4"/>
      <c r="F42" s="4"/>
      <c r="G42" s="4"/>
      <c r="H42" s="4"/>
      <c r="I42" s="4"/>
    </row>
    <row r="43" spans="4:9" x14ac:dyDescent="0.3">
      <c r="E43" s="4"/>
      <c r="F43" s="4"/>
      <c r="G43" s="4"/>
      <c r="H43" s="4"/>
      <c r="I43" s="4"/>
    </row>
    <row r="44" spans="4:9" x14ac:dyDescent="0.3">
      <c r="E44" s="4"/>
      <c r="F44" s="4"/>
      <c r="G44" s="4"/>
      <c r="H44" s="4"/>
      <c r="I44" s="4"/>
    </row>
    <row r="45" spans="4:9" x14ac:dyDescent="0.3">
      <c r="E45" s="4"/>
      <c r="F45" s="4"/>
      <c r="G45" s="4"/>
      <c r="H45" s="4"/>
      <c r="I45" s="4"/>
    </row>
    <row r="46" spans="4:9" x14ac:dyDescent="0.3">
      <c r="E46" s="4"/>
      <c r="F46" s="4"/>
      <c r="G46" s="4"/>
      <c r="H46" s="4"/>
      <c r="I46" s="4"/>
    </row>
    <row r="47" spans="4:9" x14ac:dyDescent="0.3">
      <c r="E47" s="4"/>
      <c r="F47" s="4"/>
      <c r="G47" s="4"/>
      <c r="H47" s="4"/>
      <c r="I47" s="4"/>
    </row>
    <row r="48" spans="4:9" x14ac:dyDescent="0.3">
      <c r="E48" s="4"/>
      <c r="F48" s="4"/>
      <c r="G48" s="4"/>
      <c r="H48" s="4"/>
      <c r="I48" s="4"/>
    </row>
    <row r="49" spans="5:9" x14ac:dyDescent="0.3">
      <c r="E49" s="4"/>
      <c r="F49" s="4"/>
      <c r="G49" s="4"/>
      <c r="H49" s="4"/>
      <c r="I49" s="4"/>
    </row>
    <row r="50" spans="5:9" x14ac:dyDescent="0.3">
      <c r="E50" s="4"/>
      <c r="F50" s="4"/>
      <c r="G50" s="4"/>
      <c r="H50" s="4"/>
      <c r="I50" s="4"/>
    </row>
    <row r="51" spans="5:9" x14ac:dyDescent="0.3">
      <c r="E51" s="5"/>
      <c r="F51" s="5"/>
      <c r="G51" s="5"/>
      <c r="H51" s="5"/>
      <c r="I51" s="5"/>
    </row>
    <row r="52" spans="5:9" x14ac:dyDescent="0.3">
      <c r="E52" s="5"/>
      <c r="F52" s="5"/>
      <c r="G52" s="5"/>
      <c r="H52" s="5"/>
      <c r="I52" s="5"/>
    </row>
    <row r="53" spans="5:9" x14ac:dyDescent="0.3">
      <c r="E53" s="5"/>
      <c r="F53" s="5"/>
      <c r="G53" s="5"/>
      <c r="H53" s="5"/>
      <c r="I53" s="5"/>
    </row>
    <row r="54" spans="5:9" x14ac:dyDescent="0.3">
      <c r="E54" s="5"/>
      <c r="F54" s="5"/>
      <c r="G54" s="5"/>
      <c r="H54" s="5"/>
      <c r="I54" s="5"/>
    </row>
    <row r="55" spans="5:9" x14ac:dyDescent="0.3">
      <c r="E55" s="5"/>
      <c r="F55" s="5"/>
      <c r="G55" s="5"/>
      <c r="H55" s="5"/>
      <c r="I55" s="5"/>
    </row>
    <row r="56" spans="5:9" x14ac:dyDescent="0.3">
      <c r="E56" s="5"/>
      <c r="F56" s="5"/>
      <c r="G56" s="5"/>
      <c r="H56" s="5"/>
      <c r="I56" s="5"/>
    </row>
    <row r="57" spans="5:9" x14ac:dyDescent="0.3">
      <c r="E57" s="5"/>
      <c r="F57" s="5"/>
      <c r="G57" s="5"/>
      <c r="H57" s="5"/>
      <c r="I57" s="5"/>
    </row>
    <row r="58" spans="5:9" x14ac:dyDescent="0.3">
      <c r="E58" s="5"/>
      <c r="F58" s="5"/>
      <c r="G58" s="5"/>
      <c r="H58" s="5"/>
      <c r="I58" s="5"/>
    </row>
    <row r="59" spans="5:9" x14ac:dyDescent="0.3">
      <c r="E59" s="5"/>
      <c r="F59" s="5"/>
      <c r="G59" s="5"/>
      <c r="H59" s="5"/>
      <c r="I59" s="5"/>
    </row>
    <row r="60" spans="5:9" x14ac:dyDescent="0.3">
      <c r="E60" s="5"/>
      <c r="F60" s="5"/>
      <c r="G60" s="5"/>
      <c r="H60" s="5"/>
      <c r="I60" s="5"/>
    </row>
    <row r="61" spans="5:9" x14ac:dyDescent="0.3">
      <c r="E61" s="5"/>
      <c r="F61" s="5"/>
      <c r="G61" s="5"/>
      <c r="H61" s="5"/>
      <c r="I61" s="5"/>
    </row>
    <row r="62" spans="5:9" x14ac:dyDescent="0.3">
      <c r="E62" s="5"/>
      <c r="F62" s="5"/>
      <c r="G62" s="5"/>
      <c r="H62" s="5"/>
      <c r="I62" s="5"/>
    </row>
    <row r="63" spans="5:9" x14ac:dyDescent="0.3">
      <c r="E63" s="5"/>
      <c r="F63" s="5"/>
      <c r="G63" s="5"/>
      <c r="H63" s="5"/>
      <c r="I63" s="5"/>
    </row>
    <row r="64" spans="5:9" x14ac:dyDescent="0.3">
      <c r="E64" s="5"/>
      <c r="F64" s="5"/>
      <c r="G64" s="5"/>
      <c r="H64" s="5"/>
      <c r="I64" s="5"/>
    </row>
    <row r="65" spans="5:9" x14ac:dyDescent="0.3">
      <c r="E65" s="5"/>
      <c r="F65" s="5"/>
      <c r="G65" s="5"/>
      <c r="H65" s="5"/>
      <c r="I65" s="5"/>
    </row>
    <row r="66" spans="5:9" x14ac:dyDescent="0.3">
      <c r="E66" s="5"/>
      <c r="F66" s="5"/>
      <c r="G66" s="5"/>
      <c r="H66" s="5"/>
      <c r="I66" s="5"/>
    </row>
    <row r="67" spans="5:9" x14ac:dyDescent="0.3">
      <c r="E67" s="5"/>
      <c r="F67" s="5"/>
      <c r="G67" s="5"/>
      <c r="H67" s="5"/>
      <c r="I67" s="5"/>
    </row>
    <row r="68" spans="5:9" x14ac:dyDescent="0.3">
      <c r="E68" s="5"/>
      <c r="F68" s="5"/>
      <c r="G68" s="5"/>
      <c r="H68" s="5"/>
      <c r="I68" s="5"/>
    </row>
    <row r="69" spans="5:9" x14ac:dyDescent="0.3">
      <c r="E69" s="5"/>
      <c r="F69" s="5"/>
      <c r="G69" s="5"/>
      <c r="H69" s="5"/>
      <c r="I69" s="5"/>
    </row>
    <row r="70" spans="5:9" x14ac:dyDescent="0.3">
      <c r="E70" s="5"/>
      <c r="F70" s="5"/>
      <c r="G70" s="5"/>
      <c r="H70" s="5"/>
      <c r="I70" s="5"/>
    </row>
    <row r="71" spans="5:9" x14ac:dyDescent="0.3">
      <c r="E71" s="5"/>
      <c r="F71" s="5"/>
      <c r="G71" s="5"/>
      <c r="H71" s="5"/>
      <c r="I71" s="5"/>
    </row>
    <row r="72" spans="5:9" x14ac:dyDescent="0.3">
      <c r="E72" s="5"/>
      <c r="F72" s="5"/>
      <c r="G72" s="5"/>
      <c r="H72" s="5"/>
      <c r="I72" s="5"/>
    </row>
    <row r="73" spans="5:9" x14ac:dyDescent="0.3">
      <c r="E73" s="5"/>
      <c r="F73" s="5"/>
      <c r="G73" s="5"/>
      <c r="H73" s="5"/>
      <c r="I73" s="5"/>
    </row>
    <row r="74" spans="5:9" x14ac:dyDescent="0.3">
      <c r="E74" s="5"/>
      <c r="F74" s="5"/>
      <c r="G74" s="5"/>
      <c r="H74" s="5"/>
      <c r="I74" s="5"/>
    </row>
  </sheetData>
  <phoneticPr fontId="3" type="noConversion"/>
  <pageMargins left="0.7" right="0.7" top="0.75" bottom="0.75" header="0.3" footer="0.3"/>
  <pageSetup paperSize="9" orientation="portrait" horizontalDpi="4294967293" r:id="rId1"/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9A9A7F-E02F-49C0-A7A6-C1ECC304481E}">
  <dimension ref="B2:U35"/>
  <sheetViews>
    <sheetView workbookViewId="0">
      <selection activeCell="P28" sqref="P28"/>
    </sheetView>
  </sheetViews>
  <sheetFormatPr defaultRowHeight="14.4" x14ac:dyDescent="0.3"/>
  <cols>
    <col min="13" max="13" width="9.5546875" bestFit="1" customWidth="1"/>
    <col min="17" max="17" width="9.5546875" bestFit="1" customWidth="1"/>
    <col min="19" max="19" width="9.5546875" bestFit="1" customWidth="1"/>
    <col min="21" max="21" width="9.5546875" bestFit="1" customWidth="1"/>
  </cols>
  <sheetData>
    <row r="2" spans="2:5" x14ac:dyDescent="0.3">
      <c r="C2" t="s">
        <v>47</v>
      </c>
      <c r="D2" t="s">
        <v>48</v>
      </c>
      <c r="E2" t="s">
        <v>49</v>
      </c>
    </row>
    <row r="3" spans="2:5" x14ac:dyDescent="0.3">
      <c r="B3" s="10">
        <v>36</v>
      </c>
      <c r="C3" s="11">
        <v>0</v>
      </c>
      <c r="D3" s="11">
        <v>123.2</v>
      </c>
      <c r="E3" s="11">
        <v>97.86</v>
      </c>
    </row>
    <row r="4" spans="2:5" x14ac:dyDescent="0.3">
      <c r="B4" s="12">
        <v>72</v>
      </c>
      <c r="C4" s="13">
        <v>0</v>
      </c>
      <c r="D4" s="13">
        <v>125.1</v>
      </c>
      <c r="E4" s="13">
        <v>73.38</v>
      </c>
    </row>
    <row r="5" spans="2:5" x14ac:dyDescent="0.3">
      <c r="B5" s="12">
        <v>108</v>
      </c>
      <c r="C5" s="13">
        <v>0</v>
      </c>
      <c r="D5" s="13">
        <v>125.1</v>
      </c>
      <c r="E5" s="13">
        <v>93.97</v>
      </c>
    </row>
    <row r="6" spans="2:5" x14ac:dyDescent="0.3">
      <c r="B6" s="12">
        <v>144</v>
      </c>
      <c r="C6" s="13">
        <v>0</v>
      </c>
      <c r="D6" s="13">
        <v>125.2</v>
      </c>
      <c r="E6" s="13">
        <v>13.52</v>
      </c>
    </row>
    <row r="7" spans="2:5" x14ac:dyDescent="0.3">
      <c r="B7" s="12">
        <v>180</v>
      </c>
      <c r="C7" s="13">
        <v>0</v>
      </c>
      <c r="D7" s="13">
        <v>129.80000000000001</v>
      </c>
      <c r="E7" s="13">
        <v>12.93</v>
      </c>
    </row>
    <row r="8" spans="2:5" x14ac:dyDescent="0.3">
      <c r="B8" s="12">
        <v>216</v>
      </c>
      <c r="C8" s="13">
        <v>0</v>
      </c>
      <c r="D8" s="13">
        <v>596.70000000000005</v>
      </c>
      <c r="E8" s="13">
        <v>293.19</v>
      </c>
    </row>
    <row r="9" spans="2:5" x14ac:dyDescent="0.3">
      <c r="B9" s="14">
        <v>252</v>
      </c>
      <c r="C9" s="15">
        <v>0</v>
      </c>
      <c r="D9" s="15">
        <v>2205.6</v>
      </c>
      <c r="E9" s="15">
        <v>5880.77</v>
      </c>
    </row>
    <row r="10" spans="2:5" x14ac:dyDescent="0.3">
      <c r="B10" s="12">
        <v>288</v>
      </c>
      <c r="C10" s="13">
        <v>0</v>
      </c>
      <c r="D10" s="13">
        <v>3253.8</v>
      </c>
      <c r="E10" s="13">
        <v>9372.2999999999993</v>
      </c>
    </row>
    <row r="11" spans="2:5" x14ac:dyDescent="0.3">
      <c r="B11" s="12">
        <v>324</v>
      </c>
      <c r="C11" s="13">
        <v>8.42</v>
      </c>
      <c r="D11" s="13">
        <v>3360.3</v>
      </c>
      <c r="E11" s="13">
        <v>10097.93</v>
      </c>
    </row>
    <row r="12" spans="2:5" x14ac:dyDescent="0.3">
      <c r="B12" s="12">
        <v>360</v>
      </c>
      <c r="C12" s="13">
        <v>97.36</v>
      </c>
      <c r="D12" s="13">
        <v>3434.7</v>
      </c>
      <c r="E12" s="13">
        <v>10235.74</v>
      </c>
    </row>
    <row r="13" spans="2:5" x14ac:dyDescent="0.3">
      <c r="B13" s="12">
        <v>396</v>
      </c>
      <c r="C13" s="13">
        <v>361.59</v>
      </c>
      <c r="D13" s="13">
        <v>3495.3</v>
      </c>
      <c r="E13" s="13">
        <v>10486.39</v>
      </c>
    </row>
    <row r="14" spans="2:5" x14ac:dyDescent="0.3">
      <c r="B14" s="12">
        <v>432</v>
      </c>
      <c r="C14" s="13">
        <v>694.26</v>
      </c>
      <c r="D14" s="13">
        <v>3115.3</v>
      </c>
      <c r="E14" s="13">
        <v>10332.620000000001</v>
      </c>
    </row>
    <row r="15" spans="2:5" x14ac:dyDescent="0.3">
      <c r="B15" s="12">
        <v>468</v>
      </c>
      <c r="C15" s="13">
        <v>1129.8599999999999</v>
      </c>
      <c r="D15" s="13">
        <v>737.8</v>
      </c>
      <c r="E15" s="13">
        <v>43.91</v>
      </c>
    </row>
    <row r="16" spans="2:5" x14ac:dyDescent="0.3">
      <c r="B16" s="12">
        <v>504</v>
      </c>
      <c r="C16" s="13">
        <v>1415.98</v>
      </c>
      <c r="D16" s="13">
        <v>141.1</v>
      </c>
      <c r="E16" s="13">
        <v>122.91</v>
      </c>
    </row>
    <row r="17" spans="2:21" x14ac:dyDescent="0.3">
      <c r="B17" s="12">
        <v>540</v>
      </c>
      <c r="C17" s="13">
        <v>1454.28</v>
      </c>
      <c r="D17" s="13">
        <v>132.9</v>
      </c>
      <c r="E17" s="13">
        <v>113.52</v>
      </c>
    </row>
    <row r="18" spans="2:21" x14ac:dyDescent="0.3">
      <c r="B18" s="12">
        <v>576</v>
      </c>
      <c r="C18" s="13">
        <v>1327.95</v>
      </c>
      <c r="D18" s="13">
        <v>130.9</v>
      </c>
      <c r="E18" s="13">
        <v>117.21</v>
      </c>
      <c r="J18" s="31" t="s">
        <v>62</v>
      </c>
      <c r="K18" s="32"/>
      <c r="L18" s="32"/>
      <c r="M18" s="33"/>
      <c r="O18" s="31" t="s">
        <v>63</v>
      </c>
      <c r="P18" s="32"/>
      <c r="Q18" s="33"/>
      <c r="S18" s="31" t="s">
        <v>64</v>
      </c>
      <c r="T18" s="32"/>
      <c r="U18" s="33"/>
    </row>
    <row r="19" spans="2:21" x14ac:dyDescent="0.3">
      <c r="B19" s="12">
        <v>612</v>
      </c>
      <c r="C19" s="13">
        <v>877.71</v>
      </c>
      <c r="D19" s="13">
        <v>127.9</v>
      </c>
      <c r="E19" s="13">
        <v>111.15</v>
      </c>
      <c r="J19" s="1"/>
      <c r="K19" s="1" t="s">
        <v>55</v>
      </c>
      <c r="L19" s="1" t="s">
        <v>61</v>
      </c>
      <c r="M19" s="1" t="s">
        <v>65</v>
      </c>
      <c r="O19" s="1" t="str">
        <f>K19</f>
        <v>Glucose</v>
      </c>
      <c r="P19" s="1" t="str">
        <f>L19</f>
        <v>Fructose</v>
      </c>
      <c r="Q19" s="1" t="s">
        <v>65</v>
      </c>
      <c r="S19" s="1" t="str">
        <f>O19</f>
        <v>Glucose</v>
      </c>
      <c r="T19" s="1" t="str">
        <f>P19</f>
        <v>Fructose</v>
      </c>
      <c r="U19" s="1" t="s">
        <v>65</v>
      </c>
    </row>
    <row r="20" spans="2:21" x14ac:dyDescent="0.3">
      <c r="B20" s="12">
        <v>648</v>
      </c>
      <c r="C20" s="13">
        <v>397.9</v>
      </c>
      <c r="D20" s="13">
        <v>127.2</v>
      </c>
      <c r="E20" s="13">
        <v>3.17</v>
      </c>
      <c r="J20" s="1" t="s">
        <v>60</v>
      </c>
      <c r="K20" s="1">
        <v>4.4939999999999998</v>
      </c>
      <c r="L20" s="1">
        <v>4.9249999999999998</v>
      </c>
      <c r="M20" s="1">
        <f>L20-K20</f>
        <v>0.43100000000000005</v>
      </c>
      <c r="O20" s="1"/>
      <c r="P20" s="1"/>
      <c r="Q20" s="1">
        <f>P20-O20</f>
        <v>0</v>
      </c>
      <c r="S20" s="1">
        <v>0.27</v>
      </c>
      <c r="T20" s="1">
        <v>0.53</v>
      </c>
      <c r="U20" s="1">
        <f>T20-S20</f>
        <v>0.26</v>
      </c>
    </row>
    <row r="21" spans="2:21" x14ac:dyDescent="0.3">
      <c r="B21" s="12">
        <v>684</v>
      </c>
      <c r="C21" s="13">
        <v>115.09</v>
      </c>
      <c r="D21" s="13">
        <v>130</v>
      </c>
      <c r="E21" s="13">
        <v>150.94</v>
      </c>
    </row>
    <row r="22" spans="2:21" x14ac:dyDescent="0.3">
      <c r="B22" s="12">
        <v>720</v>
      </c>
      <c r="C22" s="13">
        <v>24.07</v>
      </c>
      <c r="D22" s="13">
        <v>127.3</v>
      </c>
      <c r="E22" s="13">
        <v>122.93</v>
      </c>
    </row>
    <row r="23" spans="2:21" x14ac:dyDescent="0.3">
      <c r="B23" s="12">
        <v>756</v>
      </c>
      <c r="C23" s="13">
        <v>6.81</v>
      </c>
      <c r="D23" s="13">
        <v>126.7</v>
      </c>
      <c r="E23" s="13">
        <v>120.35</v>
      </c>
    </row>
    <row r="24" spans="2:21" x14ac:dyDescent="0.3">
      <c r="B24" s="12">
        <v>792</v>
      </c>
      <c r="C24" s="13">
        <v>3.84</v>
      </c>
      <c r="D24" s="13">
        <v>126.2</v>
      </c>
      <c r="E24" s="13">
        <v>124.12</v>
      </c>
    </row>
    <row r="25" spans="2:21" x14ac:dyDescent="0.3">
      <c r="B25" s="12">
        <v>828</v>
      </c>
      <c r="C25" s="13">
        <v>4.25</v>
      </c>
      <c r="D25" s="13">
        <v>126.5</v>
      </c>
      <c r="E25" s="13">
        <v>18.2</v>
      </c>
    </row>
    <row r="26" spans="2:21" x14ac:dyDescent="0.3">
      <c r="B26" s="12">
        <v>864</v>
      </c>
      <c r="C26" s="13">
        <v>2.7</v>
      </c>
      <c r="D26" s="13">
        <v>124.4</v>
      </c>
      <c r="E26" s="13">
        <v>124.35</v>
      </c>
    </row>
    <row r="27" spans="2:21" x14ac:dyDescent="0.3">
      <c r="B27" s="12">
        <v>900</v>
      </c>
      <c r="C27" s="13">
        <v>2.76</v>
      </c>
      <c r="D27" s="13">
        <v>124.8</v>
      </c>
      <c r="E27" s="13">
        <v>10.27</v>
      </c>
    </row>
    <row r="28" spans="2:21" x14ac:dyDescent="0.3">
      <c r="B28" s="12">
        <v>936</v>
      </c>
      <c r="C28" s="13">
        <v>0</v>
      </c>
      <c r="D28" s="13">
        <v>126.9</v>
      </c>
      <c r="E28" s="13">
        <v>55.96</v>
      </c>
    </row>
    <row r="29" spans="2:21" x14ac:dyDescent="0.3">
      <c r="B29" s="12">
        <v>972</v>
      </c>
      <c r="C29" s="13">
        <v>0</v>
      </c>
      <c r="D29" s="13">
        <v>123.5</v>
      </c>
      <c r="E29" s="13">
        <v>20.58</v>
      </c>
    </row>
    <row r="30" spans="2:21" x14ac:dyDescent="0.3">
      <c r="B30" s="12">
        <v>1008</v>
      </c>
      <c r="C30" s="13">
        <v>0</v>
      </c>
      <c r="D30" s="13">
        <v>122.4</v>
      </c>
      <c r="E30" s="13">
        <v>115.78</v>
      </c>
    </row>
    <row r="31" spans="2:21" x14ac:dyDescent="0.3">
      <c r="B31" s="12">
        <v>1044</v>
      </c>
      <c r="C31" s="13">
        <v>0</v>
      </c>
      <c r="D31" s="13">
        <v>124.1</v>
      </c>
      <c r="E31" s="13">
        <v>119.98</v>
      </c>
    </row>
    <row r="32" spans="2:21" x14ac:dyDescent="0.3">
      <c r="B32" s="12">
        <v>1080</v>
      </c>
      <c r="C32" s="13">
        <v>0</v>
      </c>
      <c r="D32" s="13">
        <v>123.9</v>
      </c>
      <c r="E32" s="13">
        <v>33.82</v>
      </c>
    </row>
    <row r="33" spans="2:5" x14ac:dyDescent="0.3">
      <c r="B33" s="12">
        <v>1116</v>
      </c>
      <c r="C33" s="13">
        <v>0</v>
      </c>
      <c r="D33" s="13">
        <v>122.9</v>
      </c>
      <c r="E33" s="13">
        <v>120.22</v>
      </c>
    </row>
    <row r="34" spans="2:5" x14ac:dyDescent="0.3">
      <c r="B34" s="12">
        <v>1152</v>
      </c>
      <c r="C34" s="13">
        <v>0</v>
      </c>
      <c r="D34" s="13">
        <v>123.7</v>
      </c>
      <c r="E34" s="13">
        <v>123.32</v>
      </c>
    </row>
    <row r="35" spans="2:5" ht="15" thickBot="1" x14ac:dyDescent="0.35">
      <c r="B35" s="16">
        <v>1188</v>
      </c>
      <c r="C35" s="17">
        <v>0</v>
      </c>
      <c r="D35" s="17">
        <v>124.2</v>
      </c>
      <c r="E35" s="17">
        <v>58.58</v>
      </c>
    </row>
  </sheetData>
  <mergeCells count="3">
    <mergeCell ref="O18:Q18"/>
    <mergeCell ref="J18:M18"/>
    <mergeCell ref="S18:U18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8117A934AEAC441AF47E945F1AED0C0" ma:contentTypeVersion="19" ma:contentTypeDescription="Create a new document." ma:contentTypeScope="" ma:versionID="7272456f5b53c8ae1c345851aef95d27">
  <xsd:schema xmlns:xsd="http://www.w3.org/2001/XMLSchema" xmlns:xs="http://www.w3.org/2001/XMLSchema" xmlns:p="http://schemas.microsoft.com/office/2006/metadata/properties" xmlns:ns2="c39f1452-4462-4979-941b-c1317cfd14ce" xmlns:ns3="60199b31-2299-4531-8872-a3eaba744cbd" targetNamespace="http://schemas.microsoft.com/office/2006/metadata/properties" ma:root="true" ma:fieldsID="16ed4d68a838bfbb08a7468a1792fb8f" ns2:_="" ns3:_="">
    <xsd:import namespace="c39f1452-4462-4979-941b-c1317cfd14ce"/>
    <xsd:import namespace="60199b31-2299-4531-8872-a3eaba744cbd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AutoKeyPoints" minOccurs="0"/>
                <xsd:element ref="ns3:MediaServiceKeyPoints" minOccurs="0"/>
                <xsd:element ref="ns3:Comments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SearchProperties" minOccurs="0"/>
                <xsd:element ref="ns3:MediaServiceLocation" minOccurs="0"/>
                <xsd:element ref="ns3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39f1452-4462-4979-941b-c1317cfd14ce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2" nillable="true" ma:displayName="Taxonomy Catch All Column" ma:hidden="true" ma:list="{560181a5-df9b-427b-9891-852edd196290}" ma:internalName="TaxCatchAll" ma:showField="CatchAllData" ma:web="c39f1452-4462-4979-941b-c1317cfd14ce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0199b31-2299-4531-8872-a3eaba744cb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Comments" ma:index="18" nillable="true" ma:displayName="Comments" ma:format="Dropdown" ma:internalName="Comments">
      <xsd:simpleType>
        <xsd:restriction base="dms:Note">
          <xsd:maxLength value="255"/>
        </xsd:restriction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1" nillable="true" ma:taxonomy="true" ma:internalName="lcf76f155ced4ddcb4097134ff3c332f" ma:taxonomyFieldName="MediaServiceImageTags" ma:displayName="Image Tags" ma:readOnly="false" ma:fieldId="{5cf76f15-5ced-4ddc-b409-7134ff3c332f}" ma:taxonomyMulti="true" ma:sspId="f52a57b7-faf8-40f9-a460-bb3073308a5e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SearchProperties" ma:index="23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Location" ma:index="24" nillable="true" ma:displayName="Location" ma:description="" ma:indexed="true" ma:internalName="MediaServiceLocation" ma:readOnly="true">
      <xsd:simpleType>
        <xsd:restriction base="dms:Text"/>
      </xsd:simpleType>
    </xsd:element>
    <xsd:element name="MediaServiceObjectDetectorVersions" ma:index="25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AF42137A-B7F2-4A60-BAD9-4B8683F12BB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39f1452-4462-4979-941b-c1317cfd14ce"/>
    <ds:schemaRef ds:uri="60199b31-2299-4531-8872-a3eaba744cb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21AAFDFA-AF70-4552-A086-9BCC58150335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glucose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Nawa Punabantu Punabantu</dc:creator>
  <cp:lastModifiedBy>Punabantu, N, Mr [28820169@sun.ac.za]</cp:lastModifiedBy>
  <dcterms:created xsi:type="dcterms:W3CDTF">2015-06-05T18:17:20Z</dcterms:created>
  <dcterms:modified xsi:type="dcterms:W3CDTF">2025-07-15T20:24:39Z</dcterms:modified>
</cp:coreProperties>
</file>