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ownloads\electronics\"/>
    </mc:Choice>
  </mc:AlternateContent>
  <xr:revisionPtr revIDLastSave="0" documentId="13_ncr:1_{3DC95F52-6821-4750-8D9A-E9870B5D099E}" xr6:coauthVersionLast="45" xr6:coauthVersionMax="45" xr10:uidLastSave="{00000000-0000-0000-0000-000000000000}"/>
  <bookViews>
    <workbookView xWindow="-108" yWindow="-108" windowWidth="23256" windowHeight="12576" xr2:uid="{E201A595-32B5-454C-A91F-83C156AD2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7" i="1"/>
  <c r="E38" i="1"/>
  <c r="E36" i="1"/>
  <c r="E35" i="1"/>
  <c r="E34" i="1"/>
  <c r="E33" i="1"/>
  <c r="E32" i="1"/>
  <c r="E31" i="1"/>
  <c r="E30" i="1"/>
  <c r="E29" i="1"/>
  <c r="E28" i="1"/>
  <c r="E26" i="1"/>
  <c r="E27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<sst xmlns="http://schemas.openxmlformats.org/spreadsheetml/2006/main" count="18" uniqueCount="10">
  <si>
    <t>RC</t>
  </si>
  <si>
    <t>U1</t>
  </si>
  <si>
    <t>U2</t>
  </si>
  <si>
    <t>K</t>
  </si>
  <si>
    <t>φ</t>
  </si>
  <si>
    <t>ω</t>
  </si>
  <si>
    <t>mV</t>
  </si>
  <si>
    <t>Hz</t>
  </si>
  <si>
    <t>CR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</si>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</sst>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(</a:t>
            </a:r>
            <a:r>
              <a:rPr lang="el-GR" sz="1400" b="0" i="1" u="none" strike="noStrike" baseline="0">
                <a:effectLst/>
              </a:rPr>
              <a:t>ω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50.3</c:v>
                </c:pt>
                <c:pt idx="1">
                  <c:v>131.9</c:v>
                </c:pt>
                <c:pt idx="2">
                  <c:v>199.2</c:v>
                </c:pt>
                <c:pt idx="3">
                  <c:v>299</c:v>
                </c:pt>
                <c:pt idx="4">
                  <c:v>398.7</c:v>
                </c:pt>
                <c:pt idx="5">
                  <c:v>500.3</c:v>
                </c:pt>
                <c:pt idx="6">
                  <c:v>599.9</c:v>
                </c:pt>
                <c:pt idx="7">
                  <c:v>757.6</c:v>
                </c:pt>
                <c:pt idx="8">
                  <c:v>902.5</c:v>
                </c:pt>
                <c:pt idx="9">
                  <c:v>1001</c:v>
                </c:pt>
                <c:pt idx="10">
                  <c:v>1662</c:v>
                </c:pt>
                <c:pt idx="11">
                  <c:v>2000</c:v>
                </c:pt>
                <c:pt idx="12">
                  <c:v>2576.4899999999998</c:v>
                </c:pt>
                <c:pt idx="13">
                  <c:v>3662</c:v>
                </c:pt>
                <c:pt idx="14">
                  <c:v>3700</c:v>
                </c:pt>
                <c:pt idx="15">
                  <c:v>3999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1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0.02</c:v>
                </c:pt>
                <c:pt idx="12">
                  <c:v>0.04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F-40F5-9F74-8500BB8B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98879"/>
        <c:axId val="464214591"/>
      </c:scatterChart>
      <c:valAx>
        <c:axId val="53079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4591"/>
        <c:crosses val="autoZero"/>
        <c:crossBetween val="midCat"/>
      </c:valAx>
      <c:valAx>
        <c:axId val="4642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9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1" u="none" strike="noStrike" baseline="0">
                <a:effectLst/>
              </a:rPr>
              <a:t>φ</a:t>
            </a:r>
            <a:r>
              <a:rPr lang="el-GR" sz="1400" b="0" i="0" u="none" strike="noStrike" baseline="0"/>
              <a:t> </a:t>
            </a:r>
            <a:r>
              <a:rPr lang="en-US" sz="1400" b="0" i="0" u="none" strike="noStrike" baseline="0"/>
              <a:t>(</a:t>
            </a:r>
            <a:r>
              <a:rPr lang="el-GR" sz="1400" b="0" i="1" u="none" strike="noStrike" baseline="0">
                <a:effectLst/>
              </a:rPr>
              <a:t>ω</a:t>
            </a:r>
            <a:r>
              <a:rPr lang="en-US" sz="1400" b="0" i="1" u="none" strike="noStrike" baseline="0">
                <a:effectLst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50.3</c:v>
                </c:pt>
                <c:pt idx="1">
                  <c:v>131.9</c:v>
                </c:pt>
                <c:pt idx="2">
                  <c:v>199.2</c:v>
                </c:pt>
                <c:pt idx="3">
                  <c:v>299</c:v>
                </c:pt>
                <c:pt idx="4">
                  <c:v>398.7</c:v>
                </c:pt>
                <c:pt idx="5">
                  <c:v>500.3</c:v>
                </c:pt>
                <c:pt idx="6">
                  <c:v>599.9</c:v>
                </c:pt>
                <c:pt idx="7">
                  <c:v>757.6</c:v>
                </c:pt>
                <c:pt idx="8">
                  <c:v>902.5</c:v>
                </c:pt>
                <c:pt idx="9">
                  <c:v>1001</c:v>
                </c:pt>
                <c:pt idx="10">
                  <c:v>1662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-0.62831853071795862</c:v>
                </c:pt>
                <c:pt idx="1">
                  <c:v>-1.0053096491487337</c:v>
                </c:pt>
                <c:pt idx="2">
                  <c:v>-1.2566370614359172</c:v>
                </c:pt>
                <c:pt idx="3">
                  <c:v>-1.3327968833411243</c:v>
                </c:pt>
                <c:pt idx="4">
                  <c:v>-1.4074335088082273</c:v>
                </c:pt>
                <c:pt idx="5">
                  <c:v>-1.4137166941154069</c:v>
                </c:pt>
                <c:pt idx="6">
                  <c:v>-1.478396542865785</c:v>
                </c:pt>
                <c:pt idx="7">
                  <c:v>-1.5466302294595904</c:v>
                </c:pt>
                <c:pt idx="8">
                  <c:v>-1.5707963267948966</c:v>
                </c:pt>
                <c:pt idx="9">
                  <c:v>-1.5707963267948966</c:v>
                </c:pt>
                <c:pt idx="10">
                  <c:v>-1.5707963267948966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1-4B01-B2EB-8A775622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3007"/>
        <c:axId val="539613183"/>
      </c:scatterChart>
      <c:valAx>
        <c:axId val="53192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13183"/>
        <c:crosses val="autoZero"/>
        <c:crossBetween val="midCat"/>
      </c:valAx>
      <c:valAx>
        <c:axId val="5396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 (</a:t>
            </a:r>
            <a:r>
              <a:rPr lang="el-GR" sz="1800" b="0" i="1" baseline="0">
                <a:effectLst/>
              </a:rPr>
              <a:t>ω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Sheet1!$A$25:$A$35</c:f>
              <c:numCache>
                <c:formatCode>General</c:formatCode>
                <c:ptCount val="11"/>
                <c:pt idx="0">
                  <c:v>9.98</c:v>
                </c:pt>
                <c:pt idx="1">
                  <c:v>23.02</c:v>
                </c:pt>
                <c:pt idx="2">
                  <c:v>34.01</c:v>
                </c:pt>
                <c:pt idx="3">
                  <c:v>45.05</c:v>
                </c:pt>
                <c:pt idx="4">
                  <c:v>55</c:v>
                </c:pt>
                <c:pt idx="5">
                  <c:v>63.93</c:v>
                </c:pt>
                <c:pt idx="6">
                  <c:v>85.03</c:v>
                </c:pt>
                <c:pt idx="7">
                  <c:v>100</c:v>
                </c:pt>
                <c:pt idx="8">
                  <c:v>179.9</c:v>
                </c:pt>
                <c:pt idx="9">
                  <c:v>310.2</c:v>
                </c:pt>
                <c:pt idx="10">
                  <c:v>501</c:v>
                </c:pt>
              </c:numCache>
            </c:numRef>
          </c:xVal>
          <c:yVal>
            <c:numRef>
              <c:f>Sheet1!$D$25:$D$35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6-458C-9C5D-60CE0BDC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38527"/>
        <c:axId val="751087647"/>
      </c:scatterChart>
      <c:valAx>
        <c:axId val="53183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87647"/>
        <c:crosses val="autoZero"/>
        <c:crossBetween val="midCat"/>
      </c:valAx>
      <c:valAx>
        <c:axId val="751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3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1" baseline="0">
                <a:effectLst/>
              </a:rPr>
              <a:t>φ</a:t>
            </a:r>
            <a:r>
              <a:rPr lang="el-GR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(</a:t>
            </a:r>
            <a:r>
              <a:rPr lang="el-GR" sz="1800" b="0" i="1" baseline="0">
                <a:effectLst/>
              </a:rPr>
              <a:t>ω</a:t>
            </a:r>
            <a:r>
              <a:rPr lang="en-US" sz="1800" b="0" i="1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Sheet1!$A$25:$A$37</c:f>
              <c:numCache>
                <c:formatCode>General</c:formatCode>
                <c:ptCount val="13"/>
                <c:pt idx="0">
                  <c:v>9.98</c:v>
                </c:pt>
                <c:pt idx="1">
                  <c:v>23.02</c:v>
                </c:pt>
                <c:pt idx="2">
                  <c:v>34.01</c:v>
                </c:pt>
                <c:pt idx="3">
                  <c:v>45.05</c:v>
                </c:pt>
                <c:pt idx="4">
                  <c:v>55</c:v>
                </c:pt>
                <c:pt idx="5">
                  <c:v>63.93</c:v>
                </c:pt>
                <c:pt idx="6">
                  <c:v>85.03</c:v>
                </c:pt>
                <c:pt idx="7">
                  <c:v>100</c:v>
                </c:pt>
                <c:pt idx="8">
                  <c:v>179.9</c:v>
                </c:pt>
                <c:pt idx="9">
                  <c:v>310.2</c:v>
                </c:pt>
                <c:pt idx="10">
                  <c:v>501</c:v>
                </c:pt>
                <c:pt idx="11">
                  <c:v>1002</c:v>
                </c:pt>
                <c:pt idx="12">
                  <c:v>5376</c:v>
                </c:pt>
              </c:numCache>
            </c:numRef>
          </c:xVal>
          <c:yVal>
            <c:numRef>
              <c:f>Sheet1!$E$25:$E$37</c:f>
              <c:numCache>
                <c:formatCode>General</c:formatCode>
                <c:ptCount val="13"/>
                <c:pt idx="0">
                  <c:v>1.4137166941154069</c:v>
                </c:pt>
                <c:pt idx="1">
                  <c:v>0.94247779607693793</c:v>
                </c:pt>
                <c:pt idx="2">
                  <c:v>0.903745831854598</c:v>
                </c:pt>
                <c:pt idx="3">
                  <c:v>0.91391786286248533</c:v>
                </c:pt>
                <c:pt idx="4">
                  <c:v>0.83775804095727813</c:v>
                </c:pt>
                <c:pt idx="5">
                  <c:v>0.78539816339744828</c:v>
                </c:pt>
                <c:pt idx="6">
                  <c:v>0.78539816339744828</c:v>
                </c:pt>
                <c:pt idx="7">
                  <c:v>0.62831853071795862</c:v>
                </c:pt>
                <c:pt idx="8">
                  <c:v>0.5711986642890533</c:v>
                </c:pt>
                <c:pt idx="9">
                  <c:v>0.43196898986859661</c:v>
                </c:pt>
                <c:pt idx="10">
                  <c:v>0.25132741228718347</c:v>
                </c:pt>
                <c:pt idx="11">
                  <c:v>0.12566370614359174</c:v>
                </c:pt>
                <c:pt idx="12">
                  <c:v>0.12566370614359174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7-4277-930C-EE7B26DB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0207"/>
        <c:axId val="751082239"/>
      </c:scatterChart>
      <c:valAx>
        <c:axId val="53192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82239"/>
        <c:crosses val="autoZero"/>
        <c:crossBetween val="midCat"/>
      </c:valAx>
      <c:valAx>
        <c:axId val="7510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121920</xdr:rowOff>
    </xdr:from>
    <xdr:to>
      <xdr:col>15</xdr:col>
      <xdr:colOff>45720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3F6F5-F827-4FAE-9768-231176A8B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2</xdr:row>
      <xdr:rowOff>114300</xdr:rowOff>
    </xdr:from>
    <xdr:to>
      <xdr:col>23</xdr:col>
      <xdr:colOff>106680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BDE48-B4E5-4304-8413-0219D2EAB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251460</xdr:colOff>
      <xdr:row>22</xdr:row>
      <xdr:rowOff>53340</xdr:rowOff>
    </xdr:from>
    <xdr:to>
      <xdr:col>15</xdr:col>
      <xdr:colOff>22860</xdr:colOff>
      <xdr:row>39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D57D4-8A01-4EC4-A985-D097D7BAD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426720</xdr:colOff>
      <xdr:row>22</xdr:row>
      <xdr:rowOff>45720</xdr:rowOff>
    </xdr:from>
    <xdr:to>
      <xdr:col>23</xdr:col>
      <xdr:colOff>121920</xdr:colOff>
      <xdr:row>39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E06EBC-7AB0-430B-A07E-0914F46F7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C14A-CAFE-4E80-A22A-B64B99E272D5}">
  <dimension ref="A1:E40"/>
  <sheetViews>
    <sheetView tabSelected="1" topLeftCell="B10" workbookViewId="0">
      <selection activeCell="J20" sqref="J20"/>
    </sheetView>
  </sheetViews>
  <sheetFormatPr defaultRowHeight="14.4" x14ac:dyDescent="0.3"/>
  <sheetData>
    <row r="1" spans="1:5" x14ac:dyDescent="0.3">
      <c r="A1" s="1"/>
      <c r="C1" s="2" t="s">
        <v>0</v>
      </c>
      <c r="D1" s="1"/>
    </row>
    <row r="2" spans="1:5" x14ac:dyDescent="0.3">
      <c r="A2" s="3" t="s">
        <v>5</v>
      </c>
      <c r="B2" s="4" t="s">
        <v>1</v>
      </c>
      <c r="C2" s="4" t="s">
        <v>2</v>
      </c>
      <c r="D2" s="4" t="s">
        <v>3</v>
      </c>
      <c r="E2" s="3" t="s">
        <v>4</v>
      </c>
    </row>
    <row r="3" spans="1:5" x14ac:dyDescent="0.3">
      <c r="A3" s="5" t="s">
        <v>7</v>
      </c>
      <c r="B3" s="5" t="s">
        <v>6</v>
      </c>
      <c r="C3" s="5" t="s">
        <v>6</v>
      </c>
      <c r="D3" s="5">
        <v>1</v>
      </c>
      <c r="E3" s="5">
        <v>1</v>
      </c>
    </row>
    <row r="4" spans="1:5" x14ac:dyDescent="0.3">
      <c r="A4">
        <v>50.3</v>
      </c>
      <c r="B4">
        <v>500</v>
      </c>
      <c r="C4">
        <v>500</v>
      </c>
      <c r="D4">
        <f>C4/B4</f>
        <v>1</v>
      </c>
      <c r="E4">
        <f>-PI()/10*2</f>
        <v>-0.62831853071795862</v>
      </c>
    </row>
    <row r="5" spans="1:5" x14ac:dyDescent="0.3">
      <c r="A5">
        <v>131.9</v>
      </c>
      <c r="B5">
        <v>500</v>
      </c>
      <c r="C5">
        <v>200</v>
      </c>
      <c r="D5">
        <f t="shared" ref="D5:D18" si="0">C5/B5</f>
        <v>0.4</v>
      </c>
      <c r="E5">
        <f>-PI()/7.5*1.2*2</f>
        <v>-1.0053096491487337</v>
      </c>
    </row>
    <row r="6" spans="1:5" x14ac:dyDescent="0.3">
      <c r="A6">
        <v>199.2</v>
      </c>
      <c r="B6">
        <v>500</v>
      </c>
      <c r="C6">
        <v>100</v>
      </c>
      <c r="D6">
        <f t="shared" si="0"/>
        <v>0.2</v>
      </c>
      <c r="E6">
        <f>-2*PI()/10*2</f>
        <v>-1.2566370614359172</v>
      </c>
    </row>
    <row r="7" spans="1:5" x14ac:dyDescent="0.3">
      <c r="A7">
        <v>299</v>
      </c>
      <c r="B7">
        <v>500</v>
      </c>
      <c r="C7">
        <v>100</v>
      </c>
      <c r="D7">
        <f t="shared" si="0"/>
        <v>0.2</v>
      </c>
      <c r="E7">
        <f>-PI()/16.5*3.5*2</f>
        <v>-1.3327968833411243</v>
      </c>
    </row>
    <row r="8" spans="1:5" x14ac:dyDescent="0.3">
      <c r="A8">
        <v>398.7</v>
      </c>
      <c r="B8">
        <v>500</v>
      </c>
      <c r="C8">
        <v>50</v>
      </c>
      <c r="D8">
        <f t="shared" si="0"/>
        <v>0.1</v>
      </c>
      <c r="E8">
        <f>-2*PI()/12.5*2.8</f>
        <v>-1.4074335088082273</v>
      </c>
    </row>
    <row r="9" spans="1:5" x14ac:dyDescent="0.3">
      <c r="A9">
        <v>500.3</v>
      </c>
      <c r="B9">
        <v>500</v>
      </c>
      <c r="C9">
        <v>50</v>
      </c>
      <c r="D9">
        <f t="shared" si="0"/>
        <v>0.1</v>
      </c>
      <c r="E9">
        <f>-2*PI()/20*4.5</f>
        <v>-1.4137166941154069</v>
      </c>
    </row>
    <row r="10" spans="1:5" x14ac:dyDescent="0.3">
      <c r="A10">
        <v>599.9</v>
      </c>
      <c r="B10">
        <v>500</v>
      </c>
      <c r="C10">
        <v>50</v>
      </c>
      <c r="D10">
        <f t="shared" si="0"/>
        <v>0.1</v>
      </c>
      <c r="E10">
        <f>-2*PI()/17*4</f>
        <v>-1.478396542865785</v>
      </c>
    </row>
    <row r="11" spans="1:5" x14ac:dyDescent="0.3">
      <c r="A11">
        <v>757.6</v>
      </c>
      <c r="B11">
        <v>500</v>
      </c>
      <c r="C11">
        <v>50</v>
      </c>
      <c r="D11">
        <f t="shared" si="0"/>
        <v>0.1</v>
      </c>
      <c r="E11">
        <f>-2*PI()/13*3.2</f>
        <v>-1.5466302294595904</v>
      </c>
    </row>
    <row r="12" spans="1:5" x14ac:dyDescent="0.3">
      <c r="A12">
        <v>902.5</v>
      </c>
      <c r="B12">
        <v>500</v>
      </c>
      <c r="C12">
        <v>20</v>
      </c>
      <c r="D12">
        <f t="shared" si="0"/>
        <v>0.04</v>
      </c>
      <c r="E12">
        <f>-2*PI()/22*5.5</f>
        <v>-1.5707963267948966</v>
      </c>
    </row>
    <row r="13" spans="1:5" x14ac:dyDescent="0.3">
      <c r="A13">
        <v>1001</v>
      </c>
      <c r="B13">
        <v>500</v>
      </c>
      <c r="C13">
        <v>20</v>
      </c>
      <c r="D13">
        <f t="shared" si="0"/>
        <v>0.04</v>
      </c>
      <c r="E13">
        <f>-2*PI()/4*1</f>
        <v>-1.5707963267948966</v>
      </c>
    </row>
    <row r="14" spans="1:5" x14ac:dyDescent="0.3">
      <c r="A14">
        <v>1662</v>
      </c>
      <c r="B14">
        <v>500</v>
      </c>
      <c r="C14">
        <v>20</v>
      </c>
      <c r="D14">
        <f t="shared" si="0"/>
        <v>0.04</v>
      </c>
      <c r="E14">
        <f>-2*PI()/12*3</f>
        <v>-1.5707963267948966</v>
      </c>
    </row>
    <row r="15" spans="1:5" x14ac:dyDescent="0.3">
      <c r="A15">
        <v>2000</v>
      </c>
      <c r="B15">
        <v>500</v>
      </c>
      <c r="C15">
        <v>10</v>
      </c>
      <c r="D15">
        <f t="shared" si="0"/>
        <v>0.02</v>
      </c>
      <c r="E15">
        <f>-2*PI()/10*2.3</f>
        <v>-1.4451326206513047</v>
      </c>
    </row>
    <row r="16" spans="1:5" x14ac:dyDescent="0.3">
      <c r="A16">
        <v>2576.4899999999998</v>
      </c>
      <c r="B16">
        <v>500</v>
      </c>
      <c r="C16">
        <v>20</v>
      </c>
      <c r="D16">
        <f t="shared" si="0"/>
        <v>0.04</v>
      </c>
      <c r="E16">
        <f>-2*PI()/8*2</f>
        <v>-1.5707963267948966</v>
      </c>
    </row>
    <row r="17" spans="1:5" x14ac:dyDescent="0.3">
      <c r="A17">
        <v>3662</v>
      </c>
      <c r="B17">
        <v>500</v>
      </c>
      <c r="C17">
        <v>10</v>
      </c>
      <c r="D17">
        <f t="shared" si="0"/>
        <v>0.02</v>
      </c>
      <c r="E17">
        <f>-2*PI()/5.5*1.2</f>
        <v>-1.3708767942937279</v>
      </c>
    </row>
    <row r="18" spans="1:5" x14ac:dyDescent="0.3">
      <c r="A18">
        <v>3700</v>
      </c>
      <c r="B18">
        <v>500</v>
      </c>
      <c r="C18">
        <v>10</v>
      </c>
      <c r="D18">
        <f t="shared" si="0"/>
        <v>0.02</v>
      </c>
      <c r="E18">
        <f>-2*PI()/14*3.5</f>
        <v>-1.5707963267948966</v>
      </c>
    </row>
    <row r="19" spans="1:5" x14ac:dyDescent="0.3">
      <c r="A19">
        <v>3999</v>
      </c>
      <c r="B19">
        <v>500</v>
      </c>
      <c r="C19">
        <v>10</v>
      </c>
      <c r="D19">
        <f>C19/B19</f>
        <v>0.02</v>
      </c>
      <c r="E19">
        <f>-2*PI()/12*3</f>
        <v>-1.5707963267948966</v>
      </c>
    </row>
    <row r="22" spans="1:5" x14ac:dyDescent="0.3">
      <c r="C22" s="2" t="s">
        <v>8</v>
      </c>
    </row>
    <row r="23" spans="1:5" x14ac:dyDescent="0.3">
      <c r="A23" s="3" t="s">
        <v>5</v>
      </c>
      <c r="B23" s="4" t="s">
        <v>1</v>
      </c>
      <c r="C23" s="4" t="s">
        <v>2</v>
      </c>
      <c r="D23" s="4" t="s">
        <v>3</v>
      </c>
      <c r="E23" s="3" t="s">
        <v>4</v>
      </c>
    </row>
    <row r="24" spans="1:5" x14ac:dyDescent="0.3">
      <c r="A24" s="5" t="s">
        <v>7</v>
      </c>
      <c r="B24" s="5" t="s">
        <v>9</v>
      </c>
      <c r="C24" s="5" t="s">
        <v>9</v>
      </c>
      <c r="D24" s="5">
        <v>1</v>
      </c>
      <c r="E24" s="5">
        <v>1</v>
      </c>
    </row>
    <row r="25" spans="1:5" x14ac:dyDescent="0.3">
      <c r="A25">
        <v>9.98</v>
      </c>
      <c r="B25">
        <v>2</v>
      </c>
      <c r="C25">
        <v>0.5</v>
      </c>
      <c r="D25">
        <f>C25/B25</f>
        <v>0.25</v>
      </c>
      <c r="E25">
        <f>2*PI()/20*4.5</f>
        <v>1.4137166941154069</v>
      </c>
    </row>
    <row r="26" spans="1:5" x14ac:dyDescent="0.3">
      <c r="A26">
        <v>23.02</v>
      </c>
      <c r="B26">
        <v>2</v>
      </c>
      <c r="C26">
        <v>1</v>
      </c>
      <c r="D26">
        <f t="shared" ref="D26:D40" si="1">C26/B26</f>
        <v>0.5</v>
      </c>
      <c r="E26">
        <f>2*PI()/22*3.3</f>
        <v>0.94247779607693793</v>
      </c>
    </row>
    <row r="27" spans="1:5" x14ac:dyDescent="0.3">
      <c r="A27">
        <v>34.01</v>
      </c>
      <c r="B27">
        <v>2</v>
      </c>
      <c r="C27">
        <v>1</v>
      </c>
      <c r="D27">
        <f t="shared" si="1"/>
        <v>0.5</v>
      </c>
      <c r="E27">
        <f>2*PI()/14.6*2.1</f>
        <v>0.903745831854598</v>
      </c>
    </row>
    <row r="28" spans="1:5" x14ac:dyDescent="0.3">
      <c r="A28">
        <v>45.05</v>
      </c>
      <c r="B28">
        <v>2</v>
      </c>
      <c r="C28">
        <v>1</v>
      </c>
      <c r="D28">
        <f t="shared" si="1"/>
        <v>0.5</v>
      </c>
      <c r="E28">
        <f>2*PI()/11*1.6</f>
        <v>0.91391786286248533</v>
      </c>
    </row>
    <row r="29" spans="1:5" x14ac:dyDescent="0.3">
      <c r="A29">
        <v>55</v>
      </c>
      <c r="B29">
        <v>2</v>
      </c>
      <c r="C29">
        <v>1</v>
      </c>
      <c r="D29">
        <f t="shared" si="1"/>
        <v>0.5</v>
      </c>
      <c r="E29">
        <f>2*PI()/9*1.2</f>
        <v>0.83775804095727813</v>
      </c>
    </row>
    <row r="30" spans="1:5" x14ac:dyDescent="0.3">
      <c r="A30">
        <v>63.93</v>
      </c>
      <c r="B30">
        <v>2</v>
      </c>
      <c r="C30">
        <v>2</v>
      </c>
      <c r="D30">
        <f t="shared" si="1"/>
        <v>1</v>
      </c>
      <c r="E30">
        <f>2*PI()/14.4*1.8</f>
        <v>0.78539816339744828</v>
      </c>
    </row>
    <row r="31" spans="1:5" x14ac:dyDescent="0.3">
      <c r="A31">
        <v>85.03</v>
      </c>
      <c r="B31">
        <v>2</v>
      </c>
      <c r="C31">
        <v>2</v>
      </c>
      <c r="D31">
        <f t="shared" si="1"/>
        <v>1</v>
      </c>
      <c r="E31">
        <f>2*PI()/12*1.5</f>
        <v>0.78539816339744828</v>
      </c>
    </row>
    <row r="32" spans="1:5" x14ac:dyDescent="0.3">
      <c r="A32">
        <v>100</v>
      </c>
      <c r="B32">
        <v>2</v>
      </c>
      <c r="C32">
        <v>2</v>
      </c>
      <c r="D32">
        <f t="shared" si="1"/>
        <v>1</v>
      </c>
      <c r="E32">
        <f>2*PI()/10*1</f>
        <v>0.62831853071795862</v>
      </c>
    </row>
    <row r="33" spans="1:5" x14ac:dyDescent="0.3">
      <c r="A33">
        <v>179.9</v>
      </c>
      <c r="B33">
        <v>2</v>
      </c>
      <c r="C33">
        <v>2</v>
      </c>
      <c r="D33">
        <f t="shared" si="1"/>
        <v>1</v>
      </c>
      <c r="E33">
        <f>2*PI()/11*1</f>
        <v>0.5711986642890533</v>
      </c>
    </row>
    <row r="34" spans="1:5" x14ac:dyDescent="0.3">
      <c r="A34">
        <v>310.2</v>
      </c>
      <c r="B34">
        <v>2</v>
      </c>
      <c r="C34">
        <v>2</v>
      </c>
      <c r="D34">
        <f t="shared" si="1"/>
        <v>1</v>
      </c>
      <c r="E34">
        <f>2*PI()/16*1.1</f>
        <v>0.43196898986859661</v>
      </c>
    </row>
    <row r="35" spans="1:5" x14ac:dyDescent="0.3">
      <c r="A35">
        <v>501</v>
      </c>
      <c r="B35">
        <v>2</v>
      </c>
      <c r="C35">
        <v>2</v>
      </c>
      <c r="D35">
        <f t="shared" si="1"/>
        <v>1</v>
      </c>
      <c r="E35">
        <f>2*PI()/10*0.4</f>
        <v>0.25132741228718347</v>
      </c>
    </row>
    <row r="36" spans="1:5" x14ac:dyDescent="0.3">
      <c r="A36">
        <v>1002</v>
      </c>
      <c r="B36">
        <v>2</v>
      </c>
      <c r="C36">
        <v>2</v>
      </c>
      <c r="D36">
        <f t="shared" si="1"/>
        <v>1</v>
      </c>
      <c r="E36">
        <f>2*PI()/10*0.2</f>
        <v>0.12566370614359174</v>
      </c>
    </row>
    <row r="37" spans="1:5" x14ac:dyDescent="0.3">
      <c r="A37">
        <v>5376</v>
      </c>
      <c r="B37">
        <v>2</v>
      </c>
      <c r="C37">
        <v>2</v>
      </c>
      <c r="D37">
        <f t="shared" si="1"/>
        <v>1</v>
      </c>
      <c r="E37">
        <f>2*PI()/10*0.2</f>
        <v>0.12566370614359174</v>
      </c>
    </row>
    <row r="38" spans="1:5" x14ac:dyDescent="0.3">
      <c r="A38">
        <v>10300</v>
      </c>
      <c r="B38">
        <v>2</v>
      </c>
      <c r="C38">
        <v>2</v>
      </c>
      <c r="D38">
        <f t="shared" si="1"/>
        <v>1</v>
      </c>
      <c r="E38">
        <f>2*PI()/10*0.2</f>
        <v>0.12566370614359174</v>
      </c>
    </row>
    <row r="39" spans="1:5" x14ac:dyDescent="0.3">
      <c r="A39">
        <v>28120</v>
      </c>
      <c r="B39">
        <v>2</v>
      </c>
      <c r="C39">
        <v>2</v>
      </c>
      <c r="D39">
        <f t="shared" si="1"/>
        <v>1</v>
      </c>
      <c r="E39">
        <f>2*PI()/10*0.2</f>
        <v>0.12566370614359174</v>
      </c>
    </row>
    <row r="40" spans="1:5" x14ac:dyDescent="0.3">
      <c r="A40">
        <v>100000</v>
      </c>
      <c r="B40">
        <v>2</v>
      </c>
      <c r="C40">
        <v>2</v>
      </c>
      <c r="D40">
        <f t="shared" si="1"/>
        <v>1</v>
      </c>
      <c r="E40">
        <f>2*PI()/10*0.2</f>
        <v>0.12566370614359174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Гриценяк</dc:creator>
  <cp:lastModifiedBy>Александра Гриценяк</cp:lastModifiedBy>
  <dcterms:created xsi:type="dcterms:W3CDTF">2020-06-18T15:01:13Z</dcterms:created>
  <dcterms:modified xsi:type="dcterms:W3CDTF">2020-06-18T18:20:28Z</dcterms:modified>
</cp:coreProperties>
</file>