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FDE867E3-3B25-4A83-9DC2-870023D94DB4}" xr6:coauthVersionLast="47" xr6:coauthVersionMax="47" xr10:uidLastSave="{00000000-0000-0000-0000-000000000000}"/>
  <bookViews>
    <workbookView xWindow="-108" yWindow="-108" windowWidth="23256" windowHeight="12456" xr2:uid="{C2ECC348-30D2-4233-AD6E-67122D533787}"/>
  </bookViews>
  <sheets>
    <sheet name="ejercicio 1 " sheetId="1" r:id="rId1"/>
    <sheet name="ejercicio 2" sheetId="2" r:id="rId2"/>
    <sheet name="ejercicio 3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B21" i="3"/>
  <c r="B20" i="3"/>
  <c r="D21" i="3"/>
  <c r="D20" i="3"/>
  <c r="D19" i="3"/>
  <c r="B17" i="3"/>
  <c r="C16" i="3"/>
  <c r="D17" i="3"/>
  <c r="C17" i="3"/>
  <c r="D16" i="3"/>
  <c r="B16" i="3"/>
  <c r="D15" i="3"/>
  <c r="C15" i="3"/>
  <c r="B15" i="3"/>
  <c r="D14" i="3"/>
  <c r="C14" i="3"/>
  <c r="B14" i="3"/>
  <c r="F6" i="3"/>
  <c r="F7" i="3"/>
  <c r="F8" i="3"/>
  <c r="F9" i="3"/>
  <c r="F10" i="3"/>
  <c r="F11" i="3"/>
  <c r="F5" i="3"/>
  <c r="E6" i="3"/>
  <c r="E7" i="3"/>
  <c r="E8" i="3"/>
  <c r="E9" i="3"/>
  <c r="E10" i="3"/>
  <c r="E11" i="3"/>
  <c r="E5" i="3"/>
  <c r="B18" i="2"/>
  <c r="B17" i="2"/>
  <c r="B16" i="2"/>
  <c r="H5" i="2"/>
  <c r="H6" i="2"/>
  <c r="H7" i="2"/>
  <c r="H8" i="2"/>
  <c r="H9" i="2"/>
  <c r="H10" i="2"/>
  <c r="H11" i="2"/>
  <c r="H12" i="2"/>
  <c r="H13" i="2"/>
  <c r="H14" i="2"/>
  <c r="H4" i="2"/>
  <c r="G5" i="2"/>
  <c r="G6" i="2"/>
  <c r="G7" i="2"/>
  <c r="G8" i="2"/>
  <c r="G9" i="2"/>
  <c r="G10" i="2"/>
  <c r="G11" i="2"/>
  <c r="G12" i="2"/>
  <c r="G13" i="2"/>
  <c r="G14" i="2"/>
  <c r="G4" i="2"/>
  <c r="F5" i="2"/>
  <c r="F6" i="2"/>
  <c r="F7" i="2"/>
  <c r="F8" i="2"/>
  <c r="F9" i="2"/>
  <c r="F10" i="2"/>
  <c r="F11" i="2"/>
  <c r="F12" i="2"/>
  <c r="F13" i="2"/>
  <c r="F14" i="2"/>
  <c r="F4" i="2"/>
  <c r="E5" i="2"/>
  <c r="E6" i="2"/>
  <c r="E7" i="2"/>
  <c r="E8" i="2"/>
  <c r="E9" i="2"/>
  <c r="E10" i="2"/>
  <c r="E11" i="2"/>
  <c r="E12" i="2"/>
  <c r="E13" i="2"/>
  <c r="E14" i="2"/>
  <c r="E4" i="2"/>
  <c r="D5" i="2"/>
  <c r="D6" i="2"/>
  <c r="D7" i="2"/>
  <c r="D8" i="2"/>
  <c r="D9" i="2"/>
  <c r="D10" i="2"/>
  <c r="D11" i="2"/>
  <c r="D12" i="2"/>
  <c r="D13" i="2"/>
  <c r="D14" i="2"/>
  <c r="D4" i="2"/>
  <c r="C5" i="2"/>
  <c r="C6" i="2"/>
  <c r="C7" i="2"/>
  <c r="C8" i="2"/>
  <c r="C9" i="2"/>
  <c r="C10" i="2"/>
  <c r="C11" i="2"/>
  <c r="C12" i="2"/>
  <c r="C13" i="2"/>
  <c r="C14" i="2"/>
  <c r="C4" i="2"/>
  <c r="D7" i="1"/>
  <c r="D8" i="1"/>
  <c r="D9" i="1"/>
  <c r="B13" i="1" s="1"/>
  <c r="D10" i="1"/>
  <c r="B12" i="1" s="1"/>
  <c r="D6" i="1"/>
</calcChain>
</file>

<file path=xl/sharedStrings.xml><?xml version="1.0" encoding="utf-8"?>
<sst xmlns="http://schemas.openxmlformats.org/spreadsheetml/2006/main" count="62" uniqueCount="62">
  <si>
    <t>ALUMNOS</t>
  </si>
  <si>
    <t>TRABAJOS PRACTICOS</t>
  </si>
  <si>
    <t>EVALUACIÓN</t>
  </si>
  <si>
    <t>PROMEDIO</t>
  </si>
  <si>
    <t xml:space="preserve">ABALSAMO, Elena </t>
  </si>
  <si>
    <t>MARTINEZ, Fernando</t>
  </si>
  <si>
    <t>VARANGOT, Juan</t>
  </si>
  <si>
    <t xml:space="preserve">VIDELA, Fernanda </t>
  </si>
  <si>
    <t>ALETTO, Emiliano</t>
  </si>
  <si>
    <t xml:space="preserve">NOTAS DE INFORMATICA </t>
  </si>
  <si>
    <t>Mayor promedio:</t>
  </si>
  <si>
    <t xml:space="preserve">menor promedio: </t>
  </si>
  <si>
    <t xml:space="preserve">MARCA </t>
  </si>
  <si>
    <t xml:space="preserve">PRECIO  </t>
  </si>
  <si>
    <t xml:space="preserve">PRECIO CONTADO </t>
  </si>
  <si>
    <t>INTERESES 10%</t>
  </si>
  <si>
    <t xml:space="preserve">PRECIO CON INTERESES </t>
  </si>
  <si>
    <t xml:space="preserve">VALOR EN 24 CUOTAS </t>
  </si>
  <si>
    <t xml:space="preserve">VALOR EN 36 CUOTAS </t>
  </si>
  <si>
    <t>IVA 21%</t>
  </si>
  <si>
    <t>Chevrolet Corsa City</t>
  </si>
  <si>
    <t xml:space="preserve">Citroen C4 </t>
  </si>
  <si>
    <t xml:space="preserve">Fiat Palio Weekend </t>
  </si>
  <si>
    <t>Fiat Siena</t>
  </si>
  <si>
    <t>Ford Explorer XLT 4x4</t>
  </si>
  <si>
    <t>Ford Ranger XLT 4x4</t>
  </si>
  <si>
    <t>Peugeot 306</t>
  </si>
  <si>
    <t xml:space="preserve">RenaulT Laguna </t>
  </si>
  <si>
    <t xml:space="preserve">Suzuki Fun </t>
  </si>
  <si>
    <t>Volkswagen Gol</t>
  </si>
  <si>
    <t xml:space="preserve">Volkswagen Suran </t>
  </si>
  <si>
    <t xml:space="preserve">Mayor precio con interes </t>
  </si>
  <si>
    <t xml:space="preserve">Promedio valor en 24 cuotas </t>
  </si>
  <si>
    <t xml:space="preserve">Promedio valor en 36 cuotas </t>
  </si>
  <si>
    <t>Turismo en vacaciones 2009</t>
  </si>
  <si>
    <t xml:space="preserve">ciudades </t>
  </si>
  <si>
    <t xml:space="preserve">Mar de pata </t>
  </si>
  <si>
    <t xml:space="preserve">Pinamar </t>
  </si>
  <si>
    <t xml:space="preserve">Miramar </t>
  </si>
  <si>
    <t xml:space="preserve">Puenta del Este </t>
  </si>
  <si>
    <t xml:space="preserve">Colonia </t>
  </si>
  <si>
    <t xml:space="preserve">Buzios </t>
  </si>
  <si>
    <t xml:space="preserve">Mes de Enero </t>
  </si>
  <si>
    <t xml:space="preserve">Mes de Febrero </t>
  </si>
  <si>
    <t xml:space="preserve"> Mes de Marzo </t>
  </si>
  <si>
    <t xml:space="preserve">Promedio por Ciudad </t>
  </si>
  <si>
    <t xml:space="preserve">Total por Ciudad </t>
  </si>
  <si>
    <t xml:space="preserve">Total Mensual </t>
  </si>
  <si>
    <t xml:space="preserve">Promedio </t>
  </si>
  <si>
    <t xml:space="preserve">Maximo </t>
  </si>
  <si>
    <t xml:space="preserve">Minimo </t>
  </si>
  <si>
    <t xml:space="preserve">Total de turistas en Argentina </t>
  </si>
  <si>
    <t xml:space="preserve">Total de turistas en Uruguay </t>
  </si>
  <si>
    <t>Total de turistas en Brasil</t>
  </si>
  <si>
    <t xml:space="preserve">Promedio Argentina </t>
  </si>
  <si>
    <t>Promedio Uruguat</t>
  </si>
  <si>
    <t xml:space="preserve">Argentina: Mar, Plata, Pinamar, Miramar </t>
  </si>
  <si>
    <t xml:space="preserve">Uruguay: Punta de Este, Colonia </t>
  </si>
  <si>
    <t xml:space="preserve">Brasil: Camboriu, Buzlos </t>
  </si>
  <si>
    <t>Camboriu</t>
  </si>
  <si>
    <t>Fecha actual:</t>
  </si>
  <si>
    <t xml:space="preserve">Promerio Brasil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</si>
</sst>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$-80A]#,##0.00"/>
    <numFmt numFmtId="166" formatCode="[$-580A]dddd\,\ dd&quot; de &quot;mmmm&quot; de &quot;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164" fontId="0" fillId="3" borderId="1" xfId="0" applyNumberForma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165" fontId="0" fillId="0" borderId="1" xfId="0" applyNumberFormat="1" applyBorder="1" applyAlignment="1">
      <alignment horizontal="right" vertical="center" wrapText="1"/>
    </xf>
    <xf numFmtId="165" fontId="0" fillId="0" borderId="1" xfId="0" applyNumberFormat="1" applyBorder="1"/>
    <xf numFmtId="165" fontId="0" fillId="5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5" fontId="0" fillId="5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0257-B4FE-405A-967F-ED28761FADCC}">
  <dimension ref="A2:D13"/>
  <sheetViews>
    <sheetView tabSelected="1" zoomScale="157" workbookViewId="0">
      <selection activeCell="F12" sqref="F12"/>
    </sheetView>
  </sheetViews>
  <sheetFormatPr baseColWidth="10" defaultRowHeight="14.4" x14ac:dyDescent="0.3"/>
  <cols>
    <col min="1" max="1" width="18.6640625" bestFit="1" customWidth="1"/>
    <col min="3" max="3" width="13.33203125" customWidth="1"/>
    <col min="4" max="4" width="10.88671875" bestFit="1" customWidth="1"/>
  </cols>
  <sheetData>
    <row r="2" spans="1:4" x14ac:dyDescent="0.3">
      <c r="D2" s="7">
        <v>45720</v>
      </c>
    </row>
    <row r="4" spans="1:4" ht="15.6" x14ac:dyDescent="0.3">
      <c r="A4" s="3" t="s">
        <v>9</v>
      </c>
      <c r="B4" s="2"/>
      <c r="C4" s="2"/>
      <c r="D4" s="2"/>
    </row>
    <row r="5" spans="1:4" ht="28.8" x14ac:dyDescent="0.3">
      <c r="A5" s="8" t="s">
        <v>0</v>
      </c>
      <c r="B5" s="8" t="s">
        <v>1</v>
      </c>
      <c r="C5" s="8" t="s">
        <v>2</v>
      </c>
      <c r="D5" s="8" t="s">
        <v>3</v>
      </c>
    </row>
    <row r="6" spans="1:4" x14ac:dyDescent="0.3">
      <c r="A6" s="5" t="s">
        <v>4</v>
      </c>
      <c r="B6" s="5">
        <v>7</v>
      </c>
      <c r="C6" s="5">
        <v>7</v>
      </c>
      <c r="D6" s="9">
        <f>AVERAGE(B6:C6)</f>
        <v>7</v>
      </c>
    </row>
    <row r="7" spans="1:4" x14ac:dyDescent="0.3">
      <c r="A7" s="5" t="s">
        <v>8</v>
      </c>
      <c r="B7" s="5">
        <v>8</v>
      </c>
      <c r="C7" s="5">
        <v>7</v>
      </c>
      <c r="D7" s="9">
        <f t="shared" ref="D7:D10" si="0">AVERAGE(B7:C7)</f>
        <v>7.5</v>
      </c>
    </row>
    <row r="8" spans="1:4" x14ac:dyDescent="0.3">
      <c r="A8" s="5" t="s">
        <v>5</v>
      </c>
      <c r="B8" s="5">
        <v>8</v>
      </c>
      <c r="C8" s="5">
        <v>4</v>
      </c>
      <c r="D8" s="9">
        <f t="shared" si="0"/>
        <v>6</v>
      </c>
    </row>
    <row r="9" spans="1:4" x14ac:dyDescent="0.3">
      <c r="A9" s="5" t="s">
        <v>6</v>
      </c>
      <c r="B9" s="5">
        <v>6</v>
      </c>
      <c r="C9" s="5">
        <v>4</v>
      </c>
      <c r="D9" s="9">
        <f t="shared" si="0"/>
        <v>5</v>
      </c>
    </row>
    <row r="10" spans="1:4" x14ac:dyDescent="0.3">
      <c r="A10" s="5" t="s">
        <v>7</v>
      </c>
      <c r="B10" s="5">
        <v>9</v>
      </c>
      <c r="C10" s="5">
        <v>8</v>
      </c>
      <c r="D10" s="9">
        <f t="shared" si="0"/>
        <v>8.5</v>
      </c>
    </row>
    <row r="12" spans="1:4" x14ac:dyDescent="0.3">
      <c r="A12" s="6" t="s">
        <v>10</v>
      </c>
      <c r="B12" s="9">
        <f>D10</f>
        <v>8.5</v>
      </c>
    </row>
    <row r="13" spans="1:4" x14ac:dyDescent="0.3">
      <c r="A13" s="6" t="s">
        <v>11</v>
      </c>
      <c r="B13" s="9">
        <f>D9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5CEB-D09C-43C3-BBE2-2815FE3E8185}">
  <dimension ref="A3:I18"/>
  <sheetViews>
    <sheetView zoomScale="120" zoomScaleNormal="190" workbookViewId="0">
      <selection activeCell="K10" sqref="K10"/>
    </sheetView>
  </sheetViews>
  <sheetFormatPr baseColWidth="10" defaultRowHeight="14.4" x14ac:dyDescent="0.3"/>
  <cols>
    <col min="1" max="1" width="18.77734375" bestFit="1" customWidth="1"/>
    <col min="2" max="2" width="12.6640625" bestFit="1" customWidth="1"/>
  </cols>
  <sheetData>
    <row r="3" spans="1:9" ht="28.8" x14ac:dyDescent="0.3">
      <c r="A3" s="4" t="s">
        <v>12</v>
      </c>
      <c r="B3" s="4" t="s">
        <v>13</v>
      </c>
      <c r="C3" s="4" t="s">
        <v>19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1"/>
    </row>
    <row r="4" spans="1:9" x14ac:dyDescent="0.3">
      <c r="A4" s="4" t="s">
        <v>20</v>
      </c>
      <c r="B4" s="10">
        <v>39450</v>
      </c>
      <c r="C4" s="12">
        <f>B4*0.21</f>
        <v>8284.5</v>
      </c>
      <c r="D4" s="12">
        <f>B4+0.21</f>
        <v>39450.21</v>
      </c>
      <c r="E4" s="12">
        <f>D4*0.1</f>
        <v>3945.0210000000002</v>
      </c>
      <c r="F4" s="12">
        <f>D4+E4</f>
        <v>43395.231</v>
      </c>
      <c r="G4" s="12">
        <f>F4/24</f>
        <v>1808.1346249999999</v>
      </c>
      <c r="H4" s="12">
        <f>F4/36</f>
        <v>1205.4230833333334</v>
      </c>
      <c r="I4" s="1"/>
    </row>
    <row r="5" spans="1:9" x14ac:dyDescent="0.3">
      <c r="A5" s="5" t="s">
        <v>21</v>
      </c>
      <c r="B5" s="11">
        <v>63000</v>
      </c>
      <c r="C5" s="12">
        <f t="shared" ref="C5:C14" si="0">B5*0.21</f>
        <v>13230</v>
      </c>
      <c r="D5" s="12">
        <f t="shared" ref="D5:D14" si="1">B5+0.21</f>
        <v>63000.21</v>
      </c>
      <c r="E5" s="12">
        <f t="shared" ref="E5:E14" si="2">D5*0.1</f>
        <v>6300.0210000000006</v>
      </c>
      <c r="F5" s="12">
        <f t="shared" ref="F5:F14" si="3">D5+E5</f>
        <v>69300.231</v>
      </c>
      <c r="G5" s="12">
        <f t="shared" ref="G5:G14" si="4">F5/24</f>
        <v>2887.5096250000001</v>
      </c>
      <c r="H5" s="12">
        <f t="shared" ref="H5:H14" si="5">F5/36</f>
        <v>1925.0064166666666</v>
      </c>
    </row>
    <row r="6" spans="1:9" x14ac:dyDescent="0.3">
      <c r="A6" s="5" t="s">
        <v>22</v>
      </c>
      <c r="B6" s="11">
        <v>54400</v>
      </c>
      <c r="C6" s="12">
        <f t="shared" si="0"/>
        <v>11424</v>
      </c>
      <c r="D6" s="12">
        <f t="shared" si="1"/>
        <v>54400.21</v>
      </c>
      <c r="E6" s="12">
        <f t="shared" si="2"/>
        <v>5440.0210000000006</v>
      </c>
      <c r="F6" s="12">
        <f t="shared" si="3"/>
        <v>59840.231</v>
      </c>
      <c r="G6" s="12">
        <f t="shared" si="4"/>
        <v>2493.3429583333332</v>
      </c>
      <c r="H6" s="12">
        <f t="shared" si="5"/>
        <v>1662.2286388888888</v>
      </c>
    </row>
    <row r="7" spans="1:9" x14ac:dyDescent="0.3">
      <c r="A7" s="5" t="s">
        <v>23</v>
      </c>
      <c r="B7" s="11">
        <v>37200</v>
      </c>
      <c r="C7" s="12">
        <f t="shared" si="0"/>
        <v>7812</v>
      </c>
      <c r="D7" s="12">
        <f t="shared" si="1"/>
        <v>37200.21</v>
      </c>
      <c r="E7" s="12">
        <f t="shared" si="2"/>
        <v>3720.0210000000002</v>
      </c>
      <c r="F7" s="12">
        <f t="shared" si="3"/>
        <v>40920.231</v>
      </c>
      <c r="G7" s="12">
        <f t="shared" si="4"/>
        <v>1705.0096249999999</v>
      </c>
      <c r="H7" s="12">
        <f t="shared" si="5"/>
        <v>1136.6730833333334</v>
      </c>
    </row>
    <row r="8" spans="1:9" x14ac:dyDescent="0.3">
      <c r="A8" s="5" t="s">
        <v>24</v>
      </c>
      <c r="B8" s="11">
        <v>42900</v>
      </c>
      <c r="C8" s="12">
        <f t="shared" si="0"/>
        <v>9009</v>
      </c>
      <c r="D8" s="12">
        <f t="shared" si="1"/>
        <v>42900.21</v>
      </c>
      <c r="E8" s="12">
        <f t="shared" si="2"/>
        <v>4290.0209999999997</v>
      </c>
      <c r="F8" s="12">
        <f t="shared" si="3"/>
        <v>47190.231</v>
      </c>
      <c r="G8" s="12">
        <f t="shared" si="4"/>
        <v>1966.2596249999999</v>
      </c>
      <c r="H8" s="12">
        <f t="shared" si="5"/>
        <v>1310.8397500000001</v>
      </c>
    </row>
    <row r="9" spans="1:9" x14ac:dyDescent="0.3">
      <c r="A9" s="5" t="s">
        <v>25</v>
      </c>
      <c r="B9" s="11">
        <v>66600</v>
      </c>
      <c r="C9" s="12">
        <f t="shared" si="0"/>
        <v>13986</v>
      </c>
      <c r="D9" s="12">
        <f t="shared" si="1"/>
        <v>66600.210000000006</v>
      </c>
      <c r="E9" s="12">
        <f t="shared" si="2"/>
        <v>6660.0210000000006</v>
      </c>
      <c r="F9" s="12">
        <f t="shared" si="3"/>
        <v>73260.231</v>
      </c>
      <c r="G9" s="12">
        <f t="shared" si="4"/>
        <v>3052.5096250000001</v>
      </c>
      <c r="H9" s="12">
        <f t="shared" si="5"/>
        <v>2035.0064166666666</v>
      </c>
    </row>
    <row r="10" spans="1:9" x14ac:dyDescent="0.3">
      <c r="A10" s="5" t="s">
        <v>26</v>
      </c>
      <c r="B10" s="11">
        <v>25000</v>
      </c>
      <c r="C10" s="12">
        <f t="shared" si="0"/>
        <v>5250</v>
      </c>
      <c r="D10" s="12">
        <f t="shared" si="1"/>
        <v>25000.21</v>
      </c>
      <c r="E10" s="12">
        <f t="shared" si="2"/>
        <v>2500.0210000000002</v>
      </c>
      <c r="F10" s="12">
        <f t="shared" si="3"/>
        <v>27500.231</v>
      </c>
      <c r="G10" s="12">
        <f t="shared" si="4"/>
        <v>1145.8429583333334</v>
      </c>
      <c r="H10" s="12">
        <f t="shared" si="5"/>
        <v>763.89530555555552</v>
      </c>
    </row>
    <row r="11" spans="1:9" x14ac:dyDescent="0.3">
      <c r="A11" s="5" t="s">
        <v>27</v>
      </c>
      <c r="B11" s="11">
        <v>29500</v>
      </c>
      <c r="C11" s="12">
        <f t="shared" si="0"/>
        <v>6195</v>
      </c>
      <c r="D11" s="12">
        <f t="shared" si="1"/>
        <v>29500.21</v>
      </c>
      <c r="E11" s="12">
        <f t="shared" si="2"/>
        <v>2950.0210000000002</v>
      </c>
      <c r="F11" s="12">
        <f t="shared" si="3"/>
        <v>32450.231</v>
      </c>
      <c r="G11" s="12">
        <f t="shared" si="4"/>
        <v>1352.0929583333334</v>
      </c>
      <c r="H11" s="12">
        <f t="shared" si="5"/>
        <v>901.39530555555552</v>
      </c>
    </row>
    <row r="12" spans="1:9" x14ac:dyDescent="0.3">
      <c r="A12" s="5" t="s">
        <v>28</v>
      </c>
      <c r="B12" s="11">
        <v>32590</v>
      </c>
      <c r="C12" s="12">
        <f t="shared" si="0"/>
        <v>6843.9</v>
      </c>
      <c r="D12" s="12">
        <f t="shared" si="1"/>
        <v>32590.21</v>
      </c>
      <c r="E12" s="12">
        <f t="shared" si="2"/>
        <v>3259.0210000000002</v>
      </c>
      <c r="F12" s="12">
        <f t="shared" si="3"/>
        <v>35849.231</v>
      </c>
      <c r="G12" s="12">
        <f t="shared" si="4"/>
        <v>1493.7179583333334</v>
      </c>
      <c r="H12" s="12">
        <f t="shared" si="5"/>
        <v>995.81197222222227</v>
      </c>
    </row>
    <row r="13" spans="1:9" x14ac:dyDescent="0.3">
      <c r="A13" s="5" t="s">
        <v>29</v>
      </c>
      <c r="B13" s="11">
        <v>39800</v>
      </c>
      <c r="C13" s="12">
        <f t="shared" si="0"/>
        <v>8358</v>
      </c>
      <c r="D13" s="12">
        <f t="shared" si="1"/>
        <v>39800.21</v>
      </c>
      <c r="E13" s="12">
        <f t="shared" si="2"/>
        <v>3980.0210000000002</v>
      </c>
      <c r="F13" s="12">
        <f t="shared" si="3"/>
        <v>43780.231</v>
      </c>
      <c r="G13" s="12">
        <f t="shared" si="4"/>
        <v>1824.1762916666667</v>
      </c>
      <c r="H13" s="12">
        <f t="shared" si="5"/>
        <v>1216.1175277777777</v>
      </c>
    </row>
    <row r="14" spans="1:9" x14ac:dyDescent="0.3">
      <c r="A14" s="5" t="s">
        <v>30</v>
      </c>
      <c r="B14" s="11">
        <v>13320</v>
      </c>
      <c r="C14" s="12">
        <f t="shared" si="0"/>
        <v>2797.2</v>
      </c>
      <c r="D14" s="12">
        <f t="shared" si="1"/>
        <v>13320.21</v>
      </c>
      <c r="E14" s="12">
        <f t="shared" si="2"/>
        <v>1332.021</v>
      </c>
      <c r="F14" s="12">
        <f t="shared" si="3"/>
        <v>14652.231</v>
      </c>
      <c r="G14" s="12">
        <f t="shared" si="4"/>
        <v>610.50962500000003</v>
      </c>
      <c r="H14" s="12">
        <f t="shared" si="5"/>
        <v>407.00641666666667</v>
      </c>
    </row>
    <row r="16" spans="1:9" ht="28.8" x14ac:dyDescent="0.3">
      <c r="A16" s="13" t="s">
        <v>31</v>
      </c>
      <c r="B16" s="14">
        <f>MAX(F4:F14)</f>
        <v>73260.231</v>
      </c>
    </row>
    <row r="17" spans="1:2" ht="28.8" x14ac:dyDescent="0.3">
      <c r="A17" s="13" t="s">
        <v>32</v>
      </c>
      <c r="B17" s="14">
        <f>AVERAGE(G4:G14)</f>
        <v>1849.0096250000001</v>
      </c>
    </row>
    <row r="18" spans="1:2" ht="28.8" x14ac:dyDescent="0.3">
      <c r="A18" s="13" t="s">
        <v>33</v>
      </c>
      <c r="B18" s="14">
        <f>AVERAGE(H4:H14)</f>
        <v>1232.6730833333334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C1C7-44B4-4612-B695-2A9CD2525FC3}">
  <dimension ref="A1:F26"/>
  <sheetViews>
    <sheetView zoomScale="182" zoomScaleNormal="145" workbookViewId="0">
      <selection activeCell="B20" sqref="B20"/>
    </sheetView>
  </sheetViews>
  <sheetFormatPr baseColWidth="10" defaultRowHeight="14.4" x14ac:dyDescent="0.3"/>
  <cols>
    <col min="1" max="1" width="14.77734375" bestFit="1" customWidth="1"/>
    <col min="2" max="2" width="12.44140625" bestFit="1" customWidth="1"/>
    <col min="3" max="3" width="14.33203125" bestFit="1" customWidth="1"/>
    <col min="4" max="4" width="13.33203125" bestFit="1" customWidth="1"/>
    <col min="5" max="5" width="8.6640625" bestFit="1" customWidth="1"/>
    <col min="6" max="6" width="12.77734375" bestFit="1" customWidth="1"/>
  </cols>
  <sheetData>
    <row r="1" spans="1:6" x14ac:dyDescent="0.3">
      <c r="A1" s="17" t="s">
        <v>60</v>
      </c>
      <c r="B1" s="24">
        <v>45721</v>
      </c>
      <c r="C1" s="24"/>
    </row>
    <row r="3" spans="1:6" x14ac:dyDescent="0.3">
      <c r="A3" s="21" t="s">
        <v>34</v>
      </c>
      <c r="B3" s="21"/>
      <c r="C3" s="21"/>
      <c r="D3" s="21"/>
      <c r="E3" s="21"/>
      <c r="F3" s="21"/>
    </row>
    <row r="4" spans="1:6" s="18" customFormat="1" ht="28.8" x14ac:dyDescent="0.3">
      <c r="A4" s="20" t="s">
        <v>35</v>
      </c>
      <c r="B4" s="20" t="s">
        <v>42</v>
      </c>
      <c r="C4" s="20" t="s">
        <v>43</v>
      </c>
      <c r="D4" s="20" t="s">
        <v>44</v>
      </c>
      <c r="E4" s="20" t="s">
        <v>46</v>
      </c>
      <c r="F4" s="20" t="s">
        <v>45</v>
      </c>
    </row>
    <row r="5" spans="1:6" x14ac:dyDescent="0.3">
      <c r="A5" s="5" t="s">
        <v>36</v>
      </c>
      <c r="B5" s="5">
        <v>1370500</v>
      </c>
      <c r="C5" s="5">
        <v>1100600</v>
      </c>
      <c r="D5" s="5">
        <v>1100600</v>
      </c>
      <c r="E5" s="5">
        <f>SUM(B5:D5)</f>
        <v>3571700</v>
      </c>
      <c r="F5" s="5">
        <f>AVERAGE(B5:D5)</f>
        <v>1190566.6666666667</v>
      </c>
    </row>
    <row r="6" spans="1:6" x14ac:dyDescent="0.3">
      <c r="A6" s="5" t="s">
        <v>37</v>
      </c>
      <c r="B6" s="5">
        <v>650460</v>
      </c>
      <c r="C6" s="5">
        <v>550340</v>
      </c>
      <c r="D6" s="5">
        <v>560340</v>
      </c>
      <c r="E6" s="5">
        <f t="shared" ref="E6:E11" si="0">SUM(B6:D6)</f>
        <v>1761140</v>
      </c>
      <c r="F6" s="5">
        <f t="shared" ref="F6:F11" si="1">AVERAGE(B6:D6)</f>
        <v>587046.66666666663</v>
      </c>
    </row>
    <row r="7" spans="1:6" x14ac:dyDescent="0.3">
      <c r="A7" s="5" t="s">
        <v>38</v>
      </c>
      <c r="B7" s="5">
        <v>200320</v>
      </c>
      <c r="C7" s="5">
        <v>290760</v>
      </c>
      <c r="D7" s="5">
        <v>290760</v>
      </c>
      <c r="E7" s="5">
        <f t="shared" si="0"/>
        <v>781840</v>
      </c>
      <c r="F7" s="5">
        <f t="shared" si="1"/>
        <v>260613.33333333334</v>
      </c>
    </row>
    <row r="8" spans="1:6" x14ac:dyDescent="0.3">
      <c r="A8" s="5" t="s">
        <v>39</v>
      </c>
      <c r="B8" s="5">
        <v>1100530</v>
      </c>
      <c r="C8" s="5">
        <v>1000800</v>
      </c>
      <c r="D8" s="5">
        <v>1000800</v>
      </c>
      <c r="E8" s="5">
        <f t="shared" si="0"/>
        <v>3102130</v>
      </c>
      <c r="F8" s="5">
        <f t="shared" si="1"/>
        <v>1034043.3333333334</v>
      </c>
    </row>
    <row r="9" spans="1:6" x14ac:dyDescent="0.3">
      <c r="A9" s="5" t="s">
        <v>40</v>
      </c>
      <c r="B9" s="5">
        <v>650880</v>
      </c>
      <c r="C9" s="5">
        <v>490850</v>
      </c>
      <c r="D9" s="5">
        <v>490850</v>
      </c>
      <c r="E9" s="5">
        <f t="shared" si="0"/>
        <v>1632580</v>
      </c>
      <c r="F9" s="5">
        <f t="shared" si="1"/>
        <v>544193.33333333337</v>
      </c>
    </row>
    <row r="10" spans="1:6" x14ac:dyDescent="0.3">
      <c r="A10" s="5" t="s">
        <v>59</v>
      </c>
      <c r="B10" s="5">
        <v>1210300</v>
      </c>
      <c r="C10" s="5">
        <v>1120150</v>
      </c>
      <c r="D10" s="5">
        <v>1150150</v>
      </c>
      <c r="E10" s="5">
        <f t="shared" si="0"/>
        <v>3480600</v>
      </c>
      <c r="F10" s="5">
        <f t="shared" si="1"/>
        <v>1160200</v>
      </c>
    </row>
    <row r="11" spans="1:6" x14ac:dyDescent="0.3">
      <c r="A11" s="5" t="s">
        <v>41</v>
      </c>
      <c r="B11" s="5">
        <v>1120890</v>
      </c>
      <c r="C11" s="5">
        <v>900740</v>
      </c>
      <c r="D11" s="5">
        <v>900740</v>
      </c>
      <c r="E11" s="5">
        <f t="shared" si="0"/>
        <v>2922370</v>
      </c>
      <c r="F11" s="5">
        <f t="shared" si="1"/>
        <v>974123.33333333337</v>
      </c>
    </row>
    <row r="14" spans="1:6" x14ac:dyDescent="0.3">
      <c r="A14" s="19" t="s">
        <v>47</v>
      </c>
      <c r="B14" s="15">
        <f>SUM(B5:B11)</f>
        <v>6303880</v>
      </c>
      <c r="C14" s="15">
        <f>SUM(C5:C11)</f>
        <v>5454240</v>
      </c>
      <c r="D14" s="15">
        <f>SUM(D5:D11)</f>
        <v>5494240</v>
      </c>
    </row>
    <row r="15" spans="1:6" x14ac:dyDescent="0.3">
      <c r="A15" s="19" t="s">
        <v>48</v>
      </c>
      <c r="B15" s="15">
        <f>AVERAGE(B5:B11)</f>
        <v>900554.28571428568</v>
      </c>
      <c r="C15" s="15">
        <f>AVERAGE(C5:C11)</f>
        <v>779177.14285714284</v>
      </c>
      <c r="D15" s="15">
        <f>AVERAGE(D5:D11)</f>
        <v>784891.42857142852</v>
      </c>
    </row>
    <row r="16" spans="1:6" x14ac:dyDescent="0.3">
      <c r="A16" s="19" t="s">
        <v>49</v>
      </c>
      <c r="B16" s="15">
        <f>MAX(B5:B11)</f>
        <v>1370500</v>
      </c>
      <c r="C16" s="15">
        <f>MAX(C5:C11)</f>
        <v>1120150</v>
      </c>
      <c r="D16" s="15">
        <f t="shared" ref="D16" si="2">MAX(D5:D11)</f>
        <v>1150150</v>
      </c>
    </row>
    <row r="17" spans="1:4" x14ac:dyDescent="0.3">
      <c r="A17" s="19" t="s">
        <v>50</v>
      </c>
      <c r="B17" s="15">
        <f>MIN(B5:B11)</f>
        <v>200320</v>
      </c>
      <c r="C17" s="15">
        <f>MIN(C5:C11)</f>
        <v>290760</v>
      </c>
      <c r="D17" s="15">
        <f>MIN(D5:D11)</f>
        <v>290760</v>
      </c>
    </row>
    <row r="18" spans="1:4" x14ac:dyDescent="0.3">
      <c r="A18" s="1"/>
    </row>
    <row r="19" spans="1:4" ht="28.8" x14ac:dyDescent="0.3">
      <c r="A19" s="19" t="s">
        <v>51</v>
      </c>
      <c r="B19" s="15">
        <f>SUM(E5:E7)/3</f>
        <v>2038226.6666666667</v>
      </c>
      <c r="C19" s="19" t="s">
        <v>54</v>
      </c>
      <c r="D19" s="15">
        <f>AVERAGE(B5:D7)</f>
        <v>679408.88888888888</v>
      </c>
    </row>
    <row r="20" spans="1:4" ht="28.8" x14ac:dyDescent="0.3">
      <c r="A20" s="19" t="s">
        <v>52</v>
      </c>
      <c r="B20" s="15">
        <f>SUM(E8:E9)/2</f>
        <v>2367355</v>
      </c>
      <c r="C20" s="19" t="s">
        <v>55</v>
      </c>
      <c r="D20" s="15">
        <f>AVERAGE(B8:D9)</f>
        <v>789118.33333333337</v>
      </c>
    </row>
    <row r="21" spans="1:4" ht="28.8" x14ac:dyDescent="0.3">
      <c r="A21" s="19" t="s">
        <v>53</v>
      </c>
      <c r="B21" s="15">
        <f>SUM(E10:E11)/2</f>
        <v>3201485</v>
      </c>
      <c r="C21" s="19" t="s">
        <v>61</v>
      </c>
      <c r="D21" s="15">
        <f>AVERAGE(B10:D11)</f>
        <v>1067161.6666666667</v>
      </c>
    </row>
    <row r="24" spans="1:4" x14ac:dyDescent="0.3">
      <c r="A24" s="22" t="s">
        <v>56</v>
      </c>
      <c r="B24" s="22"/>
      <c r="C24" s="22"/>
      <c r="D24" s="16"/>
    </row>
    <row r="25" spans="1:4" x14ac:dyDescent="0.3">
      <c r="A25" s="23" t="s">
        <v>57</v>
      </c>
      <c r="B25" s="23"/>
      <c r="C25" s="23"/>
      <c r="D25" s="23"/>
    </row>
    <row r="26" spans="1:4" x14ac:dyDescent="0.3">
      <c r="A26" s="23" t="s">
        <v>58</v>
      </c>
      <c r="B26" s="23"/>
      <c r="C26" s="23"/>
      <c r="D26" s="23"/>
    </row>
  </sheetData>
  <mergeCells count="5">
    <mergeCell ref="A3:F3"/>
    <mergeCell ref="A24:C24"/>
    <mergeCell ref="A25:D25"/>
    <mergeCell ref="A26:D26"/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 </vt:lpstr>
      <vt:lpstr>ejercicio 2</vt:lpstr>
      <vt:lpstr>ejercicio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2025-03-04T19:35:06Z</dcterms:created>
  <dcterms:modified xsi:type="dcterms:W3CDTF">2025-05-14T19:02:17Z</dcterms:modified>
</cp:coreProperties>
</file>