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hidePivotFieldList="1"/>
  <xr:revisionPtr revIDLastSave="0" documentId="13_ncr:1_{6027F4B3-033F-4C74-9D9B-03B816E30612}" xr6:coauthVersionLast="47" xr6:coauthVersionMax="47" xr10:uidLastSave="{00000000-0000-0000-0000-000000000000}"/>
  <bookViews>
    <workbookView xWindow="-108" yWindow="-108" windowWidth="23256" windowHeight="12456" activeTab="1" xr2:uid="{00000000-000D-0000-FFFF-FFFF00000000}"/>
  </bookViews>
  <sheets>
    <sheet name="Month report" sheetId="2" r:id="rId1"/>
    <sheet name="Area report" sheetId="3" r:id="rId2"/>
    <sheet name="Product report" sheetId="4" r:id="rId3"/>
    <sheet name="Channel report" sheetId="6" r:id="rId4"/>
    <sheet name="Status report" sheetId="7" r:id="rId5"/>
    <sheet name="Sales Data" sheetId="1" r:id="rId6"/>
    <sheet name="Dashboard" sheetId="5" r:id="rId7"/>
  </sheets>
  <definedNames>
    <definedName name="Slicer_Area">#N/A</definedName>
    <definedName name="Slicer_Channel">#N/A</definedName>
    <definedName name="Slicer_Months">#N/A</definedName>
    <definedName name="Slicer_Product_Name">#N/A</definedName>
    <definedName name="Slicer_Stu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 i="1" l="1"/>
  <c r="Q9" i="1"/>
  <c r="Q11" i="1" s="1"/>
  <c r="L22" i="1"/>
  <c r="Q24" i="1"/>
  <c r="Q26" i="1"/>
  <c r="S6" i="1"/>
  <c r="Q6" i="1"/>
  <c r="Q25" i="1" l="1"/>
  <c r="L19" i="1"/>
  <c r="L16" i="1"/>
  <c r="G366" i="1" l="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R6" i="1" s="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L25" i="1" l="1"/>
  <c r="Q16" i="1"/>
  <c r="L28" i="1"/>
</calcChain>
</file>

<file path=xl/sharedStrings.xml><?xml version="1.0" encoding="utf-8"?>
<sst xmlns="http://schemas.openxmlformats.org/spreadsheetml/2006/main" count="1557" uniqueCount="79">
  <si>
    <t>Invoice No</t>
  </si>
  <si>
    <t>Date</t>
  </si>
  <si>
    <t>Area</t>
  </si>
  <si>
    <t>Product Name</t>
  </si>
  <si>
    <t>Sales Units</t>
  </si>
  <si>
    <t>Price (Nos)</t>
  </si>
  <si>
    <t>Total</t>
  </si>
  <si>
    <t>Channel</t>
  </si>
  <si>
    <t>Stutus</t>
  </si>
  <si>
    <t xml:space="preserve">Dhaka </t>
  </si>
  <si>
    <t>T-shirts</t>
  </si>
  <si>
    <t>Daraz</t>
  </si>
  <si>
    <t>Delivered</t>
  </si>
  <si>
    <t>Denim Jeans</t>
  </si>
  <si>
    <t>Chittagong</t>
  </si>
  <si>
    <t>Polo-shirts</t>
  </si>
  <si>
    <t>Othoba</t>
  </si>
  <si>
    <t>Barishal</t>
  </si>
  <si>
    <t>Cotton Kurti</t>
  </si>
  <si>
    <t>Own website</t>
  </si>
  <si>
    <t>Shawl</t>
  </si>
  <si>
    <t>Rajshahi</t>
  </si>
  <si>
    <t>Shari</t>
  </si>
  <si>
    <t>Khulna</t>
  </si>
  <si>
    <t>Sylhet</t>
  </si>
  <si>
    <t>Jogger Pants</t>
  </si>
  <si>
    <t>Refunded</t>
  </si>
  <si>
    <t>Rangpur</t>
  </si>
  <si>
    <t>Mymensingh</t>
  </si>
  <si>
    <t>Hoodies</t>
  </si>
  <si>
    <t>Tops</t>
  </si>
  <si>
    <t>Cancelled</t>
  </si>
  <si>
    <t>Returned</t>
  </si>
  <si>
    <t>Row Labels</t>
  </si>
  <si>
    <t>(blank)</t>
  </si>
  <si>
    <t>Grand Total</t>
  </si>
  <si>
    <t>&lt;1/1/2023</t>
  </si>
  <si>
    <t>Jan</t>
  </si>
  <si>
    <t>Feb</t>
  </si>
  <si>
    <t>Mar</t>
  </si>
  <si>
    <t>Apr</t>
  </si>
  <si>
    <t>May</t>
  </si>
  <si>
    <t>Jun</t>
  </si>
  <si>
    <t>Jul</t>
  </si>
  <si>
    <t>Aug</t>
  </si>
  <si>
    <t>Sep</t>
  </si>
  <si>
    <t>Oct</t>
  </si>
  <si>
    <t>Nov</t>
  </si>
  <si>
    <t>Dec</t>
  </si>
  <si>
    <t>Sum of Total</t>
  </si>
  <si>
    <t>Month wise total sales report</t>
  </si>
  <si>
    <t>Area wise total sales report</t>
  </si>
  <si>
    <t>Product wise total sales report</t>
  </si>
  <si>
    <t>Channel wise total sales report</t>
  </si>
  <si>
    <t>Status wise total sales report</t>
  </si>
  <si>
    <t>Minimum Price</t>
  </si>
  <si>
    <t>Maximum Price</t>
  </si>
  <si>
    <t>Average sale Price</t>
  </si>
  <si>
    <t xml:space="preserve">Total annual sale </t>
  </si>
  <si>
    <t>Total sale of T-shirt</t>
  </si>
  <si>
    <t>Website</t>
  </si>
  <si>
    <t>Channel invoice no</t>
  </si>
  <si>
    <t>T-shirt sale in Dhaka</t>
  </si>
  <si>
    <t>Invoice</t>
  </si>
  <si>
    <t>Product</t>
  </si>
  <si>
    <t>Status</t>
  </si>
  <si>
    <t>Lookup</t>
  </si>
  <si>
    <t>Sumifs</t>
  </si>
  <si>
    <t>MIN</t>
  </si>
  <si>
    <t>Max</t>
  </si>
  <si>
    <t>COUNTIF</t>
  </si>
  <si>
    <t>SUMIF</t>
  </si>
  <si>
    <t>SUM</t>
  </si>
  <si>
    <t>Average</t>
  </si>
  <si>
    <t>Drop drawn list</t>
  </si>
  <si>
    <t>INDEX</t>
  </si>
  <si>
    <t>MATCH</t>
  </si>
  <si>
    <t>Questions for Dashboard</t>
  </si>
  <si>
    <t>COUNTIFS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</si>
</sst>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DT]\ #,##0"/>
  </numFmts>
  <fonts count="5" x14ac:knownFonts="1">
    <font>
      <sz val="11"/>
      <color theme="1"/>
      <name val="Calibri"/>
      <family val="2"/>
      <scheme val="minor"/>
    </font>
    <font>
      <b/>
      <sz val="12"/>
      <color theme="0"/>
      <name val="Calibri"/>
      <family val="2"/>
      <scheme val="minor"/>
    </font>
    <font>
      <sz val="11"/>
      <color rgb="FF001D35"/>
      <name val="Calibri"/>
      <family val="2"/>
      <scheme val="minor"/>
    </font>
    <font>
      <sz val="11"/>
      <color theme="0"/>
      <name val="Calibri"/>
      <family val="2"/>
      <scheme val="minor"/>
    </font>
    <font>
      <sz val="11"/>
      <color theme="0"/>
      <name val="Arial Black"/>
      <family val="2"/>
    </font>
  </fonts>
  <fills count="7">
    <fill>
      <patternFill patternType="none"/>
    </fill>
    <fill>
      <patternFill patternType="gray125"/>
    </fill>
    <fill>
      <patternFill patternType="solid">
        <fgColor rgb="FF0070C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2" borderId="0" xfId="0" applyFont="1" applyFill="1" applyAlignment="1">
      <alignment vertical="center"/>
    </xf>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xf>
    <xf numFmtId="0" fontId="0" fillId="0" borderId="0" xfId="0" applyAlignment="1">
      <alignment horizontal="center"/>
    </xf>
    <xf numFmtId="0" fontId="0" fillId="4" borderId="0" xfId="0" applyFill="1"/>
    <xf numFmtId="0" fontId="1" fillId="2" borderId="0" xfId="0" applyFont="1" applyFill="1" applyAlignment="1">
      <alignment horizontal="center" vertical="center"/>
    </xf>
    <xf numFmtId="164" fontId="0" fillId="0" borderId="0" xfId="0" applyNumberFormat="1" applyAlignment="1">
      <alignment horizontal="center"/>
    </xf>
    <xf numFmtId="1" fontId="1" fillId="2" borderId="0" xfId="0" applyNumberFormat="1" applyFont="1" applyFill="1" applyAlignment="1">
      <alignment horizontal="center" vertical="center"/>
    </xf>
    <xf numFmtId="1" fontId="0" fillId="0" borderId="0" xfId="0" applyNumberFormat="1" applyAlignment="1">
      <alignment horizontal="center"/>
    </xf>
    <xf numFmtId="0" fontId="3" fillId="6" borderId="4" xfId="0" applyFont="1" applyFill="1" applyBorder="1"/>
    <xf numFmtId="0" fontId="3" fillId="6" borderId="0" xfId="0" applyFont="1" applyFill="1"/>
    <xf numFmtId="0" fontId="3" fillId="6" borderId="5" xfId="0" applyFont="1" applyFill="1" applyBorder="1"/>
    <xf numFmtId="0" fontId="3" fillId="6" borderId="6" xfId="0" applyFont="1" applyFill="1" applyBorder="1"/>
    <xf numFmtId="0" fontId="0" fillId="3" borderId="0" xfId="0" applyFill="1" applyAlignment="1">
      <alignment horizontal="center"/>
    </xf>
    <xf numFmtId="0" fontId="0" fillId="0" borderId="0" xfId="0" applyAlignment="1">
      <alignment horizontal="center"/>
    </xf>
    <xf numFmtId="0" fontId="4" fillId="6" borderId="1"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0" fillId="5" borderId="0" xfId="0" applyFill="1" applyAlignment="1">
      <alignment horizontal="center"/>
    </xf>
    <xf numFmtId="0" fontId="4" fillId="6" borderId="0" xfId="0" applyFont="1" applyFill="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xf>
    <xf numFmtId="0" fontId="4" fillId="6" borderId="8" xfId="0" applyFont="1" applyFill="1" applyBorder="1" applyAlignment="1">
      <alignment horizontal="left"/>
    </xf>
    <xf numFmtId="0" fontId="0" fillId="4" borderId="0" xfId="0" applyFill="1" applyAlignment="1">
      <alignment horizontal="center"/>
    </xf>
    <xf numFmtId="0" fontId="0" fillId="0" borderId="0" xfId="0" applyNumberFormat="1"/>
    <xf numFmtId="0" fontId="0" fillId="3" borderId="0" xfId="0" applyNumberFormat="1" applyFill="1"/>
  </cellXfs>
  <cellStyles count="1">
    <cellStyle name="Normal" xfId="0" builtinId="0"/>
  </cellStyles>
  <dxfs count="57">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rgb="FF9C0006"/>
      </font>
      <fill>
        <patternFill>
          <bgColor rgb="FFFFC7CE"/>
        </patternFill>
      </fill>
    </dxf>
    <dxf>
      <font>
        <color theme="4" tint="-0.24994659260841701"/>
      </font>
    </dxf>
    <dxf>
      <font>
        <color rgb="FF006100"/>
      </font>
      <fill>
        <patternFill>
          <bgColor rgb="FFC6EFCE"/>
        </patternFill>
      </fill>
    </dxf>
    <dxf>
      <font>
        <color rgb="FF9C0006"/>
      </font>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Rahman-office68.xlsx]Month report!PivotTable1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Month wise total sales report</a:t>
            </a:r>
          </a:p>
        </c:rich>
      </c:tx>
      <c:layout>
        <c:manualLayout>
          <c:xMode val="edge"/>
          <c:yMode val="edge"/>
          <c:x val="0.25687745050387223"/>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'Month report'!$B$3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report'!$A$4:$A$17</c:f>
              <c:strCache>
                <c:ptCount val="13"/>
                <c:pt idx="0">
                  <c:v>&lt;1/1/2023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 report'!$B$4:$B$17</c:f>
              <c:numCache>
                <c:formatCode>General</c:formatCode>
                <c:ptCount val="13"/>
                <c:pt idx="1">
                  <c:v>16547</c:v>
                </c:pt>
                <c:pt idx="2">
                  <c:v>16444</c:v>
                </c:pt>
                <c:pt idx="3">
                  <c:v>16293</c:v>
                </c:pt>
                <c:pt idx="4">
                  <c:v>16847</c:v>
                </c:pt>
                <c:pt idx="5">
                  <c:v>18692</c:v>
                </c:pt>
                <c:pt idx="6">
                  <c:v>15546</c:v>
                </c:pt>
                <c:pt idx="7">
                  <c:v>18642</c:v>
                </c:pt>
                <c:pt idx="8">
                  <c:v>16593</c:v>
                </c:pt>
                <c:pt idx="9">
                  <c:v>17547</c:v>
                </c:pt>
                <c:pt idx="10">
                  <c:v>16595</c:v>
                </c:pt>
                <c:pt idx="11">
                  <c:v>17392</c:v>
                </c:pt>
                <c:pt idx="12">
                  <c:v>16443</c:v>
                </c:pt>
              </c:numCache>
            </c:numRef>
          </c:val>
          <c:extLst>
            <c:ext xmlns:c16="http://schemas.microsoft.com/office/drawing/2014/chart" uri="{C3380CC4-5D6E-409C-BE32-E72D297353CC}">
              <c16:uniqueId val="{00000000-2D60-4608-8E62-C16A6083176E}"/>
            </c:ext>
          </c:extLst>
        </c:ser>
        <c:dLbls>
          <c:showLegendKey val="0"/>
          <c:showVal val="0"/>
          <c:showCatName val="0"/>
          <c:showSerName val="0"/>
          <c:showPercent val="0"/>
          <c:showBubbleSize val="0"/>
        </c:dLbls>
        <c:gapWidth val="150"/>
        <c:shape val="cylinder"/>
        <c:axId val="399734952"/>
        <c:axId val="399728720"/>
        <c:axId val="0"/>
      </c:bar3DChart>
      <c:catAx>
        <c:axId val="399734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9728720"/>
        <c:crosses val="autoZero"/>
        <c:auto val="1"/>
        <c:lblAlgn val="ctr"/>
        <c:lblOffset val="100"/>
        <c:noMultiLvlLbl val="0"/>
      </c:catAx>
      <c:valAx>
        <c:axId val="39972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973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Rahman-office68.xlsx]Status report!PivotTable5</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Status </a:t>
            </a:r>
            <a:r>
              <a:rPr lang="en-US" sz="1400" b="0" i="0" u="none" strike="noStrike" baseline="0">
                <a:solidFill>
                  <a:srgbClr val="002060"/>
                </a:solidFill>
                <a:effectLst/>
              </a:rPr>
              <a:t>wise total sales report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
        <c:spPr>
          <a:solidFill>
            <a:schemeClr val="accent5">
              <a:lumMod val="50000"/>
            </a:schemeClr>
          </a:solidFill>
          <a:ln w="19050">
            <a:noFill/>
          </a:ln>
          <a:effectLst/>
        </c:spPr>
        <c:dLbl>
          <c:idx val="0"/>
          <c:layout>
            <c:manualLayout>
              <c:x val="0.15833333333333333"/>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rgbClr val="FF0000"/>
          </a:solidFill>
          <a:ln w="19050">
            <a:noFill/>
          </a:ln>
          <a:effectLst/>
        </c:spPr>
        <c:dLbl>
          <c:idx val="0"/>
          <c:layout>
            <c:manualLayout>
              <c:x val="0.32222222222222224"/>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solidFill>
            <a:schemeClr val="accent6">
              <a:lumMod val="75000"/>
            </a:schemeClr>
          </a:solidFill>
          <a:ln w="19050">
            <a:noFill/>
          </a:ln>
          <a:effectLst/>
        </c:spPr>
        <c:dLbl>
          <c:idx val="0"/>
          <c:layout>
            <c:manualLayout>
              <c:x val="-2.777777777777803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solidFill>
            <a:srgbClr val="FFFF00"/>
          </a:solidFill>
          <a:ln w="19050">
            <a:noFill/>
          </a:ln>
          <a:effectLst/>
        </c:spPr>
        <c:dLbl>
          <c:idx val="0"/>
          <c:layout>
            <c:manualLayout>
              <c:x val="-0.18055555555555555"/>
              <c:y val="-0.1435185185185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7"/>
        <c:spPr>
          <a:solidFill>
            <a:srgbClr val="FFFF00"/>
          </a:solidFill>
          <a:ln w="19050">
            <a:noFill/>
          </a:ln>
          <a:effectLst/>
        </c:spPr>
        <c:dLbl>
          <c:idx val="0"/>
          <c:layout>
            <c:manualLayout>
              <c:x val="-0.18055555555555555"/>
              <c:y val="-0.1435185185185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8"/>
        <c:spPr>
          <a:solidFill>
            <a:schemeClr val="accent5">
              <a:lumMod val="50000"/>
            </a:schemeClr>
          </a:solidFill>
          <a:ln w="19050">
            <a:noFill/>
          </a:ln>
          <a:effectLst/>
        </c:spPr>
        <c:dLbl>
          <c:idx val="0"/>
          <c:layout>
            <c:manualLayout>
              <c:x val="0.15833333333333333"/>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9"/>
        <c:spPr>
          <a:solidFill>
            <a:srgbClr val="FF0000"/>
          </a:solidFill>
          <a:ln w="19050">
            <a:noFill/>
          </a:ln>
          <a:effectLst/>
        </c:spPr>
        <c:dLbl>
          <c:idx val="0"/>
          <c:layout>
            <c:manualLayout>
              <c:x val="0.32222222222222224"/>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0"/>
        <c:spPr>
          <a:solidFill>
            <a:schemeClr val="accent6">
              <a:lumMod val="75000"/>
            </a:schemeClr>
          </a:solidFill>
          <a:ln w="19050">
            <a:noFill/>
          </a:ln>
          <a:effectLst/>
        </c:spPr>
        <c:dLbl>
          <c:idx val="0"/>
          <c:layout>
            <c:manualLayout>
              <c:x val="-2.777777777777803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1"/>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2"/>
        <c:spPr>
          <a:solidFill>
            <a:srgbClr val="FFFF00"/>
          </a:solidFill>
          <a:ln w="19050">
            <a:noFill/>
          </a:ln>
          <a:effectLst/>
        </c:spPr>
        <c:dLbl>
          <c:idx val="0"/>
          <c:layout>
            <c:manualLayout>
              <c:x val="-0.18055555555555555"/>
              <c:y val="-0.1435185185185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3"/>
        <c:spPr>
          <a:solidFill>
            <a:schemeClr val="accent5">
              <a:lumMod val="50000"/>
            </a:schemeClr>
          </a:solidFill>
          <a:ln w="19050">
            <a:noFill/>
          </a:ln>
          <a:effectLst/>
        </c:spPr>
        <c:dLbl>
          <c:idx val="0"/>
          <c:layout>
            <c:manualLayout>
              <c:x val="0.15833333333333333"/>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4"/>
        <c:spPr>
          <a:solidFill>
            <a:srgbClr val="FF0000"/>
          </a:solidFill>
          <a:ln w="19050">
            <a:noFill/>
          </a:ln>
          <a:effectLst/>
        </c:spPr>
        <c:dLbl>
          <c:idx val="0"/>
          <c:layout>
            <c:manualLayout>
              <c:x val="0.32222222222222224"/>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5"/>
        <c:spPr>
          <a:solidFill>
            <a:schemeClr val="accent6">
              <a:lumMod val="75000"/>
            </a:schemeClr>
          </a:solidFill>
          <a:ln w="19050">
            <a:noFill/>
          </a:ln>
          <a:effectLst/>
        </c:spPr>
        <c:dLbl>
          <c:idx val="0"/>
          <c:layout>
            <c:manualLayout>
              <c:x val="-2.777777777777803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6"/>
        <c:spPr>
          <a:solidFill>
            <a:schemeClr val="accent1"/>
          </a:solidFill>
          <a:ln w="19050">
            <a:noFill/>
          </a:ln>
          <a:effectLst/>
        </c:spPr>
      </c:pivotFmt>
    </c:pivotFmts>
    <c:plotArea>
      <c:layout>
        <c:manualLayout>
          <c:layoutTarget val="inner"/>
          <c:xMode val="edge"/>
          <c:yMode val="edge"/>
          <c:x val="0.23462795275590551"/>
          <c:y val="0.18499708369787107"/>
          <c:w val="0.40047572178477692"/>
          <c:h val="0.66745953630796151"/>
        </c:manualLayout>
      </c:layout>
      <c:pieChart>
        <c:varyColors val="1"/>
        <c:ser>
          <c:idx val="0"/>
          <c:order val="0"/>
          <c:tx>
            <c:strRef>
              <c:f>'Status report'!$B$3</c:f>
              <c:strCache>
                <c:ptCount val="1"/>
                <c:pt idx="0">
                  <c:v>Total</c:v>
                </c:pt>
              </c:strCache>
            </c:strRef>
          </c:tx>
          <c:spPr>
            <a:ln>
              <a:noFill/>
            </a:ln>
          </c:spPr>
          <c:explosion val="9"/>
          <c:dPt>
            <c:idx val="0"/>
            <c:bubble3D val="0"/>
            <c:spPr>
              <a:solidFill>
                <a:srgbClr val="FFFF00"/>
              </a:solidFill>
              <a:ln w="19050">
                <a:noFill/>
              </a:ln>
              <a:effectLst/>
            </c:spPr>
            <c:extLst>
              <c:ext xmlns:c16="http://schemas.microsoft.com/office/drawing/2014/chart" uri="{C3380CC4-5D6E-409C-BE32-E72D297353CC}">
                <c16:uniqueId val="{00000001-1644-4ADB-8FBA-D0D4F8AC92AB}"/>
              </c:ext>
            </c:extLst>
          </c:dPt>
          <c:dPt>
            <c:idx val="1"/>
            <c:bubble3D val="0"/>
            <c:explosion val="0"/>
            <c:spPr>
              <a:solidFill>
                <a:schemeClr val="accent5">
                  <a:lumMod val="50000"/>
                </a:schemeClr>
              </a:solidFill>
              <a:ln w="19050">
                <a:noFill/>
              </a:ln>
              <a:effectLst/>
            </c:spPr>
            <c:extLst>
              <c:ext xmlns:c16="http://schemas.microsoft.com/office/drawing/2014/chart" uri="{C3380CC4-5D6E-409C-BE32-E72D297353CC}">
                <c16:uniqueId val="{00000003-1644-4ADB-8FBA-D0D4F8AC92AB}"/>
              </c:ext>
            </c:extLst>
          </c:dPt>
          <c:dPt>
            <c:idx val="2"/>
            <c:bubble3D val="0"/>
            <c:spPr>
              <a:solidFill>
                <a:srgbClr val="FF0000"/>
              </a:solidFill>
              <a:ln w="19050">
                <a:noFill/>
              </a:ln>
              <a:effectLst/>
            </c:spPr>
            <c:extLst>
              <c:ext xmlns:c16="http://schemas.microsoft.com/office/drawing/2014/chart" uri="{C3380CC4-5D6E-409C-BE32-E72D297353CC}">
                <c16:uniqueId val="{00000005-1644-4ADB-8FBA-D0D4F8AC92AB}"/>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1644-4ADB-8FBA-D0D4F8AC92AB}"/>
              </c:ext>
            </c:extLst>
          </c:dPt>
          <c:dPt>
            <c:idx val="4"/>
            <c:bubble3D val="0"/>
            <c:spPr>
              <a:solidFill>
                <a:schemeClr val="accent5"/>
              </a:solidFill>
              <a:ln w="19050">
                <a:noFill/>
              </a:ln>
              <a:effectLst/>
            </c:spPr>
            <c:extLst>
              <c:ext xmlns:c16="http://schemas.microsoft.com/office/drawing/2014/chart" uri="{C3380CC4-5D6E-409C-BE32-E72D297353CC}">
                <c16:uniqueId val="{00000009-6A38-4314-ACCF-5166B7E332FB}"/>
              </c:ext>
            </c:extLst>
          </c:dPt>
          <c:dLbls>
            <c:dLbl>
              <c:idx val="0"/>
              <c:layout>
                <c:manualLayout>
                  <c:x val="-0.18055555555555555"/>
                  <c:y val="-0.143518518518518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44-4ADB-8FBA-D0D4F8AC92AB}"/>
                </c:ext>
              </c:extLst>
            </c:dLbl>
            <c:dLbl>
              <c:idx val="1"/>
              <c:layout>
                <c:manualLayout>
                  <c:x val="0.15833333333333333"/>
                  <c:y val="0.2222222222222222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44-4ADB-8FBA-D0D4F8AC92AB}"/>
                </c:ext>
              </c:extLst>
            </c:dLbl>
            <c:dLbl>
              <c:idx val="2"/>
              <c:layout>
                <c:manualLayout>
                  <c:x val="0.32222222222222224"/>
                  <c:y val="-7.870370370370370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44-4ADB-8FBA-D0D4F8AC92AB}"/>
                </c:ext>
              </c:extLst>
            </c:dLbl>
            <c:dLbl>
              <c:idx val="3"/>
              <c:layout>
                <c:manualLayout>
                  <c:x val="-2.777777777777803E-3"/>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44-4ADB-8FBA-D0D4F8AC92A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'Status report'!$A$4:$A$9</c:f>
              <c:strCache>
                <c:ptCount val="5"/>
                <c:pt idx="0">
                  <c:v>Cancelled</c:v>
                </c:pt>
                <c:pt idx="1">
                  <c:v>Delivered</c:v>
                </c:pt>
                <c:pt idx="2">
                  <c:v>Refunded</c:v>
                </c:pt>
                <c:pt idx="3">
                  <c:v>Returned</c:v>
                </c:pt>
                <c:pt idx="4">
                  <c:v>(blank)</c:v>
                </c:pt>
              </c:strCache>
            </c:strRef>
          </c:cat>
          <c:val>
            <c:numRef>
              <c:f>'Status report'!$B$4:$B$9</c:f>
              <c:numCache>
                <c:formatCode>General</c:formatCode>
                <c:ptCount val="5"/>
                <c:pt idx="0">
                  <c:v>2849</c:v>
                </c:pt>
                <c:pt idx="1">
                  <c:v>191086</c:v>
                </c:pt>
                <c:pt idx="2">
                  <c:v>5148</c:v>
                </c:pt>
                <c:pt idx="3">
                  <c:v>4498</c:v>
                </c:pt>
              </c:numCache>
            </c:numRef>
          </c:val>
          <c:extLst>
            <c:ext xmlns:c16="http://schemas.microsoft.com/office/drawing/2014/chart" uri="{C3380CC4-5D6E-409C-BE32-E72D297353CC}">
              <c16:uniqueId val="{00000008-1644-4ADB-8FBA-D0D4F8AC92AB}"/>
            </c:ext>
          </c:extLst>
        </c:ser>
        <c:dLbls>
          <c:showLegendKey val="0"/>
          <c:showVal val="0"/>
          <c:showCatName val="0"/>
          <c:showSerName val="0"/>
          <c:showPercent val="0"/>
          <c:showBubbleSize val="0"/>
          <c:showLeaderLines val="1"/>
        </c:dLbls>
        <c:firstSliceAng val="20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Rahman-office68.xlsx]Area report!PivotTable2</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Area </a:t>
            </a:r>
            <a:r>
              <a:rPr lang="en-US" sz="1400" b="0" i="0" u="none" strike="noStrike" baseline="0">
                <a:solidFill>
                  <a:srgbClr val="002060"/>
                </a:solidFill>
                <a:effectLst/>
              </a:rPr>
              <a:t>wise total sales report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blipFill>
            <a:blip xmlns:r="http://schemas.openxmlformats.org/officeDocument/2006/relationships" r:embed="rId3"/>
            <a:tile tx="0" ty="0" sx="100000" sy="100000" flip="none" algn="tl"/>
          </a:blip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 report'!$B$3</c:f>
              <c:strCache>
                <c:ptCount val="1"/>
                <c:pt idx="0">
                  <c:v>Total</c:v>
                </c:pt>
              </c:strCache>
            </c:strRef>
          </c:tx>
          <c:spPr>
            <a:blipFill>
              <a:blip xmlns:r="http://schemas.openxmlformats.org/officeDocument/2006/relationships" r:embed="rId3"/>
              <a:tile tx="0" ty="0" sx="100000" sy="100000" flip="none" algn="tl"/>
            </a:blip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report'!$A$4:$A$13</c:f>
              <c:strCache>
                <c:ptCount val="9"/>
                <c:pt idx="0">
                  <c:v>Barishal</c:v>
                </c:pt>
                <c:pt idx="1">
                  <c:v>Chittagong</c:v>
                </c:pt>
                <c:pt idx="2">
                  <c:v>Dhaka </c:v>
                </c:pt>
                <c:pt idx="3">
                  <c:v>Khulna</c:v>
                </c:pt>
                <c:pt idx="4">
                  <c:v>Mymensingh</c:v>
                </c:pt>
                <c:pt idx="5">
                  <c:v>Rajshahi</c:v>
                </c:pt>
                <c:pt idx="6">
                  <c:v>Rangpur</c:v>
                </c:pt>
                <c:pt idx="7">
                  <c:v>Sylhet</c:v>
                </c:pt>
                <c:pt idx="8">
                  <c:v>(blank)</c:v>
                </c:pt>
              </c:strCache>
            </c:strRef>
          </c:cat>
          <c:val>
            <c:numRef>
              <c:f>'Area report'!$B$4:$B$13</c:f>
              <c:numCache>
                <c:formatCode>General</c:formatCode>
                <c:ptCount val="9"/>
                <c:pt idx="0">
                  <c:v>40182</c:v>
                </c:pt>
                <c:pt idx="1">
                  <c:v>26490</c:v>
                </c:pt>
                <c:pt idx="2">
                  <c:v>46190</c:v>
                </c:pt>
                <c:pt idx="3">
                  <c:v>28641</c:v>
                </c:pt>
                <c:pt idx="4">
                  <c:v>10594</c:v>
                </c:pt>
                <c:pt idx="5">
                  <c:v>9044</c:v>
                </c:pt>
                <c:pt idx="6">
                  <c:v>23946</c:v>
                </c:pt>
                <c:pt idx="7">
                  <c:v>18494</c:v>
                </c:pt>
              </c:numCache>
            </c:numRef>
          </c:val>
          <c:extLst>
            <c:ext xmlns:c16="http://schemas.microsoft.com/office/drawing/2014/chart" uri="{C3380CC4-5D6E-409C-BE32-E72D297353CC}">
              <c16:uniqueId val="{00000000-7E2F-4233-AD4E-DF4E98274333}"/>
            </c:ext>
          </c:extLst>
        </c:ser>
        <c:dLbls>
          <c:showLegendKey val="0"/>
          <c:showVal val="0"/>
          <c:showCatName val="0"/>
          <c:showSerName val="0"/>
          <c:showPercent val="0"/>
          <c:showBubbleSize val="0"/>
        </c:dLbls>
        <c:gapWidth val="219"/>
        <c:overlap val="-27"/>
        <c:axId val="399731672"/>
        <c:axId val="399734296"/>
      </c:barChart>
      <c:catAx>
        <c:axId val="39973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399734296"/>
        <c:crosses val="autoZero"/>
        <c:auto val="1"/>
        <c:lblAlgn val="ctr"/>
        <c:lblOffset val="100"/>
        <c:noMultiLvlLbl val="0"/>
      </c:catAx>
      <c:valAx>
        <c:axId val="39973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9973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Rahman-office68.xlsx]Product report!PivotTable3</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Product </a:t>
            </a:r>
            <a:r>
              <a:rPr lang="en-US" sz="1400" b="0" i="0" u="none" strike="noStrike" baseline="0">
                <a:solidFill>
                  <a:srgbClr val="FF0000"/>
                </a:solidFill>
                <a:effectLst/>
              </a:rPr>
              <a:t>wise total sales report</a:t>
            </a:r>
            <a:endParaRPr lang="en-US">
              <a:solidFill>
                <a:srgbClr val="FF0000"/>
              </a:solidFill>
            </a:endParaRPr>
          </a:p>
        </c:rich>
      </c:tx>
      <c:layout>
        <c:manualLayout>
          <c:xMode val="edge"/>
          <c:yMode val="edge"/>
          <c:x val="0.32526881720430106"/>
          <c:y val="2.7226760015558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'Product report'!$B$3</c:f>
              <c:strCache>
                <c:ptCount val="1"/>
                <c:pt idx="0">
                  <c:v>Total</c:v>
                </c:pt>
              </c:strCache>
            </c:strRef>
          </c:tx>
          <c:spPr>
            <a:solidFill>
              <a:srgbClr val="FF0000"/>
            </a:solidFill>
            <a:ln w="19050">
              <a:solidFill>
                <a:schemeClr val="lt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'Product report'!$A$4:$A$14</c:f>
              <c:strCache>
                <c:ptCount val="10"/>
                <c:pt idx="0">
                  <c:v>Cotton Kurti</c:v>
                </c:pt>
                <c:pt idx="1">
                  <c:v>Denim Jeans</c:v>
                </c:pt>
                <c:pt idx="2">
                  <c:v>Hoodies</c:v>
                </c:pt>
                <c:pt idx="3">
                  <c:v>Jogger Pants</c:v>
                </c:pt>
                <c:pt idx="4">
                  <c:v>Polo-shirts</c:v>
                </c:pt>
                <c:pt idx="5">
                  <c:v>Shari</c:v>
                </c:pt>
                <c:pt idx="6">
                  <c:v>Shawl</c:v>
                </c:pt>
                <c:pt idx="7">
                  <c:v>Tops</c:v>
                </c:pt>
                <c:pt idx="8">
                  <c:v>T-shirts</c:v>
                </c:pt>
                <c:pt idx="9">
                  <c:v>(blank)</c:v>
                </c:pt>
              </c:strCache>
            </c:strRef>
          </c:cat>
          <c:val>
            <c:numRef>
              <c:f>'Product report'!$B$4:$B$14</c:f>
              <c:numCache>
                <c:formatCode>General</c:formatCode>
                <c:ptCount val="10"/>
                <c:pt idx="0">
                  <c:v>43650</c:v>
                </c:pt>
                <c:pt idx="1">
                  <c:v>51999</c:v>
                </c:pt>
                <c:pt idx="2">
                  <c:v>7500</c:v>
                </c:pt>
                <c:pt idx="3">
                  <c:v>8000</c:v>
                </c:pt>
                <c:pt idx="4">
                  <c:v>8750</c:v>
                </c:pt>
                <c:pt idx="5">
                  <c:v>12250</c:v>
                </c:pt>
                <c:pt idx="6">
                  <c:v>12500</c:v>
                </c:pt>
                <c:pt idx="7">
                  <c:v>34182</c:v>
                </c:pt>
                <c:pt idx="8">
                  <c:v>24750</c:v>
                </c:pt>
              </c:numCache>
            </c:numRef>
          </c:val>
          <c:extLst>
            <c:ext xmlns:c16="http://schemas.microsoft.com/office/drawing/2014/chart" uri="{C3380CC4-5D6E-409C-BE32-E72D297353CC}">
              <c16:uniqueId val="{00000000-F856-4C26-879B-F51844691ABD}"/>
            </c:ext>
          </c:extLst>
        </c:ser>
        <c:dLbls>
          <c:showLegendKey val="0"/>
          <c:showVal val="0"/>
          <c:showCatName val="0"/>
          <c:showSerName val="0"/>
          <c:showPercent val="0"/>
          <c:showBubbleSize val="0"/>
        </c:dLbls>
        <c:gapWidth val="150"/>
        <c:overlap val="-100"/>
        <c:axId val="475919192"/>
        <c:axId val="475921816"/>
      </c:barChart>
      <c:valAx>
        <c:axId val="475921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75919192"/>
        <c:crosses val="autoZero"/>
        <c:crossBetween val="between"/>
      </c:valAx>
      <c:catAx>
        <c:axId val="475919192"/>
        <c:scaling>
          <c:orientation val="minMax"/>
        </c:scaling>
        <c:delete val="1"/>
        <c:axPos val="l"/>
        <c:numFmt formatCode="General" sourceLinked="1"/>
        <c:majorTickMark val="out"/>
        <c:minorTickMark val="none"/>
        <c:tickLblPos val="nextTo"/>
        <c:crossAx val="475921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62000">
          <a:srgbClr val="002060"/>
        </a:gs>
        <a:gs pos="4000">
          <a:schemeClr val="accent1">
            <a:lumMod val="45000"/>
            <a:lumOff val="55000"/>
          </a:schemeClr>
        </a:gs>
        <a:gs pos="86000">
          <a:srgbClr val="B7D3EC"/>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Rahman-office68.xlsx]Channel report!PivotTable4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Channel</a:t>
            </a:r>
            <a:r>
              <a:rPr lang="en-US" baseline="0"/>
              <a:t> </a:t>
            </a:r>
            <a:r>
              <a:rPr lang="en-US" sz="1800" b="0" i="0" u="none" strike="noStrike" baseline="0">
                <a:effectLst/>
              </a:rPr>
              <a:t>wise total sales report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9D27CD7-297B-4D38-8E07-210800DDDB2A}" type="CELLRANGE">
                  <a:rPr lang="en-US"/>
                  <a:pPr>
                    <a:defRPr/>
                  </a:pPr>
                  <a:t>[CELLRANGE]</a:t>
                </a:fld>
                <a:r>
                  <a:rPr lang="en-US" baseline="0"/>
                  <a:t>
</a:t>
                </a:r>
                <a:fld id="{F5B1F537-DECD-4A7C-84F3-9A94DF96CF25}" type="CATEGORYNAME">
                  <a:rPr lang="en-US" baseline="0"/>
                  <a:pPr>
                    <a:defRPr/>
                  </a:pPr>
                  <a:t>[CATEGORY NAME]</a:t>
                </a:fld>
                <a:r>
                  <a:rPr lang="en-US" baseline="0"/>
                  <a:t>
</a:t>
                </a:r>
                <a:fld id="{512813F3-EB6E-4B1A-9FF9-A5AE2B3626B1}"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2298786-E1E0-4858-973F-8E9E65202F2D}" type="CELLRANGE">
                  <a:rPr lang="en-US"/>
                  <a:pPr>
                    <a:defRPr/>
                  </a:pPr>
                  <a:t>[CELLRANGE]</a:t>
                </a:fld>
                <a:r>
                  <a:rPr lang="en-US" baseline="0"/>
                  <a:t>
</a:t>
                </a:r>
                <a:fld id="{82C1B277-DC37-489B-AF7B-77A494FC0C4E}" type="CATEGORYNAME">
                  <a:rPr lang="en-US" baseline="0"/>
                  <a:pPr>
                    <a:defRPr/>
                  </a:pPr>
                  <a:t>[CATEGORY NAME]</a:t>
                </a:fld>
                <a:r>
                  <a:rPr lang="en-US" baseline="0"/>
                  <a:t>
</a:t>
                </a:r>
                <a:fld id="{5DC184CE-EB01-40F8-AC29-0C3364F5F990}"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EC271B7-70D5-40FE-ACC5-5968768DD001}" type="CELLRANGE">
                  <a:rPr lang="en-US"/>
                  <a:pPr>
                    <a:defRPr/>
                  </a:pPr>
                  <a:t>[CELLRANGE]</a:t>
                </a:fld>
                <a:r>
                  <a:rPr lang="en-US" baseline="0"/>
                  <a:t>
</a:t>
                </a:r>
                <a:fld id="{CB8A2DAC-F590-417F-A01E-6533B1D55B65}" type="CATEGORYNAME">
                  <a:rPr lang="en-US" baseline="0"/>
                  <a:pPr>
                    <a:defRPr/>
                  </a:pPr>
                  <a:t>[CATEGORY NAME]</a:t>
                </a:fld>
                <a:r>
                  <a:rPr lang="en-US" baseline="0"/>
                  <a:t>
</a:t>
                </a:r>
                <a:fld id="{545F6E0A-818F-41F9-B15B-707DD091BEAD}"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howDataLabelsRange val="0"/>
            </c:ext>
          </c:extLst>
        </c:dLbl>
      </c:pivotFmt>
    </c:pivotFmts>
    <c:view3D>
      <c:rotX val="50"/>
      <c:rotY val="15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'Channel report'!$B$4:$B$6</c:f>
              <c:strCache>
                <c:ptCount val="1"/>
                <c:pt idx="0">
                  <c:v>Total</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1CCA-42C4-BAEA-E770C0ED46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CCA-42C4-BAEA-E770C0ED465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1CCA-42C4-BAEA-E770C0ED465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CCA-42C4-BAEA-E770C0ED4652}"/>
              </c:ext>
            </c:extLst>
          </c:dPt>
          <c:dLbls>
            <c:dLbl>
              <c:idx val="0"/>
              <c:tx>
                <c:rich>
                  <a:bodyPr/>
                  <a:lstStyle/>
                  <a:p>
                    <a:fld id="{29D27CD7-297B-4D38-8E07-210800DDDB2A}" type="CELLRANGE">
                      <a:rPr lang="en-US"/>
                      <a:pPr/>
                      <a:t>[CELLRANGE]</a:t>
                    </a:fld>
                    <a:r>
                      <a:rPr lang="en-US" baseline="0"/>
                      <a:t>
</a:t>
                    </a:r>
                    <a:fld id="{F5B1F537-DECD-4A7C-84F3-9A94DF96CF25}" type="CATEGORYNAME">
                      <a:rPr lang="en-US" baseline="0"/>
                      <a:pPr/>
                      <a:t>[CATEGORY NAME]</a:t>
                    </a:fld>
                    <a:r>
                      <a:rPr lang="en-US" baseline="0"/>
                      <a:t>
</a:t>
                    </a:r>
                    <a:fld id="{512813F3-EB6E-4B1A-9FF9-A5AE2B3626B1}"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CCA-42C4-BAEA-E770C0ED4652}"/>
                </c:ext>
              </c:extLst>
            </c:dLbl>
            <c:dLbl>
              <c:idx val="1"/>
              <c:tx>
                <c:rich>
                  <a:bodyPr/>
                  <a:lstStyle/>
                  <a:p>
                    <a:fld id="{92298786-E1E0-4858-973F-8E9E65202F2D}" type="CELLRANGE">
                      <a:rPr lang="en-US"/>
                      <a:pPr/>
                      <a:t>[CELLRANGE]</a:t>
                    </a:fld>
                    <a:r>
                      <a:rPr lang="en-US" baseline="0"/>
                      <a:t>
</a:t>
                    </a:r>
                    <a:fld id="{82C1B277-DC37-489B-AF7B-77A494FC0C4E}" type="CATEGORYNAME">
                      <a:rPr lang="en-US" baseline="0"/>
                      <a:pPr/>
                      <a:t>[CATEGORY NAME]</a:t>
                    </a:fld>
                    <a:r>
                      <a:rPr lang="en-US" baseline="0"/>
                      <a:t>
</a:t>
                    </a:r>
                    <a:fld id="{5DC184CE-EB01-40F8-AC29-0C3364F5F990}"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CA-42C4-BAEA-E770C0ED4652}"/>
                </c:ext>
              </c:extLst>
            </c:dLbl>
            <c:dLbl>
              <c:idx val="2"/>
              <c:tx>
                <c:rich>
                  <a:bodyPr/>
                  <a:lstStyle/>
                  <a:p>
                    <a:fld id="{DEC271B7-70D5-40FE-ACC5-5968768DD001}" type="CELLRANGE">
                      <a:rPr lang="en-US"/>
                      <a:pPr/>
                      <a:t>[CELLRANGE]</a:t>
                    </a:fld>
                    <a:r>
                      <a:rPr lang="en-US" baseline="0"/>
                      <a:t>
</a:t>
                    </a:r>
                    <a:fld id="{CB8A2DAC-F590-417F-A01E-6533B1D55B65}" type="CATEGORYNAME">
                      <a:rPr lang="en-US" baseline="0"/>
                      <a:pPr/>
                      <a:t>[CATEGORY NAME]</a:t>
                    </a:fld>
                    <a:r>
                      <a:rPr lang="en-US" baseline="0"/>
                      <a:t>
</a:t>
                    </a:r>
                    <a:fld id="{545F6E0A-818F-41F9-B15B-707DD091BEAD}"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CCA-42C4-BAEA-E770C0ED4652}"/>
                </c:ext>
              </c:extLst>
            </c:dLbl>
            <c:dLbl>
              <c:idx val="3"/>
              <c:tx>
                <c:rich>
                  <a:bodyPr/>
                  <a:lstStyle/>
                  <a:p>
                    <a:endParaRPr lang="en-US"/>
                  </a:p>
                </c:rich>
              </c:tx>
              <c:dLblPos val="ctr"/>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11-1CCA-42C4-BAEA-E770C0ED465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howDataLabelsRange val="1"/>
              </c:ext>
            </c:extLst>
          </c:dLbls>
          <c:cat>
            <c:strRef>
              <c:f>'Channel report'!$B$4:$B$6</c:f>
              <c:strCache>
                <c:ptCount val="4"/>
                <c:pt idx="0">
                  <c:v>Daraz</c:v>
                </c:pt>
                <c:pt idx="1">
                  <c:v>Othoba</c:v>
                </c:pt>
                <c:pt idx="2">
                  <c:v>Own website</c:v>
                </c:pt>
                <c:pt idx="3">
                  <c:v>(blank)</c:v>
                </c:pt>
              </c:strCache>
            </c:strRef>
          </c:cat>
          <c:val>
            <c:numRef>
              <c:f>'Channel report'!$B$4:$B$6</c:f>
              <c:numCache>
                <c:formatCode>General</c:formatCode>
                <c:ptCount val="4"/>
                <c:pt idx="0">
                  <c:v>26342</c:v>
                </c:pt>
                <c:pt idx="1">
                  <c:v>21040</c:v>
                </c:pt>
                <c:pt idx="2">
                  <c:v>156199</c:v>
                </c:pt>
              </c:numCache>
            </c:numRef>
          </c:val>
          <c:extLst>
            <c:ext xmlns:c15="http://schemas.microsoft.com/office/drawing/2012/chart" uri="{02D57815-91ED-43cb-92C2-25804820EDAC}">
              <c15:datalabelsRange>
                <c15:f>'Channel report'!$B$4:$B$6</c15:f>
                <c15:dlblRangeCache>
                  <c:ptCount val="3"/>
                  <c:pt idx="0">
                    <c:v>26342</c:v>
                  </c:pt>
                  <c:pt idx="1">
                    <c:v>21040</c:v>
                  </c:pt>
                  <c:pt idx="2">
                    <c:v>156199</c:v>
                  </c:pt>
                </c15:dlblRangeCache>
              </c15:datalabelsRange>
            </c:ext>
            <c:ext xmlns:c16="http://schemas.microsoft.com/office/drawing/2014/chart" uri="{C3380CC4-5D6E-409C-BE32-E72D297353CC}">
              <c16:uniqueId val="{00000000-1CCA-42C4-BAEA-E770C0ED465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868963254593174"/>
          <c:y val="0.69402814231554377"/>
          <c:w val="0.18131036745406823"/>
          <c:h val="0.305971857684456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83100">
          <a:srgbClr val="875B25"/>
        </a:gs>
        <a:gs pos="48000">
          <a:schemeClr val="accent1">
            <a:lumMod val="50000"/>
          </a:schemeClr>
        </a:gs>
        <a:gs pos="27000">
          <a:srgbClr val="7030A0"/>
        </a:gs>
        <a:gs pos="16000">
          <a:srgbClr val="B7D3EC"/>
        </a:gs>
        <a:gs pos="64000">
          <a:srgbClr val="002060"/>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Rahman-office68.xlsx]Status report!PivotTable5</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Status </a:t>
            </a:r>
            <a:r>
              <a:rPr lang="en-US" sz="1400" b="0" i="0" u="none" strike="noStrike" baseline="0">
                <a:solidFill>
                  <a:srgbClr val="002060"/>
                </a:solidFill>
                <a:effectLst/>
              </a:rPr>
              <a:t>wise total sales report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2"/>
        <c:spPr>
          <a:solidFill>
            <a:schemeClr val="accent5">
              <a:lumMod val="50000"/>
            </a:schemeClr>
          </a:solidFill>
          <a:ln w="19050">
            <a:noFill/>
          </a:ln>
          <a:effectLst/>
        </c:spPr>
        <c:dLbl>
          <c:idx val="0"/>
          <c:layout>
            <c:manualLayout>
              <c:x val="0.15833333333333333"/>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rgbClr val="FF0000"/>
          </a:solidFill>
          <a:ln w="19050">
            <a:noFill/>
          </a:ln>
          <a:effectLst/>
        </c:spPr>
        <c:dLbl>
          <c:idx val="0"/>
          <c:layout>
            <c:manualLayout>
              <c:x val="0.32222222222222224"/>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solidFill>
            <a:schemeClr val="accent6">
              <a:lumMod val="75000"/>
            </a:schemeClr>
          </a:solidFill>
          <a:ln w="19050">
            <a:noFill/>
          </a:ln>
          <a:effectLst/>
        </c:spPr>
        <c:dLbl>
          <c:idx val="0"/>
          <c:layout>
            <c:manualLayout>
              <c:x val="-2.777777777777803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5"/>
        <c:spPr>
          <a:solidFill>
            <a:srgbClr val="FFFF00"/>
          </a:solidFill>
          <a:ln w="19050">
            <a:noFill/>
          </a:ln>
          <a:effectLst/>
        </c:spPr>
        <c:dLbl>
          <c:idx val="0"/>
          <c:layout>
            <c:manualLayout>
              <c:x val="-0.18055555555555555"/>
              <c:y val="-0.1435185185185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6"/>
        <c:spPr>
          <a:solidFill>
            <a:schemeClr val="accent1"/>
          </a:solidFill>
          <a:ln w="19050">
            <a:noFill/>
          </a:ln>
          <a:effectLst/>
        </c:spPr>
      </c:pivotFmt>
      <c:pivotFmt>
        <c:idx val="7"/>
        <c:spPr>
          <a:solidFill>
            <a:schemeClr val="accent1"/>
          </a:solidFill>
          <a:ln w="19050">
            <a:noFill/>
          </a:ln>
          <a:effectLst/>
        </c:spPr>
      </c:pivotFmt>
    </c:pivotFmts>
    <c:plotArea>
      <c:layout>
        <c:manualLayout>
          <c:layoutTarget val="inner"/>
          <c:xMode val="edge"/>
          <c:yMode val="edge"/>
          <c:x val="0.23462795275590551"/>
          <c:y val="0.18499708369787107"/>
          <c:w val="0.40047572178477692"/>
          <c:h val="0.66745953630796151"/>
        </c:manualLayout>
      </c:layout>
      <c:pieChart>
        <c:varyColors val="1"/>
        <c:ser>
          <c:idx val="0"/>
          <c:order val="0"/>
          <c:tx>
            <c:strRef>
              <c:f>'Status report'!$B$3</c:f>
              <c:strCache>
                <c:ptCount val="1"/>
                <c:pt idx="0">
                  <c:v>Total</c:v>
                </c:pt>
              </c:strCache>
            </c:strRef>
          </c:tx>
          <c:spPr>
            <a:ln>
              <a:noFill/>
            </a:ln>
          </c:spPr>
          <c:explosion val="9"/>
          <c:dPt>
            <c:idx val="0"/>
            <c:bubble3D val="0"/>
            <c:spPr>
              <a:solidFill>
                <a:srgbClr val="FFFF00"/>
              </a:solidFill>
              <a:ln w="19050">
                <a:noFill/>
              </a:ln>
              <a:effectLst/>
            </c:spPr>
            <c:extLst>
              <c:ext xmlns:c16="http://schemas.microsoft.com/office/drawing/2014/chart" uri="{C3380CC4-5D6E-409C-BE32-E72D297353CC}">
                <c16:uniqueId val="{00000004-4C39-4185-B04A-ABE8D69CC96C}"/>
              </c:ext>
            </c:extLst>
          </c:dPt>
          <c:dPt>
            <c:idx val="1"/>
            <c:bubble3D val="0"/>
            <c:explosion val="0"/>
            <c:spPr>
              <a:solidFill>
                <a:schemeClr val="accent5">
                  <a:lumMod val="50000"/>
                </a:schemeClr>
              </a:solidFill>
              <a:ln w="19050">
                <a:noFill/>
              </a:ln>
              <a:effectLst/>
            </c:spPr>
            <c:extLst>
              <c:ext xmlns:c16="http://schemas.microsoft.com/office/drawing/2014/chart" uri="{C3380CC4-5D6E-409C-BE32-E72D297353CC}">
                <c16:uniqueId val="{00000001-4C39-4185-B04A-ABE8D69CC96C}"/>
              </c:ext>
            </c:extLst>
          </c:dPt>
          <c:dPt>
            <c:idx val="2"/>
            <c:bubble3D val="0"/>
            <c:spPr>
              <a:solidFill>
                <a:srgbClr val="FF0000"/>
              </a:solidFill>
              <a:ln w="19050">
                <a:noFill/>
              </a:ln>
              <a:effectLst/>
            </c:spPr>
            <c:extLst>
              <c:ext xmlns:c16="http://schemas.microsoft.com/office/drawing/2014/chart" uri="{C3380CC4-5D6E-409C-BE32-E72D297353CC}">
                <c16:uniqueId val="{00000002-4C39-4185-B04A-ABE8D69CC96C}"/>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3-4C39-4185-B04A-ABE8D69CC96C}"/>
              </c:ext>
            </c:extLst>
          </c:dPt>
          <c:dPt>
            <c:idx val="4"/>
            <c:bubble3D val="0"/>
            <c:spPr>
              <a:solidFill>
                <a:schemeClr val="accent5"/>
              </a:solidFill>
              <a:ln w="19050">
                <a:noFill/>
              </a:ln>
              <a:effectLst/>
            </c:spPr>
            <c:extLst>
              <c:ext xmlns:c16="http://schemas.microsoft.com/office/drawing/2014/chart" uri="{C3380CC4-5D6E-409C-BE32-E72D297353CC}">
                <c16:uniqueId val="{00000009-738F-4FFA-817D-C2C84675A107}"/>
              </c:ext>
            </c:extLst>
          </c:dPt>
          <c:dLbls>
            <c:dLbl>
              <c:idx val="0"/>
              <c:layout>
                <c:manualLayout>
                  <c:x val="-0.18055555555555555"/>
                  <c:y val="-0.1435185185185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4-4C39-4185-B04A-ABE8D69CC96C}"/>
                </c:ext>
              </c:extLst>
            </c:dLbl>
            <c:dLbl>
              <c:idx val="1"/>
              <c:layout>
                <c:manualLayout>
                  <c:x val="0.15833333333333333"/>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1-4C39-4185-B04A-ABE8D69CC96C}"/>
                </c:ext>
              </c:extLst>
            </c:dLbl>
            <c:dLbl>
              <c:idx val="2"/>
              <c:layout>
                <c:manualLayout>
                  <c:x val="0.32222222222222224"/>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2-4C39-4185-B04A-ABE8D69CC96C}"/>
                </c:ext>
              </c:extLst>
            </c:dLbl>
            <c:dLbl>
              <c:idx val="3"/>
              <c:layout>
                <c:manualLayout>
                  <c:x val="-2.777777777777803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 xmlns:c16="http://schemas.microsoft.com/office/drawing/2014/chart" uri="{C3380CC4-5D6E-409C-BE32-E72D297353CC}">
                  <c16:uniqueId val="{00000003-4C39-4185-B04A-ABE8D69CC96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'Status report'!$A$4:$A$9</c:f>
              <c:strCache>
                <c:ptCount val="5"/>
                <c:pt idx="0">
                  <c:v>Cancelled</c:v>
                </c:pt>
                <c:pt idx="1">
                  <c:v>Delivered</c:v>
                </c:pt>
                <c:pt idx="2">
                  <c:v>Refunded</c:v>
                </c:pt>
                <c:pt idx="3">
                  <c:v>Returned</c:v>
                </c:pt>
                <c:pt idx="4">
                  <c:v>(blank)</c:v>
                </c:pt>
              </c:strCache>
            </c:strRef>
          </c:cat>
          <c:val>
            <c:numRef>
              <c:f>'Status report'!$B$4:$B$9</c:f>
              <c:numCache>
                <c:formatCode>General</c:formatCode>
                <c:ptCount val="5"/>
                <c:pt idx="0">
                  <c:v>2849</c:v>
                </c:pt>
                <c:pt idx="1">
                  <c:v>191086</c:v>
                </c:pt>
                <c:pt idx="2">
                  <c:v>5148</c:v>
                </c:pt>
                <c:pt idx="3">
                  <c:v>4498</c:v>
                </c:pt>
              </c:numCache>
            </c:numRef>
          </c:val>
          <c:extLst>
            <c:ext xmlns:c16="http://schemas.microsoft.com/office/drawing/2014/chart" uri="{C3380CC4-5D6E-409C-BE32-E72D297353CC}">
              <c16:uniqueId val="{00000000-4C39-4185-B04A-ABE8D69CC96C}"/>
            </c:ext>
          </c:extLst>
        </c:ser>
        <c:dLbls>
          <c:showLegendKey val="0"/>
          <c:showVal val="0"/>
          <c:showCatName val="0"/>
          <c:showSerName val="0"/>
          <c:showPercent val="0"/>
          <c:showBubbleSize val="0"/>
          <c:showLeaderLines val="1"/>
        </c:dLbls>
        <c:firstSliceAng val="20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Rahman-office68.xlsx]Month report!PivotTable1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Month wise total sales report</a:t>
            </a:r>
          </a:p>
        </c:rich>
      </c:tx>
      <c:layout>
        <c:manualLayout>
          <c:xMode val="edge"/>
          <c:yMode val="edge"/>
          <c:x val="0.25687745050387223"/>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'Month report'!$B$3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report'!$A$4:$A$17</c:f>
              <c:strCache>
                <c:ptCount val="13"/>
                <c:pt idx="0">
                  <c:v>&lt;1/1/2023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'Month report'!$B$4:$B$17</c:f>
              <c:numCache>
                <c:formatCode>General</c:formatCode>
                <c:ptCount val="13"/>
                <c:pt idx="1">
                  <c:v>16547</c:v>
                </c:pt>
                <c:pt idx="2">
                  <c:v>16444</c:v>
                </c:pt>
                <c:pt idx="3">
                  <c:v>16293</c:v>
                </c:pt>
                <c:pt idx="4">
                  <c:v>16847</c:v>
                </c:pt>
                <c:pt idx="5">
                  <c:v>18692</c:v>
                </c:pt>
                <c:pt idx="6">
                  <c:v>15546</c:v>
                </c:pt>
                <c:pt idx="7">
                  <c:v>18642</c:v>
                </c:pt>
                <c:pt idx="8">
                  <c:v>16593</c:v>
                </c:pt>
                <c:pt idx="9">
                  <c:v>17547</c:v>
                </c:pt>
                <c:pt idx="10">
                  <c:v>16595</c:v>
                </c:pt>
                <c:pt idx="11">
                  <c:v>17392</c:v>
                </c:pt>
                <c:pt idx="12">
                  <c:v>16443</c:v>
                </c:pt>
              </c:numCache>
            </c:numRef>
          </c:val>
          <c:extLst>
            <c:ext xmlns:c16="http://schemas.microsoft.com/office/drawing/2014/chart" uri="{C3380CC4-5D6E-409C-BE32-E72D297353CC}">
              <c16:uniqueId val="{00000000-C436-4B1C-A0E5-3621A9B77732}"/>
            </c:ext>
          </c:extLst>
        </c:ser>
        <c:dLbls>
          <c:showLegendKey val="0"/>
          <c:showVal val="0"/>
          <c:showCatName val="0"/>
          <c:showSerName val="0"/>
          <c:showPercent val="0"/>
          <c:showBubbleSize val="0"/>
        </c:dLbls>
        <c:gapWidth val="150"/>
        <c:shape val="cylinder"/>
        <c:axId val="399734952"/>
        <c:axId val="399728720"/>
        <c:axId val="0"/>
      </c:bar3DChart>
      <c:catAx>
        <c:axId val="399734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9728720"/>
        <c:crosses val="autoZero"/>
        <c:auto val="1"/>
        <c:lblAlgn val="ctr"/>
        <c:lblOffset val="100"/>
        <c:noMultiLvlLbl val="0"/>
      </c:catAx>
      <c:valAx>
        <c:axId val="39972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973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Rahman-office68.xlsx]Area report!PivotTable2</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Area </a:t>
            </a:r>
            <a:r>
              <a:rPr lang="en-US" sz="1400" b="0" i="0" u="none" strike="noStrike" baseline="0">
                <a:solidFill>
                  <a:srgbClr val="002060"/>
                </a:solidFill>
                <a:effectLst/>
              </a:rPr>
              <a:t>wise total sales report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blipFill>
            <a:blip xmlns:r="http://schemas.openxmlformats.org/officeDocument/2006/relationships" r:embed="rId3"/>
            <a:tile tx="0" ty="0" sx="100000" sy="100000" flip="none" algn="tl"/>
          </a:blipFill>
          <a:ln>
            <a:solidFill>
              <a:srgbClr val="FFC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tile tx="0" ty="0" sx="100000" sy="100000" flip="none" algn="tl"/>
          </a:blip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'Area report'!$B$3</c:f>
              <c:strCache>
                <c:ptCount val="1"/>
                <c:pt idx="0">
                  <c:v>Total</c:v>
                </c:pt>
              </c:strCache>
            </c:strRef>
          </c:tx>
          <c:spPr>
            <a:blipFill>
              <a:blip xmlns:r="http://schemas.openxmlformats.org/officeDocument/2006/relationships" r:embed="rId3"/>
              <a:tile tx="0" ty="0" sx="100000" sy="100000" flip="none" algn="tl"/>
            </a:blip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report'!$A$4:$A$13</c:f>
              <c:strCache>
                <c:ptCount val="9"/>
                <c:pt idx="0">
                  <c:v>Barishal</c:v>
                </c:pt>
                <c:pt idx="1">
                  <c:v>Chittagong</c:v>
                </c:pt>
                <c:pt idx="2">
                  <c:v>Dhaka </c:v>
                </c:pt>
                <c:pt idx="3">
                  <c:v>Khulna</c:v>
                </c:pt>
                <c:pt idx="4">
                  <c:v>Mymensingh</c:v>
                </c:pt>
                <c:pt idx="5">
                  <c:v>Rajshahi</c:v>
                </c:pt>
                <c:pt idx="6">
                  <c:v>Rangpur</c:v>
                </c:pt>
                <c:pt idx="7">
                  <c:v>Sylhet</c:v>
                </c:pt>
                <c:pt idx="8">
                  <c:v>(blank)</c:v>
                </c:pt>
              </c:strCache>
            </c:strRef>
          </c:cat>
          <c:val>
            <c:numRef>
              <c:f>'Area report'!$B$4:$B$13</c:f>
              <c:numCache>
                <c:formatCode>General</c:formatCode>
                <c:ptCount val="9"/>
                <c:pt idx="0">
                  <c:v>40182</c:v>
                </c:pt>
                <c:pt idx="1">
                  <c:v>26490</c:v>
                </c:pt>
                <c:pt idx="2">
                  <c:v>46190</c:v>
                </c:pt>
                <c:pt idx="3">
                  <c:v>28641</c:v>
                </c:pt>
                <c:pt idx="4">
                  <c:v>10594</c:v>
                </c:pt>
                <c:pt idx="5">
                  <c:v>9044</c:v>
                </c:pt>
                <c:pt idx="6">
                  <c:v>23946</c:v>
                </c:pt>
                <c:pt idx="7">
                  <c:v>18494</c:v>
                </c:pt>
              </c:numCache>
            </c:numRef>
          </c:val>
          <c:extLst>
            <c:ext xmlns:c16="http://schemas.microsoft.com/office/drawing/2014/chart" uri="{C3380CC4-5D6E-409C-BE32-E72D297353CC}">
              <c16:uniqueId val="{00000000-6E93-4262-B9F2-93970219E65A}"/>
            </c:ext>
          </c:extLst>
        </c:ser>
        <c:dLbls>
          <c:showLegendKey val="0"/>
          <c:showVal val="0"/>
          <c:showCatName val="0"/>
          <c:showSerName val="0"/>
          <c:showPercent val="0"/>
          <c:showBubbleSize val="0"/>
        </c:dLbls>
        <c:gapWidth val="219"/>
        <c:overlap val="-27"/>
        <c:axId val="399731672"/>
        <c:axId val="399734296"/>
      </c:barChart>
      <c:catAx>
        <c:axId val="39973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399734296"/>
        <c:crosses val="autoZero"/>
        <c:auto val="1"/>
        <c:lblAlgn val="ctr"/>
        <c:lblOffset val="100"/>
        <c:noMultiLvlLbl val="0"/>
      </c:catAx>
      <c:valAx>
        <c:axId val="39973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9973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Rahman-office68.xlsx]Product report!PivotTable3</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Product </a:t>
            </a:r>
            <a:r>
              <a:rPr lang="en-US" sz="1400" b="0" i="0" u="none" strike="noStrike" baseline="0">
                <a:solidFill>
                  <a:srgbClr val="FF0000"/>
                </a:solidFill>
                <a:effectLst/>
              </a:rPr>
              <a:t>wise total sales report</a:t>
            </a:r>
            <a:endParaRPr lang="en-US">
              <a:solidFill>
                <a:srgbClr val="FF0000"/>
              </a:solidFill>
            </a:endParaRPr>
          </a:p>
        </c:rich>
      </c:tx>
      <c:layout>
        <c:manualLayout>
          <c:xMode val="edge"/>
          <c:yMode val="edge"/>
          <c:x val="0.32526881720430106"/>
          <c:y val="2.7226760015558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19050">
            <a:solidFill>
              <a:schemeClr val="lt1"/>
            </a:solidFill>
          </a:ln>
          <a:effectLst/>
        </c:spPr>
      </c:pivotFmt>
      <c:pivotFmt>
        <c:idx val="3"/>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'Product report'!$B$3</c:f>
              <c:strCache>
                <c:ptCount val="1"/>
                <c:pt idx="0">
                  <c:v>Total</c:v>
                </c:pt>
              </c:strCache>
            </c:strRef>
          </c:tx>
          <c:spPr>
            <a:solidFill>
              <a:srgbClr val="FF0000"/>
            </a:solidFill>
            <a:ln w="19050">
              <a:solidFill>
                <a:schemeClr val="lt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'Product report'!$A$4:$A$14</c:f>
              <c:strCache>
                <c:ptCount val="10"/>
                <c:pt idx="0">
                  <c:v>Cotton Kurti</c:v>
                </c:pt>
                <c:pt idx="1">
                  <c:v>Denim Jeans</c:v>
                </c:pt>
                <c:pt idx="2">
                  <c:v>Hoodies</c:v>
                </c:pt>
                <c:pt idx="3">
                  <c:v>Jogger Pants</c:v>
                </c:pt>
                <c:pt idx="4">
                  <c:v>Polo-shirts</c:v>
                </c:pt>
                <c:pt idx="5">
                  <c:v>Shari</c:v>
                </c:pt>
                <c:pt idx="6">
                  <c:v>Shawl</c:v>
                </c:pt>
                <c:pt idx="7">
                  <c:v>Tops</c:v>
                </c:pt>
                <c:pt idx="8">
                  <c:v>T-shirts</c:v>
                </c:pt>
                <c:pt idx="9">
                  <c:v>(blank)</c:v>
                </c:pt>
              </c:strCache>
            </c:strRef>
          </c:cat>
          <c:val>
            <c:numRef>
              <c:f>'Product report'!$B$4:$B$14</c:f>
              <c:numCache>
                <c:formatCode>General</c:formatCode>
                <c:ptCount val="10"/>
                <c:pt idx="0">
                  <c:v>43650</c:v>
                </c:pt>
                <c:pt idx="1">
                  <c:v>51999</c:v>
                </c:pt>
                <c:pt idx="2">
                  <c:v>7500</c:v>
                </c:pt>
                <c:pt idx="3">
                  <c:v>8000</c:v>
                </c:pt>
                <c:pt idx="4">
                  <c:v>8750</c:v>
                </c:pt>
                <c:pt idx="5">
                  <c:v>12250</c:v>
                </c:pt>
                <c:pt idx="6">
                  <c:v>12500</c:v>
                </c:pt>
                <c:pt idx="7">
                  <c:v>34182</c:v>
                </c:pt>
                <c:pt idx="8">
                  <c:v>24750</c:v>
                </c:pt>
              </c:numCache>
            </c:numRef>
          </c:val>
          <c:extLst>
            <c:ext xmlns:c16="http://schemas.microsoft.com/office/drawing/2014/chart" uri="{C3380CC4-5D6E-409C-BE32-E72D297353CC}">
              <c16:uniqueId val="{00000000-9230-4C3A-8601-BB850554EC86}"/>
            </c:ext>
          </c:extLst>
        </c:ser>
        <c:dLbls>
          <c:showLegendKey val="0"/>
          <c:showVal val="0"/>
          <c:showCatName val="0"/>
          <c:showSerName val="0"/>
          <c:showPercent val="0"/>
          <c:showBubbleSize val="0"/>
        </c:dLbls>
        <c:gapWidth val="150"/>
        <c:overlap val="-100"/>
        <c:axId val="475919192"/>
        <c:axId val="475921816"/>
      </c:barChart>
      <c:valAx>
        <c:axId val="475921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475919192"/>
        <c:crosses val="autoZero"/>
        <c:crossBetween val="between"/>
      </c:valAx>
      <c:catAx>
        <c:axId val="475919192"/>
        <c:scaling>
          <c:orientation val="minMax"/>
        </c:scaling>
        <c:delete val="1"/>
        <c:axPos val="l"/>
        <c:numFmt formatCode="General" sourceLinked="1"/>
        <c:majorTickMark val="out"/>
        <c:minorTickMark val="none"/>
        <c:tickLblPos val="nextTo"/>
        <c:crossAx val="475921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62000">
          <a:srgbClr val="002060"/>
        </a:gs>
        <a:gs pos="4000">
          <a:schemeClr val="accent1">
            <a:lumMod val="45000"/>
            <a:lumOff val="55000"/>
          </a:schemeClr>
        </a:gs>
        <a:gs pos="86000">
          <a:srgbClr val="B7D3EC"/>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[13-Naymur Rahman-office68.xlsx]Channel report!PivotTable4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Channel</a:t>
            </a:r>
            <a:r>
              <a:rPr lang="en-US" baseline="0"/>
              <a:t> </a:t>
            </a:r>
            <a:r>
              <a:rPr lang="en-US" sz="1800" b="0" i="0" u="none" strike="noStrike" baseline="0">
                <a:effectLst/>
              </a:rPr>
              <a:t>wise total sales report</a:t>
            </a:r>
            <a:endParaRPr lang="en-US"/>
          </a:p>
        </c:rich>
      </c:tx>
      <c:layout>
        <c:manualLayout>
          <c:xMode val="edge"/>
          <c:yMode val="edge"/>
          <c:x val="0.22253753361883882"/>
          <c:y val="3.84615384615384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7AAE792-A0B2-4AF5-9EBC-DA1EEB6DECFF}" type="CELLRANGE">
                  <a:rPr lang="en-US"/>
                  <a:pPr>
                    <a:defRPr sz="1000" b="1" i="0" u="none" strike="noStrike" kern="1200" baseline="0">
                      <a:solidFill>
                        <a:schemeClr val="lt1"/>
                      </a:solidFill>
                      <a:latin typeface="+mn-lt"/>
                      <a:ea typeface="+mn-ea"/>
                      <a:cs typeface="+mn-cs"/>
                    </a:defRPr>
                  </a:pPr>
                  <a:t>[CELLRANGE]</a:t>
                </a:fld>
                <a:r>
                  <a:rPr lang="en-US" baseline="0"/>
                  <a:t>
</a:t>
                </a:r>
                <a:fld id="{31E220A8-F5CF-4FAA-93C1-0823AE15B59D}"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9C4E122A-4A3B-493A-9055-BD702EE54103}"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6"/>
        <c:spPr>
          <a:solidFill>
            <a:schemeClr val="accent2"/>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0D05734-7E57-483D-8399-42E075C484F1}" type="CELLRANGE">
                  <a:rPr lang="en-US"/>
                  <a:pPr>
                    <a:defRPr sz="1000" b="1" i="0" u="none" strike="noStrike" kern="1200" baseline="0">
                      <a:solidFill>
                        <a:schemeClr val="lt1"/>
                      </a:solidFill>
                      <a:latin typeface="+mn-lt"/>
                      <a:ea typeface="+mn-ea"/>
                      <a:cs typeface="+mn-cs"/>
                    </a:defRPr>
                  </a:pPr>
                  <a:t>[CELLRANGE]</a:t>
                </a:fld>
                <a:r>
                  <a:rPr lang="en-US" baseline="0"/>
                  <a:t>
</a:t>
                </a:r>
                <a:fld id="{F52946FB-1B2A-49FA-A8F8-1F398F3A3916}"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9EFDDF37-2786-44A5-874A-E70E38961DF9}"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7"/>
        <c:spPr>
          <a:solidFill>
            <a:schemeClr val="accent3"/>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3022CCF-01A2-4748-A482-96AFF3DFDFEF}" type="CELLRANGE">
                  <a:rPr lang="en-US"/>
                  <a:pPr>
                    <a:defRPr sz="1000" b="1" i="0" u="none" strike="noStrike" kern="1200" baseline="0">
                      <a:solidFill>
                        <a:schemeClr val="lt1"/>
                      </a:solidFill>
                      <a:latin typeface="+mn-lt"/>
                      <a:ea typeface="+mn-ea"/>
                      <a:cs typeface="+mn-cs"/>
                    </a:defRPr>
                  </a:pPr>
                  <a:t>[CELLRANGE]</a:t>
                </a:fld>
                <a:r>
                  <a:rPr lang="en-US" baseline="0"/>
                  <a:t>
</a:t>
                </a:r>
                <a:fld id="{5FD3A3F9-3669-41DE-A428-D43FC1AFB200}"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6A109C20-39F2-4FA7-9A8E-71BA1CFD8D82}"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973D0C2-875E-4942-B47C-3A047230D829}" type="CELLRANGE">
                  <a:rPr lang="en-US"/>
                  <a:pPr>
                    <a:defRPr sz="1000" b="1" i="0" u="none" strike="noStrike" kern="1200" baseline="0">
                      <a:solidFill>
                        <a:schemeClr val="lt1"/>
                      </a:solidFill>
                      <a:latin typeface="+mn-lt"/>
                      <a:ea typeface="+mn-ea"/>
                      <a:cs typeface="+mn-cs"/>
                    </a:defRPr>
                  </a:pPr>
                  <a:t>[CELLRANGE]</a:t>
                </a:fld>
                <a:r>
                  <a:rPr lang="en-US" baseline="0"/>
                  <a:t>
</a:t>
                </a:r>
                <a:fld id="{4072134A-31E8-4982-AAFE-A22D3D5B167E}"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728B1EC1-520E-4637-9E5E-6397066E954E}"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686D14-67AE-416D-8648-6D5961D5F86E}" type="CELLRANGE">
                  <a:rPr lang="en-US"/>
                  <a:pPr>
                    <a:defRPr sz="1000" b="1" i="0" u="none" strike="noStrike" kern="1200" baseline="0">
                      <a:solidFill>
                        <a:schemeClr val="lt1"/>
                      </a:solidFill>
                      <a:latin typeface="+mn-lt"/>
                      <a:ea typeface="+mn-ea"/>
                      <a:cs typeface="+mn-cs"/>
                    </a:defRPr>
                  </a:pPr>
                  <a:t>[CELLRANGE]</a:t>
                </a:fld>
                <a:r>
                  <a:rPr lang="en-US" baseline="0"/>
                  <a:t>
</a:t>
                </a:r>
                <a:fld id="{1DFBB01B-098A-452F-924A-367C838B5DBD}"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98693308-B0C2-41B4-B7B1-10BC4F3F2339}"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D522519-C7F2-4374-AE40-6266B357747B}" type="CELLRANGE">
                  <a:rPr lang="en-US"/>
                  <a:pPr>
                    <a:defRPr sz="1000" b="1" i="0" u="none" strike="noStrike" kern="1200" baseline="0">
                      <a:solidFill>
                        <a:schemeClr val="lt1"/>
                      </a:solidFill>
                      <a:latin typeface="+mn-lt"/>
                      <a:ea typeface="+mn-ea"/>
                      <a:cs typeface="+mn-cs"/>
                    </a:defRPr>
                  </a:pPr>
                  <a:t>[CELLRANGE]</a:t>
                </a:fld>
                <a:r>
                  <a:rPr lang="en-US" baseline="0"/>
                  <a:t>
</a:t>
                </a:r>
                <a:fld id="{4D3E087E-05B3-4604-92D0-1DE42122D7DE}" type="CATEGORYNAME">
                  <a:rPr lang="en-US" baseline="0"/>
                  <a:pPr>
                    <a:defRPr sz="1000" b="1" i="0" u="none" strike="noStrike" kern="1200" baseline="0">
                      <a:solidFill>
                        <a:schemeClr val="lt1"/>
                      </a:solidFill>
                      <a:latin typeface="+mn-lt"/>
                      <a:ea typeface="+mn-ea"/>
                      <a:cs typeface="+mn-cs"/>
                    </a:defRPr>
                  </a:pPr>
                  <a:t>[CATEGORY NAME]</a:t>
                </a:fld>
                <a:r>
                  <a:rPr lang="en-US" baseline="0"/>
                  <a:t>
</a:t>
                </a:r>
                <a:fld id="{F295E8F1-0670-47A0-9C9A-F9941B908BD6}"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showDataLabelsRange val="1"/>
            </c:ext>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0.2214337601966897"/>
              <c:y val="-1.9230769230769232E-2"/>
            </c:manualLayout>
          </c:layout>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fld id="{A2700D10-C1FD-419D-840E-CADA9BA66EBE}" type="CELLRANGE">
                  <a:rPr lang="en-US"/>
                  <a:pPr>
                    <a:defRPr/>
                  </a:pPr>
                  <a:t>[CELLRANGE]</a:t>
                </a:fld>
                <a:r>
                  <a:rPr lang="en-US" baseline="0"/>
                  <a:t>
</a:t>
                </a:r>
                <a:fld id="{161B2C04-C043-4DEE-80BB-FBF0BC71EDD3}" type="CATEGORYNAME">
                  <a:rPr lang="en-US" baseline="0"/>
                  <a:pPr>
                    <a:defRPr/>
                  </a:pPr>
                  <a:t>[CATEGORY NAME]</a:t>
                </a:fld>
                <a:r>
                  <a:rPr lang="en-US" baseline="0"/>
                  <a:t>
</a:t>
                </a:r>
                <a:fld id="{518A17BC-684C-4167-9B6B-362FCC541774}"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dlblFieldTable/>
              <c15:showDataLabelsRange val="1"/>
            </c:ext>
          </c:extLst>
        </c:dLbl>
      </c:pivotFmt>
      <c:pivotFmt>
        <c:idx val="14"/>
        <c:spPr>
          <a:solidFill>
            <a:schemeClr val="accent1"/>
          </a:solidFill>
          <a:ln>
            <a:noFill/>
          </a:ln>
          <a:effectLst>
            <a:outerShdw blurRad="254000" sx="102000" sy="102000" algn="ctr" rotWithShape="0">
              <a:prstClr val="black">
                <a:alpha val="20000"/>
              </a:prstClr>
            </a:outerShdw>
          </a:effectLst>
          <a:sp3d/>
        </c:spPr>
        <c:dLbl>
          <c:idx val="0"/>
          <c:layout>
            <c:manualLayout>
              <c:x val="-8.8573504078675883E-2"/>
              <c:y val="-0.05"/>
            </c:manualLayout>
          </c:layout>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fld id="{5279881E-71B9-4AB7-B6E5-65694B44F603}" type="CELLRANGE">
                  <a:rPr lang="en-US"/>
                  <a:pPr>
                    <a:defRPr/>
                  </a:pPr>
                  <a:t>[CELLRANGE]</a:t>
                </a:fld>
                <a:r>
                  <a:rPr lang="en-US" baseline="0"/>
                  <a:t>
</a:t>
                </a:r>
                <a:fld id="{8529358D-3B22-4F0B-B894-4D36629C0835}" type="CATEGORYNAME">
                  <a:rPr lang="en-US" baseline="0"/>
                  <a:pPr>
                    <a:defRPr/>
                  </a:pPr>
                  <a:t>[CATEGORY NAME]</a:t>
                </a:fld>
                <a:r>
                  <a:rPr lang="en-US" baseline="0"/>
                  <a:t>
</a:t>
                </a:r>
                <a:fld id="{CCBF455E-64C0-453A-BDDC-A9189D02DFC3}"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dlblFieldTable/>
              <c15:showDataLabelsRange val="1"/>
            </c:ext>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0.20511758839272309"/>
              <c:y val="0.23461538461538461"/>
            </c:manualLayout>
          </c:layout>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fld id="{E9830A94-BB91-41A4-9E01-2FBFC0D6636A}" type="CELLRANGE">
                  <a:rPr lang="en-US"/>
                  <a:pPr>
                    <a:defRPr/>
                  </a:pPr>
                  <a:t>[CELLRANGE]</a:t>
                </a:fld>
                <a:r>
                  <a:rPr lang="en-US" baseline="0"/>
                  <a:t>
</a:t>
                </a:r>
                <a:fld id="{53963B82-9A2A-44A0-9132-EFDC079CF859}" type="CATEGORYNAME">
                  <a:rPr lang="en-US" baseline="0"/>
                  <a:pPr>
                    <a:defRPr/>
                  </a:pPr>
                  <a:t>[CATEGORY NAME]</a:t>
                </a:fld>
                <a:r>
                  <a:rPr lang="en-US" baseline="0"/>
                  <a:t>
</a:t>
                </a:r>
                <a:fld id="{D0BB3AE6-56A9-4EF0-9089-797EA52521E7}"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dlblFieldTable/>
              <c15:showDataLabelsRange val="1"/>
            </c:ext>
          </c:extLst>
        </c:dLbl>
      </c:pivotFmt>
      <c:pivotFmt>
        <c:idx val="16"/>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showDataLabelsRange val="0"/>
            </c:ext>
          </c:extLst>
        </c:dLbl>
      </c:pivotFmt>
    </c:pivotFmts>
    <c:view3D>
      <c:rotX val="50"/>
      <c:rotY val="15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'Channel report'!$B$4:$B$6</c:f>
              <c:strCache>
                <c:ptCount val="1"/>
                <c:pt idx="0">
                  <c:v>Total</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24D-4C9E-B6AE-F62D206A8C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24D-4C9E-B6AE-F62D206A8C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24D-4C9E-B6AE-F62D206A8C1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24D-4C9E-B6AE-F62D206A8C15}"/>
              </c:ext>
            </c:extLst>
          </c:dPt>
          <c:dLbls>
            <c:dLbl>
              <c:idx val="0"/>
              <c:layout>
                <c:manualLayout>
                  <c:x val="0.2214337601966897"/>
                  <c:y val="-1.9230769230769232E-2"/>
                </c:manualLayout>
              </c:layout>
              <c:tx>
                <c:rich>
                  <a:bodyPr/>
                  <a:lstStyle/>
                  <a:p>
                    <a:fld id="{A2700D10-C1FD-419D-840E-CADA9BA66EBE}" type="CELLRANGE">
                      <a:rPr lang="en-US"/>
                      <a:pPr/>
                      <a:t>[CELLRANGE]</a:t>
                    </a:fld>
                    <a:r>
                      <a:rPr lang="en-US" baseline="0"/>
                      <a:t>
</a:t>
                    </a:r>
                    <a:fld id="{161B2C04-C043-4DEE-80BB-FBF0BC71EDD3}" type="CATEGORYNAME">
                      <a:rPr lang="en-US" baseline="0"/>
                      <a:pPr/>
                      <a:t>[CATEGORY NAME]</a:t>
                    </a:fld>
                    <a:r>
                      <a:rPr lang="en-US" baseline="0"/>
                      <a:t>
</a:t>
                    </a:r>
                    <a:fld id="{518A17BC-684C-4167-9B6B-362FCC541774}" type="PERCENTAGE">
                      <a:rPr lang="en-US" baseline="0"/>
                      <a:pPr/>
                      <a:t>[PERCENTAGE]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24D-4C9E-B6AE-F62D206A8C15}"/>
                </c:ext>
              </c:extLst>
            </c:dLbl>
            <c:dLbl>
              <c:idx val="1"/>
              <c:layout>
                <c:manualLayout>
                  <c:x val="-8.8573504078675883E-2"/>
                  <c:y val="-0.05"/>
                </c:manualLayout>
              </c:layout>
              <c:tx>
                <c:rich>
                  <a:bodyPr/>
                  <a:lstStyle/>
                  <a:p>
                    <a:fld id="{5279881E-71B9-4AB7-B6E5-65694B44F603}" type="CELLRANGE">
                      <a:rPr lang="en-US"/>
                      <a:pPr/>
                      <a:t>[CELLRANGE]</a:t>
                    </a:fld>
                    <a:r>
                      <a:rPr lang="en-US" baseline="0"/>
                      <a:t>
</a:t>
                    </a:r>
                    <a:fld id="{8529358D-3B22-4F0B-B894-4D36629C0835}" type="CATEGORYNAME">
                      <a:rPr lang="en-US" baseline="0"/>
                      <a:pPr/>
                      <a:t>[CATEGORY NAME]</a:t>
                    </a:fld>
                    <a:r>
                      <a:rPr lang="en-US" baseline="0"/>
                      <a:t>
</a:t>
                    </a:r>
                    <a:fld id="{CCBF455E-64C0-453A-BDDC-A9189D02DFC3}" type="PERCENTAGE">
                      <a:rPr lang="en-US" baseline="0"/>
                      <a:pPr/>
                      <a:t>[PERCENTAGE]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24D-4C9E-B6AE-F62D206A8C15}"/>
                </c:ext>
              </c:extLst>
            </c:dLbl>
            <c:dLbl>
              <c:idx val="2"/>
              <c:layout>
                <c:manualLayout>
                  <c:x val="0.20511758839272309"/>
                  <c:y val="0.23461538461538461"/>
                </c:manualLayout>
              </c:layout>
              <c:tx>
                <c:rich>
                  <a:bodyPr/>
                  <a:lstStyle/>
                  <a:p>
                    <a:fld id="{E9830A94-BB91-41A4-9E01-2FBFC0D6636A}" type="CELLRANGE">
                      <a:rPr lang="en-US"/>
                      <a:pPr/>
                      <a:t>[CELLRANGE]</a:t>
                    </a:fld>
                    <a:r>
                      <a:rPr lang="en-US" baseline="0"/>
                      <a:t>
</a:t>
                    </a:r>
                    <a:fld id="{53963B82-9A2A-44A0-9132-EFDC079CF859}" type="CATEGORYNAME">
                      <a:rPr lang="en-US" baseline="0"/>
                      <a:pPr/>
                      <a:t>[CATEGORY NAME]</a:t>
                    </a:fld>
                    <a:r>
                      <a:rPr lang="en-US" baseline="0"/>
                      <a:t>
</a:t>
                    </a:r>
                    <a:fld id="{D0BB3AE6-56A9-4EF0-9089-797EA52521E7}" type="PERCENTAGE">
                      <a:rPr lang="en-US" baseline="0"/>
                      <a:pPr/>
                      <a:t>[PERCENTAGE]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24D-4C9E-B6AE-F62D206A8C15}"/>
                </c:ext>
              </c:extLst>
            </c:dLbl>
            <c:dLbl>
              <c:idx val="3"/>
              <c:tx>
                <c:rich>
                  <a:bodyPr/>
                  <a:lstStyle/>
                  <a:p>
                    <a:endParaRPr lang="en-US"/>
                  </a:p>
                </c:rich>
              </c:tx>
              <c:dLblPos val="outEnd"/>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24D-4C9E-B6AE-F62D206A8C1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15:showDataLabelsRange val="1"/>
              </c:ext>
            </c:extLst>
          </c:dLbls>
          <c:cat>
            <c:strRef>
              <c:f>'Channel report'!$B$4:$B$6</c:f>
              <c:strCache>
                <c:ptCount val="4"/>
                <c:pt idx="0">
                  <c:v>Daraz</c:v>
                </c:pt>
                <c:pt idx="1">
                  <c:v>Othoba</c:v>
                </c:pt>
                <c:pt idx="2">
                  <c:v>Own website</c:v>
                </c:pt>
                <c:pt idx="3">
                  <c:v>(blank)</c:v>
                </c:pt>
              </c:strCache>
            </c:strRef>
          </c:cat>
          <c:val>
            <c:numRef>
              <c:f>'Channel report'!$B$4:$B$6</c:f>
              <c:numCache>
                <c:formatCode>General</c:formatCode>
                <c:ptCount val="4"/>
                <c:pt idx="0">
                  <c:v>26342</c:v>
                </c:pt>
                <c:pt idx="1">
                  <c:v>21040</c:v>
                </c:pt>
                <c:pt idx="2">
                  <c:v>156199</c:v>
                </c:pt>
              </c:numCache>
            </c:numRef>
          </c:val>
          <c:extLst>
            <c:ext xmlns:c15="http://schemas.microsoft.com/office/drawing/2012/chart" uri="{02D57815-91ED-43cb-92C2-25804820EDAC}">
              <c15:datalabelsRange>
                <c15:f>'Channel report'!$B$4:$B$6</c15:f>
                <c15:dlblRangeCache>
                  <c:ptCount val="3"/>
                  <c:pt idx="0">
                    <c:v>26342</c:v>
                  </c:pt>
                  <c:pt idx="1">
                    <c:v>21040</c:v>
                  </c:pt>
                  <c:pt idx="2">
                    <c:v>156199</c:v>
                  </c:pt>
                </c15:dlblRangeCache>
              </c15:datalabelsRange>
            </c:ext>
            <c:ext xmlns:c16="http://schemas.microsoft.com/office/drawing/2014/chart" uri="{C3380CC4-5D6E-409C-BE32-E72D297353CC}">
              <c16:uniqueId val="{00000006-E24D-4C9E-B6AE-F62D206A8C1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868963254593174"/>
          <c:y val="0.69402814231554377"/>
          <c:w val="0.18131036745406823"/>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83100">
          <a:srgbClr val="875B25"/>
        </a:gs>
        <a:gs pos="48000">
          <a:schemeClr val="accent1">
            <a:lumMod val="50000"/>
          </a:schemeClr>
        </a:gs>
        <a:gs pos="27000">
          <a:srgbClr val="7030A0"/>
        </a:gs>
        <a:gs pos="16000">
          <a:srgbClr val="B7D3EC"/>
        </a:gs>
        <a:gs pos="64000">
          <a:srgbClr val="002060"/>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579120</xdr:colOff>
      <xdr:row>1</xdr:row>
      <xdr:rowOff>179070</xdr:rowOff>
    </xdr:from>
    <xdr:to>
      <xdr:col>19</xdr:col>
      <xdr:colOff>449580</xdr:colOff>
      <xdr:row>23</xdr:row>
      <xdr:rowOff>45720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xdr:row>
      <xdr:rowOff>171450</xdr:rowOff>
    </xdr:from>
    <xdr:to>
      <xdr:col>18</xdr:col>
      <xdr:colOff>312420</xdr:colOff>
      <xdr:row>24</xdr:row>
      <xdr:rowOff>121920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1</xdr:row>
      <xdr:rowOff>171450</xdr:rowOff>
    </xdr:from>
    <xdr:to>
      <xdr:col>17</xdr:col>
      <xdr:colOff>30480</xdr:colOff>
      <xdr:row>24</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1</xdr:row>
      <xdr:rowOff>125730</xdr:rowOff>
    </xdr:from>
    <xdr:to>
      <xdr:col>12</xdr:col>
      <xdr:colOff>228600</xdr:colOff>
      <xdr:row>21</xdr:row>
      <xdr:rowOff>53340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1</xdr:row>
      <xdr:rowOff>171450</xdr:rowOff>
    </xdr:from>
    <xdr:to>
      <xdr:col>13</xdr:col>
      <xdr:colOff>586740</xdr:colOff>
      <xdr:row>23</xdr:row>
      <xdr:rowOff>144780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256760</xdr:colOff>
      <xdr:row>21</xdr:row>
      <xdr:rowOff>157369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265043</xdr:colOff>
      <xdr:row>0</xdr:row>
      <xdr:rowOff>0</xdr:rowOff>
    </xdr:from>
    <xdr:to>
      <xdr:col>26</xdr:col>
      <xdr:colOff>74544</xdr:colOff>
      <xdr:row>21</xdr:row>
      <xdr:rowOff>173935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82826</xdr:colOff>
      <xdr:row>0</xdr:row>
      <xdr:rowOff>0</xdr:rowOff>
    </xdr:from>
    <xdr:to>
      <xdr:col>37</xdr:col>
      <xdr:colOff>596346</xdr:colOff>
      <xdr:row>22</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488674</xdr:colOff>
      <xdr:row>22</xdr:row>
      <xdr:rowOff>3473</xdr:rowOff>
    </xdr:from>
    <xdr:to>
      <xdr:col>23</xdr:col>
      <xdr:colOff>198784</xdr:colOff>
      <xdr:row>45</xdr:row>
      <xdr:rowOff>16565</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109174" y="3973894"/>
              <a:ext cx="2156531" cy="4163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198783</xdr:colOff>
      <xdr:row>22</xdr:row>
      <xdr:rowOff>13731</xdr:rowOff>
    </xdr:from>
    <xdr:to>
      <xdr:col>27</xdr:col>
      <xdr:colOff>27597</xdr:colOff>
      <xdr:row>45</xdr:row>
      <xdr:rowOff>16565</xdr:rowOff>
    </xdr:to>
    <mc:AlternateContent xmlns:mc="http://schemas.openxmlformats.org/markup-compatibility/2006" xmlns:a14="http://schemas.microsoft.com/office/drawing/2010/main">
      <mc:Choice Requires="a14">
        <xdr:graphicFrame macro="">
          <xdr:nvGraphicFramePr>
            <xdr:cNvPr id="8" name="Area">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4265704" y="3984152"/>
              <a:ext cx="2275235" cy="4153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33131</xdr:colOff>
      <xdr:row>22</xdr:row>
      <xdr:rowOff>919</xdr:rowOff>
    </xdr:from>
    <xdr:to>
      <xdr:col>30</xdr:col>
      <xdr:colOff>487079</xdr:colOff>
      <xdr:row>45</xdr:row>
      <xdr:rowOff>16565</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546473" y="3971340"/>
              <a:ext cx="2288764" cy="4166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173936</xdr:rowOff>
    </xdr:from>
    <xdr:to>
      <xdr:col>10</xdr:col>
      <xdr:colOff>24848</xdr:colOff>
      <xdr:row>45</xdr:row>
      <xdr:rowOff>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16566</xdr:colOff>
      <xdr:row>21</xdr:row>
      <xdr:rowOff>165651</xdr:rowOff>
    </xdr:from>
    <xdr:to>
      <xdr:col>19</xdr:col>
      <xdr:colOff>488674</xdr:colOff>
      <xdr:row>44</xdr:row>
      <xdr:rowOff>173934</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480393</xdr:colOff>
      <xdr:row>22</xdr:row>
      <xdr:rowOff>13251</xdr:rowOff>
    </xdr:from>
    <xdr:to>
      <xdr:col>34</xdr:col>
      <xdr:colOff>246319</xdr:colOff>
      <xdr:row>45</xdr:row>
      <xdr:rowOff>16564</xdr:rowOff>
    </xdr:to>
    <mc:AlternateContent xmlns:mc="http://schemas.openxmlformats.org/markup-compatibility/2006" xmlns:a14="http://schemas.microsoft.com/office/drawing/2010/main">
      <mc:Choice Requires="a14">
        <xdr:graphicFrame macro="">
          <xdr:nvGraphicFramePr>
            <xdr:cNvPr id="13" name="Channel">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8828551" y="3983672"/>
              <a:ext cx="2212347" cy="4154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248479</xdr:colOff>
      <xdr:row>22</xdr:row>
      <xdr:rowOff>13251</xdr:rowOff>
    </xdr:from>
    <xdr:to>
      <xdr:col>38</xdr:col>
      <xdr:colOff>8576</xdr:colOff>
      <xdr:row>45</xdr:row>
      <xdr:rowOff>8282</xdr:rowOff>
    </xdr:to>
    <mc:AlternateContent xmlns:mc="http://schemas.openxmlformats.org/markup-compatibility/2006" xmlns:a14="http://schemas.microsoft.com/office/drawing/2010/main">
      <mc:Choice Requires="a14">
        <xdr:graphicFrame macro="">
          <xdr:nvGraphicFramePr>
            <xdr:cNvPr id="14" name="Stutus">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Stutus"/>
            </a:graphicData>
          </a:graphic>
        </xdr:graphicFrame>
      </mc:Choice>
      <mc:Fallback xmlns="">
        <xdr:sp macro="" textlink="">
          <xdr:nvSpPr>
            <xdr:cNvPr id="0" name=""/>
            <xdr:cNvSpPr>
              <a:spLocks noTextEdit="1"/>
            </xdr:cNvSpPr>
          </xdr:nvSpPr>
          <xdr:spPr>
            <a:xfrm>
              <a:off x="21043058" y="3983672"/>
              <a:ext cx="2206518" cy="414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nnnnn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03.667819444447" createdVersion="6" refreshedVersion="6" minRefreshableVersion="3" recordCount="366" xr:uid="{00000000-000A-0000-FFFF-FFFF00000000}">
  <cacheSource type="worksheet">
    <worksheetSource ref="A1:I1048576" sheet="Sales Data" r:id="rId2"/>
  </cacheSource>
  <cacheFields count="10">
    <cacheField name="Invoice No" numFmtId="0">
      <sharedItems containsString="0" containsBlank="1" containsNumber="1" containsInteger="1" minValue="230301" maxValue="230665" count="366">
        <n v="230301"/>
        <n v="230302"/>
        <n v="230303"/>
        <n v="230304"/>
        <n v="230305"/>
        <n v="230306"/>
        <n v="230307"/>
        <n v="230308"/>
        <n v="230309"/>
        <n v="230310"/>
        <n v="230311"/>
        <n v="230312"/>
        <n v="230313"/>
        <n v="230314"/>
        <n v="230315"/>
        <n v="230316"/>
        <n v="230317"/>
        <n v="230318"/>
        <n v="230319"/>
        <n v="230320"/>
        <n v="230321"/>
        <n v="230322"/>
        <n v="230323"/>
        <n v="230324"/>
        <n v="230325"/>
        <n v="230326"/>
        <n v="230327"/>
        <n v="230328"/>
        <n v="230329"/>
        <n v="230330"/>
        <n v="230331"/>
        <n v="230332"/>
        <n v="230333"/>
        <n v="230334"/>
        <n v="230335"/>
        <n v="230336"/>
        <n v="230337"/>
        <n v="230338"/>
        <n v="230339"/>
        <n v="230340"/>
        <n v="230341"/>
        <n v="230342"/>
        <n v="230343"/>
        <n v="230344"/>
        <n v="230345"/>
        <n v="230346"/>
        <n v="230347"/>
        <n v="230348"/>
        <n v="230349"/>
        <n v="230350"/>
        <n v="230351"/>
        <n v="230352"/>
        <n v="230353"/>
        <n v="230354"/>
        <n v="230355"/>
        <n v="230356"/>
        <n v="230357"/>
        <n v="230358"/>
        <n v="230359"/>
        <n v="230360"/>
        <n v="230361"/>
        <n v="230362"/>
        <n v="230363"/>
        <n v="230364"/>
        <n v="230365"/>
        <n v="230366"/>
        <n v="230367"/>
        <n v="230368"/>
        <n v="230369"/>
        <n v="230370"/>
        <n v="230371"/>
        <n v="230372"/>
        <n v="230373"/>
        <n v="230374"/>
        <n v="230375"/>
        <n v="230376"/>
        <n v="230377"/>
        <n v="230378"/>
        <n v="230379"/>
        <n v="230380"/>
        <n v="230381"/>
        <n v="230382"/>
        <n v="230383"/>
        <n v="230384"/>
        <n v="230385"/>
        <n v="230386"/>
        <n v="230387"/>
        <n v="230388"/>
        <n v="230389"/>
        <n v="230390"/>
        <n v="230391"/>
        <n v="230392"/>
        <n v="230393"/>
        <n v="230394"/>
        <n v="230395"/>
        <n v="230396"/>
        <n v="230397"/>
        <n v="230398"/>
        <n v="230399"/>
        <n v="230400"/>
        <n v="230401"/>
        <n v="230402"/>
        <n v="230403"/>
        <n v="230404"/>
        <n v="230405"/>
        <n v="230406"/>
        <n v="230407"/>
        <n v="230408"/>
        <n v="230409"/>
        <n v="230410"/>
        <n v="230411"/>
        <n v="230412"/>
        <n v="230413"/>
        <n v="230414"/>
        <n v="230415"/>
        <n v="230416"/>
        <n v="230417"/>
        <n v="230418"/>
        <n v="230419"/>
        <n v="230420"/>
        <n v="230421"/>
        <n v="230422"/>
        <n v="230423"/>
        <n v="230424"/>
        <n v="230425"/>
        <n v="230426"/>
        <n v="230427"/>
        <n v="230428"/>
        <n v="230429"/>
        <n v="230430"/>
        <n v="230431"/>
        <n v="230432"/>
        <n v="230433"/>
        <n v="230434"/>
        <n v="230435"/>
        <n v="230436"/>
        <n v="230437"/>
        <n v="230438"/>
        <n v="230439"/>
        <n v="230440"/>
        <n v="230441"/>
        <n v="230442"/>
        <n v="230443"/>
        <n v="230444"/>
        <n v="230445"/>
        <n v="230446"/>
        <n v="230447"/>
        <n v="230448"/>
        <n v="230449"/>
        <n v="230450"/>
        <n v="230451"/>
        <n v="230452"/>
        <n v="230453"/>
        <n v="230454"/>
        <n v="230455"/>
        <n v="230456"/>
        <n v="230457"/>
        <n v="230458"/>
        <n v="230459"/>
        <n v="230460"/>
        <n v="230461"/>
        <n v="230462"/>
        <n v="230463"/>
        <n v="230464"/>
        <n v="230465"/>
        <n v="230466"/>
        <n v="230467"/>
        <n v="230468"/>
        <n v="230469"/>
        <n v="230470"/>
        <n v="230471"/>
        <n v="230472"/>
        <n v="230473"/>
        <n v="230474"/>
        <n v="230475"/>
        <n v="230476"/>
        <n v="230477"/>
        <n v="230478"/>
        <n v="230479"/>
        <n v="230480"/>
        <n v="230481"/>
        <n v="230482"/>
        <n v="230483"/>
        <n v="230484"/>
        <n v="230485"/>
        <n v="230486"/>
        <n v="230487"/>
        <n v="230488"/>
        <n v="230489"/>
        <n v="230490"/>
        <n v="230491"/>
        <n v="230492"/>
        <n v="230493"/>
        <n v="230494"/>
        <n v="230495"/>
        <n v="230496"/>
        <n v="230497"/>
        <n v="230498"/>
        <n v="230499"/>
        <n v="230500"/>
        <n v="230501"/>
        <n v="230502"/>
        <n v="230503"/>
        <n v="230504"/>
        <n v="230505"/>
        <n v="230506"/>
        <n v="230507"/>
        <n v="230508"/>
        <n v="230509"/>
        <n v="230510"/>
        <n v="230511"/>
        <n v="230512"/>
        <n v="230513"/>
        <n v="230514"/>
        <n v="230515"/>
        <n v="230516"/>
        <n v="230517"/>
        <n v="230518"/>
        <n v="230519"/>
        <n v="230520"/>
        <n v="230521"/>
        <n v="230522"/>
        <n v="230523"/>
        <n v="230524"/>
        <n v="230525"/>
        <n v="230526"/>
        <n v="230527"/>
        <n v="230528"/>
        <n v="230529"/>
        <n v="230530"/>
        <n v="230531"/>
        <n v="230532"/>
        <n v="230533"/>
        <n v="230534"/>
        <n v="230535"/>
        <n v="230536"/>
        <n v="230537"/>
        <n v="230538"/>
        <n v="230539"/>
        <n v="230540"/>
        <n v="230541"/>
        <n v="230542"/>
        <n v="230543"/>
        <n v="230544"/>
        <n v="230545"/>
        <n v="230546"/>
        <n v="230547"/>
        <n v="230548"/>
        <n v="230549"/>
        <n v="230550"/>
        <n v="230551"/>
        <n v="230552"/>
        <n v="230553"/>
        <n v="230554"/>
        <n v="230555"/>
        <n v="230556"/>
        <n v="230557"/>
        <n v="230558"/>
        <n v="230559"/>
        <n v="230560"/>
        <n v="230561"/>
        <n v="230562"/>
        <n v="230563"/>
        <n v="230564"/>
        <n v="230565"/>
        <n v="230566"/>
        <n v="230567"/>
        <n v="230568"/>
        <n v="230569"/>
        <n v="230570"/>
        <n v="230571"/>
        <n v="230572"/>
        <n v="230573"/>
        <n v="230574"/>
        <n v="230575"/>
        <n v="230576"/>
        <n v="230577"/>
        <n v="230578"/>
        <n v="230579"/>
        <n v="230580"/>
        <n v="230581"/>
        <n v="230582"/>
        <n v="230583"/>
        <n v="230584"/>
        <n v="230585"/>
        <n v="230586"/>
        <n v="230587"/>
        <n v="230588"/>
        <n v="230589"/>
        <n v="230590"/>
        <n v="230591"/>
        <n v="230592"/>
        <n v="230593"/>
        <n v="230594"/>
        <n v="230595"/>
        <n v="230596"/>
        <n v="230597"/>
        <n v="230598"/>
        <n v="230599"/>
        <n v="230600"/>
        <n v="230601"/>
        <n v="230602"/>
        <n v="230603"/>
        <n v="230604"/>
        <n v="230605"/>
        <n v="230606"/>
        <n v="230607"/>
        <n v="230608"/>
        <n v="230609"/>
        <n v="230610"/>
        <n v="230611"/>
        <n v="230612"/>
        <n v="230613"/>
        <n v="230614"/>
        <n v="230615"/>
        <n v="230616"/>
        <n v="230617"/>
        <n v="230618"/>
        <n v="230619"/>
        <n v="230620"/>
        <n v="230621"/>
        <n v="230622"/>
        <n v="230623"/>
        <n v="230624"/>
        <n v="230625"/>
        <n v="230626"/>
        <n v="230627"/>
        <n v="230628"/>
        <n v="230629"/>
        <n v="230630"/>
        <n v="230631"/>
        <n v="230632"/>
        <n v="230633"/>
        <n v="230634"/>
        <n v="230635"/>
        <n v="230636"/>
        <n v="230637"/>
        <n v="230638"/>
        <n v="230639"/>
        <n v="230640"/>
        <n v="230641"/>
        <n v="230642"/>
        <n v="230643"/>
        <n v="230644"/>
        <n v="230645"/>
        <n v="230646"/>
        <n v="230647"/>
        <n v="230648"/>
        <n v="230649"/>
        <n v="230650"/>
        <n v="230651"/>
        <n v="230652"/>
        <n v="230653"/>
        <n v="230654"/>
        <n v="230655"/>
        <n v="230656"/>
        <n v="230657"/>
        <n v="230658"/>
        <n v="230659"/>
        <n v="230660"/>
        <n v="230661"/>
        <n v="230662"/>
        <n v="230663"/>
        <n v="230664"/>
        <n v="230665"/>
        <m/>
      </sharedItems>
    </cacheField>
    <cacheField name="Date" numFmtId="0">
      <sharedItems containsNonDate="0" containsDate="1" containsString="0" containsBlank="1" minDate="2023-01-01T00:00:00" maxDate="2024-01-01T00:00:00" count="366">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m/>
      </sharedItems>
      <fieldGroup par="9" base="1">
        <rangePr groupBy="days" startDate="2023-01-01T00:00:00" endDate="2024-0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Area" numFmtId="0">
      <sharedItems containsBlank="1" count="9">
        <s v="Dhaka "/>
        <s v="Chittagong"/>
        <s v="Barishal"/>
        <s v="Rajshahi"/>
        <s v="Khulna"/>
        <s v="Sylhet"/>
        <s v="Rangpur"/>
        <s v="Mymensingh"/>
        <m/>
      </sharedItems>
    </cacheField>
    <cacheField name="Product Name" numFmtId="0">
      <sharedItems containsBlank="1" count="10">
        <s v="T-shirts"/>
        <s v="Denim Jeans"/>
        <s v="Polo-shirts"/>
        <s v="Cotton Kurti"/>
        <s v="Shawl"/>
        <s v="Shari"/>
        <s v="Jogger Pants"/>
        <s v="Hoodies"/>
        <s v="Tops"/>
        <m/>
      </sharedItems>
    </cacheField>
    <cacheField name="Sales Units" numFmtId="1">
      <sharedItems containsString="0" containsBlank="1" containsNumber="1" containsInteger="1" minValue="1" maxValue="3" count="4">
        <n v="2"/>
        <n v="1"/>
        <n v="3"/>
        <m/>
      </sharedItems>
    </cacheField>
    <cacheField name="Price (Nos)" numFmtId="0">
      <sharedItems containsString="0" containsBlank="1" containsNumber="1" containsInteger="1" minValue="250" maxValue="500" count="6">
        <n v="250"/>
        <n v="500"/>
        <n v="350"/>
        <n v="450"/>
        <n v="499"/>
        <m/>
      </sharedItems>
    </cacheField>
    <cacheField name="Total" numFmtId="0">
      <sharedItems containsString="0" containsBlank="1" containsNumber="1" containsInteger="1" minValue="250" maxValue="1500" count="15">
        <n v="500"/>
        <n v="350"/>
        <n v="1350"/>
        <n v="250"/>
        <n v="750"/>
        <n v="450"/>
        <n v="499"/>
        <n v="1000"/>
        <n v="900"/>
        <n v="1500"/>
        <n v="998"/>
        <n v="1050"/>
        <n v="700"/>
        <n v="1497"/>
        <m/>
      </sharedItems>
    </cacheField>
    <cacheField name="Channel" numFmtId="0">
      <sharedItems containsBlank="1" count="4">
        <s v="Daraz"/>
        <s v="Othoba"/>
        <s v="Own website"/>
        <m/>
      </sharedItems>
    </cacheField>
    <cacheField name="Stutus" numFmtId="0">
      <sharedItems containsBlank="1" count="5">
        <s v="Delivered"/>
        <s v="Refunded"/>
        <s v="Cancelled"/>
        <s v="Returned"/>
        <m/>
      </sharedItems>
    </cacheField>
    <cacheField name="Months" numFmtId="0" databaseField="0">
      <fieldGroup base="1">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x v="0"/>
    <x v="0"/>
    <x v="0"/>
    <x v="0"/>
    <x v="0"/>
    <x v="0"/>
    <x v="0"/>
    <x v="0"/>
    <x v="0"/>
  </r>
  <r>
    <x v="1"/>
    <x v="1"/>
    <x v="0"/>
    <x v="1"/>
    <x v="1"/>
    <x v="1"/>
    <x v="0"/>
    <x v="0"/>
    <x v="0"/>
  </r>
  <r>
    <x v="2"/>
    <x v="2"/>
    <x v="1"/>
    <x v="2"/>
    <x v="1"/>
    <x v="2"/>
    <x v="1"/>
    <x v="1"/>
    <x v="0"/>
  </r>
  <r>
    <x v="3"/>
    <x v="3"/>
    <x v="2"/>
    <x v="3"/>
    <x v="2"/>
    <x v="3"/>
    <x v="2"/>
    <x v="2"/>
    <x v="0"/>
  </r>
  <r>
    <x v="4"/>
    <x v="4"/>
    <x v="2"/>
    <x v="4"/>
    <x v="0"/>
    <x v="0"/>
    <x v="0"/>
    <x v="2"/>
    <x v="0"/>
  </r>
  <r>
    <x v="5"/>
    <x v="5"/>
    <x v="3"/>
    <x v="5"/>
    <x v="1"/>
    <x v="0"/>
    <x v="3"/>
    <x v="0"/>
    <x v="0"/>
  </r>
  <r>
    <x v="6"/>
    <x v="6"/>
    <x v="4"/>
    <x v="0"/>
    <x v="0"/>
    <x v="0"/>
    <x v="0"/>
    <x v="2"/>
    <x v="0"/>
  </r>
  <r>
    <x v="7"/>
    <x v="7"/>
    <x v="5"/>
    <x v="6"/>
    <x v="2"/>
    <x v="0"/>
    <x v="4"/>
    <x v="1"/>
    <x v="1"/>
  </r>
  <r>
    <x v="8"/>
    <x v="8"/>
    <x v="6"/>
    <x v="1"/>
    <x v="1"/>
    <x v="1"/>
    <x v="0"/>
    <x v="2"/>
    <x v="0"/>
  </r>
  <r>
    <x v="9"/>
    <x v="9"/>
    <x v="7"/>
    <x v="7"/>
    <x v="0"/>
    <x v="0"/>
    <x v="0"/>
    <x v="2"/>
    <x v="0"/>
  </r>
  <r>
    <x v="10"/>
    <x v="10"/>
    <x v="1"/>
    <x v="3"/>
    <x v="1"/>
    <x v="3"/>
    <x v="5"/>
    <x v="0"/>
    <x v="0"/>
  </r>
  <r>
    <x v="11"/>
    <x v="11"/>
    <x v="0"/>
    <x v="0"/>
    <x v="1"/>
    <x v="0"/>
    <x v="3"/>
    <x v="2"/>
    <x v="0"/>
  </r>
  <r>
    <x v="12"/>
    <x v="12"/>
    <x v="2"/>
    <x v="8"/>
    <x v="1"/>
    <x v="4"/>
    <x v="6"/>
    <x v="2"/>
    <x v="0"/>
  </r>
  <r>
    <x v="13"/>
    <x v="13"/>
    <x v="4"/>
    <x v="1"/>
    <x v="0"/>
    <x v="1"/>
    <x v="7"/>
    <x v="2"/>
    <x v="0"/>
  </r>
  <r>
    <x v="14"/>
    <x v="14"/>
    <x v="2"/>
    <x v="3"/>
    <x v="1"/>
    <x v="3"/>
    <x v="5"/>
    <x v="0"/>
    <x v="0"/>
  </r>
  <r>
    <x v="15"/>
    <x v="15"/>
    <x v="4"/>
    <x v="0"/>
    <x v="1"/>
    <x v="0"/>
    <x v="3"/>
    <x v="2"/>
    <x v="0"/>
  </r>
  <r>
    <x v="16"/>
    <x v="16"/>
    <x v="0"/>
    <x v="8"/>
    <x v="1"/>
    <x v="4"/>
    <x v="6"/>
    <x v="2"/>
    <x v="0"/>
  </r>
  <r>
    <x v="17"/>
    <x v="17"/>
    <x v="0"/>
    <x v="3"/>
    <x v="0"/>
    <x v="3"/>
    <x v="8"/>
    <x v="2"/>
    <x v="0"/>
  </r>
  <r>
    <x v="18"/>
    <x v="18"/>
    <x v="7"/>
    <x v="8"/>
    <x v="1"/>
    <x v="4"/>
    <x v="6"/>
    <x v="1"/>
    <x v="2"/>
  </r>
  <r>
    <x v="19"/>
    <x v="19"/>
    <x v="6"/>
    <x v="1"/>
    <x v="1"/>
    <x v="1"/>
    <x v="0"/>
    <x v="2"/>
    <x v="0"/>
  </r>
  <r>
    <x v="20"/>
    <x v="20"/>
    <x v="2"/>
    <x v="5"/>
    <x v="1"/>
    <x v="0"/>
    <x v="3"/>
    <x v="2"/>
    <x v="0"/>
  </r>
  <r>
    <x v="21"/>
    <x v="21"/>
    <x v="5"/>
    <x v="4"/>
    <x v="0"/>
    <x v="0"/>
    <x v="0"/>
    <x v="2"/>
    <x v="0"/>
  </r>
  <r>
    <x v="22"/>
    <x v="22"/>
    <x v="0"/>
    <x v="0"/>
    <x v="1"/>
    <x v="0"/>
    <x v="3"/>
    <x v="2"/>
    <x v="0"/>
  </r>
  <r>
    <x v="23"/>
    <x v="23"/>
    <x v="0"/>
    <x v="1"/>
    <x v="0"/>
    <x v="1"/>
    <x v="7"/>
    <x v="2"/>
    <x v="0"/>
  </r>
  <r>
    <x v="24"/>
    <x v="24"/>
    <x v="0"/>
    <x v="2"/>
    <x v="1"/>
    <x v="2"/>
    <x v="1"/>
    <x v="2"/>
    <x v="0"/>
  </r>
  <r>
    <x v="25"/>
    <x v="25"/>
    <x v="1"/>
    <x v="3"/>
    <x v="1"/>
    <x v="3"/>
    <x v="5"/>
    <x v="1"/>
    <x v="0"/>
  </r>
  <r>
    <x v="26"/>
    <x v="26"/>
    <x v="2"/>
    <x v="4"/>
    <x v="0"/>
    <x v="0"/>
    <x v="0"/>
    <x v="2"/>
    <x v="0"/>
  </r>
  <r>
    <x v="27"/>
    <x v="27"/>
    <x v="7"/>
    <x v="5"/>
    <x v="1"/>
    <x v="0"/>
    <x v="3"/>
    <x v="2"/>
    <x v="0"/>
  </r>
  <r>
    <x v="28"/>
    <x v="28"/>
    <x v="3"/>
    <x v="0"/>
    <x v="0"/>
    <x v="0"/>
    <x v="0"/>
    <x v="2"/>
    <x v="0"/>
  </r>
  <r>
    <x v="29"/>
    <x v="29"/>
    <x v="4"/>
    <x v="6"/>
    <x v="0"/>
    <x v="0"/>
    <x v="0"/>
    <x v="0"/>
    <x v="0"/>
  </r>
  <r>
    <x v="30"/>
    <x v="30"/>
    <x v="5"/>
    <x v="1"/>
    <x v="0"/>
    <x v="1"/>
    <x v="7"/>
    <x v="2"/>
    <x v="0"/>
  </r>
  <r>
    <x v="31"/>
    <x v="31"/>
    <x v="6"/>
    <x v="7"/>
    <x v="0"/>
    <x v="0"/>
    <x v="0"/>
    <x v="2"/>
    <x v="0"/>
  </r>
  <r>
    <x v="32"/>
    <x v="32"/>
    <x v="1"/>
    <x v="3"/>
    <x v="1"/>
    <x v="3"/>
    <x v="5"/>
    <x v="2"/>
    <x v="0"/>
  </r>
  <r>
    <x v="33"/>
    <x v="33"/>
    <x v="1"/>
    <x v="0"/>
    <x v="1"/>
    <x v="0"/>
    <x v="3"/>
    <x v="2"/>
    <x v="2"/>
  </r>
  <r>
    <x v="34"/>
    <x v="34"/>
    <x v="0"/>
    <x v="8"/>
    <x v="1"/>
    <x v="4"/>
    <x v="6"/>
    <x v="2"/>
    <x v="0"/>
  </r>
  <r>
    <x v="35"/>
    <x v="35"/>
    <x v="2"/>
    <x v="1"/>
    <x v="2"/>
    <x v="1"/>
    <x v="9"/>
    <x v="2"/>
    <x v="0"/>
  </r>
  <r>
    <x v="36"/>
    <x v="36"/>
    <x v="4"/>
    <x v="3"/>
    <x v="1"/>
    <x v="3"/>
    <x v="5"/>
    <x v="2"/>
    <x v="0"/>
  </r>
  <r>
    <x v="37"/>
    <x v="37"/>
    <x v="2"/>
    <x v="0"/>
    <x v="1"/>
    <x v="0"/>
    <x v="3"/>
    <x v="1"/>
    <x v="0"/>
  </r>
  <r>
    <x v="38"/>
    <x v="38"/>
    <x v="4"/>
    <x v="8"/>
    <x v="1"/>
    <x v="4"/>
    <x v="6"/>
    <x v="2"/>
    <x v="0"/>
  </r>
  <r>
    <x v="39"/>
    <x v="39"/>
    <x v="0"/>
    <x v="3"/>
    <x v="0"/>
    <x v="3"/>
    <x v="8"/>
    <x v="2"/>
    <x v="0"/>
  </r>
  <r>
    <x v="40"/>
    <x v="40"/>
    <x v="0"/>
    <x v="8"/>
    <x v="0"/>
    <x v="4"/>
    <x v="10"/>
    <x v="2"/>
    <x v="0"/>
  </r>
  <r>
    <x v="41"/>
    <x v="41"/>
    <x v="6"/>
    <x v="1"/>
    <x v="0"/>
    <x v="1"/>
    <x v="7"/>
    <x v="2"/>
    <x v="3"/>
  </r>
  <r>
    <x v="42"/>
    <x v="42"/>
    <x v="6"/>
    <x v="5"/>
    <x v="0"/>
    <x v="0"/>
    <x v="0"/>
    <x v="2"/>
    <x v="0"/>
  </r>
  <r>
    <x v="43"/>
    <x v="43"/>
    <x v="2"/>
    <x v="4"/>
    <x v="1"/>
    <x v="0"/>
    <x v="3"/>
    <x v="2"/>
    <x v="0"/>
  </r>
  <r>
    <x v="44"/>
    <x v="44"/>
    <x v="5"/>
    <x v="0"/>
    <x v="1"/>
    <x v="0"/>
    <x v="3"/>
    <x v="1"/>
    <x v="0"/>
  </r>
  <r>
    <x v="45"/>
    <x v="45"/>
    <x v="0"/>
    <x v="1"/>
    <x v="1"/>
    <x v="1"/>
    <x v="0"/>
    <x v="2"/>
    <x v="0"/>
  </r>
  <r>
    <x v="46"/>
    <x v="46"/>
    <x v="0"/>
    <x v="2"/>
    <x v="2"/>
    <x v="2"/>
    <x v="11"/>
    <x v="2"/>
    <x v="0"/>
  </r>
  <r>
    <x v="47"/>
    <x v="47"/>
    <x v="0"/>
    <x v="3"/>
    <x v="1"/>
    <x v="3"/>
    <x v="5"/>
    <x v="2"/>
    <x v="0"/>
  </r>
  <r>
    <x v="48"/>
    <x v="48"/>
    <x v="1"/>
    <x v="4"/>
    <x v="1"/>
    <x v="0"/>
    <x v="3"/>
    <x v="2"/>
    <x v="0"/>
  </r>
  <r>
    <x v="49"/>
    <x v="49"/>
    <x v="2"/>
    <x v="5"/>
    <x v="1"/>
    <x v="0"/>
    <x v="3"/>
    <x v="0"/>
    <x v="0"/>
  </r>
  <r>
    <x v="50"/>
    <x v="50"/>
    <x v="2"/>
    <x v="0"/>
    <x v="1"/>
    <x v="0"/>
    <x v="3"/>
    <x v="2"/>
    <x v="2"/>
  </r>
  <r>
    <x v="51"/>
    <x v="51"/>
    <x v="3"/>
    <x v="6"/>
    <x v="0"/>
    <x v="0"/>
    <x v="0"/>
    <x v="2"/>
    <x v="0"/>
  </r>
  <r>
    <x v="52"/>
    <x v="52"/>
    <x v="4"/>
    <x v="1"/>
    <x v="0"/>
    <x v="1"/>
    <x v="7"/>
    <x v="2"/>
    <x v="0"/>
  </r>
  <r>
    <x v="53"/>
    <x v="53"/>
    <x v="5"/>
    <x v="7"/>
    <x v="0"/>
    <x v="0"/>
    <x v="0"/>
    <x v="0"/>
    <x v="0"/>
  </r>
  <r>
    <x v="54"/>
    <x v="54"/>
    <x v="6"/>
    <x v="3"/>
    <x v="1"/>
    <x v="3"/>
    <x v="5"/>
    <x v="2"/>
    <x v="0"/>
  </r>
  <r>
    <x v="55"/>
    <x v="55"/>
    <x v="1"/>
    <x v="0"/>
    <x v="0"/>
    <x v="0"/>
    <x v="0"/>
    <x v="2"/>
    <x v="0"/>
  </r>
  <r>
    <x v="56"/>
    <x v="56"/>
    <x v="1"/>
    <x v="8"/>
    <x v="0"/>
    <x v="4"/>
    <x v="10"/>
    <x v="0"/>
    <x v="0"/>
  </r>
  <r>
    <x v="57"/>
    <x v="57"/>
    <x v="0"/>
    <x v="1"/>
    <x v="0"/>
    <x v="1"/>
    <x v="7"/>
    <x v="2"/>
    <x v="0"/>
  </r>
  <r>
    <x v="58"/>
    <x v="58"/>
    <x v="2"/>
    <x v="3"/>
    <x v="1"/>
    <x v="3"/>
    <x v="5"/>
    <x v="2"/>
    <x v="0"/>
  </r>
  <r>
    <x v="59"/>
    <x v="59"/>
    <x v="4"/>
    <x v="0"/>
    <x v="0"/>
    <x v="0"/>
    <x v="0"/>
    <x v="2"/>
    <x v="1"/>
  </r>
  <r>
    <x v="60"/>
    <x v="60"/>
    <x v="2"/>
    <x v="8"/>
    <x v="0"/>
    <x v="4"/>
    <x v="10"/>
    <x v="2"/>
    <x v="0"/>
  </r>
  <r>
    <x v="61"/>
    <x v="61"/>
    <x v="4"/>
    <x v="3"/>
    <x v="1"/>
    <x v="3"/>
    <x v="5"/>
    <x v="2"/>
    <x v="0"/>
  </r>
  <r>
    <x v="62"/>
    <x v="62"/>
    <x v="0"/>
    <x v="8"/>
    <x v="1"/>
    <x v="4"/>
    <x v="6"/>
    <x v="2"/>
    <x v="0"/>
  </r>
  <r>
    <x v="63"/>
    <x v="63"/>
    <x v="7"/>
    <x v="1"/>
    <x v="1"/>
    <x v="1"/>
    <x v="0"/>
    <x v="1"/>
    <x v="0"/>
  </r>
  <r>
    <x v="64"/>
    <x v="64"/>
    <x v="6"/>
    <x v="5"/>
    <x v="1"/>
    <x v="0"/>
    <x v="3"/>
    <x v="2"/>
    <x v="0"/>
  </r>
  <r>
    <x v="65"/>
    <x v="65"/>
    <x v="6"/>
    <x v="4"/>
    <x v="1"/>
    <x v="0"/>
    <x v="3"/>
    <x v="2"/>
    <x v="1"/>
  </r>
  <r>
    <x v="66"/>
    <x v="66"/>
    <x v="2"/>
    <x v="0"/>
    <x v="1"/>
    <x v="0"/>
    <x v="3"/>
    <x v="2"/>
    <x v="0"/>
  </r>
  <r>
    <x v="67"/>
    <x v="67"/>
    <x v="5"/>
    <x v="1"/>
    <x v="2"/>
    <x v="1"/>
    <x v="9"/>
    <x v="2"/>
    <x v="0"/>
  </r>
  <r>
    <x v="68"/>
    <x v="68"/>
    <x v="0"/>
    <x v="2"/>
    <x v="1"/>
    <x v="2"/>
    <x v="1"/>
    <x v="2"/>
    <x v="0"/>
  </r>
  <r>
    <x v="69"/>
    <x v="69"/>
    <x v="0"/>
    <x v="3"/>
    <x v="1"/>
    <x v="3"/>
    <x v="5"/>
    <x v="2"/>
    <x v="0"/>
  </r>
  <r>
    <x v="70"/>
    <x v="70"/>
    <x v="0"/>
    <x v="4"/>
    <x v="1"/>
    <x v="0"/>
    <x v="3"/>
    <x v="2"/>
    <x v="0"/>
  </r>
  <r>
    <x v="71"/>
    <x v="71"/>
    <x v="1"/>
    <x v="5"/>
    <x v="1"/>
    <x v="0"/>
    <x v="3"/>
    <x v="2"/>
    <x v="0"/>
  </r>
  <r>
    <x v="72"/>
    <x v="72"/>
    <x v="2"/>
    <x v="0"/>
    <x v="0"/>
    <x v="0"/>
    <x v="0"/>
    <x v="1"/>
    <x v="0"/>
  </r>
  <r>
    <x v="73"/>
    <x v="73"/>
    <x v="2"/>
    <x v="6"/>
    <x v="0"/>
    <x v="0"/>
    <x v="0"/>
    <x v="2"/>
    <x v="0"/>
  </r>
  <r>
    <x v="74"/>
    <x v="74"/>
    <x v="3"/>
    <x v="1"/>
    <x v="1"/>
    <x v="1"/>
    <x v="0"/>
    <x v="2"/>
    <x v="0"/>
  </r>
  <r>
    <x v="75"/>
    <x v="75"/>
    <x v="4"/>
    <x v="7"/>
    <x v="0"/>
    <x v="0"/>
    <x v="0"/>
    <x v="2"/>
    <x v="0"/>
  </r>
  <r>
    <x v="76"/>
    <x v="76"/>
    <x v="5"/>
    <x v="3"/>
    <x v="0"/>
    <x v="3"/>
    <x v="8"/>
    <x v="2"/>
    <x v="0"/>
  </r>
  <r>
    <x v="77"/>
    <x v="77"/>
    <x v="6"/>
    <x v="0"/>
    <x v="0"/>
    <x v="0"/>
    <x v="0"/>
    <x v="0"/>
    <x v="0"/>
  </r>
  <r>
    <x v="78"/>
    <x v="78"/>
    <x v="7"/>
    <x v="8"/>
    <x v="0"/>
    <x v="4"/>
    <x v="10"/>
    <x v="2"/>
    <x v="3"/>
  </r>
  <r>
    <x v="79"/>
    <x v="79"/>
    <x v="1"/>
    <x v="1"/>
    <x v="0"/>
    <x v="1"/>
    <x v="7"/>
    <x v="2"/>
    <x v="0"/>
  </r>
  <r>
    <x v="80"/>
    <x v="80"/>
    <x v="0"/>
    <x v="3"/>
    <x v="1"/>
    <x v="3"/>
    <x v="5"/>
    <x v="2"/>
    <x v="0"/>
  </r>
  <r>
    <x v="81"/>
    <x v="81"/>
    <x v="2"/>
    <x v="0"/>
    <x v="0"/>
    <x v="0"/>
    <x v="0"/>
    <x v="2"/>
    <x v="0"/>
  </r>
  <r>
    <x v="82"/>
    <x v="82"/>
    <x v="4"/>
    <x v="8"/>
    <x v="1"/>
    <x v="4"/>
    <x v="6"/>
    <x v="2"/>
    <x v="0"/>
  </r>
  <r>
    <x v="83"/>
    <x v="83"/>
    <x v="2"/>
    <x v="3"/>
    <x v="1"/>
    <x v="3"/>
    <x v="5"/>
    <x v="2"/>
    <x v="0"/>
  </r>
  <r>
    <x v="84"/>
    <x v="84"/>
    <x v="4"/>
    <x v="8"/>
    <x v="1"/>
    <x v="4"/>
    <x v="6"/>
    <x v="2"/>
    <x v="0"/>
  </r>
  <r>
    <x v="85"/>
    <x v="85"/>
    <x v="0"/>
    <x v="1"/>
    <x v="1"/>
    <x v="1"/>
    <x v="0"/>
    <x v="2"/>
    <x v="0"/>
  </r>
  <r>
    <x v="86"/>
    <x v="86"/>
    <x v="7"/>
    <x v="5"/>
    <x v="0"/>
    <x v="0"/>
    <x v="0"/>
    <x v="0"/>
    <x v="0"/>
  </r>
  <r>
    <x v="87"/>
    <x v="87"/>
    <x v="6"/>
    <x v="4"/>
    <x v="1"/>
    <x v="0"/>
    <x v="3"/>
    <x v="2"/>
    <x v="0"/>
  </r>
  <r>
    <x v="88"/>
    <x v="88"/>
    <x v="6"/>
    <x v="0"/>
    <x v="1"/>
    <x v="0"/>
    <x v="3"/>
    <x v="2"/>
    <x v="0"/>
  </r>
  <r>
    <x v="89"/>
    <x v="89"/>
    <x v="2"/>
    <x v="1"/>
    <x v="1"/>
    <x v="1"/>
    <x v="0"/>
    <x v="2"/>
    <x v="2"/>
  </r>
  <r>
    <x v="90"/>
    <x v="90"/>
    <x v="5"/>
    <x v="2"/>
    <x v="0"/>
    <x v="2"/>
    <x v="12"/>
    <x v="1"/>
    <x v="0"/>
  </r>
  <r>
    <x v="91"/>
    <x v="91"/>
    <x v="0"/>
    <x v="3"/>
    <x v="0"/>
    <x v="3"/>
    <x v="8"/>
    <x v="2"/>
    <x v="0"/>
  </r>
  <r>
    <x v="92"/>
    <x v="92"/>
    <x v="0"/>
    <x v="4"/>
    <x v="0"/>
    <x v="0"/>
    <x v="0"/>
    <x v="2"/>
    <x v="0"/>
  </r>
  <r>
    <x v="93"/>
    <x v="93"/>
    <x v="0"/>
    <x v="5"/>
    <x v="0"/>
    <x v="0"/>
    <x v="0"/>
    <x v="2"/>
    <x v="0"/>
  </r>
  <r>
    <x v="94"/>
    <x v="94"/>
    <x v="1"/>
    <x v="0"/>
    <x v="2"/>
    <x v="0"/>
    <x v="4"/>
    <x v="2"/>
    <x v="0"/>
  </r>
  <r>
    <x v="95"/>
    <x v="95"/>
    <x v="2"/>
    <x v="6"/>
    <x v="0"/>
    <x v="0"/>
    <x v="0"/>
    <x v="0"/>
    <x v="0"/>
  </r>
  <r>
    <x v="96"/>
    <x v="96"/>
    <x v="2"/>
    <x v="1"/>
    <x v="1"/>
    <x v="1"/>
    <x v="0"/>
    <x v="2"/>
    <x v="0"/>
  </r>
  <r>
    <x v="97"/>
    <x v="97"/>
    <x v="3"/>
    <x v="7"/>
    <x v="0"/>
    <x v="0"/>
    <x v="0"/>
    <x v="2"/>
    <x v="0"/>
  </r>
  <r>
    <x v="98"/>
    <x v="98"/>
    <x v="4"/>
    <x v="3"/>
    <x v="0"/>
    <x v="3"/>
    <x v="8"/>
    <x v="0"/>
    <x v="0"/>
  </r>
  <r>
    <x v="99"/>
    <x v="99"/>
    <x v="5"/>
    <x v="0"/>
    <x v="1"/>
    <x v="0"/>
    <x v="3"/>
    <x v="2"/>
    <x v="0"/>
  </r>
  <r>
    <x v="100"/>
    <x v="100"/>
    <x v="6"/>
    <x v="8"/>
    <x v="1"/>
    <x v="4"/>
    <x v="6"/>
    <x v="2"/>
    <x v="0"/>
  </r>
  <r>
    <x v="101"/>
    <x v="101"/>
    <x v="1"/>
    <x v="1"/>
    <x v="1"/>
    <x v="1"/>
    <x v="0"/>
    <x v="0"/>
    <x v="0"/>
  </r>
  <r>
    <x v="102"/>
    <x v="102"/>
    <x v="1"/>
    <x v="3"/>
    <x v="1"/>
    <x v="3"/>
    <x v="5"/>
    <x v="2"/>
    <x v="0"/>
  </r>
  <r>
    <x v="103"/>
    <x v="103"/>
    <x v="0"/>
    <x v="0"/>
    <x v="1"/>
    <x v="0"/>
    <x v="3"/>
    <x v="2"/>
    <x v="0"/>
  </r>
  <r>
    <x v="104"/>
    <x v="104"/>
    <x v="2"/>
    <x v="8"/>
    <x v="1"/>
    <x v="4"/>
    <x v="6"/>
    <x v="1"/>
    <x v="0"/>
  </r>
  <r>
    <x v="105"/>
    <x v="105"/>
    <x v="4"/>
    <x v="3"/>
    <x v="0"/>
    <x v="3"/>
    <x v="8"/>
    <x v="2"/>
    <x v="0"/>
  </r>
  <r>
    <x v="106"/>
    <x v="106"/>
    <x v="2"/>
    <x v="8"/>
    <x v="1"/>
    <x v="4"/>
    <x v="6"/>
    <x v="2"/>
    <x v="0"/>
  </r>
  <r>
    <x v="107"/>
    <x v="107"/>
    <x v="4"/>
    <x v="1"/>
    <x v="1"/>
    <x v="1"/>
    <x v="0"/>
    <x v="2"/>
    <x v="0"/>
  </r>
  <r>
    <x v="108"/>
    <x v="108"/>
    <x v="0"/>
    <x v="5"/>
    <x v="1"/>
    <x v="0"/>
    <x v="3"/>
    <x v="2"/>
    <x v="0"/>
  </r>
  <r>
    <x v="109"/>
    <x v="109"/>
    <x v="7"/>
    <x v="4"/>
    <x v="1"/>
    <x v="0"/>
    <x v="3"/>
    <x v="2"/>
    <x v="3"/>
  </r>
  <r>
    <x v="110"/>
    <x v="110"/>
    <x v="6"/>
    <x v="0"/>
    <x v="1"/>
    <x v="0"/>
    <x v="3"/>
    <x v="2"/>
    <x v="0"/>
  </r>
  <r>
    <x v="111"/>
    <x v="111"/>
    <x v="6"/>
    <x v="1"/>
    <x v="2"/>
    <x v="1"/>
    <x v="9"/>
    <x v="2"/>
    <x v="0"/>
  </r>
  <r>
    <x v="112"/>
    <x v="112"/>
    <x v="2"/>
    <x v="2"/>
    <x v="1"/>
    <x v="2"/>
    <x v="1"/>
    <x v="1"/>
    <x v="0"/>
  </r>
  <r>
    <x v="113"/>
    <x v="113"/>
    <x v="5"/>
    <x v="3"/>
    <x v="0"/>
    <x v="3"/>
    <x v="8"/>
    <x v="2"/>
    <x v="0"/>
  </r>
  <r>
    <x v="114"/>
    <x v="114"/>
    <x v="0"/>
    <x v="4"/>
    <x v="0"/>
    <x v="0"/>
    <x v="0"/>
    <x v="2"/>
    <x v="0"/>
  </r>
  <r>
    <x v="115"/>
    <x v="115"/>
    <x v="0"/>
    <x v="5"/>
    <x v="0"/>
    <x v="0"/>
    <x v="0"/>
    <x v="1"/>
    <x v="0"/>
  </r>
  <r>
    <x v="116"/>
    <x v="116"/>
    <x v="0"/>
    <x v="0"/>
    <x v="1"/>
    <x v="0"/>
    <x v="3"/>
    <x v="2"/>
    <x v="0"/>
  </r>
  <r>
    <x v="117"/>
    <x v="117"/>
    <x v="1"/>
    <x v="6"/>
    <x v="0"/>
    <x v="0"/>
    <x v="0"/>
    <x v="2"/>
    <x v="0"/>
  </r>
  <r>
    <x v="118"/>
    <x v="118"/>
    <x v="2"/>
    <x v="1"/>
    <x v="0"/>
    <x v="1"/>
    <x v="7"/>
    <x v="2"/>
    <x v="0"/>
  </r>
  <r>
    <x v="119"/>
    <x v="119"/>
    <x v="2"/>
    <x v="7"/>
    <x v="0"/>
    <x v="0"/>
    <x v="0"/>
    <x v="2"/>
    <x v="0"/>
  </r>
  <r>
    <x v="120"/>
    <x v="120"/>
    <x v="3"/>
    <x v="3"/>
    <x v="0"/>
    <x v="3"/>
    <x v="8"/>
    <x v="2"/>
    <x v="0"/>
  </r>
  <r>
    <x v="121"/>
    <x v="121"/>
    <x v="4"/>
    <x v="0"/>
    <x v="0"/>
    <x v="0"/>
    <x v="0"/>
    <x v="0"/>
    <x v="0"/>
  </r>
  <r>
    <x v="122"/>
    <x v="122"/>
    <x v="5"/>
    <x v="8"/>
    <x v="1"/>
    <x v="4"/>
    <x v="6"/>
    <x v="2"/>
    <x v="0"/>
  </r>
  <r>
    <x v="123"/>
    <x v="123"/>
    <x v="6"/>
    <x v="1"/>
    <x v="1"/>
    <x v="1"/>
    <x v="0"/>
    <x v="2"/>
    <x v="0"/>
  </r>
  <r>
    <x v="124"/>
    <x v="124"/>
    <x v="1"/>
    <x v="3"/>
    <x v="0"/>
    <x v="3"/>
    <x v="8"/>
    <x v="2"/>
    <x v="0"/>
  </r>
  <r>
    <x v="125"/>
    <x v="125"/>
    <x v="7"/>
    <x v="0"/>
    <x v="1"/>
    <x v="0"/>
    <x v="3"/>
    <x v="0"/>
    <x v="2"/>
  </r>
  <r>
    <x v="126"/>
    <x v="126"/>
    <x v="0"/>
    <x v="8"/>
    <x v="1"/>
    <x v="4"/>
    <x v="6"/>
    <x v="2"/>
    <x v="0"/>
  </r>
  <r>
    <x v="127"/>
    <x v="127"/>
    <x v="2"/>
    <x v="3"/>
    <x v="1"/>
    <x v="3"/>
    <x v="5"/>
    <x v="2"/>
    <x v="0"/>
  </r>
  <r>
    <x v="128"/>
    <x v="128"/>
    <x v="4"/>
    <x v="8"/>
    <x v="1"/>
    <x v="4"/>
    <x v="6"/>
    <x v="2"/>
    <x v="0"/>
  </r>
  <r>
    <x v="129"/>
    <x v="129"/>
    <x v="2"/>
    <x v="1"/>
    <x v="1"/>
    <x v="1"/>
    <x v="0"/>
    <x v="2"/>
    <x v="0"/>
  </r>
  <r>
    <x v="130"/>
    <x v="130"/>
    <x v="4"/>
    <x v="5"/>
    <x v="1"/>
    <x v="0"/>
    <x v="3"/>
    <x v="0"/>
    <x v="0"/>
  </r>
  <r>
    <x v="131"/>
    <x v="131"/>
    <x v="0"/>
    <x v="4"/>
    <x v="2"/>
    <x v="0"/>
    <x v="4"/>
    <x v="2"/>
    <x v="0"/>
  </r>
  <r>
    <x v="132"/>
    <x v="132"/>
    <x v="0"/>
    <x v="0"/>
    <x v="1"/>
    <x v="0"/>
    <x v="3"/>
    <x v="2"/>
    <x v="0"/>
  </r>
  <r>
    <x v="133"/>
    <x v="133"/>
    <x v="6"/>
    <x v="1"/>
    <x v="1"/>
    <x v="1"/>
    <x v="0"/>
    <x v="2"/>
    <x v="0"/>
  </r>
  <r>
    <x v="134"/>
    <x v="134"/>
    <x v="6"/>
    <x v="2"/>
    <x v="1"/>
    <x v="2"/>
    <x v="1"/>
    <x v="2"/>
    <x v="0"/>
  </r>
  <r>
    <x v="135"/>
    <x v="135"/>
    <x v="2"/>
    <x v="3"/>
    <x v="1"/>
    <x v="3"/>
    <x v="5"/>
    <x v="2"/>
    <x v="0"/>
  </r>
  <r>
    <x v="136"/>
    <x v="136"/>
    <x v="5"/>
    <x v="4"/>
    <x v="0"/>
    <x v="0"/>
    <x v="0"/>
    <x v="2"/>
    <x v="0"/>
  </r>
  <r>
    <x v="137"/>
    <x v="137"/>
    <x v="0"/>
    <x v="5"/>
    <x v="0"/>
    <x v="0"/>
    <x v="0"/>
    <x v="1"/>
    <x v="0"/>
  </r>
  <r>
    <x v="138"/>
    <x v="138"/>
    <x v="0"/>
    <x v="0"/>
    <x v="0"/>
    <x v="0"/>
    <x v="0"/>
    <x v="2"/>
    <x v="0"/>
  </r>
  <r>
    <x v="139"/>
    <x v="139"/>
    <x v="0"/>
    <x v="6"/>
    <x v="0"/>
    <x v="0"/>
    <x v="0"/>
    <x v="2"/>
    <x v="0"/>
  </r>
  <r>
    <x v="140"/>
    <x v="140"/>
    <x v="1"/>
    <x v="1"/>
    <x v="1"/>
    <x v="1"/>
    <x v="0"/>
    <x v="2"/>
    <x v="0"/>
  </r>
  <r>
    <x v="141"/>
    <x v="141"/>
    <x v="2"/>
    <x v="7"/>
    <x v="0"/>
    <x v="0"/>
    <x v="0"/>
    <x v="0"/>
    <x v="0"/>
  </r>
  <r>
    <x v="142"/>
    <x v="142"/>
    <x v="7"/>
    <x v="3"/>
    <x v="0"/>
    <x v="3"/>
    <x v="8"/>
    <x v="2"/>
    <x v="0"/>
  </r>
  <r>
    <x v="143"/>
    <x v="143"/>
    <x v="3"/>
    <x v="0"/>
    <x v="0"/>
    <x v="0"/>
    <x v="0"/>
    <x v="2"/>
    <x v="0"/>
  </r>
  <r>
    <x v="144"/>
    <x v="144"/>
    <x v="4"/>
    <x v="8"/>
    <x v="0"/>
    <x v="4"/>
    <x v="10"/>
    <x v="2"/>
    <x v="0"/>
  </r>
  <r>
    <x v="145"/>
    <x v="145"/>
    <x v="5"/>
    <x v="1"/>
    <x v="0"/>
    <x v="1"/>
    <x v="7"/>
    <x v="2"/>
    <x v="0"/>
  </r>
  <r>
    <x v="146"/>
    <x v="146"/>
    <x v="6"/>
    <x v="3"/>
    <x v="2"/>
    <x v="3"/>
    <x v="2"/>
    <x v="2"/>
    <x v="0"/>
  </r>
  <r>
    <x v="147"/>
    <x v="147"/>
    <x v="1"/>
    <x v="0"/>
    <x v="0"/>
    <x v="0"/>
    <x v="0"/>
    <x v="0"/>
    <x v="0"/>
  </r>
  <r>
    <x v="148"/>
    <x v="148"/>
    <x v="1"/>
    <x v="8"/>
    <x v="0"/>
    <x v="4"/>
    <x v="10"/>
    <x v="2"/>
    <x v="0"/>
  </r>
  <r>
    <x v="149"/>
    <x v="149"/>
    <x v="0"/>
    <x v="3"/>
    <x v="0"/>
    <x v="3"/>
    <x v="8"/>
    <x v="2"/>
    <x v="0"/>
  </r>
  <r>
    <x v="150"/>
    <x v="150"/>
    <x v="2"/>
    <x v="8"/>
    <x v="1"/>
    <x v="4"/>
    <x v="6"/>
    <x v="1"/>
    <x v="0"/>
  </r>
  <r>
    <x v="151"/>
    <x v="151"/>
    <x v="4"/>
    <x v="1"/>
    <x v="1"/>
    <x v="1"/>
    <x v="0"/>
    <x v="2"/>
    <x v="0"/>
  </r>
  <r>
    <x v="152"/>
    <x v="152"/>
    <x v="2"/>
    <x v="5"/>
    <x v="1"/>
    <x v="0"/>
    <x v="3"/>
    <x v="2"/>
    <x v="0"/>
  </r>
  <r>
    <x v="153"/>
    <x v="153"/>
    <x v="4"/>
    <x v="4"/>
    <x v="1"/>
    <x v="0"/>
    <x v="3"/>
    <x v="0"/>
    <x v="0"/>
  </r>
  <r>
    <x v="154"/>
    <x v="154"/>
    <x v="0"/>
    <x v="0"/>
    <x v="1"/>
    <x v="0"/>
    <x v="3"/>
    <x v="2"/>
    <x v="0"/>
  </r>
  <r>
    <x v="155"/>
    <x v="155"/>
    <x v="0"/>
    <x v="1"/>
    <x v="0"/>
    <x v="1"/>
    <x v="7"/>
    <x v="2"/>
    <x v="0"/>
  </r>
  <r>
    <x v="156"/>
    <x v="156"/>
    <x v="6"/>
    <x v="2"/>
    <x v="1"/>
    <x v="2"/>
    <x v="1"/>
    <x v="2"/>
    <x v="0"/>
  </r>
  <r>
    <x v="157"/>
    <x v="157"/>
    <x v="6"/>
    <x v="3"/>
    <x v="1"/>
    <x v="3"/>
    <x v="5"/>
    <x v="1"/>
    <x v="0"/>
  </r>
  <r>
    <x v="158"/>
    <x v="158"/>
    <x v="2"/>
    <x v="4"/>
    <x v="1"/>
    <x v="0"/>
    <x v="3"/>
    <x v="2"/>
    <x v="0"/>
  </r>
  <r>
    <x v="159"/>
    <x v="159"/>
    <x v="5"/>
    <x v="5"/>
    <x v="1"/>
    <x v="0"/>
    <x v="3"/>
    <x v="2"/>
    <x v="0"/>
  </r>
  <r>
    <x v="160"/>
    <x v="160"/>
    <x v="0"/>
    <x v="0"/>
    <x v="1"/>
    <x v="0"/>
    <x v="3"/>
    <x v="2"/>
    <x v="0"/>
  </r>
  <r>
    <x v="161"/>
    <x v="161"/>
    <x v="0"/>
    <x v="6"/>
    <x v="1"/>
    <x v="0"/>
    <x v="3"/>
    <x v="2"/>
    <x v="0"/>
  </r>
  <r>
    <x v="162"/>
    <x v="162"/>
    <x v="0"/>
    <x v="1"/>
    <x v="0"/>
    <x v="1"/>
    <x v="7"/>
    <x v="1"/>
    <x v="0"/>
  </r>
  <r>
    <x v="163"/>
    <x v="163"/>
    <x v="1"/>
    <x v="7"/>
    <x v="0"/>
    <x v="0"/>
    <x v="0"/>
    <x v="0"/>
    <x v="0"/>
  </r>
  <r>
    <x v="164"/>
    <x v="164"/>
    <x v="7"/>
    <x v="3"/>
    <x v="1"/>
    <x v="3"/>
    <x v="5"/>
    <x v="2"/>
    <x v="0"/>
  </r>
  <r>
    <x v="165"/>
    <x v="165"/>
    <x v="2"/>
    <x v="0"/>
    <x v="0"/>
    <x v="0"/>
    <x v="0"/>
    <x v="2"/>
    <x v="0"/>
  </r>
  <r>
    <x v="166"/>
    <x v="166"/>
    <x v="3"/>
    <x v="8"/>
    <x v="0"/>
    <x v="4"/>
    <x v="10"/>
    <x v="2"/>
    <x v="0"/>
  </r>
  <r>
    <x v="167"/>
    <x v="167"/>
    <x v="4"/>
    <x v="1"/>
    <x v="0"/>
    <x v="1"/>
    <x v="7"/>
    <x v="2"/>
    <x v="3"/>
  </r>
  <r>
    <x v="168"/>
    <x v="168"/>
    <x v="5"/>
    <x v="3"/>
    <x v="0"/>
    <x v="3"/>
    <x v="8"/>
    <x v="2"/>
    <x v="0"/>
  </r>
  <r>
    <x v="169"/>
    <x v="169"/>
    <x v="6"/>
    <x v="0"/>
    <x v="0"/>
    <x v="0"/>
    <x v="0"/>
    <x v="2"/>
    <x v="0"/>
  </r>
  <r>
    <x v="170"/>
    <x v="170"/>
    <x v="1"/>
    <x v="8"/>
    <x v="1"/>
    <x v="4"/>
    <x v="6"/>
    <x v="2"/>
    <x v="0"/>
  </r>
  <r>
    <x v="171"/>
    <x v="171"/>
    <x v="1"/>
    <x v="3"/>
    <x v="1"/>
    <x v="3"/>
    <x v="5"/>
    <x v="2"/>
    <x v="0"/>
  </r>
  <r>
    <x v="172"/>
    <x v="172"/>
    <x v="0"/>
    <x v="8"/>
    <x v="1"/>
    <x v="4"/>
    <x v="6"/>
    <x v="2"/>
    <x v="0"/>
  </r>
  <r>
    <x v="173"/>
    <x v="173"/>
    <x v="2"/>
    <x v="1"/>
    <x v="0"/>
    <x v="1"/>
    <x v="7"/>
    <x v="0"/>
    <x v="0"/>
  </r>
  <r>
    <x v="174"/>
    <x v="174"/>
    <x v="4"/>
    <x v="5"/>
    <x v="1"/>
    <x v="0"/>
    <x v="3"/>
    <x v="2"/>
    <x v="0"/>
  </r>
  <r>
    <x v="175"/>
    <x v="175"/>
    <x v="2"/>
    <x v="4"/>
    <x v="1"/>
    <x v="0"/>
    <x v="3"/>
    <x v="1"/>
    <x v="0"/>
  </r>
  <r>
    <x v="176"/>
    <x v="176"/>
    <x v="4"/>
    <x v="0"/>
    <x v="1"/>
    <x v="0"/>
    <x v="3"/>
    <x v="2"/>
    <x v="0"/>
  </r>
  <r>
    <x v="177"/>
    <x v="177"/>
    <x v="0"/>
    <x v="1"/>
    <x v="1"/>
    <x v="1"/>
    <x v="0"/>
    <x v="2"/>
    <x v="0"/>
  </r>
  <r>
    <x v="178"/>
    <x v="178"/>
    <x v="0"/>
    <x v="2"/>
    <x v="1"/>
    <x v="2"/>
    <x v="1"/>
    <x v="2"/>
    <x v="2"/>
  </r>
  <r>
    <x v="179"/>
    <x v="179"/>
    <x v="6"/>
    <x v="3"/>
    <x v="2"/>
    <x v="3"/>
    <x v="2"/>
    <x v="2"/>
    <x v="0"/>
  </r>
  <r>
    <x v="180"/>
    <x v="180"/>
    <x v="6"/>
    <x v="4"/>
    <x v="1"/>
    <x v="0"/>
    <x v="3"/>
    <x v="2"/>
    <x v="0"/>
  </r>
  <r>
    <x v="181"/>
    <x v="181"/>
    <x v="2"/>
    <x v="5"/>
    <x v="1"/>
    <x v="0"/>
    <x v="3"/>
    <x v="2"/>
    <x v="0"/>
  </r>
  <r>
    <x v="182"/>
    <x v="182"/>
    <x v="5"/>
    <x v="0"/>
    <x v="1"/>
    <x v="0"/>
    <x v="3"/>
    <x v="0"/>
    <x v="0"/>
  </r>
  <r>
    <x v="183"/>
    <x v="183"/>
    <x v="0"/>
    <x v="6"/>
    <x v="2"/>
    <x v="0"/>
    <x v="4"/>
    <x v="2"/>
    <x v="0"/>
  </r>
  <r>
    <x v="184"/>
    <x v="184"/>
    <x v="0"/>
    <x v="1"/>
    <x v="1"/>
    <x v="1"/>
    <x v="0"/>
    <x v="2"/>
    <x v="0"/>
  </r>
  <r>
    <x v="185"/>
    <x v="185"/>
    <x v="0"/>
    <x v="7"/>
    <x v="0"/>
    <x v="0"/>
    <x v="0"/>
    <x v="1"/>
    <x v="0"/>
  </r>
  <r>
    <x v="186"/>
    <x v="186"/>
    <x v="1"/>
    <x v="3"/>
    <x v="0"/>
    <x v="3"/>
    <x v="8"/>
    <x v="2"/>
    <x v="0"/>
  </r>
  <r>
    <x v="187"/>
    <x v="187"/>
    <x v="2"/>
    <x v="0"/>
    <x v="0"/>
    <x v="0"/>
    <x v="0"/>
    <x v="0"/>
    <x v="0"/>
  </r>
  <r>
    <x v="188"/>
    <x v="188"/>
    <x v="2"/>
    <x v="8"/>
    <x v="1"/>
    <x v="4"/>
    <x v="6"/>
    <x v="2"/>
    <x v="0"/>
  </r>
  <r>
    <x v="189"/>
    <x v="189"/>
    <x v="7"/>
    <x v="1"/>
    <x v="0"/>
    <x v="1"/>
    <x v="7"/>
    <x v="2"/>
    <x v="0"/>
  </r>
  <r>
    <x v="190"/>
    <x v="190"/>
    <x v="4"/>
    <x v="3"/>
    <x v="0"/>
    <x v="3"/>
    <x v="8"/>
    <x v="2"/>
    <x v="1"/>
  </r>
  <r>
    <x v="191"/>
    <x v="191"/>
    <x v="5"/>
    <x v="0"/>
    <x v="0"/>
    <x v="0"/>
    <x v="0"/>
    <x v="2"/>
    <x v="0"/>
  </r>
  <r>
    <x v="192"/>
    <x v="192"/>
    <x v="6"/>
    <x v="8"/>
    <x v="0"/>
    <x v="4"/>
    <x v="10"/>
    <x v="2"/>
    <x v="0"/>
  </r>
  <r>
    <x v="193"/>
    <x v="193"/>
    <x v="1"/>
    <x v="3"/>
    <x v="2"/>
    <x v="3"/>
    <x v="2"/>
    <x v="2"/>
    <x v="0"/>
  </r>
  <r>
    <x v="194"/>
    <x v="194"/>
    <x v="1"/>
    <x v="8"/>
    <x v="0"/>
    <x v="4"/>
    <x v="10"/>
    <x v="1"/>
    <x v="1"/>
  </r>
  <r>
    <x v="195"/>
    <x v="195"/>
    <x v="0"/>
    <x v="1"/>
    <x v="0"/>
    <x v="1"/>
    <x v="7"/>
    <x v="2"/>
    <x v="0"/>
  </r>
  <r>
    <x v="196"/>
    <x v="196"/>
    <x v="2"/>
    <x v="5"/>
    <x v="0"/>
    <x v="0"/>
    <x v="0"/>
    <x v="2"/>
    <x v="0"/>
  </r>
  <r>
    <x v="197"/>
    <x v="197"/>
    <x v="4"/>
    <x v="4"/>
    <x v="0"/>
    <x v="0"/>
    <x v="0"/>
    <x v="2"/>
    <x v="0"/>
  </r>
  <r>
    <x v="198"/>
    <x v="198"/>
    <x v="2"/>
    <x v="0"/>
    <x v="1"/>
    <x v="0"/>
    <x v="3"/>
    <x v="0"/>
    <x v="0"/>
  </r>
  <r>
    <x v="199"/>
    <x v="199"/>
    <x v="4"/>
    <x v="1"/>
    <x v="1"/>
    <x v="1"/>
    <x v="0"/>
    <x v="2"/>
    <x v="0"/>
  </r>
  <r>
    <x v="200"/>
    <x v="200"/>
    <x v="0"/>
    <x v="2"/>
    <x v="1"/>
    <x v="2"/>
    <x v="1"/>
    <x v="2"/>
    <x v="0"/>
  </r>
  <r>
    <x v="201"/>
    <x v="201"/>
    <x v="0"/>
    <x v="3"/>
    <x v="1"/>
    <x v="3"/>
    <x v="5"/>
    <x v="2"/>
    <x v="0"/>
  </r>
  <r>
    <x v="202"/>
    <x v="202"/>
    <x v="6"/>
    <x v="4"/>
    <x v="0"/>
    <x v="0"/>
    <x v="0"/>
    <x v="1"/>
    <x v="0"/>
  </r>
  <r>
    <x v="203"/>
    <x v="203"/>
    <x v="6"/>
    <x v="5"/>
    <x v="1"/>
    <x v="0"/>
    <x v="3"/>
    <x v="2"/>
    <x v="0"/>
  </r>
  <r>
    <x v="204"/>
    <x v="204"/>
    <x v="2"/>
    <x v="0"/>
    <x v="1"/>
    <x v="0"/>
    <x v="3"/>
    <x v="0"/>
    <x v="0"/>
  </r>
  <r>
    <x v="205"/>
    <x v="205"/>
    <x v="5"/>
    <x v="6"/>
    <x v="1"/>
    <x v="0"/>
    <x v="3"/>
    <x v="2"/>
    <x v="0"/>
  </r>
  <r>
    <x v="206"/>
    <x v="206"/>
    <x v="0"/>
    <x v="1"/>
    <x v="1"/>
    <x v="1"/>
    <x v="0"/>
    <x v="2"/>
    <x v="0"/>
  </r>
  <r>
    <x v="207"/>
    <x v="207"/>
    <x v="0"/>
    <x v="7"/>
    <x v="1"/>
    <x v="0"/>
    <x v="3"/>
    <x v="1"/>
    <x v="0"/>
  </r>
  <r>
    <x v="208"/>
    <x v="208"/>
    <x v="0"/>
    <x v="3"/>
    <x v="1"/>
    <x v="3"/>
    <x v="5"/>
    <x v="2"/>
    <x v="0"/>
  </r>
  <r>
    <x v="209"/>
    <x v="209"/>
    <x v="1"/>
    <x v="0"/>
    <x v="1"/>
    <x v="0"/>
    <x v="3"/>
    <x v="2"/>
    <x v="0"/>
  </r>
  <r>
    <x v="210"/>
    <x v="210"/>
    <x v="2"/>
    <x v="8"/>
    <x v="2"/>
    <x v="4"/>
    <x v="13"/>
    <x v="0"/>
    <x v="0"/>
  </r>
  <r>
    <x v="211"/>
    <x v="211"/>
    <x v="2"/>
    <x v="1"/>
    <x v="0"/>
    <x v="1"/>
    <x v="7"/>
    <x v="2"/>
    <x v="0"/>
  </r>
  <r>
    <x v="212"/>
    <x v="212"/>
    <x v="3"/>
    <x v="3"/>
    <x v="0"/>
    <x v="0"/>
    <x v="0"/>
    <x v="1"/>
    <x v="0"/>
  </r>
  <r>
    <x v="213"/>
    <x v="213"/>
    <x v="4"/>
    <x v="0"/>
    <x v="0"/>
    <x v="0"/>
    <x v="0"/>
    <x v="2"/>
    <x v="0"/>
  </r>
  <r>
    <x v="214"/>
    <x v="214"/>
    <x v="5"/>
    <x v="8"/>
    <x v="0"/>
    <x v="4"/>
    <x v="10"/>
    <x v="2"/>
    <x v="0"/>
  </r>
  <r>
    <x v="215"/>
    <x v="215"/>
    <x v="6"/>
    <x v="3"/>
    <x v="0"/>
    <x v="3"/>
    <x v="8"/>
    <x v="2"/>
    <x v="0"/>
  </r>
  <r>
    <x v="216"/>
    <x v="216"/>
    <x v="7"/>
    <x v="8"/>
    <x v="1"/>
    <x v="4"/>
    <x v="6"/>
    <x v="1"/>
    <x v="0"/>
  </r>
  <r>
    <x v="217"/>
    <x v="217"/>
    <x v="1"/>
    <x v="1"/>
    <x v="0"/>
    <x v="1"/>
    <x v="7"/>
    <x v="0"/>
    <x v="0"/>
  </r>
  <r>
    <x v="218"/>
    <x v="218"/>
    <x v="0"/>
    <x v="5"/>
    <x v="0"/>
    <x v="0"/>
    <x v="0"/>
    <x v="2"/>
    <x v="0"/>
  </r>
  <r>
    <x v="219"/>
    <x v="219"/>
    <x v="2"/>
    <x v="4"/>
    <x v="0"/>
    <x v="0"/>
    <x v="0"/>
    <x v="2"/>
    <x v="0"/>
  </r>
  <r>
    <x v="220"/>
    <x v="220"/>
    <x v="4"/>
    <x v="0"/>
    <x v="1"/>
    <x v="0"/>
    <x v="3"/>
    <x v="2"/>
    <x v="0"/>
  </r>
  <r>
    <x v="221"/>
    <x v="221"/>
    <x v="2"/>
    <x v="1"/>
    <x v="0"/>
    <x v="1"/>
    <x v="7"/>
    <x v="2"/>
    <x v="0"/>
  </r>
  <r>
    <x v="222"/>
    <x v="222"/>
    <x v="4"/>
    <x v="2"/>
    <x v="0"/>
    <x v="2"/>
    <x v="12"/>
    <x v="2"/>
    <x v="0"/>
  </r>
  <r>
    <x v="223"/>
    <x v="223"/>
    <x v="0"/>
    <x v="3"/>
    <x v="0"/>
    <x v="3"/>
    <x v="8"/>
    <x v="0"/>
    <x v="0"/>
  </r>
  <r>
    <x v="224"/>
    <x v="224"/>
    <x v="0"/>
    <x v="4"/>
    <x v="1"/>
    <x v="0"/>
    <x v="3"/>
    <x v="2"/>
    <x v="0"/>
  </r>
  <r>
    <x v="225"/>
    <x v="225"/>
    <x v="6"/>
    <x v="5"/>
    <x v="1"/>
    <x v="0"/>
    <x v="3"/>
    <x v="2"/>
    <x v="0"/>
  </r>
  <r>
    <x v="226"/>
    <x v="226"/>
    <x v="6"/>
    <x v="0"/>
    <x v="1"/>
    <x v="0"/>
    <x v="3"/>
    <x v="2"/>
    <x v="0"/>
  </r>
  <r>
    <x v="227"/>
    <x v="227"/>
    <x v="2"/>
    <x v="6"/>
    <x v="1"/>
    <x v="0"/>
    <x v="3"/>
    <x v="2"/>
    <x v="0"/>
  </r>
  <r>
    <x v="228"/>
    <x v="228"/>
    <x v="5"/>
    <x v="1"/>
    <x v="1"/>
    <x v="1"/>
    <x v="0"/>
    <x v="0"/>
    <x v="0"/>
  </r>
  <r>
    <x v="229"/>
    <x v="229"/>
    <x v="0"/>
    <x v="7"/>
    <x v="0"/>
    <x v="0"/>
    <x v="0"/>
    <x v="2"/>
    <x v="0"/>
  </r>
  <r>
    <x v="230"/>
    <x v="230"/>
    <x v="0"/>
    <x v="3"/>
    <x v="1"/>
    <x v="3"/>
    <x v="5"/>
    <x v="2"/>
    <x v="0"/>
  </r>
  <r>
    <x v="231"/>
    <x v="231"/>
    <x v="0"/>
    <x v="0"/>
    <x v="1"/>
    <x v="0"/>
    <x v="3"/>
    <x v="1"/>
    <x v="0"/>
  </r>
  <r>
    <x v="232"/>
    <x v="232"/>
    <x v="1"/>
    <x v="8"/>
    <x v="1"/>
    <x v="4"/>
    <x v="6"/>
    <x v="1"/>
    <x v="0"/>
  </r>
  <r>
    <x v="233"/>
    <x v="233"/>
    <x v="2"/>
    <x v="1"/>
    <x v="1"/>
    <x v="1"/>
    <x v="0"/>
    <x v="2"/>
    <x v="0"/>
  </r>
  <r>
    <x v="234"/>
    <x v="234"/>
    <x v="2"/>
    <x v="3"/>
    <x v="1"/>
    <x v="3"/>
    <x v="5"/>
    <x v="2"/>
    <x v="0"/>
  </r>
  <r>
    <x v="235"/>
    <x v="235"/>
    <x v="3"/>
    <x v="0"/>
    <x v="1"/>
    <x v="0"/>
    <x v="3"/>
    <x v="2"/>
    <x v="0"/>
  </r>
  <r>
    <x v="236"/>
    <x v="236"/>
    <x v="4"/>
    <x v="8"/>
    <x v="0"/>
    <x v="4"/>
    <x v="10"/>
    <x v="0"/>
    <x v="0"/>
  </r>
  <r>
    <x v="237"/>
    <x v="237"/>
    <x v="5"/>
    <x v="3"/>
    <x v="1"/>
    <x v="3"/>
    <x v="5"/>
    <x v="1"/>
    <x v="0"/>
  </r>
  <r>
    <x v="238"/>
    <x v="238"/>
    <x v="6"/>
    <x v="8"/>
    <x v="1"/>
    <x v="4"/>
    <x v="6"/>
    <x v="2"/>
    <x v="0"/>
  </r>
  <r>
    <x v="239"/>
    <x v="239"/>
    <x v="1"/>
    <x v="1"/>
    <x v="1"/>
    <x v="1"/>
    <x v="0"/>
    <x v="1"/>
    <x v="1"/>
  </r>
  <r>
    <x v="240"/>
    <x v="240"/>
    <x v="1"/>
    <x v="5"/>
    <x v="2"/>
    <x v="0"/>
    <x v="4"/>
    <x v="2"/>
    <x v="0"/>
  </r>
  <r>
    <x v="241"/>
    <x v="241"/>
    <x v="0"/>
    <x v="4"/>
    <x v="1"/>
    <x v="0"/>
    <x v="3"/>
    <x v="0"/>
    <x v="2"/>
  </r>
  <r>
    <x v="242"/>
    <x v="242"/>
    <x v="2"/>
    <x v="0"/>
    <x v="0"/>
    <x v="0"/>
    <x v="0"/>
    <x v="2"/>
    <x v="0"/>
  </r>
  <r>
    <x v="243"/>
    <x v="243"/>
    <x v="4"/>
    <x v="1"/>
    <x v="0"/>
    <x v="1"/>
    <x v="7"/>
    <x v="2"/>
    <x v="0"/>
  </r>
  <r>
    <x v="244"/>
    <x v="244"/>
    <x v="2"/>
    <x v="2"/>
    <x v="1"/>
    <x v="2"/>
    <x v="1"/>
    <x v="1"/>
    <x v="0"/>
  </r>
  <r>
    <x v="245"/>
    <x v="245"/>
    <x v="4"/>
    <x v="3"/>
    <x v="0"/>
    <x v="3"/>
    <x v="8"/>
    <x v="2"/>
    <x v="0"/>
  </r>
  <r>
    <x v="246"/>
    <x v="246"/>
    <x v="0"/>
    <x v="4"/>
    <x v="0"/>
    <x v="0"/>
    <x v="0"/>
    <x v="0"/>
    <x v="0"/>
  </r>
  <r>
    <x v="247"/>
    <x v="247"/>
    <x v="7"/>
    <x v="5"/>
    <x v="1"/>
    <x v="0"/>
    <x v="3"/>
    <x v="1"/>
    <x v="3"/>
  </r>
  <r>
    <x v="248"/>
    <x v="248"/>
    <x v="6"/>
    <x v="0"/>
    <x v="0"/>
    <x v="0"/>
    <x v="0"/>
    <x v="2"/>
    <x v="0"/>
  </r>
  <r>
    <x v="249"/>
    <x v="249"/>
    <x v="6"/>
    <x v="6"/>
    <x v="0"/>
    <x v="0"/>
    <x v="0"/>
    <x v="2"/>
    <x v="0"/>
  </r>
  <r>
    <x v="250"/>
    <x v="250"/>
    <x v="2"/>
    <x v="1"/>
    <x v="0"/>
    <x v="1"/>
    <x v="7"/>
    <x v="2"/>
    <x v="0"/>
  </r>
  <r>
    <x v="251"/>
    <x v="251"/>
    <x v="5"/>
    <x v="7"/>
    <x v="2"/>
    <x v="0"/>
    <x v="4"/>
    <x v="2"/>
    <x v="0"/>
  </r>
  <r>
    <x v="252"/>
    <x v="252"/>
    <x v="0"/>
    <x v="3"/>
    <x v="0"/>
    <x v="3"/>
    <x v="8"/>
    <x v="2"/>
    <x v="0"/>
  </r>
  <r>
    <x v="253"/>
    <x v="253"/>
    <x v="0"/>
    <x v="0"/>
    <x v="1"/>
    <x v="0"/>
    <x v="3"/>
    <x v="2"/>
    <x v="0"/>
  </r>
  <r>
    <x v="254"/>
    <x v="254"/>
    <x v="0"/>
    <x v="8"/>
    <x v="1"/>
    <x v="0"/>
    <x v="3"/>
    <x v="2"/>
    <x v="0"/>
  </r>
  <r>
    <x v="255"/>
    <x v="255"/>
    <x v="1"/>
    <x v="1"/>
    <x v="1"/>
    <x v="4"/>
    <x v="6"/>
    <x v="2"/>
    <x v="0"/>
  </r>
  <r>
    <x v="256"/>
    <x v="256"/>
    <x v="2"/>
    <x v="3"/>
    <x v="1"/>
    <x v="3"/>
    <x v="5"/>
    <x v="2"/>
    <x v="0"/>
  </r>
  <r>
    <x v="257"/>
    <x v="257"/>
    <x v="2"/>
    <x v="0"/>
    <x v="0"/>
    <x v="0"/>
    <x v="0"/>
    <x v="2"/>
    <x v="0"/>
  </r>
  <r>
    <x v="258"/>
    <x v="258"/>
    <x v="3"/>
    <x v="8"/>
    <x v="1"/>
    <x v="4"/>
    <x v="6"/>
    <x v="0"/>
    <x v="0"/>
  </r>
  <r>
    <x v="259"/>
    <x v="259"/>
    <x v="4"/>
    <x v="3"/>
    <x v="1"/>
    <x v="3"/>
    <x v="5"/>
    <x v="2"/>
    <x v="0"/>
  </r>
  <r>
    <x v="260"/>
    <x v="260"/>
    <x v="5"/>
    <x v="8"/>
    <x v="1"/>
    <x v="4"/>
    <x v="6"/>
    <x v="1"/>
    <x v="0"/>
  </r>
  <r>
    <x v="261"/>
    <x v="261"/>
    <x v="6"/>
    <x v="1"/>
    <x v="2"/>
    <x v="1"/>
    <x v="9"/>
    <x v="2"/>
    <x v="0"/>
  </r>
  <r>
    <x v="262"/>
    <x v="262"/>
    <x v="1"/>
    <x v="5"/>
    <x v="0"/>
    <x v="0"/>
    <x v="0"/>
    <x v="2"/>
    <x v="0"/>
  </r>
  <r>
    <x v="263"/>
    <x v="263"/>
    <x v="1"/>
    <x v="4"/>
    <x v="0"/>
    <x v="0"/>
    <x v="0"/>
    <x v="2"/>
    <x v="0"/>
  </r>
  <r>
    <x v="264"/>
    <x v="264"/>
    <x v="0"/>
    <x v="0"/>
    <x v="0"/>
    <x v="0"/>
    <x v="0"/>
    <x v="2"/>
    <x v="0"/>
  </r>
  <r>
    <x v="265"/>
    <x v="265"/>
    <x v="2"/>
    <x v="1"/>
    <x v="0"/>
    <x v="1"/>
    <x v="7"/>
    <x v="2"/>
    <x v="0"/>
  </r>
  <r>
    <x v="266"/>
    <x v="266"/>
    <x v="4"/>
    <x v="2"/>
    <x v="1"/>
    <x v="2"/>
    <x v="1"/>
    <x v="2"/>
    <x v="0"/>
  </r>
  <r>
    <x v="267"/>
    <x v="267"/>
    <x v="2"/>
    <x v="3"/>
    <x v="0"/>
    <x v="3"/>
    <x v="8"/>
    <x v="0"/>
    <x v="0"/>
  </r>
  <r>
    <x v="268"/>
    <x v="268"/>
    <x v="4"/>
    <x v="4"/>
    <x v="0"/>
    <x v="0"/>
    <x v="0"/>
    <x v="2"/>
    <x v="0"/>
  </r>
  <r>
    <x v="269"/>
    <x v="269"/>
    <x v="0"/>
    <x v="5"/>
    <x v="0"/>
    <x v="0"/>
    <x v="0"/>
    <x v="2"/>
    <x v="0"/>
  </r>
  <r>
    <x v="270"/>
    <x v="270"/>
    <x v="0"/>
    <x v="0"/>
    <x v="1"/>
    <x v="0"/>
    <x v="3"/>
    <x v="2"/>
    <x v="0"/>
  </r>
  <r>
    <x v="271"/>
    <x v="271"/>
    <x v="6"/>
    <x v="6"/>
    <x v="0"/>
    <x v="0"/>
    <x v="0"/>
    <x v="1"/>
    <x v="0"/>
  </r>
  <r>
    <x v="272"/>
    <x v="272"/>
    <x v="6"/>
    <x v="1"/>
    <x v="1"/>
    <x v="1"/>
    <x v="0"/>
    <x v="2"/>
    <x v="0"/>
  </r>
  <r>
    <x v="273"/>
    <x v="273"/>
    <x v="2"/>
    <x v="7"/>
    <x v="1"/>
    <x v="0"/>
    <x v="3"/>
    <x v="2"/>
    <x v="0"/>
  </r>
  <r>
    <x v="274"/>
    <x v="274"/>
    <x v="5"/>
    <x v="3"/>
    <x v="0"/>
    <x v="3"/>
    <x v="8"/>
    <x v="0"/>
    <x v="0"/>
  </r>
  <r>
    <x v="275"/>
    <x v="275"/>
    <x v="0"/>
    <x v="0"/>
    <x v="1"/>
    <x v="0"/>
    <x v="3"/>
    <x v="1"/>
    <x v="0"/>
  </r>
  <r>
    <x v="276"/>
    <x v="276"/>
    <x v="0"/>
    <x v="8"/>
    <x v="1"/>
    <x v="4"/>
    <x v="6"/>
    <x v="2"/>
    <x v="0"/>
  </r>
  <r>
    <x v="277"/>
    <x v="277"/>
    <x v="0"/>
    <x v="1"/>
    <x v="1"/>
    <x v="1"/>
    <x v="0"/>
    <x v="0"/>
    <x v="0"/>
  </r>
  <r>
    <x v="278"/>
    <x v="278"/>
    <x v="1"/>
    <x v="3"/>
    <x v="2"/>
    <x v="3"/>
    <x v="2"/>
    <x v="2"/>
    <x v="0"/>
  </r>
  <r>
    <x v="279"/>
    <x v="279"/>
    <x v="2"/>
    <x v="0"/>
    <x v="1"/>
    <x v="0"/>
    <x v="3"/>
    <x v="2"/>
    <x v="0"/>
  </r>
  <r>
    <x v="280"/>
    <x v="280"/>
    <x v="2"/>
    <x v="8"/>
    <x v="1"/>
    <x v="4"/>
    <x v="6"/>
    <x v="2"/>
    <x v="0"/>
  </r>
  <r>
    <x v="281"/>
    <x v="281"/>
    <x v="3"/>
    <x v="3"/>
    <x v="0"/>
    <x v="3"/>
    <x v="8"/>
    <x v="2"/>
    <x v="0"/>
  </r>
  <r>
    <x v="282"/>
    <x v="282"/>
    <x v="4"/>
    <x v="8"/>
    <x v="1"/>
    <x v="4"/>
    <x v="6"/>
    <x v="2"/>
    <x v="0"/>
  </r>
  <r>
    <x v="283"/>
    <x v="283"/>
    <x v="5"/>
    <x v="1"/>
    <x v="1"/>
    <x v="1"/>
    <x v="0"/>
    <x v="2"/>
    <x v="0"/>
  </r>
  <r>
    <x v="284"/>
    <x v="284"/>
    <x v="6"/>
    <x v="5"/>
    <x v="1"/>
    <x v="0"/>
    <x v="3"/>
    <x v="1"/>
    <x v="0"/>
  </r>
  <r>
    <x v="285"/>
    <x v="285"/>
    <x v="1"/>
    <x v="4"/>
    <x v="1"/>
    <x v="0"/>
    <x v="3"/>
    <x v="2"/>
    <x v="0"/>
  </r>
  <r>
    <x v="286"/>
    <x v="286"/>
    <x v="1"/>
    <x v="0"/>
    <x v="0"/>
    <x v="0"/>
    <x v="0"/>
    <x v="1"/>
    <x v="0"/>
  </r>
  <r>
    <x v="287"/>
    <x v="287"/>
    <x v="0"/>
    <x v="1"/>
    <x v="1"/>
    <x v="1"/>
    <x v="0"/>
    <x v="2"/>
    <x v="0"/>
  </r>
  <r>
    <x v="288"/>
    <x v="288"/>
    <x v="2"/>
    <x v="2"/>
    <x v="0"/>
    <x v="2"/>
    <x v="12"/>
    <x v="2"/>
    <x v="0"/>
  </r>
  <r>
    <x v="289"/>
    <x v="289"/>
    <x v="4"/>
    <x v="3"/>
    <x v="0"/>
    <x v="3"/>
    <x v="8"/>
    <x v="0"/>
    <x v="0"/>
  </r>
  <r>
    <x v="290"/>
    <x v="290"/>
    <x v="2"/>
    <x v="4"/>
    <x v="0"/>
    <x v="0"/>
    <x v="0"/>
    <x v="2"/>
    <x v="0"/>
  </r>
  <r>
    <x v="291"/>
    <x v="291"/>
    <x v="4"/>
    <x v="5"/>
    <x v="2"/>
    <x v="0"/>
    <x v="4"/>
    <x v="2"/>
    <x v="0"/>
  </r>
  <r>
    <x v="292"/>
    <x v="292"/>
    <x v="0"/>
    <x v="0"/>
    <x v="0"/>
    <x v="0"/>
    <x v="0"/>
    <x v="2"/>
    <x v="0"/>
  </r>
  <r>
    <x v="293"/>
    <x v="293"/>
    <x v="0"/>
    <x v="6"/>
    <x v="0"/>
    <x v="0"/>
    <x v="0"/>
    <x v="2"/>
    <x v="0"/>
  </r>
  <r>
    <x v="294"/>
    <x v="294"/>
    <x v="7"/>
    <x v="1"/>
    <x v="0"/>
    <x v="1"/>
    <x v="7"/>
    <x v="2"/>
    <x v="0"/>
  </r>
  <r>
    <x v="295"/>
    <x v="295"/>
    <x v="6"/>
    <x v="7"/>
    <x v="0"/>
    <x v="0"/>
    <x v="0"/>
    <x v="0"/>
    <x v="1"/>
  </r>
  <r>
    <x v="296"/>
    <x v="296"/>
    <x v="2"/>
    <x v="3"/>
    <x v="1"/>
    <x v="3"/>
    <x v="5"/>
    <x v="2"/>
    <x v="0"/>
  </r>
  <r>
    <x v="297"/>
    <x v="297"/>
    <x v="5"/>
    <x v="0"/>
    <x v="1"/>
    <x v="0"/>
    <x v="3"/>
    <x v="2"/>
    <x v="0"/>
  </r>
  <r>
    <x v="298"/>
    <x v="298"/>
    <x v="0"/>
    <x v="8"/>
    <x v="1"/>
    <x v="4"/>
    <x v="6"/>
    <x v="2"/>
    <x v="0"/>
  </r>
  <r>
    <x v="299"/>
    <x v="299"/>
    <x v="0"/>
    <x v="1"/>
    <x v="1"/>
    <x v="1"/>
    <x v="0"/>
    <x v="2"/>
    <x v="0"/>
  </r>
  <r>
    <x v="300"/>
    <x v="300"/>
    <x v="0"/>
    <x v="3"/>
    <x v="1"/>
    <x v="3"/>
    <x v="5"/>
    <x v="1"/>
    <x v="0"/>
  </r>
  <r>
    <x v="301"/>
    <x v="301"/>
    <x v="1"/>
    <x v="0"/>
    <x v="1"/>
    <x v="0"/>
    <x v="3"/>
    <x v="2"/>
    <x v="0"/>
  </r>
  <r>
    <x v="302"/>
    <x v="302"/>
    <x v="2"/>
    <x v="8"/>
    <x v="1"/>
    <x v="4"/>
    <x v="6"/>
    <x v="2"/>
    <x v="0"/>
  </r>
  <r>
    <x v="303"/>
    <x v="303"/>
    <x v="2"/>
    <x v="3"/>
    <x v="1"/>
    <x v="3"/>
    <x v="5"/>
    <x v="0"/>
    <x v="0"/>
  </r>
  <r>
    <x v="304"/>
    <x v="304"/>
    <x v="3"/>
    <x v="8"/>
    <x v="2"/>
    <x v="4"/>
    <x v="13"/>
    <x v="2"/>
    <x v="0"/>
  </r>
  <r>
    <x v="305"/>
    <x v="305"/>
    <x v="4"/>
    <x v="1"/>
    <x v="1"/>
    <x v="1"/>
    <x v="0"/>
    <x v="1"/>
    <x v="0"/>
  </r>
  <r>
    <x v="306"/>
    <x v="306"/>
    <x v="5"/>
    <x v="5"/>
    <x v="1"/>
    <x v="0"/>
    <x v="3"/>
    <x v="2"/>
    <x v="0"/>
  </r>
  <r>
    <x v="307"/>
    <x v="307"/>
    <x v="6"/>
    <x v="4"/>
    <x v="1"/>
    <x v="0"/>
    <x v="3"/>
    <x v="2"/>
    <x v="0"/>
  </r>
  <r>
    <x v="308"/>
    <x v="308"/>
    <x v="1"/>
    <x v="0"/>
    <x v="0"/>
    <x v="0"/>
    <x v="0"/>
    <x v="2"/>
    <x v="0"/>
  </r>
  <r>
    <x v="309"/>
    <x v="309"/>
    <x v="1"/>
    <x v="1"/>
    <x v="0"/>
    <x v="1"/>
    <x v="7"/>
    <x v="2"/>
    <x v="0"/>
  </r>
  <r>
    <x v="310"/>
    <x v="310"/>
    <x v="0"/>
    <x v="2"/>
    <x v="0"/>
    <x v="2"/>
    <x v="12"/>
    <x v="2"/>
    <x v="0"/>
  </r>
  <r>
    <x v="311"/>
    <x v="311"/>
    <x v="2"/>
    <x v="3"/>
    <x v="1"/>
    <x v="0"/>
    <x v="3"/>
    <x v="2"/>
    <x v="0"/>
  </r>
  <r>
    <x v="312"/>
    <x v="312"/>
    <x v="4"/>
    <x v="4"/>
    <x v="0"/>
    <x v="0"/>
    <x v="0"/>
    <x v="1"/>
    <x v="0"/>
  </r>
  <r>
    <x v="313"/>
    <x v="313"/>
    <x v="2"/>
    <x v="5"/>
    <x v="0"/>
    <x v="0"/>
    <x v="0"/>
    <x v="2"/>
    <x v="0"/>
  </r>
  <r>
    <x v="314"/>
    <x v="314"/>
    <x v="4"/>
    <x v="0"/>
    <x v="0"/>
    <x v="0"/>
    <x v="0"/>
    <x v="2"/>
    <x v="3"/>
  </r>
  <r>
    <x v="315"/>
    <x v="315"/>
    <x v="7"/>
    <x v="6"/>
    <x v="1"/>
    <x v="0"/>
    <x v="3"/>
    <x v="0"/>
    <x v="0"/>
  </r>
  <r>
    <x v="316"/>
    <x v="316"/>
    <x v="0"/>
    <x v="1"/>
    <x v="0"/>
    <x v="1"/>
    <x v="7"/>
    <x v="2"/>
    <x v="0"/>
  </r>
  <r>
    <x v="317"/>
    <x v="317"/>
    <x v="6"/>
    <x v="7"/>
    <x v="1"/>
    <x v="0"/>
    <x v="3"/>
    <x v="2"/>
    <x v="0"/>
  </r>
  <r>
    <x v="318"/>
    <x v="318"/>
    <x v="6"/>
    <x v="3"/>
    <x v="0"/>
    <x v="0"/>
    <x v="0"/>
    <x v="2"/>
    <x v="0"/>
  </r>
  <r>
    <x v="319"/>
    <x v="319"/>
    <x v="2"/>
    <x v="0"/>
    <x v="0"/>
    <x v="0"/>
    <x v="0"/>
    <x v="2"/>
    <x v="2"/>
  </r>
  <r>
    <x v="320"/>
    <x v="320"/>
    <x v="5"/>
    <x v="8"/>
    <x v="0"/>
    <x v="4"/>
    <x v="10"/>
    <x v="1"/>
    <x v="0"/>
  </r>
  <r>
    <x v="321"/>
    <x v="321"/>
    <x v="0"/>
    <x v="1"/>
    <x v="2"/>
    <x v="1"/>
    <x v="9"/>
    <x v="2"/>
    <x v="0"/>
  </r>
  <r>
    <x v="322"/>
    <x v="322"/>
    <x v="0"/>
    <x v="3"/>
    <x v="0"/>
    <x v="0"/>
    <x v="0"/>
    <x v="0"/>
    <x v="0"/>
  </r>
  <r>
    <x v="323"/>
    <x v="323"/>
    <x v="0"/>
    <x v="0"/>
    <x v="0"/>
    <x v="0"/>
    <x v="0"/>
    <x v="2"/>
    <x v="0"/>
  </r>
  <r>
    <x v="324"/>
    <x v="324"/>
    <x v="1"/>
    <x v="8"/>
    <x v="1"/>
    <x v="4"/>
    <x v="6"/>
    <x v="2"/>
    <x v="0"/>
  </r>
  <r>
    <x v="325"/>
    <x v="325"/>
    <x v="2"/>
    <x v="3"/>
    <x v="0"/>
    <x v="0"/>
    <x v="0"/>
    <x v="2"/>
    <x v="0"/>
  </r>
  <r>
    <x v="326"/>
    <x v="326"/>
    <x v="2"/>
    <x v="8"/>
    <x v="0"/>
    <x v="4"/>
    <x v="10"/>
    <x v="2"/>
    <x v="0"/>
  </r>
  <r>
    <x v="327"/>
    <x v="327"/>
    <x v="3"/>
    <x v="1"/>
    <x v="1"/>
    <x v="1"/>
    <x v="0"/>
    <x v="1"/>
    <x v="0"/>
  </r>
  <r>
    <x v="328"/>
    <x v="328"/>
    <x v="4"/>
    <x v="5"/>
    <x v="0"/>
    <x v="0"/>
    <x v="0"/>
    <x v="2"/>
    <x v="0"/>
  </r>
  <r>
    <x v="329"/>
    <x v="329"/>
    <x v="5"/>
    <x v="4"/>
    <x v="1"/>
    <x v="0"/>
    <x v="3"/>
    <x v="2"/>
    <x v="0"/>
  </r>
  <r>
    <x v="330"/>
    <x v="330"/>
    <x v="6"/>
    <x v="0"/>
    <x v="1"/>
    <x v="0"/>
    <x v="3"/>
    <x v="2"/>
    <x v="0"/>
  </r>
  <r>
    <x v="331"/>
    <x v="331"/>
    <x v="1"/>
    <x v="1"/>
    <x v="1"/>
    <x v="1"/>
    <x v="0"/>
    <x v="0"/>
    <x v="0"/>
  </r>
  <r>
    <x v="332"/>
    <x v="332"/>
    <x v="1"/>
    <x v="2"/>
    <x v="0"/>
    <x v="2"/>
    <x v="12"/>
    <x v="2"/>
    <x v="0"/>
  </r>
  <r>
    <x v="333"/>
    <x v="333"/>
    <x v="0"/>
    <x v="3"/>
    <x v="1"/>
    <x v="0"/>
    <x v="3"/>
    <x v="2"/>
    <x v="1"/>
  </r>
  <r>
    <x v="334"/>
    <x v="334"/>
    <x v="2"/>
    <x v="4"/>
    <x v="1"/>
    <x v="0"/>
    <x v="3"/>
    <x v="2"/>
    <x v="0"/>
  </r>
  <r>
    <x v="335"/>
    <x v="335"/>
    <x v="4"/>
    <x v="5"/>
    <x v="1"/>
    <x v="0"/>
    <x v="3"/>
    <x v="1"/>
    <x v="0"/>
  </r>
  <r>
    <x v="336"/>
    <x v="336"/>
    <x v="2"/>
    <x v="0"/>
    <x v="1"/>
    <x v="0"/>
    <x v="3"/>
    <x v="2"/>
    <x v="0"/>
  </r>
  <r>
    <x v="337"/>
    <x v="337"/>
    <x v="4"/>
    <x v="6"/>
    <x v="2"/>
    <x v="0"/>
    <x v="4"/>
    <x v="2"/>
    <x v="0"/>
  </r>
  <r>
    <x v="338"/>
    <x v="338"/>
    <x v="0"/>
    <x v="1"/>
    <x v="1"/>
    <x v="1"/>
    <x v="0"/>
    <x v="0"/>
    <x v="0"/>
  </r>
  <r>
    <x v="339"/>
    <x v="339"/>
    <x v="0"/>
    <x v="7"/>
    <x v="1"/>
    <x v="0"/>
    <x v="3"/>
    <x v="2"/>
    <x v="0"/>
  </r>
  <r>
    <x v="340"/>
    <x v="340"/>
    <x v="6"/>
    <x v="3"/>
    <x v="1"/>
    <x v="0"/>
    <x v="3"/>
    <x v="2"/>
    <x v="0"/>
  </r>
  <r>
    <x v="341"/>
    <x v="341"/>
    <x v="6"/>
    <x v="0"/>
    <x v="0"/>
    <x v="0"/>
    <x v="0"/>
    <x v="1"/>
    <x v="0"/>
  </r>
  <r>
    <x v="342"/>
    <x v="342"/>
    <x v="2"/>
    <x v="8"/>
    <x v="0"/>
    <x v="4"/>
    <x v="10"/>
    <x v="2"/>
    <x v="0"/>
  </r>
  <r>
    <x v="343"/>
    <x v="343"/>
    <x v="5"/>
    <x v="1"/>
    <x v="1"/>
    <x v="1"/>
    <x v="0"/>
    <x v="2"/>
    <x v="0"/>
  </r>
  <r>
    <x v="344"/>
    <x v="344"/>
    <x v="0"/>
    <x v="3"/>
    <x v="0"/>
    <x v="0"/>
    <x v="0"/>
    <x v="2"/>
    <x v="0"/>
  </r>
  <r>
    <x v="345"/>
    <x v="345"/>
    <x v="0"/>
    <x v="0"/>
    <x v="0"/>
    <x v="0"/>
    <x v="0"/>
    <x v="1"/>
    <x v="1"/>
  </r>
  <r>
    <x v="346"/>
    <x v="346"/>
    <x v="0"/>
    <x v="8"/>
    <x v="1"/>
    <x v="4"/>
    <x v="6"/>
    <x v="2"/>
    <x v="0"/>
  </r>
  <r>
    <x v="347"/>
    <x v="347"/>
    <x v="1"/>
    <x v="3"/>
    <x v="0"/>
    <x v="0"/>
    <x v="0"/>
    <x v="2"/>
    <x v="0"/>
  </r>
  <r>
    <x v="348"/>
    <x v="348"/>
    <x v="2"/>
    <x v="8"/>
    <x v="0"/>
    <x v="4"/>
    <x v="10"/>
    <x v="2"/>
    <x v="0"/>
  </r>
  <r>
    <x v="349"/>
    <x v="349"/>
    <x v="7"/>
    <x v="1"/>
    <x v="0"/>
    <x v="1"/>
    <x v="7"/>
    <x v="2"/>
    <x v="0"/>
  </r>
  <r>
    <x v="350"/>
    <x v="350"/>
    <x v="3"/>
    <x v="5"/>
    <x v="1"/>
    <x v="0"/>
    <x v="3"/>
    <x v="2"/>
    <x v="0"/>
  </r>
  <r>
    <x v="351"/>
    <x v="351"/>
    <x v="4"/>
    <x v="4"/>
    <x v="0"/>
    <x v="0"/>
    <x v="0"/>
    <x v="0"/>
    <x v="0"/>
  </r>
  <r>
    <x v="352"/>
    <x v="352"/>
    <x v="5"/>
    <x v="0"/>
    <x v="1"/>
    <x v="0"/>
    <x v="3"/>
    <x v="1"/>
    <x v="0"/>
  </r>
  <r>
    <x v="353"/>
    <x v="353"/>
    <x v="6"/>
    <x v="1"/>
    <x v="0"/>
    <x v="1"/>
    <x v="7"/>
    <x v="2"/>
    <x v="0"/>
  </r>
  <r>
    <x v="354"/>
    <x v="354"/>
    <x v="1"/>
    <x v="2"/>
    <x v="0"/>
    <x v="2"/>
    <x v="12"/>
    <x v="2"/>
    <x v="0"/>
  </r>
  <r>
    <x v="355"/>
    <x v="355"/>
    <x v="1"/>
    <x v="3"/>
    <x v="0"/>
    <x v="0"/>
    <x v="0"/>
    <x v="2"/>
    <x v="3"/>
  </r>
  <r>
    <x v="356"/>
    <x v="356"/>
    <x v="0"/>
    <x v="4"/>
    <x v="1"/>
    <x v="0"/>
    <x v="3"/>
    <x v="1"/>
    <x v="0"/>
  </r>
  <r>
    <x v="357"/>
    <x v="357"/>
    <x v="2"/>
    <x v="5"/>
    <x v="0"/>
    <x v="0"/>
    <x v="0"/>
    <x v="2"/>
    <x v="0"/>
  </r>
  <r>
    <x v="358"/>
    <x v="358"/>
    <x v="4"/>
    <x v="0"/>
    <x v="0"/>
    <x v="0"/>
    <x v="0"/>
    <x v="2"/>
    <x v="0"/>
  </r>
  <r>
    <x v="359"/>
    <x v="359"/>
    <x v="7"/>
    <x v="6"/>
    <x v="1"/>
    <x v="0"/>
    <x v="3"/>
    <x v="1"/>
    <x v="0"/>
  </r>
  <r>
    <x v="360"/>
    <x v="360"/>
    <x v="4"/>
    <x v="1"/>
    <x v="2"/>
    <x v="1"/>
    <x v="9"/>
    <x v="0"/>
    <x v="0"/>
  </r>
  <r>
    <x v="361"/>
    <x v="361"/>
    <x v="0"/>
    <x v="7"/>
    <x v="1"/>
    <x v="0"/>
    <x v="3"/>
    <x v="2"/>
    <x v="0"/>
  </r>
  <r>
    <x v="362"/>
    <x v="362"/>
    <x v="7"/>
    <x v="3"/>
    <x v="1"/>
    <x v="0"/>
    <x v="3"/>
    <x v="2"/>
    <x v="0"/>
  </r>
  <r>
    <x v="363"/>
    <x v="363"/>
    <x v="6"/>
    <x v="0"/>
    <x v="1"/>
    <x v="0"/>
    <x v="3"/>
    <x v="1"/>
    <x v="0"/>
  </r>
  <r>
    <x v="364"/>
    <x v="364"/>
    <x v="7"/>
    <x v="8"/>
    <x v="0"/>
    <x v="4"/>
    <x v="10"/>
    <x v="2"/>
    <x v="0"/>
  </r>
  <r>
    <x v="365"/>
    <x v="365"/>
    <x v="8"/>
    <x v="9"/>
    <x v="3"/>
    <x v="5"/>
    <x v="14"/>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7" firstHeaderRow="1" firstDataRow="1" firstDataCol="1"/>
  <pivotFields count="1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2"/>
        <item x="1"/>
        <item x="0"/>
        <item x="4"/>
        <item x="7"/>
        <item x="3"/>
        <item x="6"/>
        <item x="5"/>
        <item x="8"/>
        <item t="default"/>
      </items>
    </pivotField>
    <pivotField showAll="0">
      <items count="11">
        <item x="3"/>
        <item x="1"/>
        <item x="7"/>
        <item x="6"/>
        <item x="2"/>
        <item x="5"/>
        <item x="4"/>
        <item x="8"/>
        <item x="0"/>
        <item x="9"/>
        <item t="default"/>
      </items>
    </pivotField>
    <pivotField showAll="0"/>
    <pivotField showAll="0"/>
    <pivotField dataField="1" showAll="0">
      <items count="16">
        <item x="3"/>
        <item x="1"/>
        <item x="5"/>
        <item x="6"/>
        <item x="0"/>
        <item x="12"/>
        <item x="4"/>
        <item x="8"/>
        <item x="10"/>
        <item x="7"/>
        <item x="11"/>
        <item x="2"/>
        <item x="13"/>
        <item x="9"/>
        <item x="14"/>
        <item t="default"/>
      </items>
    </pivotField>
    <pivotField showAll="0">
      <items count="5">
        <item x="0"/>
        <item x="1"/>
        <item x="2"/>
        <item x="3"/>
        <item t="default"/>
      </items>
    </pivotField>
    <pivotField showAll="0">
      <items count="6">
        <item x="2"/>
        <item x="0"/>
        <item x="1"/>
        <item x="3"/>
        <item x="4"/>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14">
    <i>
      <x/>
    </i>
    <i>
      <x v="1"/>
    </i>
    <i>
      <x v="2"/>
    </i>
    <i>
      <x v="3"/>
    </i>
    <i>
      <x v="4"/>
    </i>
    <i>
      <x v="5"/>
    </i>
    <i>
      <x v="6"/>
    </i>
    <i>
      <x v="7"/>
    </i>
    <i>
      <x v="8"/>
    </i>
    <i>
      <x v="9"/>
    </i>
    <i>
      <x v="10"/>
    </i>
    <i>
      <x v="11"/>
    </i>
    <i>
      <x v="12"/>
    </i>
    <i t="grand">
      <x/>
    </i>
  </rowItems>
  <colItems count="1">
    <i/>
  </colItems>
  <dataFields count="1">
    <dataField name="Sum of Total" fld="6" baseField="9"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3" firstHeaderRow="1" firstDataRow="1" firstDataCol="1"/>
  <pivotFields count="10">
    <pivotField showAll="0"/>
    <pivotField showAll="0"/>
    <pivotField axis="axisRow" showAll="0">
      <items count="10">
        <item x="2"/>
        <item x="1"/>
        <item x="0"/>
        <item x="4"/>
        <item x="7"/>
        <item x="3"/>
        <item x="6"/>
        <item x="5"/>
        <item x="8"/>
        <item t="default"/>
      </items>
    </pivotField>
    <pivotField showAll="0">
      <items count="11">
        <item x="3"/>
        <item x="1"/>
        <item x="7"/>
        <item x="6"/>
        <item x="2"/>
        <item x="5"/>
        <item x="4"/>
        <item x="8"/>
        <item x="0"/>
        <item x="9"/>
        <item t="default"/>
      </items>
    </pivotField>
    <pivotField showAll="0"/>
    <pivotField showAll="0"/>
    <pivotField dataField="1" showAll="0">
      <items count="16">
        <item x="3"/>
        <item x="1"/>
        <item x="5"/>
        <item x="6"/>
        <item x="0"/>
        <item x="12"/>
        <item x="4"/>
        <item x="8"/>
        <item x="10"/>
        <item x="7"/>
        <item x="11"/>
        <item x="2"/>
        <item x="13"/>
        <item x="9"/>
        <item x="14"/>
        <item t="default"/>
      </items>
    </pivotField>
    <pivotField showAll="0">
      <items count="5">
        <item x="0"/>
        <item x="1"/>
        <item x="2"/>
        <item x="3"/>
        <item t="default"/>
      </items>
    </pivotField>
    <pivotField showAll="0">
      <items count="6">
        <item x="2"/>
        <item x="0"/>
        <item x="1"/>
        <item x="3"/>
        <item x="4"/>
        <item t="default"/>
      </items>
    </pivotField>
    <pivotField showAll="0" defaultSubtotal="0">
      <items count="14">
        <item x="0"/>
        <item x="1"/>
        <item x="2"/>
        <item x="3"/>
        <item x="4"/>
        <item x="5"/>
        <item x="6"/>
        <item x="7"/>
        <item x="8"/>
        <item x="9"/>
        <item x="10"/>
        <item x="11"/>
        <item x="12"/>
        <item x="13"/>
      </items>
    </pivotField>
  </pivotFields>
  <rowFields count="1">
    <field x="2"/>
  </rowFields>
  <rowItems count="10">
    <i>
      <x/>
    </i>
    <i>
      <x v="1"/>
    </i>
    <i>
      <x v="2"/>
    </i>
    <i>
      <x v="3"/>
    </i>
    <i>
      <x v="4"/>
    </i>
    <i>
      <x v="5"/>
    </i>
    <i>
      <x v="6"/>
    </i>
    <i>
      <x v="7"/>
    </i>
    <i>
      <x v="8"/>
    </i>
    <i t="grand">
      <x/>
    </i>
  </rowItems>
  <colItems count="1">
    <i/>
  </colItems>
  <dataFields count="1">
    <dataField name="Sum of Total" fld="6" baseField="2"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4" firstHeaderRow="1" firstDataRow="1" firstDataCol="1"/>
  <pivotFields count="10">
    <pivotField showAll="0"/>
    <pivotField showAll="0"/>
    <pivotField showAll="0">
      <items count="10">
        <item x="2"/>
        <item x="1"/>
        <item x="0"/>
        <item x="4"/>
        <item x="7"/>
        <item x="3"/>
        <item x="6"/>
        <item x="5"/>
        <item x="8"/>
        <item t="default"/>
      </items>
    </pivotField>
    <pivotField axis="axisRow" showAll="0">
      <items count="11">
        <item x="3"/>
        <item x="1"/>
        <item x="7"/>
        <item x="6"/>
        <item x="2"/>
        <item x="5"/>
        <item x="4"/>
        <item x="8"/>
        <item x="0"/>
        <item x="9"/>
        <item t="default"/>
      </items>
    </pivotField>
    <pivotField showAll="0"/>
    <pivotField showAll="0"/>
    <pivotField dataField="1" showAll="0">
      <items count="16">
        <item x="3"/>
        <item x="1"/>
        <item x="5"/>
        <item x="6"/>
        <item x="0"/>
        <item x="12"/>
        <item x="4"/>
        <item x="8"/>
        <item x="10"/>
        <item x="7"/>
        <item x="11"/>
        <item x="2"/>
        <item x="13"/>
        <item x="9"/>
        <item x="14"/>
        <item t="default"/>
      </items>
    </pivotField>
    <pivotField showAll="0">
      <items count="5">
        <item x="0"/>
        <item x="1"/>
        <item x="2"/>
        <item x="3"/>
        <item t="default"/>
      </items>
    </pivotField>
    <pivotField showAll="0">
      <items count="6">
        <item x="2"/>
        <item x="0"/>
        <item x="1"/>
        <item x="3"/>
        <item x="4"/>
        <item t="default"/>
      </items>
    </pivotField>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Total" fld="6" baseField="3"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8" firstHeaderRow="1" firstDataRow="1" firstDataCol="1"/>
  <pivotFields count="10">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2"/>
        <item x="1"/>
        <item x="0"/>
        <item x="4"/>
        <item x="7"/>
        <item x="3"/>
        <item x="6"/>
        <item x="5"/>
        <item x="8"/>
        <item t="default"/>
      </items>
    </pivotField>
    <pivotField showAll="0">
      <items count="11">
        <item x="3"/>
        <item x="1"/>
        <item x="7"/>
        <item x="6"/>
        <item x="2"/>
        <item x="5"/>
        <item x="4"/>
        <item x="8"/>
        <item x="0"/>
        <item x="9"/>
        <item t="default"/>
      </items>
    </pivotField>
    <pivotField showAll="0">
      <items count="5">
        <item x="1"/>
        <item x="0"/>
        <item x="2"/>
        <item x="3"/>
        <item t="default"/>
      </items>
    </pivotField>
    <pivotField showAll="0">
      <items count="7">
        <item x="0"/>
        <item x="2"/>
        <item x="3"/>
        <item x="4"/>
        <item x="1"/>
        <item x="5"/>
        <item t="default"/>
      </items>
    </pivotField>
    <pivotField dataField="1" showAll="0">
      <items count="16">
        <item x="3"/>
        <item x="1"/>
        <item x="5"/>
        <item x="6"/>
        <item x="0"/>
        <item x="12"/>
        <item x="4"/>
        <item x="8"/>
        <item x="10"/>
        <item x="7"/>
        <item x="11"/>
        <item x="2"/>
        <item x="13"/>
        <item x="9"/>
        <item x="14"/>
        <item t="default"/>
      </items>
    </pivotField>
    <pivotField axis="axisRow" showAll="0">
      <items count="5">
        <item x="0"/>
        <item x="1"/>
        <item x="2"/>
        <item x="3"/>
        <item t="default"/>
      </items>
    </pivotField>
    <pivotField showAll="0">
      <items count="6">
        <item x="2"/>
        <item x="0"/>
        <item x="1"/>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5">
    <i>
      <x/>
    </i>
    <i>
      <x v="1"/>
    </i>
    <i>
      <x v="2"/>
    </i>
    <i>
      <x v="3"/>
    </i>
    <i t="grand">
      <x/>
    </i>
  </rowItems>
  <colItems count="1">
    <i/>
  </colItems>
  <dataFields count="1">
    <dataField name="Sum of Total" fld="6" baseField="7" baseItem="0"/>
  </dataFields>
  <chartFormats count="1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1"/>
          </reference>
        </references>
      </pivotArea>
    </chartFormat>
    <chartFormat chart="3" format="15">
      <pivotArea type="data" outline="0" fieldPosition="0">
        <references count="2">
          <reference field="4294967294" count="1" selected="0">
            <x v="0"/>
          </reference>
          <reference field="7" count="1" selected="0">
            <x v="2"/>
          </reference>
        </references>
      </pivotArea>
    </chartFormat>
    <chartFormat chart="3" format="16">
      <pivotArea type="data" outline="0" fieldPosition="0">
        <references count="2">
          <reference field="4294967294" count="1" selected="0">
            <x v="0"/>
          </reference>
          <reference field="7" count="1" selected="0">
            <x v="3"/>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9" firstHeaderRow="1" firstDataRow="1" firstDataCol="1"/>
  <pivotFields count="10">
    <pivotField showAll="0"/>
    <pivotField showAll="0"/>
    <pivotField showAll="0">
      <items count="10">
        <item x="2"/>
        <item x="1"/>
        <item x="0"/>
        <item x="4"/>
        <item x="7"/>
        <item x="3"/>
        <item x="6"/>
        <item x="5"/>
        <item x="8"/>
        <item t="default"/>
      </items>
    </pivotField>
    <pivotField showAll="0">
      <items count="11">
        <item x="3"/>
        <item x="1"/>
        <item x="7"/>
        <item x="6"/>
        <item x="2"/>
        <item x="5"/>
        <item x="4"/>
        <item x="8"/>
        <item x="0"/>
        <item x="9"/>
        <item t="default"/>
      </items>
    </pivotField>
    <pivotField showAll="0"/>
    <pivotField showAll="0"/>
    <pivotField dataField="1" showAll="0">
      <items count="16">
        <item x="3"/>
        <item x="1"/>
        <item x="5"/>
        <item x="6"/>
        <item x="0"/>
        <item x="12"/>
        <item x="4"/>
        <item x="8"/>
        <item x="10"/>
        <item x="7"/>
        <item x="11"/>
        <item x="2"/>
        <item x="13"/>
        <item x="9"/>
        <item x="14"/>
        <item t="default"/>
      </items>
    </pivotField>
    <pivotField showAll="0">
      <items count="5">
        <item x="0"/>
        <item x="1"/>
        <item x="2"/>
        <item x="3"/>
        <item t="default"/>
      </items>
    </pivotField>
    <pivotField axis="axisRow" showAll="0">
      <items count="6">
        <item x="2"/>
        <item x="0"/>
        <item x="1"/>
        <item x="3"/>
        <item x="4"/>
        <item t="default"/>
      </items>
    </pivotField>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Items count="1">
    <i/>
  </colItems>
  <dataFields count="1">
    <dataField name="Sum of Total" fld="6" baseField="8" baseItem="0"/>
  </dataFields>
  <formats count="7">
    <format dxfId="56">
      <pivotArea type="all" dataOnly="0" outline="0" fieldPosition="0"/>
    </format>
    <format dxfId="55">
      <pivotArea outline="0" collapsedLevelsAreSubtotals="1" fieldPosition="0"/>
    </format>
    <format dxfId="54">
      <pivotArea field="8" type="button" dataOnly="0" labelOnly="1" outline="0" axis="axisRow" fieldPosition="0"/>
    </format>
    <format dxfId="53">
      <pivotArea dataOnly="0" labelOnly="1" outline="0" axis="axisValues" fieldPosition="0"/>
    </format>
    <format dxfId="52">
      <pivotArea dataOnly="0" labelOnly="1" fieldPosition="0">
        <references count="1">
          <reference field="8" count="0"/>
        </references>
      </pivotArea>
    </format>
    <format dxfId="51">
      <pivotArea dataOnly="0" labelOnly="1" grandRow="1" outline="0" fieldPosition="0"/>
    </format>
    <format dxfId="50">
      <pivotArea dataOnly="0" labelOnly="1" outline="0" axis="axisValues" fieldPosition="0"/>
    </format>
  </formats>
  <chartFormats count="1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0"/>
          </reference>
        </references>
      </pivotArea>
    </chartFormat>
    <chartFormat chart="3" format="13">
      <pivotArea type="data" outline="0" fieldPosition="0">
        <references count="2">
          <reference field="4294967294" count="1" selected="0">
            <x v="0"/>
          </reference>
          <reference field="8" count="1" selected="0">
            <x v="1"/>
          </reference>
        </references>
      </pivotArea>
    </chartFormat>
    <chartFormat chart="3" format="14">
      <pivotArea type="data" outline="0" fieldPosition="0">
        <references count="2">
          <reference field="4294967294" count="1" selected="0">
            <x v="0"/>
          </reference>
          <reference field="8" count="1" selected="0">
            <x v="2"/>
          </reference>
        </references>
      </pivotArea>
    </chartFormat>
    <chartFormat chart="3" format="15">
      <pivotArea type="data" outline="0" fieldPosition="0">
        <references count="2">
          <reference field="4294967294" count="1" selected="0">
            <x v="0"/>
          </reference>
          <reference field="8" count="1" selected="0">
            <x v="3"/>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8" count="1" selected="0">
            <x v="0"/>
          </reference>
        </references>
      </pivotArea>
    </chartFormat>
    <chartFormat chart="6" format="13">
      <pivotArea type="data" outline="0" fieldPosition="0">
        <references count="2">
          <reference field="4294967294" count="1" selected="0">
            <x v="0"/>
          </reference>
          <reference field="8" count="1" selected="0">
            <x v="1"/>
          </reference>
        </references>
      </pivotArea>
    </chartFormat>
    <chartFormat chart="6" format="14">
      <pivotArea type="data" outline="0" fieldPosition="0">
        <references count="2">
          <reference field="4294967294" count="1" selected="0">
            <x v="0"/>
          </reference>
          <reference field="8" count="1" selected="0">
            <x v="2"/>
          </reference>
        </references>
      </pivotArea>
    </chartFormat>
    <chartFormat chart="6" format="15">
      <pivotArea type="data" outline="0" fieldPosition="0">
        <references count="2">
          <reference field="4294967294" count="1" selected="0">
            <x v="0"/>
          </reference>
          <reference field="8" count="1" selected="0">
            <x v="3"/>
          </reference>
        </references>
      </pivotArea>
    </chartFormat>
    <chartFormat chart="6" format="16">
      <pivotArea type="data" outline="0" fieldPosition="0">
        <references count="2">
          <reference field="4294967294" count="1" selected="0">
            <x v="0"/>
          </reference>
          <reference field="8" count="1" selected="0">
            <x v="4"/>
          </reference>
        </references>
      </pivotArea>
    </chartFormat>
    <chartFormat chart="0" format="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2" name="PivotTable1"/>
    <pivotTable tabId="3" name="PivotTable2"/>
    <pivotTable tabId="4" name="PivotTable3"/>
    <pivotTable tabId="6" name="PivotTable4"/>
    <pivotTable tabId="7" name="PivotTable5"/>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00000000-0013-0000-FFFF-FFFF02000000}" sourceName="Area">
  <pivotTables>
    <pivotTable tabId="3" name="PivotTable2"/>
    <pivotTable tabId="2" name="PivotTable1"/>
    <pivotTable tabId="4" name="PivotTable3"/>
    <pivotTable tabId="6" name="PivotTable4"/>
    <pivotTable tabId="7" name="PivotTable5"/>
  </pivotTables>
  <data>
    <tabular pivotCacheId="1">
      <items count="9">
        <i x="2" s="1"/>
        <i x="1" s="1"/>
        <i x="0" s="1"/>
        <i x="4" s="1"/>
        <i x="7" s="1"/>
        <i x="3" s="1"/>
        <i x="6" s="1"/>
        <i x="5"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3000000}" sourceName="Product Name">
  <pivotTables>
    <pivotTable tabId="4" name="PivotTable3"/>
    <pivotTable tabId="2" name="PivotTable1"/>
    <pivotTable tabId="3" name="PivotTable2"/>
    <pivotTable tabId="6" name="PivotTable4"/>
    <pivotTable tabId="7" name="PivotTable5"/>
  </pivotTables>
  <data>
    <tabular pivotCacheId="1">
      <items count="10">
        <i x="3" s="1"/>
        <i x="1" s="1"/>
        <i x="7" s="1"/>
        <i x="6" s="1"/>
        <i x="2" s="1"/>
        <i x="5" s="1"/>
        <i x="4"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0000000-0013-0000-FFFF-FFFF04000000}" sourceName="Channel">
  <pivotTables>
    <pivotTable tabId="6" name="PivotTable4"/>
    <pivotTable tabId="2" name="PivotTable1"/>
    <pivotTable tabId="3" name="PivotTable2"/>
    <pivotTable tabId="4" name="PivotTable3"/>
    <pivotTable tabId="7" name="PivotTable5"/>
  </pivotTables>
  <data>
    <tabular pivotCacheId="1">
      <items count="4">
        <i x="0" s="1"/>
        <i x="1" s="1"/>
        <i x="2"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tus" xr10:uid="{00000000-0013-0000-FFFF-FFFF05000000}" sourceName="Stutus">
  <pivotTables>
    <pivotTable tabId="7" name="PivotTable5"/>
    <pivotTable tabId="2" name="PivotTable1"/>
    <pivotTable tabId="3" name="PivotTable2"/>
    <pivotTable tabId="4" name="PivotTable3"/>
    <pivotTable tabId="6" name="PivotTable4"/>
  </pivotTables>
  <data>
    <tabular pivotCacheId="1">
      <items count="5">
        <i x="2" s="1"/>
        <i x="0" s="1"/>
        <i x="1"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0000000-0014-0000-FFFF-FFFF01000000}" cache="Slicer_Months" caption="Month wise total sales report" style="SlicerStyleLight4" rowHeight="234950"/>
  <slicer name="Area" xr10:uid="{00000000-0014-0000-FFFF-FFFF02000000}" cache="Slicer_Area" caption="Area wise total sales report" style="SlicerStyleLight2" rowHeight="234950"/>
  <slicer name="Product Name" xr10:uid="{00000000-0014-0000-FFFF-FFFF03000000}" cache="Slicer_Product_Name" caption="Product wise total sales report" style="SlicerStyleDark6" rowHeight="234950"/>
  <slicer name="Channel" xr10:uid="{00000000-0014-0000-FFFF-FFFF04000000}" cache="Slicer_Channel" caption="Channel wise total sales report" style="SlicerStyleDark4" rowHeight="234950"/>
  <slicer name="Stutus" xr10:uid="{00000000-0014-0000-FFFF-FFFF05000000}" cache="Slicer_Stutus" caption="Status wise total sales report"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7"/>
  <sheetViews>
    <sheetView workbookViewId="0">
      <selection activeCell="P18" sqref="P18"/>
    </sheetView>
  </sheetViews>
  <sheetFormatPr defaultRowHeight="14.4" x14ac:dyDescent="0.3"/>
  <cols>
    <col min="1" max="1" width="12.5546875" bestFit="1" customWidth="1"/>
    <col min="2" max="2" width="11.6640625" customWidth="1"/>
  </cols>
  <sheetData>
    <row r="3" spans="1:2" x14ac:dyDescent="0.3">
      <c r="A3" s="4" t="s">
        <v>33</v>
      </c>
      <c r="B3" t="s">
        <v>49</v>
      </c>
    </row>
    <row r="4" spans="1:2" x14ac:dyDescent="0.3">
      <c r="A4" s="5" t="s">
        <v>36</v>
      </c>
      <c r="B4" s="29"/>
    </row>
    <row r="5" spans="1:2" x14ac:dyDescent="0.3">
      <c r="A5" s="5" t="s">
        <v>37</v>
      </c>
      <c r="B5" s="29">
        <v>16547</v>
      </c>
    </row>
    <row r="6" spans="1:2" x14ac:dyDescent="0.3">
      <c r="A6" s="5" t="s">
        <v>38</v>
      </c>
      <c r="B6" s="29">
        <v>16444</v>
      </c>
    </row>
    <row r="7" spans="1:2" x14ac:dyDescent="0.3">
      <c r="A7" s="5" t="s">
        <v>39</v>
      </c>
      <c r="B7" s="29">
        <v>16293</v>
      </c>
    </row>
    <row r="8" spans="1:2" x14ac:dyDescent="0.3">
      <c r="A8" s="5" t="s">
        <v>40</v>
      </c>
      <c r="B8" s="29">
        <v>16847</v>
      </c>
    </row>
    <row r="9" spans="1:2" x14ac:dyDescent="0.3">
      <c r="A9" s="5" t="s">
        <v>41</v>
      </c>
      <c r="B9" s="29">
        <v>18692</v>
      </c>
    </row>
    <row r="10" spans="1:2" x14ac:dyDescent="0.3">
      <c r="A10" s="5" t="s">
        <v>42</v>
      </c>
      <c r="B10" s="29">
        <v>15546</v>
      </c>
    </row>
    <row r="11" spans="1:2" x14ac:dyDescent="0.3">
      <c r="A11" s="5" t="s">
        <v>43</v>
      </c>
      <c r="B11" s="29">
        <v>18642</v>
      </c>
    </row>
    <row r="12" spans="1:2" x14ac:dyDescent="0.3">
      <c r="A12" s="5" t="s">
        <v>44</v>
      </c>
      <c r="B12" s="29">
        <v>16593</v>
      </c>
    </row>
    <row r="13" spans="1:2" x14ac:dyDescent="0.3">
      <c r="A13" s="5" t="s">
        <v>45</v>
      </c>
      <c r="B13" s="29">
        <v>17547</v>
      </c>
    </row>
    <row r="14" spans="1:2" x14ac:dyDescent="0.3">
      <c r="A14" s="5" t="s">
        <v>46</v>
      </c>
      <c r="B14" s="29">
        <v>16595</v>
      </c>
    </row>
    <row r="15" spans="1:2" x14ac:dyDescent="0.3">
      <c r="A15" s="5" t="s">
        <v>47</v>
      </c>
      <c r="B15" s="29">
        <v>17392</v>
      </c>
    </row>
    <row r="16" spans="1:2" x14ac:dyDescent="0.3">
      <c r="A16" s="5" t="s">
        <v>48</v>
      </c>
      <c r="B16" s="29">
        <v>16443</v>
      </c>
    </row>
    <row r="17" spans="1:2" x14ac:dyDescent="0.3">
      <c r="A17" s="5" t="s">
        <v>35</v>
      </c>
      <c r="B17" s="29">
        <v>203581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tabSelected="1" workbookViewId="0">
      <selection activeCell="H22" sqref="H22"/>
    </sheetView>
  </sheetViews>
  <sheetFormatPr defaultRowHeight="14.4" x14ac:dyDescent="0.3"/>
  <cols>
    <col min="1" max="1" width="12.5546875" customWidth="1"/>
    <col min="2" max="2" width="11.6640625" customWidth="1"/>
  </cols>
  <sheetData>
    <row r="3" spans="1:2" x14ac:dyDescent="0.3">
      <c r="A3" s="4" t="s">
        <v>33</v>
      </c>
      <c r="B3" t="s">
        <v>49</v>
      </c>
    </row>
    <row r="4" spans="1:2" x14ac:dyDescent="0.3">
      <c r="A4" s="5" t="s">
        <v>17</v>
      </c>
      <c r="B4" s="29">
        <v>40182</v>
      </c>
    </row>
    <row r="5" spans="1:2" x14ac:dyDescent="0.3">
      <c r="A5" s="5" t="s">
        <v>14</v>
      </c>
      <c r="B5" s="29">
        <v>26490</v>
      </c>
    </row>
    <row r="6" spans="1:2" x14ac:dyDescent="0.3">
      <c r="A6" s="5" t="s">
        <v>9</v>
      </c>
      <c r="B6" s="29">
        <v>46190</v>
      </c>
    </row>
    <row r="7" spans="1:2" x14ac:dyDescent="0.3">
      <c r="A7" s="5" t="s">
        <v>23</v>
      </c>
      <c r="B7" s="29">
        <v>28641</v>
      </c>
    </row>
    <row r="8" spans="1:2" x14ac:dyDescent="0.3">
      <c r="A8" s="5" t="s">
        <v>28</v>
      </c>
      <c r="B8" s="29">
        <v>10594</v>
      </c>
    </row>
    <row r="9" spans="1:2" x14ac:dyDescent="0.3">
      <c r="A9" s="5" t="s">
        <v>21</v>
      </c>
      <c r="B9" s="29">
        <v>9044</v>
      </c>
    </row>
    <row r="10" spans="1:2" x14ac:dyDescent="0.3">
      <c r="A10" s="5" t="s">
        <v>27</v>
      </c>
      <c r="B10" s="29">
        <v>23946</v>
      </c>
    </row>
    <row r="11" spans="1:2" x14ac:dyDescent="0.3">
      <c r="A11" s="5" t="s">
        <v>24</v>
      </c>
      <c r="B11" s="29">
        <v>18494</v>
      </c>
    </row>
    <row r="12" spans="1:2" x14ac:dyDescent="0.3">
      <c r="A12" s="5" t="s">
        <v>34</v>
      </c>
      <c r="B12" s="29"/>
    </row>
    <row r="13" spans="1:2" x14ac:dyDescent="0.3">
      <c r="A13" s="5" t="s">
        <v>35</v>
      </c>
      <c r="B13" s="29">
        <v>203581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N27" sqref="N27"/>
    </sheetView>
  </sheetViews>
  <sheetFormatPr defaultRowHeight="14.4" x14ac:dyDescent="0.3"/>
  <cols>
    <col min="1" max="1" width="12.5546875" customWidth="1"/>
    <col min="2" max="2" width="11.6640625" customWidth="1"/>
  </cols>
  <sheetData>
    <row r="3" spans="1:2" x14ac:dyDescent="0.3">
      <c r="A3" s="4" t="s">
        <v>33</v>
      </c>
      <c r="B3" t="s">
        <v>49</v>
      </c>
    </row>
    <row r="4" spans="1:2" x14ac:dyDescent="0.3">
      <c r="A4" s="5" t="s">
        <v>18</v>
      </c>
      <c r="B4" s="29">
        <v>43650</v>
      </c>
    </row>
    <row r="5" spans="1:2" x14ac:dyDescent="0.3">
      <c r="A5" s="5" t="s">
        <v>13</v>
      </c>
      <c r="B5" s="29">
        <v>51999</v>
      </c>
    </row>
    <row r="6" spans="1:2" x14ac:dyDescent="0.3">
      <c r="A6" s="5" t="s">
        <v>29</v>
      </c>
      <c r="B6" s="29">
        <v>7500</v>
      </c>
    </row>
    <row r="7" spans="1:2" x14ac:dyDescent="0.3">
      <c r="A7" s="5" t="s">
        <v>25</v>
      </c>
      <c r="B7" s="29">
        <v>8000</v>
      </c>
    </row>
    <row r="8" spans="1:2" x14ac:dyDescent="0.3">
      <c r="A8" s="5" t="s">
        <v>15</v>
      </c>
      <c r="B8" s="29">
        <v>8750</v>
      </c>
    </row>
    <row r="9" spans="1:2" x14ac:dyDescent="0.3">
      <c r="A9" s="5" t="s">
        <v>22</v>
      </c>
      <c r="B9" s="29">
        <v>12250</v>
      </c>
    </row>
    <row r="10" spans="1:2" x14ac:dyDescent="0.3">
      <c r="A10" s="5" t="s">
        <v>20</v>
      </c>
      <c r="B10" s="29">
        <v>12500</v>
      </c>
    </row>
    <row r="11" spans="1:2" x14ac:dyDescent="0.3">
      <c r="A11" s="5" t="s">
        <v>30</v>
      </c>
      <c r="B11" s="29">
        <v>34182</v>
      </c>
    </row>
    <row r="12" spans="1:2" x14ac:dyDescent="0.3">
      <c r="A12" s="5" t="s">
        <v>10</v>
      </c>
      <c r="B12" s="29">
        <v>24750</v>
      </c>
    </row>
    <row r="13" spans="1:2" x14ac:dyDescent="0.3">
      <c r="A13" s="5" t="s">
        <v>34</v>
      </c>
      <c r="B13" s="29"/>
    </row>
    <row r="14" spans="1:2" x14ac:dyDescent="0.3">
      <c r="A14" s="5" t="s">
        <v>35</v>
      </c>
      <c r="B14" s="29">
        <v>203581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G21" sqref="G21"/>
    </sheetView>
  </sheetViews>
  <sheetFormatPr defaultRowHeight="14.4" x14ac:dyDescent="0.3"/>
  <cols>
    <col min="1" max="1" width="12.5546875" customWidth="1"/>
    <col min="2" max="2" width="11.6640625" customWidth="1"/>
    <col min="3" max="3" width="18.109375" bestFit="1" customWidth="1"/>
  </cols>
  <sheetData>
    <row r="3" spans="1:2" x14ac:dyDescent="0.3">
      <c r="A3" s="4" t="s">
        <v>33</v>
      </c>
      <c r="B3" t="s">
        <v>49</v>
      </c>
    </row>
    <row r="4" spans="1:2" x14ac:dyDescent="0.3">
      <c r="A4" s="5" t="s">
        <v>11</v>
      </c>
      <c r="B4" s="29">
        <v>26342</v>
      </c>
    </row>
    <row r="5" spans="1:2" x14ac:dyDescent="0.3">
      <c r="A5" s="5" t="s">
        <v>16</v>
      </c>
      <c r="B5" s="29">
        <v>21040</v>
      </c>
    </row>
    <row r="6" spans="1:2" x14ac:dyDescent="0.3">
      <c r="A6" s="5" t="s">
        <v>19</v>
      </c>
      <c r="B6" s="29">
        <v>156199</v>
      </c>
    </row>
    <row r="7" spans="1:2" x14ac:dyDescent="0.3">
      <c r="A7" s="5" t="s">
        <v>34</v>
      </c>
      <c r="B7" s="29"/>
    </row>
    <row r="8" spans="1:2" x14ac:dyDescent="0.3">
      <c r="A8" s="5" t="s">
        <v>35</v>
      </c>
      <c r="B8" s="29">
        <v>203581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9" sqref="A9"/>
    </sheetView>
  </sheetViews>
  <sheetFormatPr defaultRowHeight="14.4" x14ac:dyDescent="0.3"/>
  <cols>
    <col min="1" max="1" width="12.5546875" bestFit="1" customWidth="1"/>
    <col min="2" max="2" width="11.6640625" customWidth="1"/>
  </cols>
  <sheetData>
    <row r="3" spans="1:2" x14ac:dyDescent="0.3">
      <c r="A3" s="6" t="s">
        <v>33</v>
      </c>
      <c r="B3" s="6" t="s">
        <v>49</v>
      </c>
    </row>
    <row r="4" spans="1:2" x14ac:dyDescent="0.3">
      <c r="A4" s="7" t="s">
        <v>31</v>
      </c>
      <c r="B4" s="30">
        <v>2849</v>
      </c>
    </row>
    <row r="5" spans="1:2" x14ac:dyDescent="0.3">
      <c r="A5" s="7" t="s">
        <v>12</v>
      </c>
      <c r="B5" s="30">
        <v>191086</v>
      </c>
    </row>
    <row r="6" spans="1:2" x14ac:dyDescent="0.3">
      <c r="A6" s="7" t="s">
        <v>26</v>
      </c>
      <c r="B6" s="30">
        <v>5148</v>
      </c>
    </row>
    <row r="7" spans="1:2" x14ac:dyDescent="0.3">
      <c r="A7" s="7" t="s">
        <v>32</v>
      </c>
      <c r="B7" s="30">
        <v>4498</v>
      </c>
    </row>
    <row r="8" spans="1:2" x14ac:dyDescent="0.3">
      <c r="A8" s="7" t="s">
        <v>34</v>
      </c>
      <c r="B8" s="30"/>
    </row>
    <row r="9" spans="1:2" x14ac:dyDescent="0.3">
      <c r="A9" s="7" t="s">
        <v>35</v>
      </c>
      <c r="B9" s="30">
        <v>203581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66"/>
  <sheetViews>
    <sheetView topLeftCell="C1" workbookViewId="0">
      <selection activeCell="Q28" sqref="Q28"/>
    </sheetView>
  </sheetViews>
  <sheetFormatPr defaultRowHeight="14.4" x14ac:dyDescent="0.3"/>
  <cols>
    <col min="1" max="1" width="13" bestFit="1" customWidth="1"/>
    <col min="2" max="2" width="10.77734375" customWidth="1"/>
    <col min="3" max="3" width="10.6640625" customWidth="1"/>
    <col min="4" max="4" width="16.44140625" customWidth="1"/>
    <col min="5" max="5" width="12.5546875" style="13" customWidth="1"/>
    <col min="6" max="7" width="12.6640625" style="8" customWidth="1"/>
    <col min="8" max="8" width="14.109375" style="8" customWidth="1"/>
    <col min="9" max="9" width="13.109375" style="8" customWidth="1"/>
    <col min="17" max="17" width="13.6640625" customWidth="1"/>
  </cols>
  <sheetData>
    <row r="1" spans="1:19" ht="15.6" x14ac:dyDescent="0.3">
      <c r="A1" s="1" t="s">
        <v>0</v>
      </c>
      <c r="B1" s="1" t="s">
        <v>1</v>
      </c>
      <c r="C1" s="1" t="s">
        <v>2</v>
      </c>
      <c r="D1" s="1" t="s">
        <v>3</v>
      </c>
      <c r="E1" s="12" t="s">
        <v>4</v>
      </c>
      <c r="F1" s="10" t="s">
        <v>5</v>
      </c>
      <c r="G1" s="10" t="s">
        <v>6</v>
      </c>
      <c r="H1" s="10" t="s">
        <v>7</v>
      </c>
      <c r="I1" s="10" t="s">
        <v>8</v>
      </c>
    </row>
    <row r="2" spans="1:19" x14ac:dyDescent="0.3">
      <c r="A2">
        <v>230301</v>
      </c>
      <c r="B2" s="2">
        <v>44927</v>
      </c>
      <c r="C2" t="s">
        <v>9</v>
      </c>
      <c r="D2" t="s">
        <v>10</v>
      </c>
      <c r="E2" s="13">
        <v>2</v>
      </c>
      <c r="F2" s="11">
        <v>250</v>
      </c>
      <c r="G2" s="11">
        <f>PRODUCT(E2,F2)</f>
        <v>500</v>
      </c>
      <c r="H2" s="8" t="s">
        <v>11</v>
      </c>
      <c r="I2" s="8" t="s">
        <v>12</v>
      </c>
    </row>
    <row r="3" spans="1:19" ht="17.399999999999999" x14ac:dyDescent="0.45">
      <c r="A3">
        <v>230302</v>
      </c>
      <c r="B3" s="2">
        <v>44928</v>
      </c>
      <c r="C3" t="s">
        <v>9</v>
      </c>
      <c r="D3" t="s">
        <v>13</v>
      </c>
      <c r="E3" s="13">
        <v>1</v>
      </c>
      <c r="F3" s="11">
        <v>500</v>
      </c>
      <c r="G3" s="11">
        <f t="shared" ref="G3:G66" si="0">PRODUCT(E3,F3)</f>
        <v>500</v>
      </c>
      <c r="H3" s="8" t="s">
        <v>11</v>
      </c>
      <c r="I3" s="8" t="s">
        <v>12</v>
      </c>
      <c r="J3" s="20" t="s">
        <v>77</v>
      </c>
      <c r="K3" s="21"/>
      <c r="L3" s="21"/>
      <c r="M3" s="21"/>
      <c r="N3" s="21"/>
      <c r="O3" s="22"/>
      <c r="Q3" s="18" t="s">
        <v>66</v>
      </c>
      <c r="R3" s="18"/>
    </row>
    <row r="4" spans="1:19" x14ac:dyDescent="0.3">
      <c r="A4">
        <v>230303</v>
      </c>
      <c r="B4" s="2">
        <v>44929</v>
      </c>
      <c r="C4" t="s">
        <v>14</v>
      </c>
      <c r="D4" t="s">
        <v>15</v>
      </c>
      <c r="E4" s="13">
        <v>1</v>
      </c>
      <c r="F4" s="11">
        <v>350</v>
      </c>
      <c r="G4" s="11">
        <f t="shared" si="0"/>
        <v>350</v>
      </c>
      <c r="H4" s="8" t="s">
        <v>16</v>
      </c>
      <c r="I4" s="8" t="s">
        <v>12</v>
      </c>
      <c r="J4" s="14"/>
      <c r="K4" s="15"/>
      <c r="L4" s="15"/>
      <c r="M4" s="15"/>
      <c r="N4" s="15"/>
      <c r="O4" s="16"/>
      <c r="Q4" s="18" t="s">
        <v>74</v>
      </c>
      <c r="R4" s="18"/>
    </row>
    <row r="5" spans="1:19" ht="17.399999999999999" x14ac:dyDescent="0.45">
      <c r="A5">
        <v>230304</v>
      </c>
      <c r="B5" s="2">
        <v>44930</v>
      </c>
      <c r="C5" t="s">
        <v>17</v>
      </c>
      <c r="D5" t="s">
        <v>18</v>
      </c>
      <c r="E5" s="13">
        <v>3</v>
      </c>
      <c r="F5" s="11">
        <v>450</v>
      </c>
      <c r="G5" s="11">
        <f t="shared" si="0"/>
        <v>1350</v>
      </c>
      <c r="H5" s="8" t="s">
        <v>19</v>
      </c>
      <c r="I5" s="8" t="s">
        <v>12</v>
      </c>
      <c r="J5" s="14">
        <v>1</v>
      </c>
      <c r="K5" s="24" t="s">
        <v>50</v>
      </c>
      <c r="L5" s="24"/>
      <c r="M5" s="24"/>
      <c r="N5" s="24"/>
      <c r="O5" s="25"/>
      <c r="P5" s="9" t="s">
        <v>63</v>
      </c>
      <c r="Q5" s="9" t="s">
        <v>64</v>
      </c>
      <c r="R5" s="9" t="s">
        <v>6</v>
      </c>
      <c r="S5" s="9" t="s">
        <v>65</v>
      </c>
    </row>
    <row r="6" spans="1:19" x14ac:dyDescent="0.3">
      <c r="A6">
        <v>230305</v>
      </c>
      <c r="B6" s="2">
        <v>44931</v>
      </c>
      <c r="C6" t="s">
        <v>17</v>
      </c>
      <c r="D6" t="s">
        <v>20</v>
      </c>
      <c r="E6" s="13">
        <v>2</v>
      </c>
      <c r="F6" s="11">
        <v>250</v>
      </c>
      <c r="G6" s="11">
        <f t="shared" si="0"/>
        <v>500</v>
      </c>
      <c r="H6" s="8" t="s">
        <v>19</v>
      </c>
      <c r="I6" s="8" t="s">
        <v>12</v>
      </c>
      <c r="J6" s="14"/>
      <c r="K6" s="15"/>
      <c r="L6" s="15"/>
      <c r="M6" s="15"/>
      <c r="N6" s="15"/>
      <c r="O6" s="16"/>
      <c r="P6">
        <v>230330</v>
      </c>
      <c r="Q6" t="str">
        <f>LOOKUP(P6,A:I,D:D)</f>
        <v>Jogger Pants</v>
      </c>
      <c r="R6">
        <f>LOOKUP(P6,A:I,G:G)</f>
        <v>500</v>
      </c>
      <c r="S6" t="str">
        <f>LOOKUP(P6,A:I,I:I)</f>
        <v>Delivered</v>
      </c>
    </row>
    <row r="7" spans="1:19" ht="17.399999999999999" x14ac:dyDescent="0.45">
      <c r="A7">
        <v>230306</v>
      </c>
      <c r="B7" s="2">
        <v>44932</v>
      </c>
      <c r="C7" t="s">
        <v>21</v>
      </c>
      <c r="D7" t="s">
        <v>22</v>
      </c>
      <c r="E7" s="13">
        <v>1</v>
      </c>
      <c r="F7" s="11">
        <v>250</v>
      </c>
      <c r="G7" s="11">
        <f t="shared" si="0"/>
        <v>250</v>
      </c>
      <c r="H7" s="8" t="s">
        <v>11</v>
      </c>
      <c r="I7" s="8" t="s">
        <v>12</v>
      </c>
      <c r="J7" s="14">
        <v>2</v>
      </c>
      <c r="K7" s="24" t="s">
        <v>51</v>
      </c>
      <c r="L7" s="24"/>
      <c r="M7" s="24"/>
      <c r="N7" s="24"/>
      <c r="O7" s="25"/>
    </row>
    <row r="8" spans="1:19" x14ac:dyDescent="0.3">
      <c r="A8">
        <v>230307</v>
      </c>
      <c r="B8" s="2">
        <v>44933</v>
      </c>
      <c r="C8" t="s">
        <v>23</v>
      </c>
      <c r="D8" t="s">
        <v>10</v>
      </c>
      <c r="E8" s="13">
        <v>2</v>
      </c>
      <c r="F8" s="11">
        <v>250</v>
      </c>
      <c r="G8" s="11">
        <f t="shared" si="0"/>
        <v>500</v>
      </c>
      <c r="H8" s="8" t="s">
        <v>19</v>
      </c>
      <c r="I8" s="8" t="s">
        <v>12</v>
      </c>
      <c r="J8" s="14"/>
      <c r="K8" s="15"/>
      <c r="L8" s="15"/>
      <c r="M8" s="15"/>
      <c r="N8" s="15"/>
      <c r="O8" s="16"/>
      <c r="Q8" s="18" t="s">
        <v>75</v>
      </c>
      <c r="R8" s="18"/>
    </row>
    <row r="9" spans="1:19" ht="17.399999999999999" x14ac:dyDescent="0.45">
      <c r="A9">
        <v>230308</v>
      </c>
      <c r="B9" s="2">
        <v>44934</v>
      </c>
      <c r="C9" t="s">
        <v>24</v>
      </c>
      <c r="D9" t="s">
        <v>25</v>
      </c>
      <c r="E9" s="13">
        <v>3</v>
      </c>
      <c r="F9" s="11">
        <v>250</v>
      </c>
      <c r="G9" s="11">
        <f t="shared" si="0"/>
        <v>750</v>
      </c>
      <c r="H9" s="8" t="s">
        <v>16</v>
      </c>
      <c r="I9" s="8" t="s">
        <v>26</v>
      </c>
      <c r="J9" s="14">
        <v>3</v>
      </c>
      <c r="K9" s="24" t="s">
        <v>52</v>
      </c>
      <c r="L9" s="24"/>
      <c r="M9" s="24"/>
      <c r="N9" s="24"/>
      <c r="O9" s="25"/>
      <c r="Q9" s="19" t="str">
        <f>INDEX(A:I,20,4)</f>
        <v>Tops</v>
      </c>
      <c r="R9" s="19"/>
    </row>
    <row r="10" spans="1:19" x14ac:dyDescent="0.3">
      <c r="A10">
        <v>230309</v>
      </c>
      <c r="B10" s="2">
        <v>44935</v>
      </c>
      <c r="C10" t="s">
        <v>27</v>
      </c>
      <c r="D10" t="s">
        <v>13</v>
      </c>
      <c r="E10" s="13">
        <v>1</v>
      </c>
      <c r="F10" s="11">
        <v>500</v>
      </c>
      <c r="G10" s="11">
        <f t="shared" si="0"/>
        <v>500</v>
      </c>
      <c r="H10" s="8" t="s">
        <v>19</v>
      </c>
      <c r="I10" s="8" t="s">
        <v>12</v>
      </c>
      <c r="J10" s="14"/>
      <c r="K10" s="15"/>
      <c r="L10" s="15"/>
      <c r="M10" s="15"/>
      <c r="N10" s="15"/>
      <c r="O10" s="16"/>
      <c r="Q10" s="18" t="s">
        <v>76</v>
      </c>
      <c r="R10" s="18"/>
    </row>
    <row r="11" spans="1:19" ht="17.399999999999999" x14ac:dyDescent="0.45">
      <c r="A11">
        <v>230310</v>
      </c>
      <c r="B11" s="2">
        <v>44936</v>
      </c>
      <c r="C11" s="3" t="s">
        <v>28</v>
      </c>
      <c r="D11" t="s">
        <v>29</v>
      </c>
      <c r="E11" s="13">
        <v>2</v>
      </c>
      <c r="F11" s="11">
        <v>250</v>
      </c>
      <c r="G11" s="11">
        <f t="shared" si="0"/>
        <v>500</v>
      </c>
      <c r="H11" s="8" t="s">
        <v>19</v>
      </c>
      <c r="I11" s="8" t="s">
        <v>12</v>
      </c>
      <c r="J11" s="14">
        <v>4</v>
      </c>
      <c r="K11" s="24" t="s">
        <v>53</v>
      </c>
      <c r="L11" s="24"/>
      <c r="M11" s="24"/>
      <c r="N11" s="24"/>
      <c r="O11" s="25"/>
      <c r="Q11" s="19">
        <f>MATCH(Q9,D:D,0)</f>
        <v>14</v>
      </c>
      <c r="R11" s="19"/>
    </row>
    <row r="12" spans="1:19" x14ac:dyDescent="0.3">
      <c r="A12">
        <v>230311</v>
      </c>
      <c r="B12" s="2">
        <v>44937</v>
      </c>
      <c r="C12" t="s">
        <v>14</v>
      </c>
      <c r="D12" t="s">
        <v>18</v>
      </c>
      <c r="E12" s="13">
        <v>1</v>
      </c>
      <c r="F12" s="11">
        <v>450</v>
      </c>
      <c r="G12" s="11">
        <f t="shared" si="0"/>
        <v>450</v>
      </c>
      <c r="H12" s="8" t="s">
        <v>11</v>
      </c>
      <c r="I12" s="8" t="s">
        <v>12</v>
      </c>
      <c r="J12" s="14"/>
      <c r="K12" s="15"/>
      <c r="L12" s="15"/>
      <c r="M12" s="15"/>
      <c r="N12" s="15"/>
      <c r="O12" s="16"/>
    </row>
    <row r="13" spans="1:19" ht="17.399999999999999" x14ac:dyDescent="0.45">
      <c r="A13">
        <v>230312</v>
      </c>
      <c r="B13" s="2">
        <v>44938</v>
      </c>
      <c r="C13" t="s">
        <v>9</v>
      </c>
      <c r="D13" t="s">
        <v>10</v>
      </c>
      <c r="E13" s="13">
        <v>1</v>
      </c>
      <c r="F13" s="11">
        <v>250</v>
      </c>
      <c r="G13" s="11">
        <f t="shared" si="0"/>
        <v>250</v>
      </c>
      <c r="H13" s="8" t="s">
        <v>19</v>
      </c>
      <c r="I13" s="8" t="s">
        <v>12</v>
      </c>
      <c r="J13" s="17">
        <v>5</v>
      </c>
      <c r="K13" s="26" t="s">
        <v>54</v>
      </c>
      <c r="L13" s="26"/>
      <c r="M13" s="26"/>
      <c r="N13" s="26"/>
      <c r="O13" s="27"/>
    </row>
    <row r="14" spans="1:19" x14ac:dyDescent="0.3">
      <c r="A14">
        <v>230313</v>
      </c>
      <c r="B14" s="2">
        <v>44939</v>
      </c>
      <c r="C14" t="s">
        <v>17</v>
      </c>
      <c r="D14" t="s">
        <v>30</v>
      </c>
      <c r="E14" s="13">
        <v>1</v>
      </c>
      <c r="F14" s="11">
        <v>499</v>
      </c>
      <c r="G14" s="11">
        <f t="shared" si="0"/>
        <v>499</v>
      </c>
      <c r="H14" s="8" t="s">
        <v>19</v>
      </c>
      <c r="I14" s="8" t="s">
        <v>12</v>
      </c>
      <c r="L14" s="18" t="s">
        <v>68</v>
      </c>
      <c r="M14" s="18"/>
      <c r="Q14" s="18" t="s">
        <v>67</v>
      </c>
      <c r="R14" s="18"/>
    </row>
    <row r="15" spans="1:19" x14ac:dyDescent="0.3">
      <c r="A15">
        <v>230314</v>
      </c>
      <c r="B15" s="2">
        <v>44940</v>
      </c>
      <c r="C15" t="s">
        <v>23</v>
      </c>
      <c r="D15" t="s">
        <v>13</v>
      </c>
      <c r="E15" s="13">
        <v>2</v>
      </c>
      <c r="F15" s="11">
        <v>500</v>
      </c>
      <c r="G15" s="11">
        <f t="shared" si="0"/>
        <v>1000</v>
      </c>
      <c r="H15" s="8" t="s">
        <v>19</v>
      </c>
      <c r="I15" s="8" t="s">
        <v>12</v>
      </c>
      <c r="K15" s="28" t="s">
        <v>55</v>
      </c>
      <c r="L15" s="28"/>
      <c r="M15" s="28"/>
      <c r="N15" s="28"/>
      <c r="P15" s="28" t="s">
        <v>62</v>
      </c>
      <c r="Q15" s="28"/>
      <c r="R15" s="28"/>
      <c r="S15" s="28"/>
    </row>
    <row r="16" spans="1:19" x14ac:dyDescent="0.3">
      <c r="A16">
        <v>230315</v>
      </c>
      <c r="B16" s="2">
        <v>44941</v>
      </c>
      <c r="C16" t="s">
        <v>17</v>
      </c>
      <c r="D16" t="s">
        <v>18</v>
      </c>
      <c r="E16" s="13">
        <v>1</v>
      </c>
      <c r="F16" s="11">
        <v>450</v>
      </c>
      <c r="G16" s="11">
        <f t="shared" si="0"/>
        <v>450</v>
      </c>
      <c r="H16" s="8" t="s">
        <v>11</v>
      </c>
      <c r="I16" s="8" t="s">
        <v>12</v>
      </c>
      <c r="L16" s="19">
        <f>MIN(F:F)</f>
        <v>250</v>
      </c>
      <c r="M16" s="19"/>
      <c r="Q16" s="19">
        <f>SUMIFS(G:G,D:D,D2,C:C,C3)</f>
        <v>5750</v>
      </c>
      <c r="R16" s="19"/>
    </row>
    <row r="17" spans="1:19" x14ac:dyDescent="0.3">
      <c r="A17">
        <v>230316</v>
      </c>
      <c r="B17" s="2">
        <v>44942</v>
      </c>
      <c r="C17" t="s">
        <v>23</v>
      </c>
      <c r="D17" t="s">
        <v>10</v>
      </c>
      <c r="E17" s="13">
        <v>1</v>
      </c>
      <c r="F17" s="11">
        <v>250</v>
      </c>
      <c r="G17" s="11">
        <f t="shared" si="0"/>
        <v>250</v>
      </c>
      <c r="H17" s="8" t="s">
        <v>19</v>
      </c>
      <c r="I17" s="8" t="s">
        <v>12</v>
      </c>
      <c r="L17" s="18" t="s">
        <v>69</v>
      </c>
      <c r="M17" s="18"/>
    </row>
    <row r="18" spans="1:19" x14ac:dyDescent="0.3">
      <c r="A18">
        <v>230317</v>
      </c>
      <c r="B18" s="2">
        <v>44943</v>
      </c>
      <c r="C18" t="s">
        <v>9</v>
      </c>
      <c r="D18" t="s">
        <v>30</v>
      </c>
      <c r="E18" s="13">
        <v>1</v>
      </c>
      <c r="F18" s="11">
        <v>499</v>
      </c>
      <c r="G18" s="11">
        <f t="shared" si="0"/>
        <v>499</v>
      </c>
      <c r="H18" s="8" t="s">
        <v>19</v>
      </c>
      <c r="I18" s="8" t="s">
        <v>12</v>
      </c>
      <c r="K18" s="28" t="s">
        <v>56</v>
      </c>
      <c r="L18" s="28"/>
      <c r="M18" s="28"/>
      <c r="N18" s="28"/>
      <c r="Q18" s="23" t="s">
        <v>78</v>
      </c>
      <c r="R18" s="23"/>
    </row>
    <row r="19" spans="1:19" x14ac:dyDescent="0.3">
      <c r="A19">
        <v>230318</v>
      </c>
      <c r="B19" s="2">
        <v>44944</v>
      </c>
      <c r="C19" t="s">
        <v>9</v>
      </c>
      <c r="D19" t="s">
        <v>18</v>
      </c>
      <c r="E19" s="13">
        <v>2</v>
      </c>
      <c r="F19" s="11">
        <v>450</v>
      </c>
      <c r="G19" s="11">
        <f t="shared" si="0"/>
        <v>900</v>
      </c>
      <c r="H19" s="8" t="s">
        <v>19</v>
      </c>
      <c r="I19" s="8" t="s">
        <v>12</v>
      </c>
      <c r="L19" s="19">
        <f>MAX(F:F)</f>
        <v>500</v>
      </c>
      <c r="M19" s="19"/>
      <c r="Q19" s="19">
        <f>COUNTIFS(C:C,C5,H:H,H5,D:D,D3)</f>
        <v>10</v>
      </c>
      <c r="R19" s="19"/>
    </row>
    <row r="20" spans="1:19" x14ac:dyDescent="0.3">
      <c r="A20">
        <v>230319</v>
      </c>
      <c r="B20" s="2">
        <v>44945</v>
      </c>
      <c r="C20" s="3" t="s">
        <v>28</v>
      </c>
      <c r="D20" t="s">
        <v>30</v>
      </c>
      <c r="E20" s="13">
        <v>1</v>
      </c>
      <c r="F20" s="11">
        <v>499</v>
      </c>
      <c r="G20" s="11">
        <f t="shared" si="0"/>
        <v>499</v>
      </c>
      <c r="H20" s="8" t="s">
        <v>16</v>
      </c>
      <c r="I20" s="8" t="s">
        <v>31</v>
      </c>
      <c r="L20" s="18" t="s">
        <v>73</v>
      </c>
      <c r="M20" s="18"/>
    </row>
    <row r="21" spans="1:19" x14ac:dyDescent="0.3">
      <c r="A21">
        <v>230320</v>
      </c>
      <c r="B21" s="2">
        <v>44946</v>
      </c>
      <c r="C21" t="s">
        <v>27</v>
      </c>
      <c r="D21" t="s">
        <v>13</v>
      </c>
      <c r="E21" s="13">
        <v>1</v>
      </c>
      <c r="F21" s="11">
        <v>500</v>
      </c>
      <c r="G21" s="11">
        <f t="shared" si="0"/>
        <v>500</v>
      </c>
      <c r="H21" s="8" t="s">
        <v>19</v>
      </c>
      <c r="I21" s="8" t="s">
        <v>12</v>
      </c>
      <c r="K21" s="28" t="s">
        <v>57</v>
      </c>
      <c r="L21" s="28"/>
      <c r="M21" s="28"/>
      <c r="N21" s="28"/>
    </row>
    <row r="22" spans="1:19" x14ac:dyDescent="0.3">
      <c r="A22">
        <v>230321</v>
      </c>
      <c r="B22" s="2">
        <v>44947</v>
      </c>
      <c r="C22" t="s">
        <v>17</v>
      </c>
      <c r="D22" t="s">
        <v>22</v>
      </c>
      <c r="E22" s="13">
        <v>1</v>
      </c>
      <c r="F22" s="11">
        <v>250</v>
      </c>
      <c r="G22" s="11">
        <f t="shared" si="0"/>
        <v>250</v>
      </c>
      <c r="H22" s="8" t="s">
        <v>19</v>
      </c>
      <c r="I22" s="8" t="s">
        <v>12</v>
      </c>
      <c r="L22" s="19">
        <f>AVERAGE(F:F)</f>
        <v>362.74246575342465</v>
      </c>
      <c r="M22" s="19"/>
      <c r="Q22" s="18" t="s">
        <v>70</v>
      </c>
      <c r="R22" s="18"/>
    </row>
    <row r="23" spans="1:19" x14ac:dyDescent="0.3">
      <c r="A23">
        <v>230322</v>
      </c>
      <c r="B23" s="2">
        <v>44948</v>
      </c>
      <c r="C23" t="s">
        <v>24</v>
      </c>
      <c r="D23" t="s">
        <v>20</v>
      </c>
      <c r="E23" s="13">
        <v>2</v>
      </c>
      <c r="F23" s="11">
        <v>250</v>
      </c>
      <c r="G23" s="11">
        <f t="shared" si="0"/>
        <v>500</v>
      </c>
      <c r="H23" s="8" t="s">
        <v>19</v>
      </c>
      <c r="I23" s="8" t="s">
        <v>12</v>
      </c>
      <c r="L23" s="18" t="s">
        <v>72</v>
      </c>
      <c r="M23" s="18"/>
      <c r="P23" s="28" t="s">
        <v>61</v>
      </c>
      <c r="Q23" s="28"/>
      <c r="R23" s="28"/>
      <c r="S23" s="28"/>
    </row>
    <row r="24" spans="1:19" x14ac:dyDescent="0.3">
      <c r="A24">
        <v>230323</v>
      </c>
      <c r="B24" s="2">
        <v>44949</v>
      </c>
      <c r="C24" t="s">
        <v>9</v>
      </c>
      <c r="D24" t="s">
        <v>10</v>
      </c>
      <c r="E24" s="13">
        <v>1</v>
      </c>
      <c r="F24" s="11">
        <v>250</v>
      </c>
      <c r="G24" s="11">
        <f t="shared" si="0"/>
        <v>250</v>
      </c>
      <c r="H24" s="8" t="s">
        <v>19</v>
      </c>
      <c r="I24" s="8" t="s">
        <v>12</v>
      </c>
      <c r="K24" s="28" t="s">
        <v>58</v>
      </c>
      <c r="L24" s="28"/>
      <c r="M24" s="28"/>
      <c r="N24" s="28"/>
      <c r="P24" t="s">
        <v>11</v>
      </c>
      <c r="Q24" s="19">
        <f>COUNTIF(H:H,H2)</f>
        <v>46</v>
      </c>
      <c r="R24" s="19"/>
    </row>
    <row r="25" spans="1:19" x14ac:dyDescent="0.3">
      <c r="A25">
        <v>230324</v>
      </c>
      <c r="B25" s="2">
        <v>44950</v>
      </c>
      <c r="C25" t="s">
        <v>9</v>
      </c>
      <c r="D25" t="s">
        <v>13</v>
      </c>
      <c r="E25" s="13">
        <v>2</v>
      </c>
      <c r="F25" s="11">
        <v>500</v>
      </c>
      <c r="G25" s="11">
        <f t="shared" si="0"/>
        <v>1000</v>
      </c>
      <c r="H25" s="8" t="s">
        <v>19</v>
      </c>
      <c r="I25" s="8" t="s">
        <v>12</v>
      </c>
      <c r="L25" s="19">
        <f>SUM(G:G)</f>
        <v>203581</v>
      </c>
      <c r="M25" s="19"/>
      <c r="P25" t="s">
        <v>16</v>
      </c>
      <c r="Q25" s="19">
        <f>COUNTIF(H:H,H4)</f>
        <v>46</v>
      </c>
      <c r="R25" s="19"/>
    </row>
    <row r="26" spans="1:19" x14ac:dyDescent="0.3">
      <c r="A26">
        <v>230325</v>
      </c>
      <c r="B26" s="2">
        <v>44951</v>
      </c>
      <c r="C26" t="s">
        <v>9</v>
      </c>
      <c r="D26" t="s">
        <v>15</v>
      </c>
      <c r="E26" s="13">
        <v>1</v>
      </c>
      <c r="F26" s="11">
        <v>350</v>
      </c>
      <c r="G26" s="11">
        <f t="shared" si="0"/>
        <v>350</v>
      </c>
      <c r="H26" s="8" t="s">
        <v>19</v>
      </c>
      <c r="I26" s="8" t="s">
        <v>12</v>
      </c>
      <c r="L26" s="18" t="s">
        <v>71</v>
      </c>
      <c r="M26" s="18"/>
      <c r="P26" t="s">
        <v>60</v>
      </c>
      <c r="Q26" s="19">
        <f>COUNTIF(H:H,H5)</f>
        <v>273</v>
      </c>
      <c r="R26" s="19"/>
    </row>
    <row r="27" spans="1:19" x14ac:dyDescent="0.3">
      <c r="A27">
        <v>230326</v>
      </c>
      <c r="B27" s="2">
        <v>44952</v>
      </c>
      <c r="C27" t="s">
        <v>14</v>
      </c>
      <c r="D27" t="s">
        <v>18</v>
      </c>
      <c r="E27" s="13">
        <v>1</v>
      </c>
      <c r="F27" s="11">
        <v>450</v>
      </c>
      <c r="G27" s="11">
        <f t="shared" si="0"/>
        <v>450</v>
      </c>
      <c r="H27" s="8" t="s">
        <v>16</v>
      </c>
      <c r="I27" s="8" t="s">
        <v>12</v>
      </c>
      <c r="K27" s="28" t="s">
        <v>59</v>
      </c>
      <c r="L27" s="28"/>
      <c r="M27" s="28"/>
      <c r="N27" s="28"/>
    </row>
    <row r="28" spans="1:19" x14ac:dyDescent="0.3">
      <c r="A28">
        <v>230327</v>
      </c>
      <c r="B28" s="2">
        <v>44953</v>
      </c>
      <c r="C28" t="s">
        <v>17</v>
      </c>
      <c r="D28" t="s">
        <v>20</v>
      </c>
      <c r="E28" s="13">
        <v>2</v>
      </c>
      <c r="F28" s="11">
        <v>250</v>
      </c>
      <c r="G28" s="11">
        <f t="shared" si="0"/>
        <v>500</v>
      </c>
      <c r="H28" s="8" t="s">
        <v>19</v>
      </c>
      <c r="I28" s="8" t="s">
        <v>12</v>
      </c>
      <c r="L28" s="19">
        <f>SUMIF(D:D,D2,G:G)</f>
        <v>24750</v>
      </c>
      <c r="M28" s="19"/>
    </row>
    <row r="29" spans="1:19" x14ac:dyDescent="0.3">
      <c r="A29">
        <v>230328</v>
      </c>
      <c r="B29" s="2">
        <v>44954</v>
      </c>
      <c r="C29" s="3" t="s">
        <v>28</v>
      </c>
      <c r="D29" t="s">
        <v>22</v>
      </c>
      <c r="E29" s="13">
        <v>1</v>
      </c>
      <c r="F29" s="11">
        <v>250</v>
      </c>
      <c r="G29" s="11">
        <f t="shared" si="0"/>
        <v>250</v>
      </c>
      <c r="H29" s="8" t="s">
        <v>19</v>
      </c>
      <c r="I29" s="8" t="s">
        <v>12</v>
      </c>
    </row>
    <row r="30" spans="1:19" x14ac:dyDescent="0.3">
      <c r="A30">
        <v>230329</v>
      </c>
      <c r="B30" s="2">
        <v>44955</v>
      </c>
      <c r="C30" t="s">
        <v>21</v>
      </c>
      <c r="D30" t="s">
        <v>10</v>
      </c>
      <c r="E30" s="13">
        <v>2</v>
      </c>
      <c r="F30" s="11">
        <v>250</v>
      </c>
      <c r="G30" s="11">
        <f t="shared" si="0"/>
        <v>500</v>
      </c>
      <c r="H30" s="8" t="s">
        <v>19</v>
      </c>
      <c r="I30" s="8" t="s">
        <v>12</v>
      </c>
    </row>
    <row r="31" spans="1:19" x14ac:dyDescent="0.3">
      <c r="A31">
        <v>230330</v>
      </c>
      <c r="B31" s="2">
        <v>44956</v>
      </c>
      <c r="C31" t="s">
        <v>23</v>
      </c>
      <c r="D31" t="s">
        <v>25</v>
      </c>
      <c r="E31" s="13">
        <v>2</v>
      </c>
      <c r="F31" s="11">
        <v>250</v>
      </c>
      <c r="G31" s="11">
        <f t="shared" si="0"/>
        <v>500</v>
      </c>
      <c r="H31" s="8" t="s">
        <v>11</v>
      </c>
      <c r="I31" s="8" t="s">
        <v>12</v>
      </c>
    </row>
    <row r="32" spans="1:19" x14ac:dyDescent="0.3">
      <c r="A32">
        <v>230331</v>
      </c>
      <c r="B32" s="2">
        <v>44957</v>
      </c>
      <c r="C32" t="s">
        <v>24</v>
      </c>
      <c r="D32" t="s">
        <v>13</v>
      </c>
      <c r="E32" s="13">
        <v>2</v>
      </c>
      <c r="F32" s="11">
        <v>500</v>
      </c>
      <c r="G32" s="11">
        <f t="shared" si="0"/>
        <v>1000</v>
      </c>
      <c r="H32" s="8" t="s">
        <v>19</v>
      </c>
      <c r="I32" s="8" t="s">
        <v>12</v>
      </c>
    </row>
    <row r="33" spans="1:9" x14ac:dyDescent="0.3">
      <c r="A33">
        <v>230332</v>
      </c>
      <c r="B33" s="2">
        <v>44958</v>
      </c>
      <c r="C33" t="s">
        <v>27</v>
      </c>
      <c r="D33" t="s">
        <v>29</v>
      </c>
      <c r="E33" s="13">
        <v>2</v>
      </c>
      <c r="F33" s="11">
        <v>250</v>
      </c>
      <c r="G33" s="11">
        <f t="shared" si="0"/>
        <v>500</v>
      </c>
      <c r="H33" s="8" t="s">
        <v>19</v>
      </c>
      <c r="I33" s="8" t="s">
        <v>12</v>
      </c>
    </row>
    <row r="34" spans="1:9" x14ac:dyDescent="0.3">
      <c r="A34">
        <v>230333</v>
      </c>
      <c r="B34" s="2">
        <v>44959</v>
      </c>
      <c r="C34" t="s">
        <v>14</v>
      </c>
      <c r="D34" t="s">
        <v>18</v>
      </c>
      <c r="E34" s="13">
        <v>1</v>
      </c>
      <c r="F34" s="11">
        <v>450</v>
      </c>
      <c r="G34" s="11">
        <f t="shared" si="0"/>
        <v>450</v>
      </c>
      <c r="H34" s="8" t="s">
        <v>19</v>
      </c>
      <c r="I34" s="8" t="s">
        <v>12</v>
      </c>
    </row>
    <row r="35" spans="1:9" x14ac:dyDescent="0.3">
      <c r="A35">
        <v>230334</v>
      </c>
      <c r="B35" s="2">
        <v>44960</v>
      </c>
      <c r="C35" t="s">
        <v>14</v>
      </c>
      <c r="D35" t="s">
        <v>10</v>
      </c>
      <c r="E35" s="13">
        <v>1</v>
      </c>
      <c r="F35" s="11">
        <v>250</v>
      </c>
      <c r="G35" s="11">
        <f t="shared" si="0"/>
        <v>250</v>
      </c>
      <c r="H35" s="8" t="s">
        <v>19</v>
      </c>
      <c r="I35" s="8" t="s">
        <v>31</v>
      </c>
    </row>
    <row r="36" spans="1:9" x14ac:dyDescent="0.3">
      <c r="A36">
        <v>230335</v>
      </c>
      <c r="B36" s="2">
        <v>44961</v>
      </c>
      <c r="C36" t="s">
        <v>9</v>
      </c>
      <c r="D36" t="s">
        <v>30</v>
      </c>
      <c r="E36" s="13">
        <v>1</v>
      </c>
      <c r="F36" s="11">
        <v>499</v>
      </c>
      <c r="G36" s="11">
        <f t="shared" si="0"/>
        <v>499</v>
      </c>
      <c r="H36" s="8" t="s">
        <v>19</v>
      </c>
      <c r="I36" s="8" t="s">
        <v>12</v>
      </c>
    </row>
    <row r="37" spans="1:9" x14ac:dyDescent="0.3">
      <c r="A37">
        <v>230336</v>
      </c>
      <c r="B37" s="2">
        <v>44962</v>
      </c>
      <c r="C37" t="s">
        <v>17</v>
      </c>
      <c r="D37" t="s">
        <v>13</v>
      </c>
      <c r="E37" s="13">
        <v>3</v>
      </c>
      <c r="F37" s="11">
        <v>500</v>
      </c>
      <c r="G37" s="11">
        <f t="shared" si="0"/>
        <v>1500</v>
      </c>
      <c r="H37" s="8" t="s">
        <v>19</v>
      </c>
      <c r="I37" s="8" t="s">
        <v>12</v>
      </c>
    </row>
    <row r="38" spans="1:9" x14ac:dyDescent="0.3">
      <c r="A38">
        <v>230337</v>
      </c>
      <c r="B38" s="2">
        <v>44963</v>
      </c>
      <c r="C38" t="s">
        <v>23</v>
      </c>
      <c r="D38" t="s">
        <v>18</v>
      </c>
      <c r="E38" s="13">
        <v>1</v>
      </c>
      <c r="F38" s="11">
        <v>450</v>
      </c>
      <c r="G38" s="11">
        <f t="shared" si="0"/>
        <v>450</v>
      </c>
      <c r="H38" s="8" t="s">
        <v>19</v>
      </c>
      <c r="I38" s="8" t="s">
        <v>12</v>
      </c>
    </row>
    <row r="39" spans="1:9" x14ac:dyDescent="0.3">
      <c r="A39">
        <v>230338</v>
      </c>
      <c r="B39" s="2">
        <v>44964</v>
      </c>
      <c r="C39" t="s">
        <v>17</v>
      </c>
      <c r="D39" t="s">
        <v>10</v>
      </c>
      <c r="E39" s="13">
        <v>1</v>
      </c>
      <c r="F39" s="11">
        <v>250</v>
      </c>
      <c r="G39" s="11">
        <f t="shared" si="0"/>
        <v>250</v>
      </c>
      <c r="H39" s="8" t="s">
        <v>16</v>
      </c>
      <c r="I39" s="8" t="s">
        <v>12</v>
      </c>
    </row>
    <row r="40" spans="1:9" x14ac:dyDescent="0.3">
      <c r="A40">
        <v>230339</v>
      </c>
      <c r="B40" s="2">
        <v>44965</v>
      </c>
      <c r="C40" t="s">
        <v>23</v>
      </c>
      <c r="D40" t="s">
        <v>30</v>
      </c>
      <c r="E40" s="13">
        <v>1</v>
      </c>
      <c r="F40" s="11">
        <v>499</v>
      </c>
      <c r="G40" s="11">
        <f t="shared" si="0"/>
        <v>499</v>
      </c>
      <c r="H40" s="8" t="s">
        <v>19</v>
      </c>
      <c r="I40" s="8" t="s">
        <v>12</v>
      </c>
    </row>
    <row r="41" spans="1:9" x14ac:dyDescent="0.3">
      <c r="A41">
        <v>230340</v>
      </c>
      <c r="B41" s="2">
        <v>44966</v>
      </c>
      <c r="C41" t="s">
        <v>9</v>
      </c>
      <c r="D41" t="s">
        <v>18</v>
      </c>
      <c r="E41" s="13">
        <v>2</v>
      </c>
      <c r="F41" s="11">
        <v>450</v>
      </c>
      <c r="G41" s="11">
        <f t="shared" si="0"/>
        <v>900</v>
      </c>
      <c r="H41" s="8" t="s">
        <v>19</v>
      </c>
      <c r="I41" s="8" t="s">
        <v>12</v>
      </c>
    </row>
    <row r="42" spans="1:9" x14ac:dyDescent="0.3">
      <c r="A42">
        <v>230341</v>
      </c>
      <c r="B42" s="2">
        <v>44967</v>
      </c>
      <c r="C42" t="s">
        <v>9</v>
      </c>
      <c r="D42" t="s">
        <v>30</v>
      </c>
      <c r="E42" s="13">
        <v>2</v>
      </c>
      <c r="F42" s="11">
        <v>499</v>
      </c>
      <c r="G42" s="11">
        <f t="shared" si="0"/>
        <v>998</v>
      </c>
      <c r="H42" s="8" t="s">
        <v>19</v>
      </c>
      <c r="I42" s="8" t="s">
        <v>12</v>
      </c>
    </row>
    <row r="43" spans="1:9" x14ac:dyDescent="0.3">
      <c r="A43">
        <v>230342</v>
      </c>
      <c r="B43" s="2">
        <v>44968</v>
      </c>
      <c r="C43" t="s">
        <v>27</v>
      </c>
      <c r="D43" t="s">
        <v>13</v>
      </c>
      <c r="E43" s="13">
        <v>2</v>
      </c>
      <c r="F43" s="11">
        <v>500</v>
      </c>
      <c r="G43" s="11">
        <f t="shared" si="0"/>
        <v>1000</v>
      </c>
      <c r="H43" s="8" t="s">
        <v>19</v>
      </c>
      <c r="I43" s="8" t="s">
        <v>32</v>
      </c>
    </row>
    <row r="44" spans="1:9" x14ac:dyDescent="0.3">
      <c r="A44">
        <v>230343</v>
      </c>
      <c r="B44" s="2">
        <v>44969</v>
      </c>
      <c r="C44" t="s">
        <v>27</v>
      </c>
      <c r="D44" t="s">
        <v>22</v>
      </c>
      <c r="E44" s="13">
        <v>2</v>
      </c>
      <c r="F44" s="11">
        <v>250</v>
      </c>
      <c r="G44" s="11">
        <f t="shared" si="0"/>
        <v>500</v>
      </c>
      <c r="H44" s="8" t="s">
        <v>19</v>
      </c>
      <c r="I44" s="8" t="s">
        <v>12</v>
      </c>
    </row>
    <row r="45" spans="1:9" x14ac:dyDescent="0.3">
      <c r="A45">
        <v>230344</v>
      </c>
      <c r="B45" s="2">
        <v>44970</v>
      </c>
      <c r="C45" t="s">
        <v>17</v>
      </c>
      <c r="D45" t="s">
        <v>20</v>
      </c>
      <c r="E45" s="13">
        <v>1</v>
      </c>
      <c r="F45" s="11">
        <v>250</v>
      </c>
      <c r="G45" s="11">
        <f t="shared" si="0"/>
        <v>250</v>
      </c>
      <c r="H45" s="8" t="s">
        <v>19</v>
      </c>
      <c r="I45" s="8" t="s">
        <v>12</v>
      </c>
    </row>
    <row r="46" spans="1:9" x14ac:dyDescent="0.3">
      <c r="A46">
        <v>230345</v>
      </c>
      <c r="B46" s="2">
        <v>44971</v>
      </c>
      <c r="C46" t="s">
        <v>24</v>
      </c>
      <c r="D46" t="s">
        <v>10</v>
      </c>
      <c r="E46" s="13">
        <v>1</v>
      </c>
      <c r="F46" s="11">
        <v>250</v>
      </c>
      <c r="G46" s="11">
        <f t="shared" si="0"/>
        <v>250</v>
      </c>
      <c r="H46" s="8" t="s">
        <v>16</v>
      </c>
      <c r="I46" s="8" t="s">
        <v>12</v>
      </c>
    </row>
    <row r="47" spans="1:9" x14ac:dyDescent="0.3">
      <c r="A47">
        <v>230346</v>
      </c>
      <c r="B47" s="2">
        <v>44972</v>
      </c>
      <c r="C47" t="s">
        <v>9</v>
      </c>
      <c r="D47" t="s">
        <v>13</v>
      </c>
      <c r="E47" s="13">
        <v>1</v>
      </c>
      <c r="F47" s="11">
        <v>500</v>
      </c>
      <c r="G47" s="11">
        <f t="shared" si="0"/>
        <v>500</v>
      </c>
      <c r="H47" s="8" t="s">
        <v>19</v>
      </c>
      <c r="I47" s="8" t="s">
        <v>12</v>
      </c>
    </row>
    <row r="48" spans="1:9" x14ac:dyDescent="0.3">
      <c r="A48">
        <v>230347</v>
      </c>
      <c r="B48" s="2">
        <v>44973</v>
      </c>
      <c r="C48" t="s">
        <v>9</v>
      </c>
      <c r="D48" t="s">
        <v>15</v>
      </c>
      <c r="E48" s="13">
        <v>3</v>
      </c>
      <c r="F48" s="11">
        <v>350</v>
      </c>
      <c r="G48" s="11">
        <f t="shared" si="0"/>
        <v>1050</v>
      </c>
      <c r="H48" s="8" t="s">
        <v>19</v>
      </c>
      <c r="I48" s="8" t="s">
        <v>12</v>
      </c>
    </row>
    <row r="49" spans="1:9" x14ac:dyDescent="0.3">
      <c r="A49">
        <v>230348</v>
      </c>
      <c r="B49" s="2">
        <v>44974</v>
      </c>
      <c r="C49" t="s">
        <v>9</v>
      </c>
      <c r="D49" t="s">
        <v>18</v>
      </c>
      <c r="E49" s="13">
        <v>1</v>
      </c>
      <c r="F49" s="11">
        <v>450</v>
      </c>
      <c r="G49" s="11">
        <f t="shared" si="0"/>
        <v>450</v>
      </c>
      <c r="H49" s="8" t="s">
        <v>19</v>
      </c>
      <c r="I49" s="8" t="s">
        <v>12</v>
      </c>
    </row>
    <row r="50" spans="1:9" x14ac:dyDescent="0.3">
      <c r="A50">
        <v>230349</v>
      </c>
      <c r="B50" s="2">
        <v>44975</v>
      </c>
      <c r="C50" t="s">
        <v>14</v>
      </c>
      <c r="D50" t="s">
        <v>20</v>
      </c>
      <c r="E50" s="13">
        <v>1</v>
      </c>
      <c r="F50" s="11">
        <v>250</v>
      </c>
      <c r="G50" s="11">
        <f t="shared" si="0"/>
        <v>250</v>
      </c>
      <c r="H50" s="8" t="s">
        <v>19</v>
      </c>
      <c r="I50" s="8" t="s">
        <v>12</v>
      </c>
    </row>
    <row r="51" spans="1:9" x14ac:dyDescent="0.3">
      <c r="A51">
        <v>230350</v>
      </c>
      <c r="B51" s="2">
        <v>44976</v>
      </c>
      <c r="C51" t="s">
        <v>17</v>
      </c>
      <c r="D51" t="s">
        <v>22</v>
      </c>
      <c r="E51" s="13">
        <v>1</v>
      </c>
      <c r="F51" s="11">
        <v>250</v>
      </c>
      <c r="G51" s="11">
        <f t="shared" si="0"/>
        <v>250</v>
      </c>
      <c r="H51" s="8" t="s">
        <v>11</v>
      </c>
      <c r="I51" s="8" t="s">
        <v>12</v>
      </c>
    </row>
    <row r="52" spans="1:9" x14ac:dyDescent="0.3">
      <c r="A52">
        <v>230351</v>
      </c>
      <c r="B52" s="2">
        <v>44977</v>
      </c>
      <c r="C52" t="s">
        <v>17</v>
      </c>
      <c r="D52" t="s">
        <v>10</v>
      </c>
      <c r="E52" s="13">
        <v>1</v>
      </c>
      <c r="F52" s="11">
        <v>250</v>
      </c>
      <c r="G52" s="11">
        <f t="shared" si="0"/>
        <v>250</v>
      </c>
      <c r="H52" s="8" t="s">
        <v>19</v>
      </c>
      <c r="I52" s="8" t="s">
        <v>31</v>
      </c>
    </row>
    <row r="53" spans="1:9" x14ac:dyDescent="0.3">
      <c r="A53">
        <v>230352</v>
      </c>
      <c r="B53" s="2">
        <v>44978</v>
      </c>
      <c r="C53" t="s">
        <v>21</v>
      </c>
      <c r="D53" t="s">
        <v>25</v>
      </c>
      <c r="E53" s="13">
        <v>2</v>
      </c>
      <c r="F53" s="11">
        <v>250</v>
      </c>
      <c r="G53" s="11">
        <f t="shared" si="0"/>
        <v>500</v>
      </c>
      <c r="H53" s="8" t="s">
        <v>19</v>
      </c>
      <c r="I53" s="8" t="s">
        <v>12</v>
      </c>
    </row>
    <row r="54" spans="1:9" x14ac:dyDescent="0.3">
      <c r="A54">
        <v>230353</v>
      </c>
      <c r="B54" s="2">
        <v>44979</v>
      </c>
      <c r="C54" t="s">
        <v>23</v>
      </c>
      <c r="D54" t="s">
        <v>13</v>
      </c>
      <c r="E54" s="13">
        <v>2</v>
      </c>
      <c r="F54" s="11">
        <v>500</v>
      </c>
      <c r="G54" s="11">
        <f t="shared" si="0"/>
        <v>1000</v>
      </c>
      <c r="H54" s="8" t="s">
        <v>19</v>
      </c>
      <c r="I54" s="8" t="s">
        <v>12</v>
      </c>
    </row>
    <row r="55" spans="1:9" x14ac:dyDescent="0.3">
      <c r="A55">
        <v>230354</v>
      </c>
      <c r="B55" s="2">
        <v>44980</v>
      </c>
      <c r="C55" t="s">
        <v>24</v>
      </c>
      <c r="D55" t="s">
        <v>29</v>
      </c>
      <c r="E55" s="13">
        <v>2</v>
      </c>
      <c r="F55" s="11">
        <v>250</v>
      </c>
      <c r="G55" s="11">
        <f t="shared" si="0"/>
        <v>500</v>
      </c>
      <c r="H55" s="8" t="s">
        <v>11</v>
      </c>
      <c r="I55" s="8" t="s">
        <v>12</v>
      </c>
    </row>
    <row r="56" spans="1:9" x14ac:dyDescent="0.3">
      <c r="A56">
        <v>230355</v>
      </c>
      <c r="B56" s="2">
        <v>44981</v>
      </c>
      <c r="C56" t="s">
        <v>27</v>
      </c>
      <c r="D56" t="s">
        <v>18</v>
      </c>
      <c r="E56" s="13">
        <v>1</v>
      </c>
      <c r="F56" s="11">
        <v>450</v>
      </c>
      <c r="G56" s="11">
        <f t="shared" si="0"/>
        <v>450</v>
      </c>
      <c r="H56" s="8" t="s">
        <v>19</v>
      </c>
      <c r="I56" s="8" t="s">
        <v>12</v>
      </c>
    </row>
    <row r="57" spans="1:9" x14ac:dyDescent="0.3">
      <c r="A57">
        <v>230356</v>
      </c>
      <c r="B57" s="2">
        <v>44982</v>
      </c>
      <c r="C57" t="s">
        <v>14</v>
      </c>
      <c r="D57" t="s">
        <v>10</v>
      </c>
      <c r="E57" s="13">
        <v>2</v>
      </c>
      <c r="F57" s="11">
        <v>250</v>
      </c>
      <c r="G57" s="11">
        <f t="shared" si="0"/>
        <v>500</v>
      </c>
      <c r="H57" s="8" t="s">
        <v>19</v>
      </c>
      <c r="I57" s="8" t="s">
        <v>12</v>
      </c>
    </row>
    <row r="58" spans="1:9" x14ac:dyDescent="0.3">
      <c r="A58">
        <v>230357</v>
      </c>
      <c r="B58" s="2">
        <v>44983</v>
      </c>
      <c r="C58" t="s">
        <v>14</v>
      </c>
      <c r="D58" t="s">
        <v>30</v>
      </c>
      <c r="E58" s="13">
        <v>2</v>
      </c>
      <c r="F58" s="11">
        <v>499</v>
      </c>
      <c r="G58" s="11">
        <f t="shared" si="0"/>
        <v>998</v>
      </c>
      <c r="H58" s="8" t="s">
        <v>11</v>
      </c>
      <c r="I58" s="8" t="s">
        <v>12</v>
      </c>
    </row>
    <row r="59" spans="1:9" x14ac:dyDescent="0.3">
      <c r="A59">
        <v>230358</v>
      </c>
      <c r="B59" s="2">
        <v>44984</v>
      </c>
      <c r="C59" t="s">
        <v>9</v>
      </c>
      <c r="D59" t="s">
        <v>13</v>
      </c>
      <c r="E59" s="13">
        <v>2</v>
      </c>
      <c r="F59" s="11">
        <v>500</v>
      </c>
      <c r="G59" s="11">
        <f t="shared" si="0"/>
        <v>1000</v>
      </c>
      <c r="H59" s="8" t="s">
        <v>19</v>
      </c>
      <c r="I59" s="8" t="s">
        <v>12</v>
      </c>
    </row>
    <row r="60" spans="1:9" x14ac:dyDescent="0.3">
      <c r="A60">
        <v>230359</v>
      </c>
      <c r="B60" s="2">
        <v>44985</v>
      </c>
      <c r="C60" t="s">
        <v>17</v>
      </c>
      <c r="D60" t="s">
        <v>18</v>
      </c>
      <c r="E60" s="13">
        <v>1</v>
      </c>
      <c r="F60" s="11">
        <v>450</v>
      </c>
      <c r="G60" s="11">
        <f t="shared" si="0"/>
        <v>450</v>
      </c>
      <c r="H60" s="8" t="s">
        <v>19</v>
      </c>
      <c r="I60" s="8" t="s">
        <v>12</v>
      </c>
    </row>
    <row r="61" spans="1:9" x14ac:dyDescent="0.3">
      <c r="A61">
        <v>230360</v>
      </c>
      <c r="B61" s="2">
        <v>44986</v>
      </c>
      <c r="C61" t="s">
        <v>23</v>
      </c>
      <c r="D61" t="s">
        <v>10</v>
      </c>
      <c r="E61" s="13">
        <v>2</v>
      </c>
      <c r="F61" s="11">
        <v>250</v>
      </c>
      <c r="G61" s="11">
        <f t="shared" si="0"/>
        <v>500</v>
      </c>
      <c r="H61" s="8" t="s">
        <v>19</v>
      </c>
      <c r="I61" s="8" t="s">
        <v>26</v>
      </c>
    </row>
    <row r="62" spans="1:9" x14ac:dyDescent="0.3">
      <c r="A62">
        <v>230361</v>
      </c>
      <c r="B62" s="2">
        <v>44987</v>
      </c>
      <c r="C62" t="s">
        <v>17</v>
      </c>
      <c r="D62" t="s">
        <v>30</v>
      </c>
      <c r="E62" s="13">
        <v>2</v>
      </c>
      <c r="F62" s="11">
        <v>499</v>
      </c>
      <c r="G62" s="11">
        <f t="shared" si="0"/>
        <v>998</v>
      </c>
      <c r="H62" s="8" t="s">
        <v>19</v>
      </c>
      <c r="I62" s="8" t="s">
        <v>12</v>
      </c>
    </row>
    <row r="63" spans="1:9" x14ac:dyDescent="0.3">
      <c r="A63">
        <v>230362</v>
      </c>
      <c r="B63" s="2">
        <v>44988</v>
      </c>
      <c r="C63" t="s">
        <v>23</v>
      </c>
      <c r="D63" t="s">
        <v>18</v>
      </c>
      <c r="E63" s="13">
        <v>1</v>
      </c>
      <c r="F63" s="11">
        <v>450</v>
      </c>
      <c r="G63" s="11">
        <f t="shared" si="0"/>
        <v>450</v>
      </c>
      <c r="H63" s="8" t="s">
        <v>19</v>
      </c>
      <c r="I63" s="8" t="s">
        <v>12</v>
      </c>
    </row>
    <row r="64" spans="1:9" x14ac:dyDescent="0.3">
      <c r="A64">
        <v>230363</v>
      </c>
      <c r="B64" s="2">
        <v>44989</v>
      </c>
      <c r="C64" t="s">
        <v>9</v>
      </c>
      <c r="D64" t="s">
        <v>30</v>
      </c>
      <c r="E64" s="13">
        <v>1</v>
      </c>
      <c r="F64" s="11">
        <v>499</v>
      </c>
      <c r="G64" s="11">
        <f t="shared" si="0"/>
        <v>499</v>
      </c>
      <c r="H64" s="8" t="s">
        <v>19</v>
      </c>
      <c r="I64" s="8" t="s">
        <v>12</v>
      </c>
    </row>
    <row r="65" spans="1:9" x14ac:dyDescent="0.3">
      <c r="A65">
        <v>230364</v>
      </c>
      <c r="B65" s="2">
        <v>44990</v>
      </c>
      <c r="C65" s="3" t="s">
        <v>28</v>
      </c>
      <c r="D65" t="s">
        <v>13</v>
      </c>
      <c r="E65" s="13">
        <v>1</v>
      </c>
      <c r="F65" s="11">
        <v>500</v>
      </c>
      <c r="G65" s="11">
        <f t="shared" si="0"/>
        <v>500</v>
      </c>
      <c r="H65" s="8" t="s">
        <v>16</v>
      </c>
      <c r="I65" s="8" t="s">
        <v>12</v>
      </c>
    </row>
    <row r="66" spans="1:9" x14ac:dyDescent="0.3">
      <c r="A66">
        <v>230365</v>
      </c>
      <c r="B66" s="2">
        <v>44991</v>
      </c>
      <c r="C66" t="s">
        <v>27</v>
      </c>
      <c r="D66" t="s">
        <v>22</v>
      </c>
      <c r="E66" s="13">
        <v>1</v>
      </c>
      <c r="F66" s="11">
        <v>250</v>
      </c>
      <c r="G66" s="11">
        <f t="shared" si="0"/>
        <v>250</v>
      </c>
      <c r="H66" s="8" t="s">
        <v>19</v>
      </c>
      <c r="I66" s="8" t="s">
        <v>12</v>
      </c>
    </row>
    <row r="67" spans="1:9" x14ac:dyDescent="0.3">
      <c r="A67">
        <v>230366</v>
      </c>
      <c r="B67" s="2">
        <v>44992</v>
      </c>
      <c r="C67" t="s">
        <v>27</v>
      </c>
      <c r="D67" t="s">
        <v>20</v>
      </c>
      <c r="E67" s="13">
        <v>1</v>
      </c>
      <c r="F67" s="11">
        <v>250</v>
      </c>
      <c r="G67" s="11">
        <f t="shared" ref="G67:G130" si="1">PRODUCT(E67,F67)</f>
        <v>250</v>
      </c>
      <c r="H67" s="8" t="s">
        <v>19</v>
      </c>
      <c r="I67" s="8" t="s">
        <v>26</v>
      </c>
    </row>
    <row r="68" spans="1:9" x14ac:dyDescent="0.3">
      <c r="A68">
        <v>230367</v>
      </c>
      <c r="B68" s="2">
        <v>44993</v>
      </c>
      <c r="C68" t="s">
        <v>17</v>
      </c>
      <c r="D68" t="s">
        <v>10</v>
      </c>
      <c r="E68" s="13">
        <v>1</v>
      </c>
      <c r="F68" s="11">
        <v>250</v>
      </c>
      <c r="G68" s="11">
        <f t="shared" si="1"/>
        <v>250</v>
      </c>
      <c r="H68" s="8" t="s">
        <v>19</v>
      </c>
      <c r="I68" s="8" t="s">
        <v>12</v>
      </c>
    </row>
    <row r="69" spans="1:9" x14ac:dyDescent="0.3">
      <c r="A69">
        <v>230368</v>
      </c>
      <c r="B69" s="2">
        <v>44994</v>
      </c>
      <c r="C69" t="s">
        <v>24</v>
      </c>
      <c r="D69" t="s">
        <v>13</v>
      </c>
      <c r="E69" s="13">
        <v>3</v>
      </c>
      <c r="F69" s="11">
        <v>500</v>
      </c>
      <c r="G69" s="11">
        <f t="shared" si="1"/>
        <v>1500</v>
      </c>
      <c r="H69" s="8" t="s">
        <v>19</v>
      </c>
      <c r="I69" s="8" t="s">
        <v>12</v>
      </c>
    </row>
    <row r="70" spans="1:9" x14ac:dyDescent="0.3">
      <c r="A70">
        <v>230369</v>
      </c>
      <c r="B70" s="2">
        <v>44995</v>
      </c>
      <c r="C70" t="s">
        <v>9</v>
      </c>
      <c r="D70" t="s">
        <v>15</v>
      </c>
      <c r="E70" s="13">
        <v>1</v>
      </c>
      <c r="F70" s="11">
        <v>350</v>
      </c>
      <c r="G70" s="11">
        <f t="shared" si="1"/>
        <v>350</v>
      </c>
      <c r="H70" s="8" t="s">
        <v>19</v>
      </c>
      <c r="I70" s="8" t="s">
        <v>12</v>
      </c>
    </row>
    <row r="71" spans="1:9" x14ac:dyDescent="0.3">
      <c r="A71">
        <v>230370</v>
      </c>
      <c r="B71" s="2">
        <v>44996</v>
      </c>
      <c r="C71" t="s">
        <v>9</v>
      </c>
      <c r="D71" t="s">
        <v>18</v>
      </c>
      <c r="E71" s="13">
        <v>1</v>
      </c>
      <c r="F71" s="11">
        <v>450</v>
      </c>
      <c r="G71" s="11">
        <f t="shared" si="1"/>
        <v>450</v>
      </c>
      <c r="H71" s="8" t="s">
        <v>19</v>
      </c>
      <c r="I71" s="8" t="s">
        <v>12</v>
      </c>
    </row>
    <row r="72" spans="1:9" x14ac:dyDescent="0.3">
      <c r="A72">
        <v>230371</v>
      </c>
      <c r="B72" s="2">
        <v>44997</v>
      </c>
      <c r="C72" t="s">
        <v>9</v>
      </c>
      <c r="D72" t="s">
        <v>20</v>
      </c>
      <c r="E72" s="13">
        <v>1</v>
      </c>
      <c r="F72" s="11">
        <v>250</v>
      </c>
      <c r="G72" s="11">
        <f t="shared" si="1"/>
        <v>250</v>
      </c>
      <c r="H72" s="8" t="s">
        <v>19</v>
      </c>
      <c r="I72" s="8" t="s">
        <v>12</v>
      </c>
    </row>
    <row r="73" spans="1:9" x14ac:dyDescent="0.3">
      <c r="A73">
        <v>230372</v>
      </c>
      <c r="B73" s="2">
        <v>44998</v>
      </c>
      <c r="C73" t="s">
        <v>14</v>
      </c>
      <c r="D73" t="s">
        <v>22</v>
      </c>
      <c r="E73" s="13">
        <v>1</v>
      </c>
      <c r="F73" s="11">
        <v>250</v>
      </c>
      <c r="G73" s="11">
        <f t="shared" si="1"/>
        <v>250</v>
      </c>
      <c r="H73" s="8" t="s">
        <v>19</v>
      </c>
      <c r="I73" s="8" t="s">
        <v>12</v>
      </c>
    </row>
    <row r="74" spans="1:9" x14ac:dyDescent="0.3">
      <c r="A74">
        <v>230373</v>
      </c>
      <c r="B74" s="2">
        <v>44999</v>
      </c>
      <c r="C74" t="s">
        <v>17</v>
      </c>
      <c r="D74" t="s">
        <v>10</v>
      </c>
      <c r="E74" s="13">
        <v>2</v>
      </c>
      <c r="F74" s="11">
        <v>250</v>
      </c>
      <c r="G74" s="11">
        <f t="shared" si="1"/>
        <v>500</v>
      </c>
      <c r="H74" s="8" t="s">
        <v>16</v>
      </c>
      <c r="I74" s="8" t="s">
        <v>12</v>
      </c>
    </row>
    <row r="75" spans="1:9" x14ac:dyDescent="0.3">
      <c r="A75">
        <v>230374</v>
      </c>
      <c r="B75" s="2">
        <v>45000</v>
      </c>
      <c r="C75" t="s">
        <v>17</v>
      </c>
      <c r="D75" t="s">
        <v>25</v>
      </c>
      <c r="E75" s="13">
        <v>2</v>
      </c>
      <c r="F75" s="11">
        <v>250</v>
      </c>
      <c r="G75" s="11">
        <f t="shared" si="1"/>
        <v>500</v>
      </c>
      <c r="H75" s="8" t="s">
        <v>19</v>
      </c>
      <c r="I75" s="8" t="s">
        <v>12</v>
      </c>
    </row>
    <row r="76" spans="1:9" x14ac:dyDescent="0.3">
      <c r="A76">
        <v>230375</v>
      </c>
      <c r="B76" s="2">
        <v>45001</v>
      </c>
      <c r="C76" t="s">
        <v>21</v>
      </c>
      <c r="D76" t="s">
        <v>13</v>
      </c>
      <c r="E76" s="13">
        <v>1</v>
      </c>
      <c r="F76" s="11">
        <v>500</v>
      </c>
      <c r="G76" s="11">
        <f t="shared" si="1"/>
        <v>500</v>
      </c>
      <c r="H76" s="8" t="s">
        <v>19</v>
      </c>
      <c r="I76" s="8" t="s">
        <v>12</v>
      </c>
    </row>
    <row r="77" spans="1:9" x14ac:dyDescent="0.3">
      <c r="A77">
        <v>230376</v>
      </c>
      <c r="B77" s="2">
        <v>45002</v>
      </c>
      <c r="C77" t="s">
        <v>23</v>
      </c>
      <c r="D77" t="s">
        <v>29</v>
      </c>
      <c r="E77" s="13">
        <v>2</v>
      </c>
      <c r="F77" s="11">
        <v>250</v>
      </c>
      <c r="G77" s="11">
        <f t="shared" si="1"/>
        <v>500</v>
      </c>
      <c r="H77" s="8" t="s">
        <v>19</v>
      </c>
      <c r="I77" s="8" t="s">
        <v>12</v>
      </c>
    </row>
    <row r="78" spans="1:9" x14ac:dyDescent="0.3">
      <c r="A78">
        <v>230377</v>
      </c>
      <c r="B78" s="2">
        <v>45003</v>
      </c>
      <c r="C78" t="s">
        <v>24</v>
      </c>
      <c r="D78" t="s">
        <v>18</v>
      </c>
      <c r="E78" s="13">
        <v>2</v>
      </c>
      <c r="F78" s="11">
        <v>450</v>
      </c>
      <c r="G78" s="11">
        <f t="shared" si="1"/>
        <v>900</v>
      </c>
      <c r="H78" s="8" t="s">
        <v>19</v>
      </c>
      <c r="I78" s="8" t="s">
        <v>12</v>
      </c>
    </row>
    <row r="79" spans="1:9" x14ac:dyDescent="0.3">
      <c r="A79">
        <v>230378</v>
      </c>
      <c r="B79" s="2">
        <v>45004</v>
      </c>
      <c r="C79" t="s">
        <v>27</v>
      </c>
      <c r="D79" t="s">
        <v>10</v>
      </c>
      <c r="E79" s="13">
        <v>2</v>
      </c>
      <c r="F79" s="11">
        <v>250</v>
      </c>
      <c r="G79" s="11">
        <f t="shared" si="1"/>
        <v>500</v>
      </c>
      <c r="H79" s="8" t="s">
        <v>11</v>
      </c>
      <c r="I79" s="8" t="s">
        <v>12</v>
      </c>
    </row>
    <row r="80" spans="1:9" x14ac:dyDescent="0.3">
      <c r="A80">
        <v>230379</v>
      </c>
      <c r="B80" s="2">
        <v>45005</v>
      </c>
      <c r="C80" s="3" t="s">
        <v>28</v>
      </c>
      <c r="D80" t="s">
        <v>30</v>
      </c>
      <c r="E80" s="13">
        <v>2</v>
      </c>
      <c r="F80" s="11">
        <v>499</v>
      </c>
      <c r="G80" s="11">
        <f t="shared" si="1"/>
        <v>998</v>
      </c>
      <c r="H80" s="8" t="s">
        <v>19</v>
      </c>
      <c r="I80" s="8" t="s">
        <v>32</v>
      </c>
    </row>
    <row r="81" spans="1:9" x14ac:dyDescent="0.3">
      <c r="A81">
        <v>230380</v>
      </c>
      <c r="B81" s="2">
        <v>45006</v>
      </c>
      <c r="C81" t="s">
        <v>14</v>
      </c>
      <c r="D81" t="s">
        <v>13</v>
      </c>
      <c r="E81" s="13">
        <v>2</v>
      </c>
      <c r="F81" s="11">
        <v>500</v>
      </c>
      <c r="G81" s="11">
        <f t="shared" si="1"/>
        <v>1000</v>
      </c>
      <c r="H81" s="8" t="s">
        <v>19</v>
      </c>
      <c r="I81" s="8" t="s">
        <v>12</v>
      </c>
    </row>
    <row r="82" spans="1:9" x14ac:dyDescent="0.3">
      <c r="A82">
        <v>230381</v>
      </c>
      <c r="B82" s="2">
        <v>45007</v>
      </c>
      <c r="C82" t="s">
        <v>9</v>
      </c>
      <c r="D82" t="s">
        <v>18</v>
      </c>
      <c r="E82" s="13">
        <v>1</v>
      </c>
      <c r="F82" s="11">
        <v>450</v>
      </c>
      <c r="G82" s="11">
        <f t="shared" si="1"/>
        <v>450</v>
      </c>
      <c r="H82" s="8" t="s">
        <v>19</v>
      </c>
      <c r="I82" s="8" t="s">
        <v>12</v>
      </c>
    </row>
    <row r="83" spans="1:9" x14ac:dyDescent="0.3">
      <c r="A83">
        <v>230382</v>
      </c>
      <c r="B83" s="2">
        <v>45008</v>
      </c>
      <c r="C83" t="s">
        <v>17</v>
      </c>
      <c r="D83" t="s">
        <v>10</v>
      </c>
      <c r="E83" s="13">
        <v>2</v>
      </c>
      <c r="F83" s="11">
        <v>250</v>
      </c>
      <c r="G83" s="11">
        <f t="shared" si="1"/>
        <v>500</v>
      </c>
      <c r="H83" s="8" t="s">
        <v>19</v>
      </c>
      <c r="I83" s="8" t="s">
        <v>12</v>
      </c>
    </row>
    <row r="84" spans="1:9" x14ac:dyDescent="0.3">
      <c r="A84">
        <v>230383</v>
      </c>
      <c r="B84" s="2">
        <v>45009</v>
      </c>
      <c r="C84" t="s">
        <v>23</v>
      </c>
      <c r="D84" t="s">
        <v>30</v>
      </c>
      <c r="E84" s="13">
        <v>1</v>
      </c>
      <c r="F84" s="11">
        <v>499</v>
      </c>
      <c r="G84" s="11">
        <f t="shared" si="1"/>
        <v>499</v>
      </c>
      <c r="H84" s="8" t="s">
        <v>19</v>
      </c>
      <c r="I84" s="8" t="s">
        <v>12</v>
      </c>
    </row>
    <row r="85" spans="1:9" x14ac:dyDescent="0.3">
      <c r="A85">
        <v>230384</v>
      </c>
      <c r="B85" s="2">
        <v>45010</v>
      </c>
      <c r="C85" t="s">
        <v>17</v>
      </c>
      <c r="D85" t="s">
        <v>18</v>
      </c>
      <c r="E85" s="13">
        <v>1</v>
      </c>
      <c r="F85" s="11">
        <v>450</v>
      </c>
      <c r="G85" s="11">
        <f t="shared" si="1"/>
        <v>450</v>
      </c>
      <c r="H85" s="8" t="s">
        <v>19</v>
      </c>
      <c r="I85" s="8" t="s">
        <v>12</v>
      </c>
    </row>
    <row r="86" spans="1:9" x14ac:dyDescent="0.3">
      <c r="A86">
        <v>230385</v>
      </c>
      <c r="B86" s="2">
        <v>45011</v>
      </c>
      <c r="C86" t="s">
        <v>23</v>
      </c>
      <c r="D86" t="s">
        <v>30</v>
      </c>
      <c r="E86" s="13">
        <v>1</v>
      </c>
      <c r="F86" s="11">
        <v>499</v>
      </c>
      <c r="G86" s="11">
        <f t="shared" si="1"/>
        <v>499</v>
      </c>
      <c r="H86" s="8" t="s">
        <v>19</v>
      </c>
      <c r="I86" s="8" t="s">
        <v>12</v>
      </c>
    </row>
    <row r="87" spans="1:9" x14ac:dyDescent="0.3">
      <c r="A87">
        <v>230386</v>
      </c>
      <c r="B87" s="2">
        <v>45012</v>
      </c>
      <c r="C87" t="s">
        <v>9</v>
      </c>
      <c r="D87" t="s">
        <v>13</v>
      </c>
      <c r="E87" s="13">
        <v>1</v>
      </c>
      <c r="F87" s="11">
        <v>500</v>
      </c>
      <c r="G87" s="11">
        <f t="shared" si="1"/>
        <v>500</v>
      </c>
      <c r="H87" s="8" t="s">
        <v>19</v>
      </c>
      <c r="I87" s="8" t="s">
        <v>12</v>
      </c>
    </row>
    <row r="88" spans="1:9" x14ac:dyDescent="0.3">
      <c r="A88">
        <v>230387</v>
      </c>
      <c r="B88" s="2">
        <v>45013</v>
      </c>
      <c r="C88" s="3" t="s">
        <v>28</v>
      </c>
      <c r="D88" t="s">
        <v>22</v>
      </c>
      <c r="E88" s="13">
        <v>2</v>
      </c>
      <c r="F88" s="11">
        <v>250</v>
      </c>
      <c r="G88" s="11">
        <f t="shared" si="1"/>
        <v>500</v>
      </c>
      <c r="H88" s="8" t="s">
        <v>11</v>
      </c>
      <c r="I88" s="8" t="s">
        <v>12</v>
      </c>
    </row>
    <row r="89" spans="1:9" x14ac:dyDescent="0.3">
      <c r="A89">
        <v>230388</v>
      </c>
      <c r="B89" s="2">
        <v>45014</v>
      </c>
      <c r="C89" t="s">
        <v>27</v>
      </c>
      <c r="D89" t="s">
        <v>20</v>
      </c>
      <c r="E89" s="13">
        <v>1</v>
      </c>
      <c r="F89" s="11">
        <v>250</v>
      </c>
      <c r="G89" s="11">
        <f t="shared" si="1"/>
        <v>250</v>
      </c>
      <c r="H89" s="8" t="s">
        <v>19</v>
      </c>
      <c r="I89" s="8" t="s">
        <v>12</v>
      </c>
    </row>
    <row r="90" spans="1:9" x14ac:dyDescent="0.3">
      <c r="A90">
        <v>230389</v>
      </c>
      <c r="B90" s="2">
        <v>45015</v>
      </c>
      <c r="C90" t="s">
        <v>27</v>
      </c>
      <c r="D90" t="s">
        <v>10</v>
      </c>
      <c r="E90" s="13">
        <v>1</v>
      </c>
      <c r="F90" s="11">
        <v>250</v>
      </c>
      <c r="G90" s="11">
        <f t="shared" si="1"/>
        <v>250</v>
      </c>
      <c r="H90" s="8" t="s">
        <v>19</v>
      </c>
      <c r="I90" s="8" t="s">
        <v>12</v>
      </c>
    </row>
    <row r="91" spans="1:9" x14ac:dyDescent="0.3">
      <c r="A91">
        <v>230390</v>
      </c>
      <c r="B91" s="2">
        <v>45016</v>
      </c>
      <c r="C91" t="s">
        <v>17</v>
      </c>
      <c r="D91" t="s">
        <v>13</v>
      </c>
      <c r="E91" s="13">
        <v>1</v>
      </c>
      <c r="F91" s="11">
        <v>500</v>
      </c>
      <c r="G91" s="11">
        <f t="shared" si="1"/>
        <v>500</v>
      </c>
      <c r="H91" s="8" t="s">
        <v>19</v>
      </c>
      <c r="I91" s="8" t="s">
        <v>31</v>
      </c>
    </row>
    <row r="92" spans="1:9" x14ac:dyDescent="0.3">
      <c r="A92">
        <v>230391</v>
      </c>
      <c r="B92" s="2">
        <v>45017</v>
      </c>
      <c r="C92" t="s">
        <v>24</v>
      </c>
      <c r="D92" t="s">
        <v>15</v>
      </c>
      <c r="E92" s="13">
        <v>2</v>
      </c>
      <c r="F92" s="11">
        <v>350</v>
      </c>
      <c r="G92" s="11">
        <f t="shared" si="1"/>
        <v>700</v>
      </c>
      <c r="H92" s="8" t="s">
        <v>16</v>
      </c>
      <c r="I92" s="8" t="s">
        <v>12</v>
      </c>
    </row>
    <row r="93" spans="1:9" x14ac:dyDescent="0.3">
      <c r="A93">
        <v>230392</v>
      </c>
      <c r="B93" s="2">
        <v>45018</v>
      </c>
      <c r="C93" t="s">
        <v>9</v>
      </c>
      <c r="D93" t="s">
        <v>18</v>
      </c>
      <c r="E93" s="13">
        <v>2</v>
      </c>
      <c r="F93" s="11">
        <v>450</v>
      </c>
      <c r="G93" s="11">
        <f t="shared" si="1"/>
        <v>900</v>
      </c>
      <c r="H93" s="8" t="s">
        <v>19</v>
      </c>
      <c r="I93" s="8" t="s">
        <v>12</v>
      </c>
    </row>
    <row r="94" spans="1:9" x14ac:dyDescent="0.3">
      <c r="A94">
        <v>230393</v>
      </c>
      <c r="B94" s="2">
        <v>45019</v>
      </c>
      <c r="C94" t="s">
        <v>9</v>
      </c>
      <c r="D94" t="s">
        <v>20</v>
      </c>
      <c r="E94" s="13">
        <v>2</v>
      </c>
      <c r="F94" s="11">
        <v>250</v>
      </c>
      <c r="G94" s="11">
        <f t="shared" si="1"/>
        <v>500</v>
      </c>
      <c r="H94" s="8" t="s">
        <v>19</v>
      </c>
      <c r="I94" s="8" t="s">
        <v>12</v>
      </c>
    </row>
    <row r="95" spans="1:9" x14ac:dyDescent="0.3">
      <c r="A95">
        <v>230394</v>
      </c>
      <c r="B95" s="2">
        <v>45020</v>
      </c>
      <c r="C95" t="s">
        <v>9</v>
      </c>
      <c r="D95" t="s">
        <v>22</v>
      </c>
      <c r="E95" s="13">
        <v>2</v>
      </c>
      <c r="F95" s="11">
        <v>250</v>
      </c>
      <c r="G95" s="11">
        <f t="shared" si="1"/>
        <v>500</v>
      </c>
      <c r="H95" s="8" t="s">
        <v>19</v>
      </c>
      <c r="I95" s="8" t="s">
        <v>12</v>
      </c>
    </row>
    <row r="96" spans="1:9" x14ac:dyDescent="0.3">
      <c r="A96">
        <v>230395</v>
      </c>
      <c r="B96" s="2">
        <v>45021</v>
      </c>
      <c r="C96" t="s">
        <v>14</v>
      </c>
      <c r="D96" t="s">
        <v>10</v>
      </c>
      <c r="E96" s="13">
        <v>3</v>
      </c>
      <c r="F96" s="11">
        <v>250</v>
      </c>
      <c r="G96" s="11">
        <f t="shared" si="1"/>
        <v>750</v>
      </c>
      <c r="H96" s="8" t="s">
        <v>19</v>
      </c>
      <c r="I96" s="8" t="s">
        <v>12</v>
      </c>
    </row>
    <row r="97" spans="1:9" x14ac:dyDescent="0.3">
      <c r="A97">
        <v>230396</v>
      </c>
      <c r="B97" s="2">
        <v>45022</v>
      </c>
      <c r="C97" t="s">
        <v>17</v>
      </c>
      <c r="D97" t="s">
        <v>25</v>
      </c>
      <c r="E97" s="13">
        <v>2</v>
      </c>
      <c r="F97" s="11">
        <v>250</v>
      </c>
      <c r="G97" s="11">
        <f t="shared" si="1"/>
        <v>500</v>
      </c>
      <c r="H97" s="8" t="s">
        <v>11</v>
      </c>
      <c r="I97" s="8" t="s">
        <v>12</v>
      </c>
    </row>
    <row r="98" spans="1:9" x14ac:dyDescent="0.3">
      <c r="A98">
        <v>230397</v>
      </c>
      <c r="B98" s="2">
        <v>45023</v>
      </c>
      <c r="C98" t="s">
        <v>17</v>
      </c>
      <c r="D98" t="s">
        <v>13</v>
      </c>
      <c r="E98" s="13">
        <v>1</v>
      </c>
      <c r="F98" s="11">
        <v>500</v>
      </c>
      <c r="G98" s="11">
        <f t="shared" si="1"/>
        <v>500</v>
      </c>
      <c r="H98" s="8" t="s">
        <v>19</v>
      </c>
      <c r="I98" s="8" t="s">
        <v>12</v>
      </c>
    </row>
    <row r="99" spans="1:9" x14ac:dyDescent="0.3">
      <c r="A99">
        <v>230398</v>
      </c>
      <c r="B99" s="2">
        <v>45024</v>
      </c>
      <c r="C99" t="s">
        <v>21</v>
      </c>
      <c r="D99" t="s">
        <v>29</v>
      </c>
      <c r="E99" s="13">
        <v>2</v>
      </c>
      <c r="F99" s="11">
        <v>250</v>
      </c>
      <c r="G99" s="11">
        <f t="shared" si="1"/>
        <v>500</v>
      </c>
      <c r="H99" s="8" t="s">
        <v>19</v>
      </c>
      <c r="I99" s="8" t="s">
        <v>12</v>
      </c>
    </row>
    <row r="100" spans="1:9" x14ac:dyDescent="0.3">
      <c r="A100">
        <v>230399</v>
      </c>
      <c r="B100" s="2">
        <v>45025</v>
      </c>
      <c r="C100" t="s">
        <v>23</v>
      </c>
      <c r="D100" t="s">
        <v>18</v>
      </c>
      <c r="E100" s="13">
        <v>2</v>
      </c>
      <c r="F100" s="11">
        <v>450</v>
      </c>
      <c r="G100" s="11">
        <f t="shared" si="1"/>
        <v>900</v>
      </c>
      <c r="H100" s="8" t="s">
        <v>11</v>
      </c>
      <c r="I100" s="8" t="s">
        <v>12</v>
      </c>
    </row>
    <row r="101" spans="1:9" x14ac:dyDescent="0.3">
      <c r="A101">
        <v>230400</v>
      </c>
      <c r="B101" s="2">
        <v>45026</v>
      </c>
      <c r="C101" t="s">
        <v>24</v>
      </c>
      <c r="D101" t="s">
        <v>10</v>
      </c>
      <c r="E101" s="13">
        <v>1</v>
      </c>
      <c r="F101" s="11">
        <v>250</v>
      </c>
      <c r="G101" s="11">
        <f t="shared" si="1"/>
        <v>250</v>
      </c>
      <c r="H101" s="8" t="s">
        <v>19</v>
      </c>
      <c r="I101" s="8" t="s">
        <v>12</v>
      </c>
    </row>
    <row r="102" spans="1:9" x14ac:dyDescent="0.3">
      <c r="A102">
        <v>230401</v>
      </c>
      <c r="B102" s="2">
        <v>45027</v>
      </c>
      <c r="C102" t="s">
        <v>27</v>
      </c>
      <c r="D102" t="s">
        <v>30</v>
      </c>
      <c r="E102" s="13">
        <v>1</v>
      </c>
      <c r="F102" s="11">
        <v>499</v>
      </c>
      <c r="G102" s="11">
        <f t="shared" si="1"/>
        <v>499</v>
      </c>
      <c r="H102" s="8" t="s">
        <v>19</v>
      </c>
      <c r="I102" s="8" t="s">
        <v>12</v>
      </c>
    </row>
    <row r="103" spans="1:9" x14ac:dyDescent="0.3">
      <c r="A103">
        <v>230402</v>
      </c>
      <c r="B103" s="2">
        <v>45028</v>
      </c>
      <c r="C103" t="s">
        <v>14</v>
      </c>
      <c r="D103" t="s">
        <v>13</v>
      </c>
      <c r="E103" s="13">
        <v>1</v>
      </c>
      <c r="F103" s="11">
        <v>500</v>
      </c>
      <c r="G103" s="11">
        <f t="shared" si="1"/>
        <v>500</v>
      </c>
      <c r="H103" s="8" t="s">
        <v>11</v>
      </c>
      <c r="I103" s="8" t="s">
        <v>12</v>
      </c>
    </row>
    <row r="104" spans="1:9" x14ac:dyDescent="0.3">
      <c r="A104">
        <v>230403</v>
      </c>
      <c r="B104" s="2">
        <v>45029</v>
      </c>
      <c r="C104" t="s">
        <v>14</v>
      </c>
      <c r="D104" t="s">
        <v>18</v>
      </c>
      <c r="E104" s="13">
        <v>1</v>
      </c>
      <c r="F104" s="11">
        <v>450</v>
      </c>
      <c r="G104" s="11">
        <f t="shared" si="1"/>
        <v>450</v>
      </c>
      <c r="H104" s="8" t="s">
        <v>19</v>
      </c>
      <c r="I104" s="8" t="s">
        <v>12</v>
      </c>
    </row>
    <row r="105" spans="1:9" x14ac:dyDescent="0.3">
      <c r="A105">
        <v>230404</v>
      </c>
      <c r="B105" s="2">
        <v>45030</v>
      </c>
      <c r="C105" t="s">
        <v>9</v>
      </c>
      <c r="D105" t="s">
        <v>10</v>
      </c>
      <c r="E105" s="13">
        <v>1</v>
      </c>
      <c r="F105" s="11">
        <v>250</v>
      </c>
      <c r="G105" s="11">
        <f t="shared" si="1"/>
        <v>250</v>
      </c>
      <c r="H105" s="8" t="s">
        <v>19</v>
      </c>
      <c r="I105" s="8" t="s">
        <v>12</v>
      </c>
    </row>
    <row r="106" spans="1:9" x14ac:dyDescent="0.3">
      <c r="A106">
        <v>230405</v>
      </c>
      <c r="B106" s="2">
        <v>45031</v>
      </c>
      <c r="C106" t="s">
        <v>17</v>
      </c>
      <c r="D106" t="s">
        <v>30</v>
      </c>
      <c r="E106" s="13">
        <v>1</v>
      </c>
      <c r="F106" s="11">
        <v>499</v>
      </c>
      <c r="G106" s="11">
        <f t="shared" si="1"/>
        <v>499</v>
      </c>
      <c r="H106" s="8" t="s">
        <v>16</v>
      </c>
      <c r="I106" s="8" t="s">
        <v>12</v>
      </c>
    </row>
    <row r="107" spans="1:9" x14ac:dyDescent="0.3">
      <c r="A107">
        <v>230406</v>
      </c>
      <c r="B107" s="2">
        <v>45032</v>
      </c>
      <c r="C107" t="s">
        <v>23</v>
      </c>
      <c r="D107" t="s">
        <v>18</v>
      </c>
      <c r="E107" s="13">
        <v>2</v>
      </c>
      <c r="F107" s="11">
        <v>450</v>
      </c>
      <c r="G107" s="11">
        <f t="shared" si="1"/>
        <v>900</v>
      </c>
      <c r="H107" s="8" t="s">
        <v>19</v>
      </c>
      <c r="I107" s="8" t="s">
        <v>12</v>
      </c>
    </row>
    <row r="108" spans="1:9" x14ac:dyDescent="0.3">
      <c r="A108">
        <v>230407</v>
      </c>
      <c r="B108" s="2">
        <v>45033</v>
      </c>
      <c r="C108" t="s">
        <v>17</v>
      </c>
      <c r="D108" t="s">
        <v>30</v>
      </c>
      <c r="E108" s="13">
        <v>1</v>
      </c>
      <c r="F108" s="11">
        <v>499</v>
      </c>
      <c r="G108" s="11">
        <f t="shared" si="1"/>
        <v>499</v>
      </c>
      <c r="H108" s="8" t="s">
        <v>19</v>
      </c>
      <c r="I108" s="8" t="s">
        <v>12</v>
      </c>
    </row>
    <row r="109" spans="1:9" x14ac:dyDescent="0.3">
      <c r="A109">
        <v>230408</v>
      </c>
      <c r="B109" s="2">
        <v>45034</v>
      </c>
      <c r="C109" t="s">
        <v>23</v>
      </c>
      <c r="D109" t="s">
        <v>13</v>
      </c>
      <c r="E109" s="13">
        <v>1</v>
      </c>
      <c r="F109" s="11">
        <v>500</v>
      </c>
      <c r="G109" s="11">
        <f t="shared" si="1"/>
        <v>500</v>
      </c>
      <c r="H109" s="8" t="s">
        <v>19</v>
      </c>
      <c r="I109" s="8" t="s">
        <v>12</v>
      </c>
    </row>
    <row r="110" spans="1:9" x14ac:dyDescent="0.3">
      <c r="A110">
        <v>230409</v>
      </c>
      <c r="B110" s="2">
        <v>45035</v>
      </c>
      <c r="C110" t="s">
        <v>9</v>
      </c>
      <c r="D110" t="s">
        <v>22</v>
      </c>
      <c r="E110" s="13">
        <v>1</v>
      </c>
      <c r="F110" s="11">
        <v>250</v>
      </c>
      <c r="G110" s="11">
        <f t="shared" si="1"/>
        <v>250</v>
      </c>
      <c r="H110" s="8" t="s">
        <v>19</v>
      </c>
      <c r="I110" s="8" t="s">
        <v>12</v>
      </c>
    </row>
    <row r="111" spans="1:9" x14ac:dyDescent="0.3">
      <c r="A111">
        <v>230410</v>
      </c>
      <c r="B111" s="2">
        <v>45036</v>
      </c>
      <c r="C111" s="3" t="s">
        <v>28</v>
      </c>
      <c r="D111" t="s">
        <v>20</v>
      </c>
      <c r="E111" s="13">
        <v>1</v>
      </c>
      <c r="F111" s="11">
        <v>250</v>
      </c>
      <c r="G111" s="11">
        <f t="shared" si="1"/>
        <v>250</v>
      </c>
      <c r="H111" s="8" t="s">
        <v>19</v>
      </c>
      <c r="I111" s="8" t="s">
        <v>32</v>
      </c>
    </row>
    <row r="112" spans="1:9" x14ac:dyDescent="0.3">
      <c r="A112">
        <v>230411</v>
      </c>
      <c r="B112" s="2">
        <v>45037</v>
      </c>
      <c r="C112" t="s">
        <v>27</v>
      </c>
      <c r="D112" t="s">
        <v>10</v>
      </c>
      <c r="E112" s="13">
        <v>1</v>
      </c>
      <c r="F112" s="11">
        <v>250</v>
      </c>
      <c r="G112" s="11">
        <f t="shared" si="1"/>
        <v>250</v>
      </c>
      <c r="H112" s="8" t="s">
        <v>19</v>
      </c>
      <c r="I112" s="8" t="s">
        <v>12</v>
      </c>
    </row>
    <row r="113" spans="1:9" x14ac:dyDescent="0.3">
      <c r="A113">
        <v>230412</v>
      </c>
      <c r="B113" s="2">
        <v>45038</v>
      </c>
      <c r="C113" t="s">
        <v>27</v>
      </c>
      <c r="D113" t="s">
        <v>13</v>
      </c>
      <c r="E113" s="13">
        <v>3</v>
      </c>
      <c r="F113" s="11">
        <v>500</v>
      </c>
      <c r="G113" s="11">
        <f t="shared" si="1"/>
        <v>1500</v>
      </c>
      <c r="H113" s="8" t="s">
        <v>19</v>
      </c>
      <c r="I113" s="8" t="s">
        <v>12</v>
      </c>
    </row>
    <row r="114" spans="1:9" x14ac:dyDescent="0.3">
      <c r="A114">
        <v>230413</v>
      </c>
      <c r="B114" s="2">
        <v>45039</v>
      </c>
      <c r="C114" t="s">
        <v>17</v>
      </c>
      <c r="D114" t="s">
        <v>15</v>
      </c>
      <c r="E114" s="13">
        <v>1</v>
      </c>
      <c r="F114" s="11">
        <v>350</v>
      </c>
      <c r="G114" s="11">
        <f t="shared" si="1"/>
        <v>350</v>
      </c>
      <c r="H114" s="8" t="s">
        <v>16</v>
      </c>
      <c r="I114" s="8" t="s">
        <v>12</v>
      </c>
    </row>
    <row r="115" spans="1:9" x14ac:dyDescent="0.3">
      <c r="A115">
        <v>230414</v>
      </c>
      <c r="B115" s="2">
        <v>45040</v>
      </c>
      <c r="C115" t="s">
        <v>24</v>
      </c>
      <c r="D115" t="s">
        <v>18</v>
      </c>
      <c r="E115" s="13">
        <v>2</v>
      </c>
      <c r="F115" s="11">
        <v>450</v>
      </c>
      <c r="G115" s="11">
        <f t="shared" si="1"/>
        <v>900</v>
      </c>
      <c r="H115" s="8" t="s">
        <v>19</v>
      </c>
      <c r="I115" s="8" t="s">
        <v>12</v>
      </c>
    </row>
    <row r="116" spans="1:9" x14ac:dyDescent="0.3">
      <c r="A116">
        <v>230415</v>
      </c>
      <c r="B116" s="2">
        <v>45041</v>
      </c>
      <c r="C116" t="s">
        <v>9</v>
      </c>
      <c r="D116" t="s">
        <v>20</v>
      </c>
      <c r="E116" s="13">
        <v>2</v>
      </c>
      <c r="F116" s="11">
        <v>250</v>
      </c>
      <c r="G116" s="11">
        <f t="shared" si="1"/>
        <v>500</v>
      </c>
      <c r="H116" s="8" t="s">
        <v>19</v>
      </c>
      <c r="I116" s="8" t="s">
        <v>12</v>
      </c>
    </row>
    <row r="117" spans="1:9" x14ac:dyDescent="0.3">
      <c r="A117">
        <v>230416</v>
      </c>
      <c r="B117" s="2">
        <v>45042</v>
      </c>
      <c r="C117" t="s">
        <v>9</v>
      </c>
      <c r="D117" t="s">
        <v>22</v>
      </c>
      <c r="E117" s="13">
        <v>2</v>
      </c>
      <c r="F117" s="11">
        <v>250</v>
      </c>
      <c r="G117" s="11">
        <f t="shared" si="1"/>
        <v>500</v>
      </c>
      <c r="H117" s="8" t="s">
        <v>16</v>
      </c>
      <c r="I117" s="8" t="s">
        <v>12</v>
      </c>
    </row>
    <row r="118" spans="1:9" x14ac:dyDescent="0.3">
      <c r="A118">
        <v>230417</v>
      </c>
      <c r="B118" s="2">
        <v>45043</v>
      </c>
      <c r="C118" t="s">
        <v>9</v>
      </c>
      <c r="D118" t="s">
        <v>10</v>
      </c>
      <c r="E118" s="13">
        <v>1</v>
      </c>
      <c r="F118" s="11">
        <v>250</v>
      </c>
      <c r="G118" s="11">
        <f t="shared" si="1"/>
        <v>250</v>
      </c>
      <c r="H118" s="8" t="s">
        <v>19</v>
      </c>
      <c r="I118" s="8" t="s">
        <v>12</v>
      </c>
    </row>
    <row r="119" spans="1:9" x14ac:dyDescent="0.3">
      <c r="A119">
        <v>230418</v>
      </c>
      <c r="B119" s="2">
        <v>45044</v>
      </c>
      <c r="C119" t="s">
        <v>14</v>
      </c>
      <c r="D119" t="s">
        <v>25</v>
      </c>
      <c r="E119" s="13">
        <v>2</v>
      </c>
      <c r="F119" s="11">
        <v>250</v>
      </c>
      <c r="G119" s="11">
        <f t="shared" si="1"/>
        <v>500</v>
      </c>
      <c r="H119" s="8" t="s">
        <v>19</v>
      </c>
      <c r="I119" s="8" t="s">
        <v>12</v>
      </c>
    </row>
    <row r="120" spans="1:9" x14ac:dyDescent="0.3">
      <c r="A120">
        <v>230419</v>
      </c>
      <c r="B120" s="2">
        <v>45045</v>
      </c>
      <c r="C120" t="s">
        <v>17</v>
      </c>
      <c r="D120" t="s">
        <v>13</v>
      </c>
      <c r="E120" s="13">
        <v>2</v>
      </c>
      <c r="F120" s="11">
        <v>500</v>
      </c>
      <c r="G120" s="11">
        <f t="shared" si="1"/>
        <v>1000</v>
      </c>
      <c r="H120" s="8" t="s">
        <v>19</v>
      </c>
      <c r="I120" s="8" t="s">
        <v>12</v>
      </c>
    </row>
    <row r="121" spans="1:9" x14ac:dyDescent="0.3">
      <c r="A121">
        <v>230420</v>
      </c>
      <c r="B121" s="2">
        <v>45046</v>
      </c>
      <c r="C121" t="s">
        <v>17</v>
      </c>
      <c r="D121" t="s">
        <v>29</v>
      </c>
      <c r="E121" s="13">
        <v>2</v>
      </c>
      <c r="F121" s="11">
        <v>250</v>
      </c>
      <c r="G121" s="11">
        <f t="shared" si="1"/>
        <v>500</v>
      </c>
      <c r="H121" s="8" t="s">
        <v>19</v>
      </c>
      <c r="I121" s="8" t="s">
        <v>12</v>
      </c>
    </row>
    <row r="122" spans="1:9" x14ac:dyDescent="0.3">
      <c r="A122">
        <v>230421</v>
      </c>
      <c r="B122" s="2">
        <v>45047</v>
      </c>
      <c r="C122" t="s">
        <v>21</v>
      </c>
      <c r="D122" t="s">
        <v>18</v>
      </c>
      <c r="E122" s="13">
        <v>2</v>
      </c>
      <c r="F122" s="11">
        <v>450</v>
      </c>
      <c r="G122" s="11">
        <f t="shared" si="1"/>
        <v>900</v>
      </c>
      <c r="H122" s="8" t="s">
        <v>19</v>
      </c>
      <c r="I122" s="8" t="s">
        <v>12</v>
      </c>
    </row>
    <row r="123" spans="1:9" x14ac:dyDescent="0.3">
      <c r="A123">
        <v>230422</v>
      </c>
      <c r="B123" s="2">
        <v>45048</v>
      </c>
      <c r="C123" t="s">
        <v>23</v>
      </c>
      <c r="D123" t="s">
        <v>10</v>
      </c>
      <c r="E123" s="13">
        <v>2</v>
      </c>
      <c r="F123" s="11">
        <v>250</v>
      </c>
      <c r="G123" s="11">
        <f t="shared" si="1"/>
        <v>500</v>
      </c>
      <c r="H123" s="8" t="s">
        <v>11</v>
      </c>
      <c r="I123" s="8" t="s">
        <v>12</v>
      </c>
    </row>
    <row r="124" spans="1:9" x14ac:dyDescent="0.3">
      <c r="A124">
        <v>230423</v>
      </c>
      <c r="B124" s="2">
        <v>45049</v>
      </c>
      <c r="C124" t="s">
        <v>24</v>
      </c>
      <c r="D124" t="s">
        <v>30</v>
      </c>
      <c r="E124" s="13">
        <v>1</v>
      </c>
      <c r="F124" s="11">
        <v>499</v>
      </c>
      <c r="G124" s="11">
        <f t="shared" si="1"/>
        <v>499</v>
      </c>
      <c r="H124" s="8" t="s">
        <v>19</v>
      </c>
      <c r="I124" s="8" t="s">
        <v>12</v>
      </c>
    </row>
    <row r="125" spans="1:9" x14ac:dyDescent="0.3">
      <c r="A125">
        <v>230424</v>
      </c>
      <c r="B125" s="2">
        <v>45050</v>
      </c>
      <c r="C125" t="s">
        <v>27</v>
      </c>
      <c r="D125" t="s">
        <v>13</v>
      </c>
      <c r="E125" s="13">
        <v>1</v>
      </c>
      <c r="F125" s="11">
        <v>500</v>
      </c>
      <c r="G125" s="11">
        <f t="shared" si="1"/>
        <v>500</v>
      </c>
      <c r="H125" s="8" t="s">
        <v>19</v>
      </c>
      <c r="I125" s="8" t="s">
        <v>12</v>
      </c>
    </row>
    <row r="126" spans="1:9" x14ac:dyDescent="0.3">
      <c r="A126">
        <v>230425</v>
      </c>
      <c r="B126" s="2">
        <v>45051</v>
      </c>
      <c r="C126" t="s">
        <v>14</v>
      </c>
      <c r="D126" t="s">
        <v>18</v>
      </c>
      <c r="E126" s="13">
        <v>2</v>
      </c>
      <c r="F126" s="11">
        <v>450</v>
      </c>
      <c r="G126" s="11">
        <f t="shared" si="1"/>
        <v>900</v>
      </c>
      <c r="H126" s="8" t="s">
        <v>19</v>
      </c>
      <c r="I126" s="8" t="s">
        <v>12</v>
      </c>
    </row>
    <row r="127" spans="1:9" x14ac:dyDescent="0.3">
      <c r="A127">
        <v>230426</v>
      </c>
      <c r="B127" s="2">
        <v>45052</v>
      </c>
      <c r="C127" s="3" t="s">
        <v>28</v>
      </c>
      <c r="D127" t="s">
        <v>10</v>
      </c>
      <c r="E127" s="13">
        <v>1</v>
      </c>
      <c r="F127" s="11">
        <v>250</v>
      </c>
      <c r="G127" s="11">
        <f t="shared" si="1"/>
        <v>250</v>
      </c>
      <c r="H127" s="8" t="s">
        <v>11</v>
      </c>
      <c r="I127" s="8" t="s">
        <v>31</v>
      </c>
    </row>
    <row r="128" spans="1:9" x14ac:dyDescent="0.3">
      <c r="A128">
        <v>230427</v>
      </c>
      <c r="B128" s="2">
        <v>45053</v>
      </c>
      <c r="C128" t="s">
        <v>9</v>
      </c>
      <c r="D128" t="s">
        <v>30</v>
      </c>
      <c r="E128" s="13">
        <v>1</v>
      </c>
      <c r="F128" s="11">
        <v>499</v>
      </c>
      <c r="G128" s="11">
        <f t="shared" si="1"/>
        <v>499</v>
      </c>
      <c r="H128" s="8" t="s">
        <v>19</v>
      </c>
      <c r="I128" s="8" t="s">
        <v>12</v>
      </c>
    </row>
    <row r="129" spans="1:9" x14ac:dyDescent="0.3">
      <c r="A129">
        <v>230428</v>
      </c>
      <c r="B129" s="2">
        <v>45054</v>
      </c>
      <c r="C129" t="s">
        <v>17</v>
      </c>
      <c r="D129" t="s">
        <v>18</v>
      </c>
      <c r="E129" s="13">
        <v>1</v>
      </c>
      <c r="F129" s="11">
        <v>450</v>
      </c>
      <c r="G129" s="11">
        <f t="shared" si="1"/>
        <v>450</v>
      </c>
      <c r="H129" s="8" t="s">
        <v>19</v>
      </c>
      <c r="I129" s="8" t="s">
        <v>12</v>
      </c>
    </row>
    <row r="130" spans="1:9" x14ac:dyDescent="0.3">
      <c r="A130">
        <v>230429</v>
      </c>
      <c r="B130" s="2">
        <v>45055</v>
      </c>
      <c r="C130" t="s">
        <v>23</v>
      </c>
      <c r="D130" t="s">
        <v>30</v>
      </c>
      <c r="E130" s="13">
        <v>1</v>
      </c>
      <c r="F130" s="11">
        <v>499</v>
      </c>
      <c r="G130" s="11">
        <f t="shared" si="1"/>
        <v>499</v>
      </c>
      <c r="H130" s="8" t="s">
        <v>19</v>
      </c>
      <c r="I130" s="8" t="s">
        <v>12</v>
      </c>
    </row>
    <row r="131" spans="1:9" x14ac:dyDescent="0.3">
      <c r="A131">
        <v>230430</v>
      </c>
      <c r="B131" s="2">
        <v>45056</v>
      </c>
      <c r="C131" t="s">
        <v>17</v>
      </c>
      <c r="D131" t="s">
        <v>13</v>
      </c>
      <c r="E131" s="13">
        <v>1</v>
      </c>
      <c r="F131" s="11">
        <v>500</v>
      </c>
      <c r="G131" s="11">
        <f t="shared" ref="G131:G194" si="2">PRODUCT(E131,F131)</f>
        <v>500</v>
      </c>
      <c r="H131" s="8" t="s">
        <v>19</v>
      </c>
      <c r="I131" s="8" t="s">
        <v>12</v>
      </c>
    </row>
    <row r="132" spans="1:9" x14ac:dyDescent="0.3">
      <c r="A132">
        <v>230431</v>
      </c>
      <c r="B132" s="2">
        <v>45057</v>
      </c>
      <c r="C132" t="s">
        <v>23</v>
      </c>
      <c r="D132" t="s">
        <v>22</v>
      </c>
      <c r="E132" s="13">
        <v>1</v>
      </c>
      <c r="F132" s="11">
        <v>250</v>
      </c>
      <c r="G132" s="11">
        <f t="shared" si="2"/>
        <v>250</v>
      </c>
      <c r="H132" s="8" t="s">
        <v>11</v>
      </c>
      <c r="I132" s="8" t="s">
        <v>12</v>
      </c>
    </row>
    <row r="133" spans="1:9" x14ac:dyDescent="0.3">
      <c r="A133">
        <v>230432</v>
      </c>
      <c r="B133" s="2">
        <v>45058</v>
      </c>
      <c r="C133" t="s">
        <v>9</v>
      </c>
      <c r="D133" t="s">
        <v>20</v>
      </c>
      <c r="E133" s="13">
        <v>3</v>
      </c>
      <c r="F133" s="11">
        <v>250</v>
      </c>
      <c r="G133" s="11">
        <f t="shared" si="2"/>
        <v>750</v>
      </c>
      <c r="H133" s="8" t="s">
        <v>19</v>
      </c>
      <c r="I133" s="8" t="s">
        <v>12</v>
      </c>
    </row>
    <row r="134" spans="1:9" x14ac:dyDescent="0.3">
      <c r="A134">
        <v>230433</v>
      </c>
      <c r="B134" s="2">
        <v>45059</v>
      </c>
      <c r="C134" t="s">
        <v>9</v>
      </c>
      <c r="D134" t="s">
        <v>10</v>
      </c>
      <c r="E134" s="13">
        <v>1</v>
      </c>
      <c r="F134" s="11">
        <v>250</v>
      </c>
      <c r="G134" s="11">
        <f t="shared" si="2"/>
        <v>250</v>
      </c>
      <c r="H134" s="8" t="s">
        <v>19</v>
      </c>
      <c r="I134" s="8" t="s">
        <v>12</v>
      </c>
    </row>
    <row r="135" spans="1:9" x14ac:dyDescent="0.3">
      <c r="A135">
        <v>230434</v>
      </c>
      <c r="B135" s="2">
        <v>45060</v>
      </c>
      <c r="C135" t="s">
        <v>27</v>
      </c>
      <c r="D135" t="s">
        <v>13</v>
      </c>
      <c r="E135" s="13">
        <v>1</v>
      </c>
      <c r="F135" s="11">
        <v>500</v>
      </c>
      <c r="G135" s="11">
        <f t="shared" si="2"/>
        <v>500</v>
      </c>
      <c r="H135" s="8" t="s">
        <v>19</v>
      </c>
      <c r="I135" s="8" t="s">
        <v>12</v>
      </c>
    </row>
    <row r="136" spans="1:9" x14ac:dyDescent="0.3">
      <c r="A136">
        <v>230435</v>
      </c>
      <c r="B136" s="2">
        <v>45061</v>
      </c>
      <c r="C136" t="s">
        <v>27</v>
      </c>
      <c r="D136" t="s">
        <v>15</v>
      </c>
      <c r="E136" s="13">
        <v>1</v>
      </c>
      <c r="F136" s="11">
        <v>350</v>
      </c>
      <c r="G136" s="11">
        <f t="shared" si="2"/>
        <v>350</v>
      </c>
      <c r="H136" s="8" t="s">
        <v>19</v>
      </c>
      <c r="I136" s="8" t="s">
        <v>12</v>
      </c>
    </row>
    <row r="137" spans="1:9" x14ac:dyDescent="0.3">
      <c r="A137">
        <v>230436</v>
      </c>
      <c r="B137" s="2">
        <v>45062</v>
      </c>
      <c r="C137" t="s">
        <v>17</v>
      </c>
      <c r="D137" t="s">
        <v>18</v>
      </c>
      <c r="E137" s="13">
        <v>1</v>
      </c>
      <c r="F137" s="11">
        <v>450</v>
      </c>
      <c r="G137" s="11">
        <f t="shared" si="2"/>
        <v>450</v>
      </c>
      <c r="H137" s="8" t="s">
        <v>19</v>
      </c>
      <c r="I137" s="8" t="s">
        <v>12</v>
      </c>
    </row>
    <row r="138" spans="1:9" x14ac:dyDescent="0.3">
      <c r="A138">
        <v>230437</v>
      </c>
      <c r="B138" s="2">
        <v>45063</v>
      </c>
      <c r="C138" t="s">
        <v>24</v>
      </c>
      <c r="D138" t="s">
        <v>20</v>
      </c>
      <c r="E138" s="13">
        <v>2</v>
      </c>
      <c r="F138" s="11">
        <v>250</v>
      </c>
      <c r="G138" s="11">
        <f t="shared" si="2"/>
        <v>500</v>
      </c>
      <c r="H138" s="8" t="s">
        <v>19</v>
      </c>
      <c r="I138" s="8" t="s">
        <v>12</v>
      </c>
    </row>
    <row r="139" spans="1:9" x14ac:dyDescent="0.3">
      <c r="A139">
        <v>230438</v>
      </c>
      <c r="B139" s="2">
        <v>45064</v>
      </c>
      <c r="C139" t="s">
        <v>9</v>
      </c>
      <c r="D139" t="s">
        <v>22</v>
      </c>
      <c r="E139" s="13">
        <v>2</v>
      </c>
      <c r="F139" s="11">
        <v>250</v>
      </c>
      <c r="G139" s="11">
        <f t="shared" si="2"/>
        <v>500</v>
      </c>
      <c r="H139" s="8" t="s">
        <v>16</v>
      </c>
      <c r="I139" s="8" t="s">
        <v>12</v>
      </c>
    </row>
    <row r="140" spans="1:9" x14ac:dyDescent="0.3">
      <c r="A140">
        <v>230439</v>
      </c>
      <c r="B140" s="2">
        <v>45065</v>
      </c>
      <c r="C140" t="s">
        <v>9</v>
      </c>
      <c r="D140" t="s">
        <v>10</v>
      </c>
      <c r="E140" s="13">
        <v>2</v>
      </c>
      <c r="F140" s="11">
        <v>250</v>
      </c>
      <c r="G140" s="11">
        <f t="shared" si="2"/>
        <v>500</v>
      </c>
      <c r="H140" s="8" t="s">
        <v>19</v>
      </c>
      <c r="I140" s="8" t="s">
        <v>12</v>
      </c>
    </row>
    <row r="141" spans="1:9" x14ac:dyDescent="0.3">
      <c r="A141">
        <v>230440</v>
      </c>
      <c r="B141" s="2">
        <v>45066</v>
      </c>
      <c r="C141" t="s">
        <v>9</v>
      </c>
      <c r="D141" t="s">
        <v>25</v>
      </c>
      <c r="E141" s="13">
        <v>2</v>
      </c>
      <c r="F141" s="11">
        <v>250</v>
      </c>
      <c r="G141" s="11">
        <f t="shared" si="2"/>
        <v>500</v>
      </c>
      <c r="H141" s="8" t="s">
        <v>19</v>
      </c>
      <c r="I141" s="8" t="s">
        <v>12</v>
      </c>
    </row>
    <row r="142" spans="1:9" x14ac:dyDescent="0.3">
      <c r="A142">
        <v>230441</v>
      </c>
      <c r="B142" s="2">
        <v>45067</v>
      </c>
      <c r="C142" t="s">
        <v>14</v>
      </c>
      <c r="D142" t="s">
        <v>13</v>
      </c>
      <c r="E142" s="13">
        <v>1</v>
      </c>
      <c r="F142" s="11">
        <v>500</v>
      </c>
      <c r="G142" s="11">
        <f t="shared" si="2"/>
        <v>500</v>
      </c>
      <c r="H142" s="8" t="s">
        <v>19</v>
      </c>
      <c r="I142" s="8" t="s">
        <v>12</v>
      </c>
    </row>
    <row r="143" spans="1:9" x14ac:dyDescent="0.3">
      <c r="A143">
        <v>230442</v>
      </c>
      <c r="B143" s="2">
        <v>45068</v>
      </c>
      <c r="C143" t="s">
        <v>17</v>
      </c>
      <c r="D143" t="s">
        <v>29</v>
      </c>
      <c r="E143" s="13">
        <v>2</v>
      </c>
      <c r="F143" s="11">
        <v>250</v>
      </c>
      <c r="G143" s="11">
        <f t="shared" si="2"/>
        <v>500</v>
      </c>
      <c r="H143" s="8" t="s">
        <v>11</v>
      </c>
      <c r="I143" s="8" t="s">
        <v>12</v>
      </c>
    </row>
    <row r="144" spans="1:9" x14ac:dyDescent="0.3">
      <c r="A144">
        <v>230443</v>
      </c>
      <c r="B144" s="2">
        <v>45069</v>
      </c>
      <c r="C144" s="3" t="s">
        <v>28</v>
      </c>
      <c r="D144" t="s">
        <v>18</v>
      </c>
      <c r="E144" s="13">
        <v>2</v>
      </c>
      <c r="F144" s="11">
        <v>450</v>
      </c>
      <c r="G144" s="11">
        <f t="shared" si="2"/>
        <v>900</v>
      </c>
      <c r="H144" s="8" t="s">
        <v>19</v>
      </c>
      <c r="I144" s="8" t="s">
        <v>12</v>
      </c>
    </row>
    <row r="145" spans="1:9" x14ac:dyDescent="0.3">
      <c r="A145">
        <v>230444</v>
      </c>
      <c r="B145" s="2">
        <v>45070</v>
      </c>
      <c r="C145" t="s">
        <v>21</v>
      </c>
      <c r="D145" t="s">
        <v>10</v>
      </c>
      <c r="E145" s="13">
        <v>2</v>
      </c>
      <c r="F145" s="11">
        <v>250</v>
      </c>
      <c r="G145" s="11">
        <f t="shared" si="2"/>
        <v>500</v>
      </c>
      <c r="H145" s="8" t="s">
        <v>19</v>
      </c>
      <c r="I145" s="8" t="s">
        <v>12</v>
      </c>
    </row>
    <row r="146" spans="1:9" x14ac:dyDescent="0.3">
      <c r="A146">
        <v>230445</v>
      </c>
      <c r="B146" s="2">
        <v>45071</v>
      </c>
      <c r="C146" t="s">
        <v>23</v>
      </c>
      <c r="D146" t="s">
        <v>30</v>
      </c>
      <c r="E146" s="13">
        <v>2</v>
      </c>
      <c r="F146" s="11">
        <v>499</v>
      </c>
      <c r="G146" s="11">
        <f t="shared" si="2"/>
        <v>998</v>
      </c>
      <c r="H146" s="8" t="s">
        <v>19</v>
      </c>
      <c r="I146" s="8" t="s">
        <v>12</v>
      </c>
    </row>
    <row r="147" spans="1:9" x14ac:dyDescent="0.3">
      <c r="A147">
        <v>230446</v>
      </c>
      <c r="B147" s="2">
        <v>45072</v>
      </c>
      <c r="C147" t="s">
        <v>24</v>
      </c>
      <c r="D147" t="s">
        <v>13</v>
      </c>
      <c r="E147" s="13">
        <v>2</v>
      </c>
      <c r="F147" s="11">
        <v>500</v>
      </c>
      <c r="G147" s="11">
        <f t="shared" si="2"/>
        <v>1000</v>
      </c>
      <c r="H147" s="8" t="s">
        <v>19</v>
      </c>
      <c r="I147" s="8" t="s">
        <v>12</v>
      </c>
    </row>
    <row r="148" spans="1:9" x14ac:dyDescent="0.3">
      <c r="A148">
        <v>230447</v>
      </c>
      <c r="B148" s="2">
        <v>45073</v>
      </c>
      <c r="C148" t="s">
        <v>27</v>
      </c>
      <c r="D148" t="s">
        <v>18</v>
      </c>
      <c r="E148" s="13">
        <v>3</v>
      </c>
      <c r="F148" s="11">
        <v>450</v>
      </c>
      <c r="G148" s="11">
        <f t="shared" si="2"/>
        <v>1350</v>
      </c>
      <c r="H148" s="8" t="s">
        <v>19</v>
      </c>
      <c r="I148" s="8" t="s">
        <v>12</v>
      </c>
    </row>
    <row r="149" spans="1:9" x14ac:dyDescent="0.3">
      <c r="A149">
        <v>230448</v>
      </c>
      <c r="B149" s="2">
        <v>45074</v>
      </c>
      <c r="C149" t="s">
        <v>14</v>
      </c>
      <c r="D149" t="s">
        <v>10</v>
      </c>
      <c r="E149" s="13">
        <v>2</v>
      </c>
      <c r="F149" s="11">
        <v>250</v>
      </c>
      <c r="G149" s="11">
        <f t="shared" si="2"/>
        <v>500</v>
      </c>
      <c r="H149" s="8" t="s">
        <v>11</v>
      </c>
      <c r="I149" s="8" t="s">
        <v>12</v>
      </c>
    </row>
    <row r="150" spans="1:9" x14ac:dyDescent="0.3">
      <c r="A150">
        <v>230449</v>
      </c>
      <c r="B150" s="2">
        <v>45075</v>
      </c>
      <c r="C150" t="s">
        <v>14</v>
      </c>
      <c r="D150" t="s">
        <v>30</v>
      </c>
      <c r="E150" s="13">
        <v>2</v>
      </c>
      <c r="F150" s="11">
        <v>499</v>
      </c>
      <c r="G150" s="11">
        <f t="shared" si="2"/>
        <v>998</v>
      </c>
      <c r="H150" s="8" t="s">
        <v>19</v>
      </c>
      <c r="I150" s="8" t="s">
        <v>12</v>
      </c>
    </row>
    <row r="151" spans="1:9" x14ac:dyDescent="0.3">
      <c r="A151">
        <v>230450</v>
      </c>
      <c r="B151" s="2">
        <v>45076</v>
      </c>
      <c r="C151" t="s">
        <v>9</v>
      </c>
      <c r="D151" t="s">
        <v>18</v>
      </c>
      <c r="E151" s="13">
        <v>2</v>
      </c>
      <c r="F151" s="11">
        <v>450</v>
      </c>
      <c r="G151" s="11">
        <f t="shared" si="2"/>
        <v>900</v>
      </c>
      <c r="H151" s="8" t="s">
        <v>19</v>
      </c>
      <c r="I151" s="8" t="s">
        <v>12</v>
      </c>
    </row>
    <row r="152" spans="1:9" x14ac:dyDescent="0.3">
      <c r="A152">
        <v>230451</v>
      </c>
      <c r="B152" s="2">
        <v>45077</v>
      </c>
      <c r="C152" t="s">
        <v>17</v>
      </c>
      <c r="D152" t="s">
        <v>30</v>
      </c>
      <c r="E152" s="13">
        <v>1</v>
      </c>
      <c r="F152" s="11">
        <v>499</v>
      </c>
      <c r="G152" s="11">
        <f t="shared" si="2"/>
        <v>499</v>
      </c>
      <c r="H152" s="8" t="s">
        <v>16</v>
      </c>
      <c r="I152" s="8" t="s">
        <v>12</v>
      </c>
    </row>
    <row r="153" spans="1:9" x14ac:dyDescent="0.3">
      <c r="A153">
        <v>230452</v>
      </c>
      <c r="B153" s="2">
        <v>45078</v>
      </c>
      <c r="C153" t="s">
        <v>23</v>
      </c>
      <c r="D153" t="s">
        <v>13</v>
      </c>
      <c r="E153" s="13">
        <v>1</v>
      </c>
      <c r="F153" s="11">
        <v>500</v>
      </c>
      <c r="G153" s="11">
        <f t="shared" si="2"/>
        <v>500</v>
      </c>
      <c r="H153" s="8" t="s">
        <v>19</v>
      </c>
      <c r="I153" s="8" t="s">
        <v>12</v>
      </c>
    </row>
    <row r="154" spans="1:9" x14ac:dyDescent="0.3">
      <c r="A154">
        <v>230453</v>
      </c>
      <c r="B154" s="2">
        <v>45079</v>
      </c>
      <c r="C154" t="s">
        <v>17</v>
      </c>
      <c r="D154" t="s">
        <v>22</v>
      </c>
      <c r="E154" s="13">
        <v>1</v>
      </c>
      <c r="F154" s="11">
        <v>250</v>
      </c>
      <c r="G154" s="11">
        <f t="shared" si="2"/>
        <v>250</v>
      </c>
      <c r="H154" s="8" t="s">
        <v>19</v>
      </c>
      <c r="I154" s="8" t="s">
        <v>12</v>
      </c>
    </row>
    <row r="155" spans="1:9" x14ac:dyDescent="0.3">
      <c r="A155">
        <v>230454</v>
      </c>
      <c r="B155" s="2">
        <v>45080</v>
      </c>
      <c r="C155" t="s">
        <v>23</v>
      </c>
      <c r="D155" t="s">
        <v>20</v>
      </c>
      <c r="E155" s="13">
        <v>1</v>
      </c>
      <c r="F155" s="11">
        <v>250</v>
      </c>
      <c r="G155" s="11">
        <f t="shared" si="2"/>
        <v>250</v>
      </c>
      <c r="H155" s="8" t="s">
        <v>11</v>
      </c>
      <c r="I155" s="8" t="s">
        <v>12</v>
      </c>
    </row>
    <row r="156" spans="1:9" x14ac:dyDescent="0.3">
      <c r="A156">
        <v>230455</v>
      </c>
      <c r="B156" s="2">
        <v>45081</v>
      </c>
      <c r="C156" t="s">
        <v>9</v>
      </c>
      <c r="D156" t="s">
        <v>10</v>
      </c>
      <c r="E156" s="13">
        <v>1</v>
      </c>
      <c r="F156" s="11">
        <v>250</v>
      </c>
      <c r="G156" s="11">
        <f t="shared" si="2"/>
        <v>250</v>
      </c>
      <c r="H156" s="8" t="s">
        <v>19</v>
      </c>
      <c r="I156" s="8" t="s">
        <v>12</v>
      </c>
    </row>
    <row r="157" spans="1:9" x14ac:dyDescent="0.3">
      <c r="A157">
        <v>230456</v>
      </c>
      <c r="B157" s="2">
        <v>45082</v>
      </c>
      <c r="C157" t="s">
        <v>9</v>
      </c>
      <c r="D157" t="s">
        <v>13</v>
      </c>
      <c r="E157" s="13">
        <v>2</v>
      </c>
      <c r="F157" s="11">
        <v>500</v>
      </c>
      <c r="G157" s="11">
        <f t="shared" si="2"/>
        <v>1000</v>
      </c>
      <c r="H157" s="8" t="s">
        <v>19</v>
      </c>
      <c r="I157" s="8" t="s">
        <v>12</v>
      </c>
    </row>
    <row r="158" spans="1:9" x14ac:dyDescent="0.3">
      <c r="A158">
        <v>230457</v>
      </c>
      <c r="B158" s="2">
        <v>45083</v>
      </c>
      <c r="C158" t="s">
        <v>27</v>
      </c>
      <c r="D158" t="s">
        <v>15</v>
      </c>
      <c r="E158" s="13">
        <v>1</v>
      </c>
      <c r="F158" s="11">
        <v>350</v>
      </c>
      <c r="G158" s="11">
        <f t="shared" si="2"/>
        <v>350</v>
      </c>
      <c r="H158" s="8" t="s">
        <v>19</v>
      </c>
      <c r="I158" s="8" t="s">
        <v>12</v>
      </c>
    </row>
    <row r="159" spans="1:9" x14ac:dyDescent="0.3">
      <c r="A159">
        <v>230458</v>
      </c>
      <c r="B159" s="2">
        <v>45084</v>
      </c>
      <c r="C159" t="s">
        <v>27</v>
      </c>
      <c r="D159" t="s">
        <v>18</v>
      </c>
      <c r="E159" s="13">
        <v>1</v>
      </c>
      <c r="F159" s="11">
        <v>450</v>
      </c>
      <c r="G159" s="11">
        <f t="shared" si="2"/>
        <v>450</v>
      </c>
      <c r="H159" s="8" t="s">
        <v>16</v>
      </c>
      <c r="I159" s="8" t="s">
        <v>12</v>
      </c>
    </row>
    <row r="160" spans="1:9" x14ac:dyDescent="0.3">
      <c r="A160">
        <v>230459</v>
      </c>
      <c r="B160" s="2">
        <v>45085</v>
      </c>
      <c r="C160" t="s">
        <v>17</v>
      </c>
      <c r="D160" t="s">
        <v>20</v>
      </c>
      <c r="E160" s="13">
        <v>1</v>
      </c>
      <c r="F160" s="11">
        <v>250</v>
      </c>
      <c r="G160" s="11">
        <f t="shared" si="2"/>
        <v>250</v>
      </c>
      <c r="H160" s="8" t="s">
        <v>19</v>
      </c>
      <c r="I160" s="8" t="s">
        <v>12</v>
      </c>
    </row>
    <row r="161" spans="1:9" x14ac:dyDescent="0.3">
      <c r="A161">
        <v>230460</v>
      </c>
      <c r="B161" s="2">
        <v>45086</v>
      </c>
      <c r="C161" t="s">
        <v>24</v>
      </c>
      <c r="D161" t="s">
        <v>22</v>
      </c>
      <c r="E161" s="13">
        <v>1</v>
      </c>
      <c r="F161" s="11">
        <v>250</v>
      </c>
      <c r="G161" s="11">
        <f t="shared" si="2"/>
        <v>250</v>
      </c>
      <c r="H161" s="8" t="s">
        <v>19</v>
      </c>
      <c r="I161" s="8" t="s">
        <v>12</v>
      </c>
    </row>
    <row r="162" spans="1:9" x14ac:dyDescent="0.3">
      <c r="A162">
        <v>230461</v>
      </c>
      <c r="B162" s="2">
        <v>45087</v>
      </c>
      <c r="C162" t="s">
        <v>9</v>
      </c>
      <c r="D162" t="s">
        <v>10</v>
      </c>
      <c r="E162" s="13">
        <v>1</v>
      </c>
      <c r="F162" s="11">
        <v>250</v>
      </c>
      <c r="G162" s="11">
        <f t="shared" si="2"/>
        <v>250</v>
      </c>
      <c r="H162" s="8" t="s">
        <v>19</v>
      </c>
      <c r="I162" s="8" t="s">
        <v>12</v>
      </c>
    </row>
    <row r="163" spans="1:9" x14ac:dyDescent="0.3">
      <c r="A163">
        <v>230462</v>
      </c>
      <c r="B163" s="2">
        <v>45088</v>
      </c>
      <c r="C163" t="s">
        <v>9</v>
      </c>
      <c r="D163" t="s">
        <v>25</v>
      </c>
      <c r="E163" s="13">
        <v>1</v>
      </c>
      <c r="F163" s="11">
        <v>250</v>
      </c>
      <c r="G163" s="11">
        <f t="shared" si="2"/>
        <v>250</v>
      </c>
      <c r="H163" s="8" t="s">
        <v>19</v>
      </c>
      <c r="I163" s="8" t="s">
        <v>12</v>
      </c>
    </row>
    <row r="164" spans="1:9" x14ac:dyDescent="0.3">
      <c r="A164">
        <v>230463</v>
      </c>
      <c r="B164" s="2">
        <v>45089</v>
      </c>
      <c r="C164" t="s">
        <v>9</v>
      </c>
      <c r="D164" t="s">
        <v>13</v>
      </c>
      <c r="E164" s="13">
        <v>2</v>
      </c>
      <c r="F164" s="11">
        <v>500</v>
      </c>
      <c r="G164" s="11">
        <f t="shared" si="2"/>
        <v>1000</v>
      </c>
      <c r="H164" s="8" t="s">
        <v>16</v>
      </c>
      <c r="I164" s="8" t="s">
        <v>12</v>
      </c>
    </row>
    <row r="165" spans="1:9" x14ac:dyDescent="0.3">
      <c r="A165">
        <v>230464</v>
      </c>
      <c r="B165" s="2">
        <v>45090</v>
      </c>
      <c r="C165" t="s">
        <v>14</v>
      </c>
      <c r="D165" t="s">
        <v>29</v>
      </c>
      <c r="E165" s="13">
        <v>2</v>
      </c>
      <c r="F165" s="11">
        <v>250</v>
      </c>
      <c r="G165" s="11">
        <f t="shared" si="2"/>
        <v>500</v>
      </c>
      <c r="H165" s="8" t="s">
        <v>11</v>
      </c>
      <c r="I165" s="8" t="s">
        <v>12</v>
      </c>
    </row>
    <row r="166" spans="1:9" x14ac:dyDescent="0.3">
      <c r="A166">
        <v>230465</v>
      </c>
      <c r="B166" s="2">
        <v>45091</v>
      </c>
      <c r="C166" s="3" t="s">
        <v>28</v>
      </c>
      <c r="D166" t="s">
        <v>18</v>
      </c>
      <c r="E166" s="13">
        <v>1</v>
      </c>
      <c r="F166" s="11">
        <v>450</v>
      </c>
      <c r="G166" s="11">
        <f t="shared" si="2"/>
        <v>450</v>
      </c>
      <c r="H166" s="8" t="s">
        <v>19</v>
      </c>
      <c r="I166" s="8" t="s">
        <v>12</v>
      </c>
    </row>
    <row r="167" spans="1:9" x14ac:dyDescent="0.3">
      <c r="A167">
        <v>230466</v>
      </c>
      <c r="B167" s="2">
        <v>45092</v>
      </c>
      <c r="C167" t="s">
        <v>17</v>
      </c>
      <c r="D167" t="s">
        <v>10</v>
      </c>
      <c r="E167" s="13">
        <v>2</v>
      </c>
      <c r="F167" s="11">
        <v>250</v>
      </c>
      <c r="G167" s="11">
        <f t="shared" si="2"/>
        <v>500</v>
      </c>
      <c r="H167" s="8" t="s">
        <v>19</v>
      </c>
      <c r="I167" s="8" t="s">
        <v>12</v>
      </c>
    </row>
    <row r="168" spans="1:9" x14ac:dyDescent="0.3">
      <c r="A168">
        <v>230467</v>
      </c>
      <c r="B168" s="2">
        <v>45093</v>
      </c>
      <c r="C168" t="s">
        <v>21</v>
      </c>
      <c r="D168" t="s">
        <v>30</v>
      </c>
      <c r="E168" s="13">
        <v>2</v>
      </c>
      <c r="F168" s="11">
        <v>499</v>
      </c>
      <c r="G168" s="11">
        <f t="shared" si="2"/>
        <v>998</v>
      </c>
      <c r="H168" s="8" t="s">
        <v>19</v>
      </c>
      <c r="I168" s="8" t="s">
        <v>12</v>
      </c>
    </row>
    <row r="169" spans="1:9" x14ac:dyDescent="0.3">
      <c r="A169">
        <v>230468</v>
      </c>
      <c r="B169" s="2">
        <v>45094</v>
      </c>
      <c r="C169" t="s">
        <v>23</v>
      </c>
      <c r="D169" t="s">
        <v>13</v>
      </c>
      <c r="E169" s="13">
        <v>2</v>
      </c>
      <c r="F169" s="11">
        <v>500</v>
      </c>
      <c r="G169" s="11">
        <f t="shared" si="2"/>
        <v>1000</v>
      </c>
      <c r="H169" s="8" t="s">
        <v>19</v>
      </c>
      <c r="I169" s="8" t="s">
        <v>32</v>
      </c>
    </row>
    <row r="170" spans="1:9" x14ac:dyDescent="0.3">
      <c r="A170">
        <v>230469</v>
      </c>
      <c r="B170" s="2">
        <v>45095</v>
      </c>
      <c r="C170" t="s">
        <v>24</v>
      </c>
      <c r="D170" t="s">
        <v>18</v>
      </c>
      <c r="E170" s="13">
        <v>2</v>
      </c>
      <c r="F170" s="11">
        <v>450</v>
      </c>
      <c r="G170" s="11">
        <f t="shared" si="2"/>
        <v>900</v>
      </c>
      <c r="H170" s="8" t="s">
        <v>19</v>
      </c>
      <c r="I170" s="8" t="s">
        <v>12</v>
      </c>
    </row>
    <row r="171" spans="1:9" x14ac:dyDescent="0.3">
      <c r="A171">
        <v>230470</v>
      </c>
      <c r="B171" s="2">
        <v>45096</v>
      </c>
      <c r="C171" t="s">
        <v>27</v>
      </c>
      <c r="D171" t="s">
        <v>10</v>
      </c>
      <c r="E171" s="13">
        <v>2</v>
      </c>
      <c r="F171" s="11">
        <v>250</v>
      </c>
      <c r="G171" s="11">
        <f t="shared" si="2"/>
        <v>500</v>
      </c>
      <c r="H171" s="8" t="s">
        <v>19</v>
      </c>
      <c r="I171" s="8" t="s">
        <v>12</v>
      </c>
    </row>
    <row r="172" spans="1:9" x14ac:dyDescent="0.3">
      <c r="A172">
        <v>230471</v>
      </c>
      <c r="B172" s="2">
        <v>45097</v>
      </c>
      <c r="C172" t="s">
        <v>14</v>
      </c>
      <c r="D172" t="s">
        <v>30</v>
      </c>
      <c r="E172" s="13">
        <v>1</v>
      </c>
      <c r="F172" s="11">
        <v>499</v>
      </c>
      <c r="G172" s="11">
        <f t="shared" si="2"/>
        <v>499</v>
      </c>
      <c r="H172" s="8" t="s">
        <v>19</v>
      </c>
      <c r="I172" s="8" t="s">
        <v>12</v>
      </c>
    </row>
    <row r="173" spans="1:9" x14ac:dyDescent="0.3">
      <c r="A173">
        <v>230472</v>
      </c>
      <c r="B173" s="2">
        <v>45098</v>
      </c>
      <c r="C173" t="s">
        <v>14</v>
      </c>
      <c r="D173" t="s">
        <v>18</v>
      </c>
      <c r="E173" s="13">
        <v>1</v>
      </c>
      <c r="F173" s="11">
        <v>450</v>
      </c>
      <c r="G173" s="11">
        <f t="shared" si="2"/>
        <v>450</v>
      </c>
      <c r="H173" s="8" t="s">
        <v>19</v>
      </c>
      <c r="I173" s="8" t="s">
        <v>12</v>
      </c>
    </row>
    <row r="174" spans="1:9" x14ac:dyDescent="0.3">
      <c r="A174">
        <v>230473</v>
      </c>
      <c r="B174" s="2">
        <v>45099</v>
      </c>
      <c r="C174" t="s">
        <v>9</v>
      </c>
      <c r="D174" t="s">
        <v>30</v>
      </c>
      <c r="E174" s="13">
        <v>1</v>
      </c>
      <c r="F174" s="11">
        <v>499</v>
      </c>
      <c r="G174" s="11">
        <f t="shared" si="2"/>
        <v>499</v>
      </c>
      <c r="H174" s="8" t="s">
        <v>19</v>
      </c>
      <c r="I174" s="8" t="s">
        <v>12</v>
      </c>
    </row>
    <row r="175" spans="1:9" x14ac:dyDescent="0.3">
      <c r="A175">
        <v>230474</v>
      </c>
      <c r="B175" s="2">
        <v>45100</v>
      </c>
      <c r="C175" t="s">
        <v>17</v>
      </c>
      <c r="D175" t="s">
        <v>13</v>
      </c>
      <c r="E175" s="13">
        <v>2</v>
      </c>
      <c r="F175" s="11">
        <v>500</v>
      </c>
      <c r="G175" s="11">
        <f t="shared" si="2"/>
        <v>1000</v>
      </c>
      <c r="H175" s="8" t="s">
        <v>11</v>
      </c>
      <c r="I175" s="8" t="s">
        <v>12</v>
      </c>
    </row>
    <row r="176" spans="1:9" x14ac:dyDescent="0.3">
      <c r="A176">
        <v>230475</v>
      </c>
      <c r="B176" s="2">
        <v>45101</v>
      </c>
      <c r="C176" t="s">
        <v>23</v>
      </c>
      <c r="D176" t="s">
        <v>22</v>
      </c>
      <c r="E176" s="13">
        <v>1</v>
      </c>
      <c r="F176" s="11">
        <v>250</v>
      </c>
      <c r="G176" s="11">
        <f t="shared" si="2"/>
        <v>250</v>
      </c>
      <c r="H176" s="8" t="s">
        <v>19</v>
      </c>
      <c r="I176" s="8" t="s">
        <v>12</v>
      </c>
    </row>
    <row r="177" spans="1:9" x14ac:dyDescent="0.3">
      <c r="A177">
        <v>230476</v>
      </c>
      <c r="B177" s="2">
        <v>45102</v>
      </c>
      <c r="C177" t="s">
        <v>17</v>
      </c>
      <c r="D177" t="s">
        <v>20</v>
      </c>
      <c r="E177" s="13">
        <v>1</v>
      </c>
      <c r="F177" s="11">
        <v>250</v>
      </c>
      <c r="G177" s="11">
        <f t="shared" si="2"/>
        <v>250</v>
      </c>
      <c r="H177" s="8" t="s">
        <v>16</v>
      </c>
      <c r="I177" s="8" t="s">
        <v>12</v>
      </c>
    </row>
    <row r="178" spans="1:9" x14ac:dyDescent="0.3">
      <c r="A178">
        <v>230477</v>
      </c>
      <c r="B178" s="2">
        <v>45103</v>
      </c>
      <c r="C178" t="s">
        <v>23</v>
      </c>
      <c r="D178" t="s">
        <v>10</v>
      </c>
      <c r="E178" s="13">
        <v>1</v>
      </c>
      <c r="F178" s="11">
        <v>250</v>
      </c>
      <c r="G178" s="11">
        <f t="shared" si="2"/>
        <v>250</v>
      </c>
      <c r="H178" s="8" t="s">
        <v>19</v>
      </c>
      <c r="I178" s="8" t="s">
        <v>12</v>
      </c>
    </row>
    <row r="179" spans="1:9" x14ac:dyDescent="0.3">
      <c r="A179">
        <v>230478</v>
      </c>
      <c r="B179" s="2">
        <v>45104</v>
      </c>
      <c r="C179" t="s">
        <v>9</v>
      </c>
      <c r="D179" t="s">
        <v>13</v>
      </c>
      <c r="E179" s="13">
        <v>1</v>
      </c>
      <c r="F179" s="11">
        <v>500</v>
      </c>
      <c r="G179" s="11">
        <f t="shared" si="2"/>
        <v>500</v>
      </c>
      <c r="H179" s="8" t="s">
        <v>19</v>
      </c>
      <c r="I179" s="8" t="s">
        <v>12</v>
      </c>
    </row>
    <row r="180" spans="1:9" x14ac:dyDescent="0.3">
      <c r="A180">
        <v>230479</v>
      </c>
      <c r="B180" s="2">
        <v>45105</v>
      </c>
      <c r="C180" t="s">
        <v>9</v>
      </c>
      <c r="D180" t="s">
        <v>15</v>
      </c>
      <c r="E180" s="13">
        <v>1</v>
      </c>
      <c r="F180" s="11">
        <v>350</v>
      </c>
      <c r="G180" s="11">
        <f t="shared" si="2"/>
        <v>350</v>
      </c>
      <c r="H180" s="8" t="s">
        <v>19</v>
      </c>
      <c r="I180" s="8" t="s">
        <v>31</v>
      </c>
    </row>
    <row r="181" spans="1:9" x14ac:dyDescent="0.3">
      <c r="A181">
        <v>230480</v>
      </c>
      <c r="B181" s="2">
        <v>45106</v>
      </c>
      <c r="C181" t="s">
        <v>27</v>
      </c>
      <c r="D181" t="s">
        <v>18</v>
      </c>
      <c r="E181" s="13">
        <v>3</v>
      </c>
      <c r="F181" s="11">
        <v>450</v>
      </c>
      <c r="G181" s="11">
        <f t="shared" si="2"/>
        <v>1350</v>
      </c>
      <c r="H181" s="8" t="s">
        <v>19</v>
      </c>
      <c r="I181" s="8" t="s">
        <v>12</v>
      </c>
    </row>
    <row r="182" spans="1:9" x14ac:dyDescent="0.3">
      <c r="A182">
        <v>230481</v>
      </c>
      <c r="B182" s="2">
        <v>45107</v>
      </c>
      <c r="C182" t="s">
        <v>27</v>
      </c>
      <c r="D182" t="s">
        <v>20</v>
      </c>
      <c r="E182" s="13">
        <v>1</v>
      </c>
      <c r="F182" s="11">
        <v>250</v>
      </c>
      <c r="G182" s="11">
        <f t="shared" si="2"/>
        <v>250</v>
      </c>
      <c r="H182" s="8" t="s">
        <v>19</v>
      </c>
      <c r="I182" s="8" t="s">
        <v>12</v>
      </c>
    </row>
    <row r="183" spans="1:9" x14ac:dyDescent="0.3">
      <c r="A183">
        <v>230482</v>
      </c>
      <c r="B183" s="2">
        <v>45108</v>
      </c>
      <c r="C183" t="s">
        <v>17</v>
      </c>
      <c r="D183" t="s">
        <v>22</v>
      </c>
      <c r="E183" s="13">
        <v>1</v>
      </c>
      <c r="F183" s="11">
        <v>250</v>
      </c>
      <c r="G183" s="11">
        <f t="shared" si="2"/>
        <v>250</v>
      </c>
      <c r="H183" s="8" t="s">
        <v>19</v>
      </c>
      <c r="I183" s="8" t="s">
        <v>12</v>
      </c>
    </row>
    <row r="184" spans="1:9" x14ac:dyDescent="0.3">
      <c r="A184">
        <v>230483</v>
      </c>
      <c r="B184" s="2">
        <v>45109</v>
      </c>
      <c r="C184" t="s">
        <v>24</v>
      </c>
      <c r="D184" t="s">
        <v>10</v>
      </c>
      <c r="E184" s="13">
        <v>1</v>
      </c>
      <c r="F184" s="11">
        <v>250</v>
      </c>
      <c r="G184" s="11">
        <f t="shared" si="2"/>
        <v>250</v>
      </c>
      <c r="H184" s="8" t="s">
        <v>11</v>
      </c>
      <c r="I184" s="8" t="s">
        <v>12</v>
      </c>
    </row>
    <row r="185" spans="1:9" x14ac:dyDescent="0.3">
      <c r="A185">
        <v>230484</v>
      </c>
      <c r="B185" s="2">
        <v>45110</v>
      </c>
      <c r="C185" t="s">
        <v>9</v>
      </c>
      <c r="D185" t="s">
        <v>25</v>
      </c>
      <c r="E185" s="13">
        <v>3</v>
      </c>
      <c r="F185" s="11">
        <v>250</v>
      </c>
      <c r="G185" s="11">
        <f t="shared" si="2"/>
        <v>750</v>
      </c>
      <c r="H185" s="8" t="s">
        <v>19</v>
      </c>
      <c r="I185" s="8" t="s">
        <v>12</v>
      </c>
    </row>
    <row r="186" spans="1:9" x14ac:dyDescent="0.3">
      <c r="A186">
        <v>230485</v>
      </c>
      <c r="B186" s="2">
        <v>45111</v>
      </c>
      <c r="C186" t="s">
        <v>9</v>
      </c>
      <c r="D186" t="s">
        <v>13</v>
      </c>
      <c r="E186" s="13">
        <v>1</v>
      </c>
      <c r="F186" s="11">
        <v>500</v>
      </c>
      <c r="G186" s="11">
        <f t="shared" si="2"/>
        <v>500</v>
      </c>
      <c r="H186" s="8" t="s">
        <v>19</v>
      </c>
      <c r="I186" s="8" t="s">
        <v>12</v>
      </c>
    </row>
    <row r="187" spans="1:9" x14ac:dyDescent="0.3">
      <c r="A187">
        <v>230486</v>
      </c>
      <c r="B187" s="2">
        <v>45112</v>
      </c>
      <c r="C187" t="s">
        <v>9</v>
      </c>
      <c r="D187" t="s">
        <v>29</v>
      </c>
      <c r="E187" s="13">
        <v>2</v>
      </c>
      <c r="F187" s="11">
        <v>250</v>
      </c>
      <c r="G187" s="11">
        <f t="shared" si="2"/>
        <v>500</v>
      </c>
      <c r="H187" s="8" t="s">
        <v>16</v>
      </c>
      <c r="I187" s="8" t="s">
        <v>12</v>
      </c>
    </row>
    <row r="188" spans="1:9" x14ac:dyDescent="0.3">
      <c r="A188">
        <v>230487</v>
      </c>
      <c r="B188" s="2">
        <v>45113</v>
      </c>
      <c r="C188" t="s">
        <v>14</v>
      </c>
      <c r="D188" t="s">
        <v>18</v>
      </c>
      <c r="E188" s="13">
        <v>2</v>
      </c>
      <c r="F188" s="11">
        <v>450</v>
      </c>
      <c r="G188" s="11">
        <f t="shared" si="2"/>
        <v>900</v>
      </c>
      <c r="H188" s="8" t="s">
        <v>19</v>
      </c>
      <c r="I188" s="8" t="s">
        <v>12</v>
      </c>
    </row>
    <row r="189" spans="1:9" x14ac:dyDescent="0.3">
      <c r="A189">
        <v>230488</v>
      </c>
      <c r="B189" s="2">
        <v>45114</v>
      </c>
      <c r="C189" t="s">
        <v>17</v>
      </c>
      <c r="D189" t="s">
        <v>10</v>
      </c>
      <c r="E189" s="13">
        <v>2</v>
      </c>
      <c r="F189" s="11">
        <v>250</v>
      </c>
      <c r="G189" s="11">
        <f t="shared" si="2"/>
        <v>500</v>
      </c>
      <c r="H189" s="8" t="s">
        <v>11</v>
      </c>
      <c r="I189" s="8" t="s">
        <v>12</v>
      </c>
    </row>
    <row r="190" spans="1:9" x14ac:dyDescent="0.3">
      <c r="A190">
        <v>230489</v>
      </c>
      <c r="B190" s="2">
        <v>45115</v>
      </c>
      <c r="C190" t="s">
        <v>17</v>
      </c>
      <c r="D190" t="s">
        <v>30</v>
      </c>
      <c r="E190" s="13">
        <v>1</v>
      </c>
      <c r="F190" s="11">
        <v>499</v>
      </c>
      <c r="G190" s="11">
        <f t="shared" si="2"/>
        <v>499</v>
      </c>
      <c r="H190" s="8" t="s">
        <v>19</v>
      </c>
      <c r="I190" s="8" t="s">
        <v>12</v>
      </c>
    </row>
    <row r="191" spans="1:9" x14ac:dyDescent="0.3">
      <c r="A191">
        <v>230490</v>
      </c>
      <c r="B191" s="2">
        <v>45116</v>
      </c>
      <c r="C191" s="3" t="s">
        <v>28</v>
      </c>
      <c r="D191" t="s">
        <v>13</v>
      </c>
      <c r="E191" s="13">
        <v>2</v>
      </c>
      <c r="F191" s="11">
        <v>500</v>
      </c>
      <c r="G191" s="11">
        <f t="shared" si="2"/>
        <v>1000</v>
      </c>
      <c r="H191" s="8" t="s">
        <v>19</v>
      </c>
      <c r="I191" s="8" t="s">
        <v>12</v>
      </c>
    </row>
    <row r="192" spans="1:9" x14ac:dyDescent="0.3">
      <c r="A192">
        <v>230491</v>
      </c>
      <c r="B192" s="2">
        <v>45117</v>
      </c>
      <c r="C192" t="s">
        <v>23</v>
      </c>
      <c r="D192" t="s">
        <v>18</v>
      </c>
      <c r="E192" s="13">
        <v>2</v>
      </c>
      <c r="F192" s="11">
        <v>450</v>
      </c>
      <c r="G192" s="11">
        <f t="shared" si="2"/>
        <v>900</v>
      </c>
      <c r="H192" s="8" t="s">
        <v>19</v>
      </c>
      <c r="I192" s="8" t="s">
        <v>26</v>
      </c>
    </row>
    <row r="193" spans="1:9" x14ac:dyDescent="0.3">
      <c r="A193">
        <v>230492</v>
      </c>
      <c r="B193" s="2">
        <v>45118</v>
      </c>
      <c r="C193" t="s">
        <v>24</v>
      </c>
      <c r="D193" t="s">
        <v>10</v>
      </c>
      <c r="E193" s="13">
        <v>2</v>
      </c>
      <c r="F193" s="11">
        <v>250</v>
      </c>
      <c r="G193" s="11">
        <f t="shared" si="2"/>
        <v>500</v>
      </c>
      <c r="H193" s="8" t="s">
        <v>19</v>
      </c>
      <c r="I193" s="8" t="s">
        <v>12</v>
      </c>
    </row>
    <row r="194" spans="1:9" x14ac:dyDescent="0.3">
      <c r="A194">
        <v>230493</v>
      </c>
      <c r="B194" s="2">
        <v>45119</v>
      </c>
      <c r="C194" t="s">
        <v>27</v>
      </c>
      <c r="D194" t="s">
        <v>30</v>
      </c>
      <c r="E194" s="13">
        <v>2</v>
      </c>
      <c r="F194" s="11">
        <v>499</v>
      </c>
      <c r="G194" s="11">
        <f t="shared" si="2"/>
        <v>998</v>
      </c>
      <c r="H194" s="8" t="s">
        <v>19</v>
      </c>
      <c r="I194" s="8" t="s">
        <v>12</v>
      </c>
    </row>
    <row r="195" spans="1:9" x14ac:dyDescent="0.3">
      <c r="A195">
        <v>230494</v>
      </c>
      <c r="B195" s="2">
        <v>45120</v>
      </c>
      <c r="C195" t="s">
        <v>14</v>
      </c>
      <c r="D195" t="s">
        <v>18</v>
      </c>
      <c r="E195" s="13">
        <v>3</v>
      </c>
      <c r="F195" s="11">
        <v>450</v>
      </c>
      <c r="G195" s="11">
        <f t="shared" ref="G195:G258" si="3">PRODUCT(E195,F195)</f>
        <v>1350</v>
      </c>
      <c r="H195" s="8" t="s">
        <v>19</v>
      </c>
      <c r="I195" s="8" t="s">
        <v>12</v>
      </c>
    </row>
    <row r="196" spans="1:9" x14ac:dyDescent="0.3">
      <c r="A196">
        <v>230495</v>
      </c>
      <c r="B196" s="2">
        <v>45121</v>
      </c>
      <c r="C196" t="s">
        <v>14</v>
      </c>
      <c r="D196" t="s">
        <v>30</v>
      </c>
      <c r="E196" s="13">
        <v>2</v>
      </c>
      <c r="F196" s="11">
        <v>499</v>
      </c>
      <c r="G196" s="11">
        <f t="shared" si="3"/>
        <v>998</v>
      </c>
      <c r="H196" s="8" t="s">
        <v>16</v>
      </c>
      <c r="I196" s="8" t="s">
        <v>26</v>
      </c>
    </row>
    <row r="197" spans="1:9" x14ac:dyDescent="0.3">
      <c r="A197">
        <v>230496</v>
      </c>
      <c r="B197" s="2">
        <v>45122</v>
      </c>
      <c r="C197" t="s">
        <v>9</v>
      </c>
      <c r="D197" t="s">
        <v>13</v>
      </c>
      <c r="E197" s="13">
        <v>2</v>
      </c>
      <c r="F197" s="11">
        <v>500</v>
      </c>
      <c r="G197" s="11">
        <f t="shared" si="3"/>
        <v>1000</v>
      </c>
      <c r="H197" s="8" t="s">
        <v>19</v>
      </c>
      <c r="I197" s="8" t="s">
        <v>12</v>
      </c>
    </row>
    <row r="198" spans="1:9" x14ac:dyDescent="0.3">
      <c r="A198">
        <v>230497</v>
      </c>
      <c r="B198" s="2">
        <v>45123</v>
      </c>
      <c r="C198" t="s">
        <v>17</v>
      </c>
      <c r="D198" t="s">
        <v>22</v>
      </c>
      <c r="E198" s="13">
        <v>2</v>
      </c>
      <c r="F198" s="11">
        <v>250</v>
      </c>
      <c r="G198" s="11">
        <f t="shared" si="3"/>
        <v>500</v>
      </c>
      <c r="H198" s="8" t="s">
        <v>19</v>
      </c>
      <c r="I198" s="8" t="s">
        <v>12</v>
      </c>
    </row>
    <row r="199" spans="1:9" x14ac:dyDescent="0.3">
      <c r="A199">
        <v>230498</v>
      </c>
      <c r="B199" s="2">
        <v>45124</v>
      </c>
      <c r="C199" t="s">
        <v>23</v>
      </c>
      <c r="D199" t="s">
        <v>20</v>
      </c>
      <c r="E199" s="13">
        <v>2</v>
      </c>
      <c r="F199" s="11">
        <v>250</v>
      </c>
      <c r="G199" s="11">
        <f t="shared" si="3"/>
        <v>500</v>
      </c>
      <c r="H199" s="8" t="s">
        <v>19</v>
      </c>
      <c r="I199" s="8" t="s">
        <v>12</v>
      </c>
    </row>
    <row r="200" spans="1:9" x14ac:dyDescent="0.3">
      <c r="A200">
        <v>230499</v>
      </c>
      <c r="B200" s="2">
        <v>45125</v>
      </c>
      <c r="C200" t="s">
        <v>17</v>
      </c>
      <c r="D200" t="s">
        <v>10</v>
      </c>
      <c r="E200" s="13">
        <v>1</v>
      </c>
      <c r="F200" s="11">
        <v>250</v>
      </c>
      <c r="G200" s="11">
        <f t="shared" si="3"/>
        <v>250</v>
      </c>
      <c r="H200" s="8" t="s">
        <v>11</v>
      </c>
      <c r="I200" s="8" t="s">
        <v>12</v>
      </c>
    </row>
    <row r="201" spans="1:9" x14ac:dyDescent="0.3">
      <c r="A201">
        <v>230500</v>
      </c>
      <c r="B201" s="2">
        <v>45126</v>
      </c>
      <c r="C201" t="s">
        <v>23</v>
      </c>
      <c r="D201" t="s">
        <v>13</v>
      </c>
      <c r="E201" s="13">
        <v>1</v>
      </c>
      <c r="F201" s="11">
        <v>500</v>
      </c>
      <c r="G201" s="11">
        <f t="shared" si="3"/>
        <v>500</v>
      </c>
      <c r="H201" s="8" t="s">
        <v>19</v>
      </c>
      <c r="I201" s="8" t="s">
        <v>12</v>
      </c>
    </row>
    <row r="202" spans="1:9" x14ac:dyDescent="0.3">
      <c r="A202">
        <v>230501</v>
      </c>
      <c r="B202" s="2">
        <v>45127</v>
      </c>
      <c r="C202" t="s">
        <v>9</v>
      </c>
      <c r="D202" t="s">
        <v>15</v>
      </c>
      <c r="E202" s="13">
        <v>1</v>
      </c>
      <c r="F202" s="11">
        <v>350</v>
      </c>
      <c r="G202" s="11">
        <f t="shared" si="3"/>
        <v>350</v>
      </c>
      <c r="H202" s="8" t="s">
        <v>19</v>
      </c>
      <c r="I202" s="8" t="s">
        <v>12</v>
      </c>
    </row>
    <row r="203" spans="1:9" x14ac:dyDescent="0.3">
      <c r="A203">
        <v>230502</v>
      </c>
      <c r="B203" s="2">
        <v>45128</v>
      </c>
      <c r="C203" t="s">
        <v>9</v>
      </c>
      <c r="D203" t="s">
        <v>18</v>
      </c>
      <c r="E203" s="13">
        <v>1</v>
      </c>
      <c r="F203" s="11">
        <v>450</v>
      </c>
      <c r="G203" s="11">
        <f t="shared" si="3"/>
        <v>450</v>
      </c>
      <c r="H203" s="8" t="s">
        <v>19</v>
      </c>
      <c r="I203" s="8" t="s">
        <v>12</v>
      </c>
    </row>
    <row r="204" spans="1:9" x14ac:dyDescent="0.3">
      <c r="A204">
        <v>230503</v>
      </c>
      <c r="B204" s="2">
        <v>45129</v>
      </c>
      <c r="C204" t="s">
        <v>27</v>
      </c>
      <c r="D204" t="s">
        <v>20</v>
      </c>
      <c r="E204" s="13">
        <v>2</v>
      </c>
      <c r="F204" s="11">
        <v>250</v>
      </c>
      <c r="G204" s="11">
        <f t="shared" si="3"/>
        <v>500</v>
      </c>
      <c r="H204" s="8" t="s">
        <v>16</v>
      </c>
      <c r="I204" s="8" t="s">
        <v>12</v>
      </c>
    </row>
    <row r="205" spans="1:9" x14ac:dyDescent="0.3">
      <c r="A205">
        <v>230504</v>
      </c>
      <c r="B205" s="2">
        <v>45130</v>
      </c>
      <c r="C205" t="s">
        <v>27</v>
      </c>
      <c r="D205" t="s">
        <v>22</v>
      </c>
      <c r="E205" s="13">
        <v>1</v>
      </c>
      <c r="F205" s="11">
        <v>250</v>
      </c>
      <c r="G205" s="11">
        <f t="shared" si="3"/>
        <v>250</v>
      </c>
      <c r="H205" s="8" t="s">
        <v>19</v>
      </c>
      <c r="I205" s="8" t="s">
        <v>12</v>
      </c>
    </row>
    <row r="206" spans="1:9" x14ac:dyDescent="0.3">
      <c r="A206">
        <v>230505</v>
      </c>
      <c r="B206" s="2">
        <v>45131</v>
      </c>
      <c r="C206" t="s">
        <v>17</v>
      </c>
      <c r="D206" t="s">
        <v>10</v>
      </c>
      <c r="E206" s="13">
        <v>1</v>
      </c>
      <c r="F206" s="11">
        <v>250</v>
      </c>
      <c r="G206" s="11">
        <f t="shared" si="3"/>
        <v>250</v>
      </c>
      <c r="H206" s="8" t="s">
        <v>11</v>
      </c>
      <c r="I206" s="8" t="s">
        <v>12</v>
      </c>
    </row>
    <row r="207" spans="1:9" x14ac:dyDescent="0.3">
      <c r="A207">
        <v>230506</v>
      </c>
      <c r="B207" s="2">
        <v>45132</v>
      </c>
      <c r="C207" t="s">
        <v>24</v>
      </c>
      <c r="D207" t="s">
        <v>25</v>
      </c>
      <c r="E207" s="13">
        <v>1</v>
      </c>
      <c r="F207" s="11">
        <v>250</v>
      </c>
      <c r="G207" s="11">
        <f t="shared" si="3"/>
        <v>250</v>
      </c>
      <c r="H207" s="8" t="s">
        <v>19</v>
      </c>
      <c r="I207" s="8" t="s">
        <v>12</v>
      </c>
    </row>
    <row r="208" spans="1:9" x14ac:dyDescent="0.3">
      <c r="A208">
        <v>230507</v>
      </c>
      <c r="B208" s="2">
        <v>45133</v>
      </c>
      <c r="C208" t="s">
        <v>9</v>
      </c>
      <c r="D208" t="s">
        <v>13</v>
      </c>
      <c r="E208" s="13">
        <v>1</v>
      </c>
      <c r="F208" s="11">
        <v>500</v>
      </c>
      <c r="G208" s="11">
        <f t="shared" si="3"/>
        <v>500</v>
      </c>
      <c r="H208" s="8" t="s">
        <v>19</v>
      </c>
      <c r="I208" s="8" t="s">
        <v>12</v>
      </c>
    </row>
    <row r="209" spans="1:9" x14ac:dyDescent="0.3">
      <c r="A209">
        <v>230508</v>
      </c>
      <c r="B209" s="2">
        <v>45134</v>
      </c>
      <c r="C209" t="s">
        <v>9</v>
      </c>
      <c r="D209" t="s">
        <v>29</v>
      </c>
      <c r="E209" s="13">
        <v>1</v>
      </c>
      <c r="F209" s="11">
        <v>250</v>
      </c>
      <c r="G209" s="11">
        <f t="shared" si="3"/>
        <v>250</v>
      </c>
      <c r="H209" s="8" t="s">
        <v>16</v>
      </c>
      <c r="I209" s="8" t="s">
        <v>12</v>
      </c>
    </row>
    <row r="210" spans="1:9" x14ac:dyDescent="0.3">
      <c r="A210">
        <v>230509</v>
      </c>
      <c r="B210" s="2">
        <v>45135</v>
      </c>
      <c r="C210" t="s">
        <v>9</v>
      </c>
      <c r="D210" t="s">
        <v>18</v>
      </c>
      <c r="E210" s="13">
        <v>1</v>
      </c>
      <c r="F210" s="11">
        <v>450</v>
      </c>
      <c r="G210" s="11">
        <f t="shared" si="3"/>
        <v>450</v>
      </c>
      <c r="H210" s="8" t="s">
        <v>19</v>
      </c>
      <c r="I210" s="8" t="s">
        <v>12</v>
      </c>
    </row>
    <row r="211" spans="1:9" x14ac:dyDescent="0.3">
      <c r="A211">
        <v>230510</v>
      </c>
      <c r="B211" s="2">
        <v>45136</v>
      </c>
      <c r="C211" t="s">
        <v>14</v>
      </c>
      <c r="D211" t="s">
        <v>10</v>
      </c>
      <c r="E211" s="13">
        <v>1</v>
      </c>
      <c r="F211" s="11">
        <v>250</v>
      </c>
      <c r="G211" s="11">
        <f t="shared" si="3"/>
        <v>250</v>
      </c>
      <c r="H211" s="8" t="s">
        <v>19</v>
      </c>
      <c r="I211" s="8" t="s">
        <v>12</v>
      </c>
    </row>
    <row r="212" spans="1:9" x14ac:dyDescent="0.3">
      <c r="A212">
        <v>230511</v>
      </c>
      <c r="B212" s="2">
        <v>45137</v>
      </c>
      <c r="C212" t="s">
        <v>17</v>
      </c>
      <c r="D212" t="s">
        <v>30</v>
      </c>
      <c r="E212" s="13">
        <v>3</v>
      </c>
      <c r="F212" s="11">
        <v>499</v>
      </c>
      <c r="G212" s="11">
        <f t="shared" si="3"/>
        <v>1497</v>
      </c>
      <c r="H212" s="8" t="s">
        <v>11</v>
      </c>
      <c r="I212" s="8" t="s">
        <v>12</v>
      </c>
    </row>
    <row r="213" spans="1:9" x14ac:dyDescent="0.3">
      <c r="A213">
        <v>230512</v>
      </c>
      <c r="B213" s="2">
        <v>45138</v>
      </c>
      <c r="C213" t="s">
        <v>17</v>
      </c>
      <c r="D213" t="s">
        <v>13</v>
      </c>
      <c r="E213" s="13">
        <v>2</v>
      </c>
      <c r="F213" s="11">
        <v>500</v>
      </c>
      <c r="G213" s="11">
        <f t="shared" si="3"/>
        <v>1000</v>
      </c>
      <c r="H213" s="8" t="s">
        <v>19</v>
      </c>
      <c r="I213" s="8" t="s">
        <v>12</v>
      </c>
    </row>
    <row r="214" spans="1:9" x14ac:dyDescent="0.3">
      <c r="A214">
        <v>230513</v>
      </c>
      <c r="B214" s="2">
        <v>45139</v>
      </c>
      <c r="C214" t="s">
        <v>21</v>
      </c>
      <c r="D214" t="s">
        <v>18</v>
      </c>
      <c r="E214" s="13">
        <v>2</v>
      </c>
      <c r="F214" s="11">
        <v>250</v>
      </c>
      <c r="G214" s="11">
        <f t="shared" si="3"/>
        <v>500</v>
      </c>
      <c r="H214" s="8" t="s">
        <v>16</v>
      </c>
      <c r="I214" s="8" t="s">
        <v>12</v>
      </c>
    </row>
    <row r="215" spans="1:9" x14ac:dyDescent="0.3">
      <c r="A215">
        <v>230514</v>
      </c>
      <c r="B215" s="2">
        <v>45140</v>
      </c>
      <c r="C215" t="s">
        <v>23</v>
      </c>
      <c r="D215" t="s">
        <v>10</v>
      </c>
      <c r="E215" s="13">
        <v>2</v>
      </c>
      <c r="F215" s="11">
        <v>250</v>
      </c>
      <c r="G215" s="11">
        <f t="shared" si="3"/>
        <v>500</v>
      </c>
      <c r="H215" s="8" t="s">
        <v>19</v>
      </c>
      <c r="I215" s="8" t="s">
        <v>12</v>
      </c>
    </row>
    <row r="216" spans="1:9" x14ac:dyDescent="0.3">
      <c r="A216">
        <v>230515</v>
      </c>
      <c r="B216" s="2">
        <v>45141</v>
      </c>
      <c r="C216" t="s">
        <v>24</v>
      </c>
      <c r="D216" t="s">
        <v>30</v>
      </c>
      <c r="E216" s="13">
        <v>2</v>
      </c>
      <c r="F216" s="11">
        <v>499</v>
      </c>
      <c r="G216" s="11">
        <f t="shared" si="3"/>
        <v>998</v>
      </c>
      <c r="H216" s="8" t="s">
        <v>19</v>
      </c>
      <c r="I216" s="8" t="s">
        <v>12</v>
      </c>
    </row>
    <row r="217" spans="1:9" x14ac:dyDescent="0.3">
      <c r="A217">
        <v>230516</v>
      </c>
      <c r="B217" s="2">
        <v>45142</v>
      </c>
      <c r="C217" t="s">
        <v>27</v>
      </c>
      <c r="D217" t="s">
        <v>18</v>
      </c>
      <c r="E217" s="13">
        <v>2</v>
      </c>
      <c r="F217" s="11">
        <v>450</v>
      </c>
      <c r="G217" s="11">
        <f t="shared" si="3"/>
        <v>900</v>
      </c>
      <c r="H217" s="8" t="s">
        <v>19</v>
      </c>
      <c r="I217" s="8" t="s">
        <v>12</v>
      </c>
    </row>
    <row r="218" spans="1:9" x14ac:dyDescent="0.3">
      <c r="A218">
        <v>230517</v>
      </c>
      <c r="B218" s="2">
        <v>45143</v>
      </c>
      <c r="C218" s="3" t="s">
        <v>28</v>
      </c>
      <c r="D218" t="s">
        <v>30</v>
      </c>
      <c r="E218" s="13">
        <v>1</v>
      </c>
      <c r="F218" s="11">
        <v>499</v>
      </c>
      <c r="G218" s="11">
        <f t="shared" si="3"/>
        <v>499</v>
      </c>
      <c r="H218" s="8" t="s">
        <v>16</v>
      </c>
      <c r="I218" s="8" t="s">
        <v>12</v>
      </c>
    </row>
    <row r="219" spans="1:9" x14ac:dyDescent="0.3">
      <c r="A219">
        <v>230518</v>
      </c>
      <c r="B219" s="2">
        <v>45144</v>
      </c>
      <c r="C219" t="s">
        <v>14</v>
      </c>
      <c r="D219" t="s">
        <v>13</v>
      </c>
      <c r="E219" s="13">
        <v>2</v>
      </c>
      <c r="F219" s="11">
        <v>500</v>
      </c>
      <c r="G219" s="11">
        <f t="shared" si="3"/>
        <v>1000</v>
      </c>
      <c r="H219" s="8" t="s">
        <v>11</v>
      </c>
      <c r="I219" s="8" t="s">
        <v>12</v>
      </c>
    </row>
    <row r="220" spans="1:9" x14ac:dyDescent="0.3">
      <c r="A220">
        <v>230519</v>
      </c>
      <c r="B220" s="2">
        <v>45145</v>
      </c>
      <c r="C220" t="s">
        <v>9</v>
      </c>
      <c r="D220" t="s">
        <v>22</v>
      </c>
      <c r="E220" s="13">
        <v>2</v>
      </c>
      <c r="F220" s="11">
        <v>250</v>
      </c>
      <c r="G220" s="11">
        <f t="shared" si="3"/>
        <v>500</v>
      </c>
      <c r="H220" s="8" t="s">
        <v>19</v>
      </c>
      <c r="I220" s="8" t="s">
        <v>12</v>
      </c>
    </row>
    <row r="221" spans="1:9" x14ac:dyDescent="0.3">
      <c r="A221">
        <v>230520</v>
      </c>
      <c r="B221" s="2">
        <v>45146</v>
      </c>
      <c r="C221" t="s">
        <v>17</v>
      </c>
      <c r="D221" t="s">
        <v>20</v>
      </c>
      <c r="E221" s="13">
        <v>2</v>
      </c>
      <c r="F221" s="11">
        <v>250</v>
      </c>
      <c r="G221" s="11">
        <f t="shared" si="3"/>
        <v>500</v>
      </c>
      <c r="H221" s="8" t="s">
        <v>19</v>
      </c>
      <c r="I221" s="8" t="s">
        <v>12</v>
      </c>
    </row>
    <row r="222" spans="1:9" x14ac:dyDescent="0.3">
      <c r="A222">
        <v>230521</v>
      </c>
      <c r="B222" s="2">
        <v>45147</v>
      </c>
      <c r="C222" t="s">
        <v>23</v>
      </c>
      <c r="D222" t="s">
        <v>10</v>
      </c>
      <c r="E222" s="13">
        <v>1</v>
      </c>
      <c r="F222" s="11">
        <v>250</v>
      </c>
      <c r="G222" s="11">
        <f t="shared" si="3"/>
        <v>250</v>
      </c>
      <c r="H222" s="8" t="s">
        <v>19</v>
      </c>
      <c r="I222" s="8" t="s">
        <v>12</v>
      </c>
    </row>
    <row r="223" spans="1:9" x14ac:dyDescent="0.3">
      <c r="A223">
        <v>230522</v>
      </c>
      <c r="B223" s="2">
        <v>45148</v>
      </c>
      <c r="C223" t="s">
        <v>17</v>
      </c>
      <c r="D223" t="s">
        <v>13</v>
      </c>
      <c r="E223" s="13">
        <v>2</v>
      </c>
      <c r="F223" s="11">
        <v>500</v>
      </c>
      <c r="G223" s="11">
        <f t="shared" si="3"/>
        <v>1000</v>
      </c>
      <c r="H223" s="8" t="s">
        <v>19</v>
      </c>
      <c r="I223" s="8" t="s">
        <v>12</v>
      </c>
    </row>
    <row r="224" spans="1:9" x14ac:dyDescent="0.3">
      <c r="A224">
        <v>230523</v>
      </c>
      <c r="B224" s="2">
        <v>45149</v>
      </c>
      <c r="C224" t="s">
        <v>23</v>
      </c>
      <c r="D224" t="s">
        <v>15</v>
      </c>
      <c r="E224" s="13">
        <v>2</v>
      </c>
      <c r="F224" s="11">
        <v>350</v>
      </c>
      <c r="G224" s="11">
        <f t="shared" si="3"/>
        <v>700</v>
      </c>
      <c r="H224" s="8" t="s">
        <v>19</v>
      </c>
      <c r="I224" s="8" t="s">
        <v>12</v>
      </c>
    </row>
    <row r="225" spans="1:9" x14ac:dyDescent="0.3">
      <c r="A225">
        <v>230524</v>
      </c>
      <c r="B225" s="2">
        <v>45150</v>
      </c>
      <c r="C225" t="s">
        <v>9</v>
      </c>
      <c r="D225" t="s">
        <v>18</v>
      </c>
      <c r="E225" s="13">
        <v>2</v>
      </c>
      <c r="F225" s="11">
        <v>450</v>
      </c>
      <c r="G225" s="11">
        <f t="shared" si="3"/>
        <v>900</v>
      </c>
      <c r="H225" s="8" t="s">
        <v>11</v>
      </c>
      <c r="I225" s="8" t="s">
        <v>12</v>
      </c>
    </row>
    <row r="226" spans="1:9" x14ac:dyDescent="0.3">
      <c r="A226">
        <v>230525</v>
      </c>
      <c r="B226" s="2">
        <v>45151</v>
      </c>
      <c r="C226" t="s">
        <v>9</v>
      </c>
      <c r="D226" t="s">
        <v>20</v>
      </c>
      <c r="E226" s="13">
        <v>1</v>
      </c>
      <c r="F226" s="11">
        <v>250</v>
      </c>
      <c r="G226" s="11">
        <f t="shared" si="3"/>
        <v>250</v>
      </c>
      <c r="H226" s="8" t="s">
        <v>19</v>
      </c>
      <c r="I226" s="8" t="s">
        <v>12</v>
      </c>
    </row>
    <row r="227" spans="1:9" x14ac:dyDescent="0.3">
      <c r="A227">
        <v>230526</v>
      </c>
      <c r="B227" s="2">
        <v>45152</v>
      </c>
      <c r="C227" t="s">
        <v>27</v>
      </c>
      <c r="D227" t="s">
        <v>22</v>
      </c>
      <c r="E227" s="13">
        <v>1</v>
      </c>
      <c r="F227" s="11">
        <v>250</v>
      </c>
      <c r="G227" s="11">
        <f t="shared" si="3"/>
        <v>250</v>
      </c>
      <c r="H227" s="8" t="s">
        <v>19</v>
      </c>
      <c r="I227" s="8" t="s">
        <v>12</v>
      </c>
    </row>
    <row r="228" spans="1:9" x14ac:dyDescent="0.3">
      <c r="A228">
        <v>230527</v>
      </c>
      <c r="B228" s="2">
        <v>45153</v>
      </c>
      <c r="C228" t="s">
        <v>27</v>
      </c>
      <c r="D228" t="s">
        <v>10</v>
      </c>
      <c r="E228" s="13">
        <v>1</v>
      </c>
      <c r="F228" s="11">
        <v>250</v>
      </c>
      <c r="G228" s="11">
        <f t="shared" si="3"/>
        <v>250</v>
      </c>
      <c r="H228" s="8" t="s">
        <v>19</v>
      </c>
      <c r="I228" s="8" t="s">
        <v>12</v>
      </c>
    </row>
    <row r="229" spans="1:9" x14ac:dyDescent="0.3">
      <c r="A229">
        <v>230528</v>
      </c>
      <c r="B229" s="2">
        <v>45154</v>
      </c>
      <c r="C229" t="s">
        <v>17</v>
      </c>
      <c r="D229" t="s">
        <v>25</v>
      </c>
      <c r="E229" s="13">
        <v>1</v>
      </c>
      <c r="F229" s="11">
        <v>250</v>
      </c>
      <c r="G229" s="11">
        <f t="shared" si="3"/>
        <v>250</v>
      </c>
      <c r="H229" s="8" t="s">
        <v>19</v>
      </c>
      <c r="I229" s="8" t="s">
        <v>12</v>
      </c>
    </row>
    <row r="230" spans="1:9" x14ac:dyDescent="0.3">
      <c r="A230">
        <v>230529</v>
      </c>
      <c r="B230" s="2">
        <v>45155</v>
      </c>
      <c r="C230" t="s">
        <v>24</v>
      </c>
      <c r="D230" t="s">
        <v>13</v>
      </c>
      <c r="E230" s="13">
        <v>1</v>
      </c>
      <c r="F230" s="11">
        <v>500</v>
      </c>
      <c r="G230" s="11">
        <f t="shared" si="3"/>
        <v>500</v>
      </c>
      <c r="H230" s="8" t="s">
        <v>11</v>
      </c>
      <c r="I230" s="8" t="s">
        <v>12</v>
      </c>
    </row>
    <row r="231" spans="1:9" x14ac:dyDescent="0.3">
      <c r="A231">
        <v>230530</v>
      </c>
      <c r="B231" s="2">
        <v>45156</v>
      </c>
      <c r="C231" t="s">
        <v>9</v>
      </c>
      <c r="D231" t="s">
        <v>29</v>
      </c>
      <c r="E231" s="13">
        <v>2</v>
      </c>
      <c r="F231" s="11">
        <v>250</v>
      </c>
      <c r="G231" s="11">
        <f t="shared" si="3"/>
        <v>500</v>
      </c>
      <c r="H231" s="8" t="s">
        <v>19</v>
      </c>
      <c r="I231" s="8" t="s">
        <v>12</v>
      </c>
    </row>
    <row r="232" spans="1:9" x14ac:dyDescent="0.3">
      <c r="A232">
        <v>230531</v>
      </c>
      <c r="B232" s="2">
        <v>45157</v>
      </c>
      <c r="C232" t="s">
        <v>9</v>
      </c>
      <c r="D232" t="s">
        <v>18</v>
      </c>
      <c r="E232" s="13">
        <v>1</v>
      </c>
      <c r="F232" s="11">
        <v>450</v>
      </c>
      <c r="G232" s="11">
        <f t="shared" si="3"/>
        <v>450</v>
      </c>
      <c r="H232" s="8" t="s">
        <v>19</v>
      </c>
      <c r="I232" s="8" t="s">
        <v>12</v>
      </c>
    </row>
    <row r="233" spans="1:9" x14ac:dyDescent="0.3">
      <c r="A233">
        <v>230532</v>
      </c>
      <c r="B233" s="2">
        <v>45158</v>
      </c>
      <c r="C233" t="s">
        <v>9</v>
      </c>
      <c r="D233" t="s">
        <v>10</v>
      </c>
      <c r="E233" s="13">
        <v>1</v>
      </c>
      <c r="F233" s="11">
        <v>250</v>
      </c>
      <c r="G233" s="11">
        <f t="shared" si="3"/>
        <v>250</v>
      </c>
      <c r="H233" s="8" t="s">
        <v>16</v>
      </c>
      <c r="I233" s="8" t="s">
        <v>12</v>
      </c>
    </row>
    <row r="234" spans="1:9" x14ac:dyDescent="0.3">
      <c r="A234">
        <v>230533</v>
      </c>
      <c r="B234" s="2">
        <v>45159</v>
      </c>
      <c r="C234" t="s">
        <v>14</v>
      </c>
      <c r="D234" t="s">
        <v>30</v>
      </c>
      <c r="E234" s="13">
        <v>1</v>
      </c>
      <c r="F234" s="11">
        <v>499</v>
      </c>
      <c r="G234" s="11">
        <f t="shared" si="3"/>
        <v>499</v>
      </c>
      <c r="H234" s="8" t="s">
        <v>16</v>
      </c>
      <c r="I234" s="8" t="s">
        <v>12</v>
      </c>
    </row>
    <row r="235" spans="1:9" x14ac:dyDescent="0.3">
      <c r="A235">
        <v>230534</v>
      </c>
      <c r="B235" s="2">
        <v>45160</v>
      </c>
      <c r="C235" t="s">
        <v>17</v>
      </c>
      <c r="D235" t="s">
        <v>13</v>
      </c>
      <c r="E235" s="13">
        <v>1</v>
      </c>
      <c r="F235" s="11">
        <v>500</v>
      </c>
      <c r="G235" s="11">
        <f t="shared" si="3"/>
        <v>500</v>
      </c>
      <c r="H235" s="8" t="s">
        <v>19</v>
      </c>
      <c r="I235" s="8" t="s">
        <v>12</v>
      </c>
    </row>
    <row r="236" spans="1:9" x14ac:dyDescent="0.3">
      <c r="A236">
        <v>230535</v>
      </c>
      <c r="B236" s="2">
        <v>45161</v>
      </c>
      <c r="C236" t="s">
        <v>17</v>
      </c>
      <c r="D236" t="s">
        <v>18</v>
      </c>
      <c r="E236" s="13">
        <v>1</v>
      </c>
      <c r="F236" s="11">
        <v>450</v>
      </c>
      <c r="G236" s="11">
        <f t="shared" si="3"/>
        <v>450</v>
      </c>
      <c r="H236" s="8" t="s">
        <v>19</v>
      </c>
      <c r="I236" s="8" t="s">
        <v>12</v>
      </c>
    </row>
    <row r="237" spans="1:9" x14ac:dyDescent="0.3">
      <c r="A237">
        <v>230536</v>
      </c>
      <c r="B237" s="2">
        <v>45162</v>
      </c>
      <c r="C237" t="s">
        <v>21</v>
      </c>
      <c r="D237" t="s">
        <v>10</v>
      </c>
      <c r="E237" s="13">
        <v>1</v>
      </c>
      <c r="F237" s="11">
        <v>250</v>
      </c>
      <c r="G237" s="11">
        <f t="shared" si="3"/>
        <v>250</v>
      </c>
      <c r="H237" s="8" t="s">
        <v>19</v>
      </c>
      <c r="I237" s="8" t="s">
        <v>12</v>
      </c>
    </row>
    <row r="238" spans="1:9" x14ac:dyDescent="0.3">
      <c r="A238">
        <v>230537</v>
      </c>
      <c r="B238" s="2">
        <v>45163</v>
      </c>
      <c r="C238" t="s">
        <v>23</v>
      </c>
      <c r="D238" t="s">
        <v>30</v>
      </c>
      <c r="E238" s="13">
        <v>2</v>
      </c>
      <c r="F238" s="11">
        <v>499</v>
      </c>
      <c r="G238" s="11">
        <f t="shared" si="3"/>
        <v>998</v>
      </c>
      <c r="H238" s="8" t="s">
        <v>11</v>
      </c>
      <c r="I238" s="8" t="s">
        <v>12</v>
      </c>
    </row>
    <row r="239" spans="1:9" x14ac:dyDescent="0.3">
      <c r="A239">
        <v>230538</v>
      </c>
      <c r="B239" s="2">
        <v>45164</v>
      </c>
      <c r="C239" t="s">
        <v>24</v>
      </c>
      <c r="D239" t="s">
        <v>18</v>
      </c>
      <c r="E239" s="13">
        <v>1</v>
      </c>
      <c r="F239" s="11">
        <v>450</v>
      </c>
      <c r="G239" s="11">
        <f t="shared" si="3"/>
        <v>450</v>
      </c>
      <c r="H239" s="8" t="s">
        <v>16</v>
      </c>
      <c r="I239" s="8" t="s">
        <v>12</v>
      </c>
    </row>
    <row r="240" spans="1:9" x14ac:dyDescent="0.3">
      <c r="A240">
        <v>230539</v>
      </c>
      <c r="B240" s="2">
        <v>45165</v>
      </c>
      <c r="C240" t="s">
        <v>27</v>
      </c>
      <c r="D240" t="s">
        <v>30</v>
      </c>
      <c r="E240" s="13">
        <v>1</v>
      </c>
      <c r="F240" s="11">
        <v>499</v>
      </c>
      <c r="G240" s="11">
        <f t="shared" si="3"/>
        <v>499</v>
      </c>
      <c r="H240" s="8" t="s">
        <v>19</v>
      </c>
      <c r="I240" s="8" t="s">
        <v>12</v>
      </c>
    </row>
    <row r="241" spans="1:9" x14ac:dyDescent="0.3">
      <c r="A241">
        <v>230540</v>
      </c>
      <c r="B241" s="2">
        <v>45166</v>
      </c>
      <c r="C241" t="s">
        <v>14</v>
      </c>
      <c r="D241" t="s">
        <v>13</v>
      </c>
      <c r="E241" s="13">
        <v>1</v>
      </c>
      <c r="F241" s="11">
        <v>500</v>
      </c>
      <c r="G241" s="11">
        <f t="shared" si="3"/>
        <v>500</v>
      </c>
      <c r="H241" s="8" t="s">
        <v>16</v>
      </c>
      <c r="I241" s="8" t="s">
        <v>26</v>
      </c>
    </row>
    <row r="242" spans="1:9" x14ac:dyDescent="0.3">
      <c r="A242">
        <v>230541</v>
      </c>
      <c r="B242" s="2">
        <v>45167</v>
      </c>
      <c r="C242" t="s">
        <v>14</v>
      </c>
      <c r="D242" t="s">
        <v>22</v>
      </c>
      <c r="E242" s="13">
        <v>3</v>
      </c>
      <c r="F242" s="11">
        <v>250</v>
      </c>
      <c r="G242" s="11">
        <f t="shared" si="3"/>
        <v>750</v>
      </c>
      <c r="H242" s="8" t="s">
        <v>19</v>
      </c>
      <c r="I242" s="8" t="s">
        <v>12</v>
      </c>
    </row>
    <row r="243" spans="1:9" x14ac:dyDescent="0.3">
      <c r="A243">
        <v>230542</v>
      </c>
      <c r="B243" s="2">
        <v>45168</v>
      </c>
      <c r="C243" t="s">
        <v>9</v>
      </c>
      <c r="D243" t="s">
        <v>20</v>
      </c>
      <c r="E243" s="13">
        <v>1</v>
      </c>
      <c r="F243" s="11">
        <v>250</v>
      </c>
      <c r="G243" s="11">
        <f t="shared" si="3"/>
        <v>250</v>
      </c>
      <c r="H243" s="8" t="s">
        <v>11</v>
      </c>
      <c r="I243" s="8" t="s">
        <v>31</v>
      </c>
    </row>
    <row r="244" spans="1:9" x14ac:dyDescent="0.3">
      <c r="A244">
        <v>230543</v>
      </c>
      <c r="B244" s="2">
        <v>45169</v>
      </c>
      <c r="C244" t="s">
        <v>17</v>
      </c>
      <c r="D244" t="s">
        <v>10</v>
      </c>
      <c r="E244" s="13">
        <v>2</v>
      </c>
      <c r="F244" s="11">
        <v>250</v>
      </c>
      <c r="G244" s="11">
        <f t="shared" si="3"/>
        <v>500</v>
      </c>
      <c r="H244" s="8" t="s">
        <v>19</v>
      </c>
      <c r="I244" s="8" t="s">
        <v>12</v>
      </c>
    </row>
    <row r="245" spans="1:9" x14ac:dyDescent="0.3">
      <c r="A245">
        <v>230544</v>
      </c>
      <c r="B245" s="2">
        <v>45170</v>
      </c>
      <c r="C245" t="s">
        <v>23</v>
      </c>
      <c r="D245" t="s">
        <v>13</v>
      </c>
      <c r="E245" s="13">
        <v>2</v>
      </c>
      <c r="F245" s="11">
        <v>500</v>
      </c>
      <c r="G245" s="11">
        <f t="shared" si="3"/>
        <v>1000</v>
      </c>
      <c r="H245" s="8" t="s">
        <v>19</v>
      </c>
      <c r="I245" s="8" t="s">
        <v>12</v>
      </c>
    </row>
    <row r="246" spans="1:9" x14ac:dyDescent="0.3">
      <c r="A246">
        <v>230545</v>
      </c>
      <c r="B246" s="2">
        <v>45171</v>
      </c>
      <c r="C246" t="s">
        <v>17</v>
      </c>
      <c r="D246" t="s">
        <v>15</v>
      </c>
      <c r="E246" s="13">
        <v>1</v>
      </c>
      <c r="F246" s="11">
        <v>350</v>
      </c>
      <c r="G246" s="11">
        <f t="shared" si="3"/>
        <v>350</v>
      </c>
      <c r="H246" s="8" t="s">
        <v>16</v>
      </c>
      <c r="I246" s="8" t="s">
        <v>12</v>
      </c>
    </row>
    <row r="247" spans="1:9" x14ac:dyDescent="0.3">
      <c r="A247">
        <v>230546</v>
      </c>
      <c r="B247" s="2">
        <v>45172</v>
      </c>
      <c r="C247" t="s">
        <v>23</v>
      </c>
      <c r="D247" t="s">
        <v>18</v>
      </c>
      <c r="E247" s="13">
        <v>2</v>
      </c>
      <c r="F247" s="11">
        <v>450</v>
      </c>
      <c r="G247" s="11">
        <f t="shared" si="3"/>
        <v>900</v>
      </c>
      <c r="H247" s="8" t="s">
        <v>19</v>
      </c>
      <c r="I247" s="8" t="s">
        <v>12</v>
      </c>
    </row>
    <row r="248" spans="1:9" x14ac:dyDescent="0.3">
      <c r="A248">
        <v>230547</v>
      </c>
      <c r="B248" s="2">
        <v>45173</v>
      </c>
      <c r="C248" t="s">
        <v>9</v>
      </c>
      <c r="D248" t="s">
        <v>20</v>
      </c>
      <c r="E248" s="13">
        <v>2</v>
      </c>
      <c r="F248" s="11">
        <v>250</v>
      </c>
      <c r="G248" s="11">
        <f t="shared" si="3"/>
        <v>500</v>
      </c>
      <c r="H248" s="8" t="s">
        <v>11</v>
      </c>
      <c r="I248" s="8" t="s">
        <v>12</v>
      </c>
    </row>
    <row r="249" spans="1:9" x14ac:dyDescent="0.3">
      <c r="A249">
        <v>230548</v>
      </c>
      <c r="B249" s="2">
        <v>45174</v>
      </c>
      <c r="C249" s="3" t="s">
        <v>28</v>
      </c>
      <c r="D249" t="s">
        <v>22</v>
      </c>
      <c r="E249" s="13">
        <v>1</v>
      </c>
      <c r="F249" s="11">
        <v>250</v>
      </c>
      <c r="G249" s="11">
        <f t="shared" si="3"/>
        <v>250</v>
      </c>
      <c r="H249" s="8" t="s">
        <v>16</v>
      </c>
      <c r="I249" s="8" t="s">
        <v>32</v>
      </c>
    </row>
    <row r="250" spans="1:9" x14ac:dyDescent="0.3">
      <c r="A250">
        <v>230549</v>
      </c>
      <c r="B250" s="2">
        <v>45175</v>
      </c>
      <c r="C250" t="s">
        <v>27</v>
      </c>
      <c r="D250" t="s">
        <v>10</v>
      </c>
      <c r="E250" s="13">
        <v>2</v>
      </c>
      <c r="F250" s="11">
        <v>250</v>
      </c>
      <c r="G250" s="11">
        <f t="shared" si="3"/>
        <v>500</v>
      </c>
      <c r="H250" s="8" t="s">
        <v>19</v>
      </c>
      <c r="I250" s="8" t="s">
        <v>12</v>
      </c>
    </row>
    <row r="251" spans="1:9" x14ac:dyDescent="0.3">
      <c r="A251">
        <v>230550</v>
      </c>
      <c r="B251" s="2">
        <v>45176</v>
      </c>
      <c r="C251" t="s">
        <v>27</v>
      </c>
      <c r="D251" t="s">
        <v>25</v>
      </c>
      <c r="E251" s="13">
        <v>2</v>
      </c>
      <c r="F251" s="11">
        <v>250</v>
      </c>
      <c r="G251" s="11">
        <f t="shared" si="3"/>
        <v>500</v>
      </c>
      <c r="H251" s="8" t="s">
        <v>19</v>
      </c>
      <c r="I251" s="8" t="s">
        <v>12</v>
      </c>
    </row>
    <row r="252" spans="1:9" x14ac:dyDescent="0.3">
      <c r="A252">
        <v>230551</v>
      </c>
      <c r="B252" s="2">
        <v>45177</v>
      </c>
      <c r="C252" t="s">
        <v>17</v>
      </c>
      <c r="D252" t="s">
        <v>13</v>
      </c>
      <c r="E252" s="13">
        <v>2</v>
      </c>
      <c r="F252" s="11">
        <v>500</v>
      </c>
      <c r="G252" s="11">
        <f t="shared" si="3"/>
        <v>1000</v>
      </c>
      <c r="H252" s="8" t="s">
        <v>19</v>
      </c>
      <c r="I252" s="8" t="s">
        <v>12</v>
      </c>
    </row>
    <row r="253" spans="1:9" x14ac:dyDescent="0.3">
      <c r="A253">
        <v>230552</v>
      </c>
      <c r="B253" s="2">
        <v>45178</v>
      </c>
      <c r="C253" t="s">
        <v>24</v>
      </c>
      <c r="D253" t="s">
        <v>29</v>
      </c>
      <c r="E253" s="13">
        <v>3</v>
      </c>
      <c r="F253" s="11">
        <v>250</v>
      </c>
      <c r="G253" s="11">
        <f t="shared" si="3"/>
        <v>750</v>
      </c>
      <c r="H253" s="8" t="s">
        <v>19</v>
      </c>
      <c r="I253" s="8" t="s">
        <v>12</v>
      </c>
    </row>
    <row r="254" spans="1:9" x14ac:dyDescent="0.3">
      <c r="A254">
        <v>230553</v>
      </c>
      <c r="B254" s="2">
        <v>45179</v>
      </c>
      <c r="C254" t="s">
        <v>9</v>
      </c>
      <c r="D254" t="s">
        <v>18</v>
      </c>
      <c r="E254" s="13">
        <v>2</v>
      </c>
      <c r="F254" s="11">
        <v>450</v>
      </c>
      <c r="G254" s="11">
        <f t="shared" si="3"/>
        <v>900</v>
      </c>
      <c r="H254" s="8" t="s">
        <v>19</v>
      </c>
      <c r="I254" s="8" t="s">
        <v>12</v>
      </c>
    </row>
    <row r="255" spans="1:9" x14ac:dyDescent="0.3">
      <c r="A255">
        <v>230554</v>
      </c>
      <c r="B255" s="2">
        <v>45180</v>
      </c>
      <c r="C255" t="s">
        <v>9</v>
      </c>
      <c r="D255" t="s">
        <v>10</v>
      </c>
      <c r="E255" s="13">
        <v>1</v>
      </c>
      <c r="F255" s="11">
        <v>250</v>
      </c>
      <c r="G255" s="11">
        <f t="shared" si="3"/>
        <v>250</v>
      </c>
      <c r="H255" s="8" t="s">
        <v>19</v>
      </c>
      <c r="I255" s="8" t="s">
        <v>12</v>
      </c>
    </row>
    <row r="256" spans="1:9" x14ac:dyDescent="0.3">
      <c r="A256">
        <v>230555</v>
      </c>
      <c r="B256" s="2">
        <v>45181</v>
      </c>
      <c r="C256" t="s">
        <v>9</v>
      </c>
      <c r="D256" t="s">
        <v>30</v>
      </c>
      <c r="E256" s="13">
        <v>1</v>
      </c>
      <c r="F256" s="11">
        <v>250</v>
      </c>
      <c r="G256" s="11">
        <f t="shared" si="3"/>
        <v>250</v>
      </c>
      <c r="H256" s="8" t="s">
        <v>19</v>
      </c>
      <c r="I256" s="8" t="s">
        <v>12</v>
      </c>
    </row>
    <row r="257" spans="1:9" x14ac:dyDescent="0.3">
      <c r="A257">
        <v>230556</v>
      </c>
      <c r="B257" s="2">
        <v>45182</v>
      </c>
      <c r="C257" t="s">
        <v>14</v>
      </c>
      <c r="D257" t="s">
        <v>13</v>
      </c>
      <c r="E257" s="13">
        <v>1</v>
      </c>
      <c r="F257" s="11">
        <v>499</v>
      </c>
      <c r="G257" s="11">
        <f t="shared" si="3"/>
        <v>499</v>
      </c>
      <c r="H257" s="8" t="s">
        <v>19</v>
      </c>
      <c r="I257" s="8" t="s">
        <v>12</v>
      </c>
    </row>
    <row r="258" spans="1:9" x14ac:dyDescent="0.3">
      <c r="A258">
        <v>230557</v>
      </c>
      <c r="B258" s="2">
        <v>45183</v>
      </c>
      <c r="C258" t="s">
        <v>17</v>
      </c>
      <c r="D258" t="s">
        <v>18</v>
      </c>
      <c r="E258" s="13">
        <v>1</v>
      </c>
      <c r="F258" s="11">
        <v>450</v>
      </c>
      <c r="G258" s="11">
        <f t="shared" si="3"/>
        <v>450</v>
      </c>
      <c r="H258" s="8" t="s">
        <v>19</v>
      </c>
      <c r="I258" s="8" t="s">
        <v>12</v>
      </c>
    </row>
    <row r="259" spans="1:9" x14ac:dyDescent="0.3">
      <c r="A259">
        <v>230558</v>
      </c>
      <c r="B259" s="2">
        <v>45184</v>
      </c>
      <c r="C259" t="s">
        <v>17</v>
      </c>
      <c r="D259" t="s">
        <v>10</v>
      </c>
      <c r="E259" s="13">
        <v>2</v>
      </c>
      <c r="F259" s="11">
        <v>250</v>
      </c>
      <c r="G259" s="11">
        <f t="shared" ref="G259:G322" si="4">PRODUCT(E259,F259)</f>
        <v>500</v>
      </c>
      <c r="H259" s="8" t="s">
        <v>19</v>
      </c>
      <c r="I259" s="8" t="s">
        <v>12</v>
      </c>
    </row>
    <row r="260" spans="1:9" x14ac:dyDescent="0.3">
      <c r="A260">
        <v>230559</v>
      </c>
      <c r="B260" s="2">
        <v>45185</v>
      </c>
      <c r="C260" t="s">
        <v>21</v>
      </c>
      <c r="D260" t="s">
        <v>30</v>
      </c>
      <c r="E260" s="13">
        <v>1</v>
      </c>
      <c r="F260" s="11">
        <v>499</v>
      </c>
      <c r="G260" s="11">
        <f t="shared" si="4"/>
        <v>499</v>
      </c>
      <c r="H260" s="8" t="s">
        <v>11</v>
      </c>
      <c r="I260" s="8" t="s">
        <v>12</v>
      </c>
    </row>
    <row r="261" spans="1:9" x14ac:dyDescent="0.3">
      <c r="A261">
        <v>230560</v>
      </c>
      <c r="B261" s="2">
        <v>45186</v>
      </c>
      <c r="C261" t="s">
        <v>23</v>
      </c>
      <c r="D261" t="s">
        <v>18</v>
      </c>
      <c r="E261" s="13">
        <v>1</v>
      </c>
      <c r="F261" s="11">
        <v>450</v>
      </c>
      <c r="G261" s="11">
        <f t="shared" si="4"/>
        <v>450</v>
      </c>
      <c r="H261" s="8" t="s">
        <v>19</v>
      </c>
      <c r="I261" s="8" t="s">
        <v>12</v>
      </c>
    </row>
    <row r="262" spans="1:9" x14ac:dyDescent="0.3">
      <c r="A262">
        <v>230561</v>
      </c>
      <c r="B262" s="2">
        <v>45187</v>
      </c>
      <c r="C262" t="s">
        <v>24</v>
      </c>
      <c r="D262" t="s">
        <v>30</v>
      </c>
      <c r="E262" s="13">
        <v>1</v>
      </c>
      <c r="F262" s="11">
        <v>499</v>
      </c>
      <c r="G262" s="11">
        <f t="shared" si="4"/>
        <v>499</v>
      </c>
      <c r="H262" s="8" t="s">
        <v>16</v>
      </c>
      <c r="I262" s="8" t="s">
        <v>12</v>
      </c>
    </row>
    <row r="263" spans="1:9" x14ac:dyDescent="0.3">
      <c r="A263">
        <v>230562</v>
      </c>
      <c r="B263" s="2">
        <v>45188</v>
      </c>
      <c r="C263" t="s">
        <v>27</v>
      </c>
      <c r="D263" t="s">
        <v>13</v>
      </c>
      <c r="E263" s="13">
        <v>3</v>
      </c>
      <c r="F263" s="11">
        <v>500</v>
      </c>
      <c r="G263" s="11">
        <f t="shared" si="4"/>
        <v>1500</v>
      </c>
      <c r="H263" s="8" t="s">
        <v>19</v>
      </c>
      <c r="I263" s="8" t="s">
        <v>12</v>
      </c>
    </row>
    <row r="264" spans="1:9" x14ac:dyDescent="0.3">
      <c r="A264">
        <v>230563</v>
      </c>
      <c r="B264" s="2">
        <v>45189</v>
      </c>
      <c r="C264" t="s">
        <v>14</v>
      </c>
      <c r="D264" t="s">
        <v>22</v>
      </c>
      <c r="E264" s="13">
        <v>2</v>
      </c>
      <c r="F264" s="11">
        <v>250</v>
      </c>
      <c r="G264" s="11">
        <f t="shared" si="4"/>
        <v>500</v>
      </c>
      <c r="H264" s="8" t="s">
        <v>19</v>
      </c>
      <c r="I264" s="8" t="s">
        <v>12</v>
      </c>
    </row>
    <row r="265" spans="1:9" x14ac:dyDescent="0.3">
      <c r="A265">
        <v>230564</v>
      </c>
      <c r="B265" s="2">
        <v>45190</v>
      </c>
      <c r="C265" t="s">
        <v>14</v>
      </c>
      <c r="D265" t="s">
        <v>20</v>
      </c>
      <c r="E265" s="13">
        <v>2</v>
      </c>
      <c r="F265" s="11">
        <v>250</v>
      </c>
      <c r="G265" s="11">
        <f t="shared" si="4"/>
        <v>500</v>
      </c>
      <c r="H265" s="8" t="s">
        <v>19</v>
      </c>
      <c r="I265" s="8" t="s">
        <v>12</v>
      </c>
    </row>
    <row r="266" spans="1:9" x14ac:dyDescent="0.3">
      <c r="A266">
        <v>230565</v>
      </c>
      <c r="B266" s="2">
        <v>45191</v>
      </c>
      <c r="C266" t="s">
        <v>9</v>
      </c>
      <c r="D266" t="s">
        <v>10</v>
      </c>
      <c r="E266" s="13">
        <v>2</v>
      </c>
      <c r="F266" s="11">
        <v>250</v>
      </c>
      <c r="G266" s="11">
        <f t="shared" si="4"/>
        <v>500</v>
      </c>
      <c r="H266" s="8" t="s">
        <v>19</v>
      </c>
      <c r="I266" s="8" t="s">
        <v>12</v>
      </c>
    </row>
    <row r="267" spans="1:9" x14ac:dyDescent="0.3">
      <c r="A267">
        <v>230566</v>
      </c>
      <c r="B267" s="2">
        <v>45192</v>
      </c>
      <c r="C267" t="s">
        <v>17</v>
      </c>
      <c r="D267" t="s">
        <v>13</v>
      </c>
      <c r="E267" s="13">
        <v>2</v>
      </c>
      <c r="F267" s="11">
        <v>500</v>
      </c>
      <c r="G267" s="11">
        <f t="shared" si="4"/>
        <v>1000</v>
      </c>
      <c r="H267" s="8" t="s">
        <v>19</v>
      </c>
      <c r="I267" s="8" t="s">
        <v>12</v>
      </c>
    </row>
    <row r="268" spans="1:9" x14ac:dyDescent="0.3">
      <c r="A268">
        <v>230567</v>
      </c>
      <c r="B268" s="2">
        <v>45193</v>
      </c>
      <c r="C268" t="s">
        <v>23</v>
      </c>
      <c r="D268" t="s">
        <v>15</v>
      </c>
      <c r="E268" s="13">
        <v>1</v>
      </c>
      <c r="F268" s="11">
        <v>350</v>
      </c>
      <c r="G268" s="11">
        <f t="shared" si="4"/>
        <v>350</v>
      </c>
      <c r="H268" s="8" t="s">
        <v>19</v>
      </c>
      <c r="I268" s="8" t="s">
        <v>12</v>
      </c>
    </row>
    <row r="269" spans="1:9" x14ac:dyDescent="0.3">
      <c r="A269">
        <v>230568</v>
      </c>
      <c r="B269" s="2">
        <v>45194</v>
      </c>
      <c r="C269" t="s">
        <v>17</v>
      </c>
      <c r="D269" t="s">
        <v>18</v>
      </c>
      <c r="E269" s="13">
        <v>2</v>
      </c>
      <c r="F269" s="11">
        <v>450</v>
      </c>
      <c r="G269" s="11">
        <f t="shared" si="4"/>
        <v>900</v>
      </c>
      <c r="H269" s="8" t="s">
        <v>11</v>
      </c>
      <c r="I269" s="8" t="s">
        <v>12</v>
      </c>
    </row>
    <row r="270" spans="1:9" x14ac:dyDescent="0.3">
      <c r="A270">
        <v>230569</v>
      </c>
      <c r="B270" s="2">
        <v>45195</v>
      </c>
      <c r="C270" t="s">
        <v>23</v>
      </c>
      <c r="D270" t="s">
        <v>20</v>
      </c>
      <c r="E270" s="13">
        <v>2</v>
      </c>
      <c r="F270" s="11">
        <v>250</v>
      </c>
      <c r="G270" s="11">
        <f t="shared" si="4"/>
        <v>500</v>
      </c>
      <c r="H270" s="8" t="s">
        <v>19</v>
      </c>
      <c r="I270" s="8" t="s">
        <v>12</v>
      </c>
    </row>
    <row r="271" spans="1:9" x14ac:dyDescent="0.3">
      <c r="A271">
        <v>230570</v>
      </c>
      <c r="B271" s="2">
        <v>45196</v>
      </c>
      <c r="C271" t="s">
        <v>9</v>
      </c>
      <c r="D271" t="s">
        <v>22</v>
      </c>
      <c r="E271" s="13">
        <v>2</v>
      </c>
      <c r="F271" s="11">
        <v>250</v>
      </c>
      <c r="G271" s="11">
        <f t="shared" si="4"/>
        <v>500</v>
      </c>
      <c r="H271" s="8" t="s">
        <v>19</v>
      </c>
      <c r="I271" s="8" t="s">
        <v>12</v>
      </c>
    </row>
    <row r="272" spans="1:9" x14ac:dyDescent="0.3">
      <c r="A272">
        <v>230571</v>
      </c>
      <c r="B272" s="2">
        <v>45197</v>
      </c>
      <c r="C272" t="s">
        <v>9</v>
      </c>
      <c r="D272" t="s">
        <v>10</v>
      </c>
      <c r="E272" s="13">
        <v>1</v>
      </c>
      <c r="F272" s="11">
        <v>250</v>
      </c>
      <c r="G272" s="11">
        <f t="shared" si="4"/>
        <v>250</v>
      </c>
      <c r="H272" s="8" t="s">
        <v>19</v>
      </c>
      <c r="I272" s="8" t="s">
        <v>12</v>
      </c>
    </row>
    <row r="273" spans="1:9" x14ac:dyDescent="0.3">
      <c r="A273">
        <v>230572</v>
      </c>
      <c r="B273" s="2">
        <v>45198</v>
      </c>
      <c r="C273" t="s">
        <v>27</v>
      </c>
      <c r="D273" t="s">
        <v>25</v>
      </c>
      <c r="E273" s="13">
        <v>2</v>
      </c>
      <c r="F273" s="11">
        <v>250</v>
      </c>
      <c r="G273" s="11">
        <f t="shared" si="4"/>
        <v>500</v>
      </c>
      <c r="H273" s="8" t="s">
        <v>16</v>
      </c>
      <c r="I273" s="8" t="s">
        <v>12</v>
      </c>
    </row>
    <row r="274" spans="1:9" x14ac:dyDescent="0.3">
      <c r="A274">
        <v>230573</v>
      </c>
      <c r="B274" s="2">
        <v>45199</v>
      </c>
      <c r="C274" t="s">
        <v>27</v>
      </c>
      <c r="D274" t="s">
        <v>13</v>
      </c>
      <c r="E274" s="13">
        <v>1</v>
      </c>
      <c r="F274" s="11">
        <v>500</v>
      </c>
      <c r="G274" s="11">
        <f t="shared" si="4"/>
        <v>500</v>
      </c>
      <c r="H274" s="8" t="s">
        <v>19</v>
      </c>
      <c r="I274" s="8" t="s">
        <v>12</v>
      </c>
    </row>
    <row r="275" spans="1:9" x14ac:dyDescent="0.3">
      <c r="A275">
        <v>230574</v>
      </c>
      <c r="B275" s="2">
        <v>45200</v>
      </c>
      <c r="C275" t="s">
        <v>17</v>
      </c>
      <c r="D275" t="s">
        <v>29</v>
      </c>
      <c r="E275" s="13">
        <v>1</v>
      </c>
      <c r="F275" s="11">
        <v>250</v>
      </c>
      <c r="G275" s="11">
        <f t="shared" si="4"/>
        <v>250</v>
      </c>
      <c r="H275" s="8" t="s">
        <v>19</v>
      </c>
      <c r="I275" s="8" t="s">
        <v>12</v>
      </c>
    </row>
    <row r="276" spans="1:9" x14ac:dyDescent="0.3">
      <c r="A276">
        <v>230575</v>
      </c>
      <c r="B276" s="2">
        <v>45201</v>
      </c>
      <c r="C276" t="s">
        <v>24</v>
      </c>
      <c r="D276" t="s">
        <v>18</v>
      </c>
      <c r="E276" s="13">
        <v>2</v>
      </c>
      <c r="F276" s="11">
        <v>450</v>
      </c>
      <c r="G276" s="11">
        <f t="shared" si="4"/>
        <v>900</v>
      </c>
      <c r="H276" s="8" t="s">
        <v>11</v>
      </c>
      <c r="I276" s="8" t="s">
        <v>12</v>
      </c>
    </row>
    <row r="277" spans="1:9" x14ac:dyDescent="0.3">
      <c r="A277">
        <v>230576</v>
      </c>
      <c r="B277" s="2">
        <v>45202</v>
      </c>
      <c r="C277" t="s">
        <v>9</v>
      </c>
      <c r="D277" t="s">
        <v>10</v>
      </c>
      <c r="E277" s="13">
        <v>1</v>
      </c>
      <c r="F277" s="11">
        <v>250</v>
      </c>
      <c r="G277" s="11">
        <f t="shared" si="4"/>
        <v>250</v>
      </c>
      <c r="H277" s="8" t="s">
        <v>16</v>
      </c>
      <c r="I277" s="8" t="s">
        <v>12</v>
      </c>
    </row>
    <row r="278" spans="1:9" x14ac:dyDescent="0.3">
      <c r="A278">
        <v>230577</v>
      </c>
      <c r="B278" s="2">
        <v>45203</v>
      </c>
      <c r="C278" t="s">
        <v>9</v>
      </c>
      <c r="D278" t="s">
        <v>30</v>
      </c>
      <c r="E278" s="13">
        <v>1</v>
      </c>
      <c r="F278" s="11">
        <v>499</v>
      </c>
      <c r="G278" s="11">
        <f t="shared" si="4"/>
        <v>499</v>
      </c>
      <c r="H278" s="8" t="s">
        <v>19</v>
      </c>
      <c r="I278" s="8" t="s">
        <v>12</v>
      </c>
    </row>
    <row r="279" spans="1:9" x14ac:dyDescent="0.3">
      <c r="A279">
        <v>230578</v>
      </c>
      <c r="B279" s="2">
        <v>45204</v>
      </c>
      <c r="C279" t="s">
        <v>9</v>
      </c>
      <c r="D279" t="s">
        <v>13</v>
      </c>
      <c r="E279" s="13">
        <v>1</v>
      </c>
      <c r="F279" s="11">
        <v>500</v>
      </c>
      <c r="G279" s="11">
        <f t="shared" si="4"/>
        <v>500</v>
      </c>
      <c r="H279" s="8" t="s">
        <v>11</v>
      </c>
      <c r="I279" s="8" t="s">
        <v>12</v>
      </c>
    </row>
    <row r="280" spans="1:9" x14ac:dyDescent="0.3">
      <c r="A280">
        <v>230579</v>
      </c>
      <c r="B280" s="2">
        <v>45205</v>
      </c>
      <c r="C280" t="s">
        <v>14</v>
      </c>
      <c r="D280" t="s">
        <v>18</v>
      </c>
      <c r="E280" s="13">
        <v>3</v>
      </c>
      <c r="F280" s="11">
        <v>450</v>
      </c>
      <c r="G280" s="11">
        <f t="shared" si="4"/>
        <v>1350</v>
      </c>
      <c r="H280" s="8" t="s">
        <v>19</v>
      </c>
      <c r="I280" s="8" t="s">
        <v>12</v>
      </c>
    </row>
    <row r="281" spans="1:9" x14ac:dyDescent="0.3">
      <c r="A281">
        <v>230580</v>
      </c>
      <c r="B281" s="2">
        <v>45206</v>
      </c>
      <c r="C281" t="s">
        <v>17</v>
      </c>
      <c r="D281" t="s">
        <v>10</v>
      </c>
      <c r="E281" s="13">
        <v>1</v>
      </c>
      <c r="F281" s="11">
        <v>250</v>
      </c>
      <c r="G281" s="11">
        <f t="shared" si="4"/>
        <v>250</v>
      </c>
      <c r="H281" s="8" t="s">
        <v>19</v>
      </c>
      <c r="I281" s="8" t="s">
        <v>12</v>
      </c>
    </row>
    <row r="282" spans="1:9" x14ac:dyDescent="0.3">
      <c r="A282">
        <v>230581</v>
      </c>
      <c r="B282" s="2">
        <v>45207</v>
      </c>
      <c r="C282" t="s">
        <v>17</v>
      </c>
      <c r="D282" t="s">
        <v>30</v>
      </c>
      <c r="E282" s="13">
        <v>1</v>
      </c>
      <c r="F282" s="11">
        <v>499</v>
      </c>
      <c r="G282" s="11">
        <f t="shared" si="4"/>
        <v>499</v>
      </c>
      <c r="H282" s="8" t="s">
        <v>19</v>
      </c>
      <c r="I282" s="8" t="s">
        <v>12</v>
      </c>
    </row>
    <row r="283" spans="1:9" x14ac:dyDescent="0.3">
      <c r="A283">
        <v>230582</v>
      </c>
      <c r="B283" s="2">
        <v>45208</v>
      </c>
      <c r="C283" t="s">
        <v>21</v>
      </c>
      <c r="D283" t="s">
        <v>18</v>
      </c>
      <c r="E283" s="13">
        <v>2</v>
      </c>
      <c r="F283" s="11">
        <v>450</v>
      </c>
      <c r="G283" s="11">
        <f t="shared" si="4"/>
        <v>900</v>
      </c>
      <c r="H283" s="8" t="s">
        <v>19</v>
      </c>
      <c r="I283" s="8" t="s">
        <v>12</v>
      </c>
    </row>
    <row r="284" spans="1:9" x14ac:dyDescent="0.3">
      <c r="A284">
        <v>230583</v>
      </c>
      <c r="B284" s="2">
        <v>45209</v>
      </c>
      <c r="C284" t="s">
        <v>23</v>
      </c>
      <c r="D284" t="s">
        <v>30</v>
      </c>
      <c r="E284" s="13">
        <v>1</v>
      </c>
      <c r="F284" s="11">
        <v>499</v>
      </c>
      <c r="G284" s="11">
        <f t="shared" si="4"/>
        <v>499</v>
      </c>
      <c r="H284" s="8" t="s">
        <v>19</v>
      </c>
      <c r="I284" s="8" t="s">
        <v>12</v>
      </c>
    </row>
    <row r="285" spans="1:9" x14ac:dyDescent="0.3">
      <c r="A285">
        <v>230584</v>
      </c>
      <c r="B285" s="2">
        <v>45210</v>
      </c>
      <c r="C285" t="s">
        <v>24</v>
      </c>
      <c r="D285" t="s">
        <v>13</v>
      </c>
      <c r="E285" s="13">
        <v>1</v>
      </c>
      <c r="F285" s="11">
        <v>500</v>
      </c>
      <c r="G285" s="11">
        <f t="shared" si="4"/>
        <v>500</v>
      </c>
      <c r="H285" s="8" t="s">
        <v>19</v>
      </c>
      <c r="I285" s="8" t="s">
        <v>12</v>
      </c>
    </row>
    <row r="286" spans="1:9" x14ac:dyDescent="0.3">
      <c r="A286">
        <v>230585</v>
      </c>
      <c r="B286" s="2">
        <v>45211</v>
      </c>
      <c r="C286" t="s">
        <v>27</v>
      </c>
      <c r="D286" t="s">
        <v>22</v>
      </c>
      <c r="E286" s="13">
        <v>1</v>
      </c>
      <c r="F286" s="11">
        <v>250</v>
      </c>
      <c r="G286" s="11">
        <f t="shared" si="4"/>
        <v>250</v>
      </c>
      <c r="H286" s="8" t="s">
        <v>16</v>
      </c>
      <c r="I286" s="8" t="s">
        <v>12</v>
      </c>
    </row>
    <row r="287" spans="1:9" x14ac:dyDescent="0.3">
      <c r="A287">
        <v>230586</v>
      </c>
      <c r="B287" s="2">
        <v>45212</v>
      </c>
      <c r="C287" t="s">
        <v>14</v>
      </c>
      <c r="D287" t="s">
        <v>20</v>
      </c>
      <c r="E287" s="13">
        <v>1</v>
      </c>
      <c r="F287" s="11">
        <v>250</v>
      </c>
      <c r="G287" s="11">
        <f t="shared" si="4"/>
        <v>250</v>
      </c>
      <c r="H287" s="8" t="s">
        <v>19</v>
      </c>
      <c r="I287" s="8" t="s">
        <v>12</v>
      </c>
    </row>
    <row r="288" spans="1:9" x14ac:dyDescent="0.3">
      <c r="A288">
        <v>230587</v>
      </c>
      <c r="B288" s="2">
        <v>45213</v>
      </c>
      <c r="C288" t="s">
        <v>14</v>
      </c>
      <c r="D288" t="s">
        <v>10</v>
      </c>
      <c r="E288" s="13">
        <v>2</v>
      </c>
      <c r="F288" s="11">
        <v>250</v>
      </c>
      <c r="G288" s="11">
        <f t="shared" si="4"/>
        <v>500</v>
      </c>
      <c r="H288" s="8" t="s">
        <v>16</v>
      </c>
      <c r="I288" s="8" t="s">
        <v>12</v>
      </c>
    </row>
    <row r="289" spans="1:9" x14ac:dyDescent="0.3">
      <c r="A289">
        <v>230588</v>
      </c>
      <c r="B289" s="2">
        <v>45214</v>
      </c>
      <c r="C289" t="s">
        <v>9</v>
      </c>
      <c r="D289" t="s">
        <v>13</v>
      </c>
      <c r="E289" s="13">
        <v>1</v>
      </c>
      <c r="F289" s="11">
        <v>500</v>
      </c>
      <c r="G289" s="11">
        <f t="shared" si="4"/>
        <v>500</v>
      </c>
      <c r="H289" s="8" t="s">
        <v>19</v>
      </c>
      <c r="I289" s="8" t="s">
        <v>12</v>
      </c>
    </row>
    <row r="290" spans="1:9" x14ac:dyDescent="0.3">
      <c r="A290">
        <v>230589</v>
      </c>
      <c r="B290" s="2">
        <v>45215</v>
      </c>
      <c r="C290" t="s">
        <v>17</v>
      </c>
      <c r="D290" t="s">
        <v>15</v>
      </c>
      <c r="E290" s="13">
        <v>2</v>
      </c>
      <c r="F290" s="11">
        <v>350</v>
      </c>
      <c r="G290" s="11">
        <f t="shared" si="4"/>
        <v>700</v>
      </c>
      <c r="H290" s="8" t="s">
        <v>19</v>
      </c>
      <c r="I290" s="8" t="s">
        <v>12</v>
      </c>
    </row>
    <row r="291" spans="1:9" x14ac:dyDescent="0.3">
      <c r="A291">
        <v>230590</v>
      </c>
      <c r="B291" s="2">
        <v>45216</v>
      </c>
      <c r="C291" t="s">
        <v>23</v>
      </c>
      <c r="D291" t="s">
        <v>18</v>
      </c>
      <c r="E291" s="13">
        <v>2</v>
      </c>
      <c r="F291" s="11">
        <v>450</v>
      </c>
      <c r="G291" s="11">
        <f t="shared" si="4"/>
        <v>900</v>
      </c>
      <c r="H291" s="8" t="s">
        <v>11</v>
      </c>
      <c r="I291" s="8" t="s">
        <v>12</v>
      </c>
    </row>
    <row r="292" spans="1:9" x14ac:dyDescent="0.3">
      <c r="A292">
        <v>230591</v>
      </c>
      <c r="B292" s="2">
        <v>45217</v>
      </c>
      <c r="C292" t="s">
        <v>17</v>
      </c>
      <c r="D292" t="s">
        <v>20</v>
      </c>
      <c r="E292" s="13">
        <v>2</v>
      </c>
      <c r="F292" s="11">
        <v>250</v>
      </c>
      <c r="G292" s="11">
        <f t="shared" si="4"/>
        <v>500</v>
      </c>
      <c r="H292" s="8" t="s">
        <v>19</v>
      </c>
      <c r="I292" s="8" t="s">
        <v>12</v>
      </c>
    </row>
    <row r="293" spans="1:9" x14ac:dyDescent="0.3">
      <c r="A293">
        <v>230592</v>
      </c>
      <c r="B293" s="2">
        <v>45218</v>
      </c>
      <c r="C293" t="s">
        <v>23</v>
      </c>
      <c r="D293" t="s">
        <v>22</v>
      </c>
      <c r="E293" s="13">
        <v>3</v>
      </c>
      <c r="F293" s="11">
        <v>250</v>
      </c>
      <c r="G293" s="11">
        <f t="shared" si="4"/>
        <v>750</v>
      </c>
      <c r="H293" s="8" t="s">
        <v>19</v>
      </c>
      <c r="I293" s="8" t="s">
        <v>12</v>
      </c>
    </row>
    <row r="294" spans="1:9" x14ac:dyDescent="0.3">
      <c r="A294">
        <v>230593</v>
      </c>
      <c r="B294" s="2">
        <v>45219</v>
      </c>
      <c r="C294" t="s">
        <v>9</v>
      </c>
      <c r="D294" t="s">
        <v>10</v>
      </c>
      <c r="E294" s="13">
        <v>2</v>
      </c>
      <c r="F294" s="11">
        <v>250</v>
      </c>
      <c r="G294" s="11">
        <f t="shared" si="4"/>
        <v>500</v>
      </c>
      <c r="H294" s="8" t="s">
        <v>19</v>
      </c>
      <c r="I294" s="8" t="s">
        <v>12</v>
      </c>
    </row>
    <row r="295" spans="1:9" x14ac:dyDescent="0.3">
      <c r="A295">
        <v>230594</v>
      </c>
      <c r="B295" s="2">
        <v>45220</v>
      </c>
      <c r="C295" t="s">
        <v>9</v>
      </c>
      <c r="D295" t="s">
        <v>25</v>
      </c>
      <c r="E295" s="13">
        <v>2</v>
      </c>
      <c r="F295" s="11">
        <v>250</v>
      </c>
      <c r="G295" s="11">
        <f t="shared" si="4"/>
        <v>500</v>
      </c>
      <c r="H295" s="8" t="s">
        <v>19</v>
      </c>
      <c r="I295" s="8" t="s">
        <v>12</v>
      </c>
    </row>
    <row r="296" spans="1:9" x14ac:dyDescent="0.3">
      <c r="A296">
        <v>230595</v>
      </c>
      <c r="B296" s="2">
        <v>45221</v>
      </c>
      <c r="C296" s="3" t="s">
        <v>28</v>
      </c>
      <c r="D296" t="s">
        <v>13</v>
      </c>
      <c r="E296" s="13">
        <v>2</v>
      </c>
      <c r="F296" s="11">
        <v>500</v>
      </c>
      <c r="G296" s="11">
        <f t="shared" si="4"/>
        <v>1000</v>
      </c>
      <c r="H296" s="8" t="s">
        <v>19</v>
      </c>
      <c r="I296" s="8" t="s">
        <v>12</v>
      </c>
    </row>
    <row r="297" spans="1:9" x14ac:dyDescent="0.3">
      <c r="A297">
        <v>230596</v>
      </c>
      <c r="B297" s="2">
        <v>45222</v>
      </c>
      <c r="C297" t="s">
        <v>27</v>
      </c>
      <c r="D297" t="s">
        <v>29</v>
      </c>
      <c r="E297" s="13">
        <v>2</v>
      </c>
      <c r="F297" s="11">
        <v>250</v>
      </c>
      <c r="G297" s="11">
        <f t="shared" si="4"/>
        <v>500</v>
      </c>
      <c r="H297" s="8" t="s">
        <v>11</v>
      </c>
      <c r="I297" s="8" t="s">
        <v>26</v>
      </c>
    </row>
    <row r="298" spans="1:9" x14ac:dyDescent="0.3">
      <c r="A298">
        <v>230597</v>
      </c>
      <c r="B298" s="2">
        <v>45223</v>
      </c>
      <c r="C298" t="s">
        <v>17</v>
      </c>
      <c r="D298" t="s">
        <v>18</v>
      </c>
      <c r="E298" s="13">
        <v>1</v>
      </c>
      <c r="F298" s="11">
        <v>450</v>
      </c>
      <c r="G298" s="11">
        <f t="shared" si="4"/>
        <v>450</v>
      </c>
      <c r="H298" s="8" t="s">
        <v>19</v>
      </c>
      <c r="I298" s="8" t="s">
        <v>12</v>
      </c>
    </row>
    <row r="299" spans="1:9" x14ac:dyDescent="0.3">
      <c r="A299">
        <v>230598</v>
      </c>
      <c r="B299" s="2">
        <v>45224</v>
      </c>
      <c r="C299" t="s">
        <v>24</v>
      </c>
      <c r="D299" t="s">
        <v>10</v>
      </c>
      <c r="E299" s="13">
        <v>1</v>
      </c>
      <c r="F299" s="11">
        <v>250</v>
      </c>
      <c r="G299" s="11">
        <f t="shared" si="4"/>
        <v>250</v>
      </c>
      <c r="H299" s="8" t="s">
        <v>19</v>
      </c>
      <c r="I299" s="8" t="s">
        <v>12</v>
      </c>
    </row>
    <row r="300" spans="1:9" x14ac:dyDescent="0.3">
      <c r="A300">
        <v>230599</v>
      </c>
      <c r="B300" s="2">
        <v>45225</v>
      </c>
      <c r="C300" t="s">
        <v>9</v>
      </c>
      <c r="D300" t="s">
        <v>30</v>
      </c>
      <c r="E300" s="13">
        <v>1</v>
      </c>
      <c r="F300" s="11">
        <v>499</v>
      </c>
      <c r="G300" s="11">
        <f t="shared" si="4"/>
        <v>499</v>
      </c>
      <c r="H300" s="8" t="s">
        <v>19</v>
      </c>
      <c r="I300" s="8" t="s">
        <v>12</v>
      </c>
    </row>
    <row r="301" spans="1:9" x14ac:dyDescent="0.3">
      <c r="A301">
        <v>230600</v>
      </c>
      <c r="B301" s="2">
        <v>45226</v>
      </c>
      <c r="C301" t="s">
        <v>9</v>
      </c>
      <c r="D301" t="s">
        <v>13</v>
      </c>
      <c r="E301" s="13">
        <v>1</v>
      </c>
      <c r="F301" s="11">
        <v>500</v>
      </c>
      <c r="G301" s="11">
        <f t="shared" si="4"/>
        <v>500</v>
      </c>
      <c r="H301" s="8" t="s">
        <v>19</v>
      </c>
      <c r="I301" s="8" t="s">
        <v>12</v>
      </c>
    </row>
    <row r="302" spans="1:9" x14ac:dyDescent="0.3">
      <c r="A302">
        <v>230601</v>
      </c>
      <c r="B302" s="2">
        <v>45227</v>
      </c>
      <c r="C302" t="s">
        <v>9</v>
      </c>
      <c r="D302" t="s">
        <v>18</v>
      </c>
      <c r="E302" s="13">
        <v>1</v>
      </c>
      <c r="F302" s="11">
        <v>450</v>
      </c>
      <c r="G302" s="11">
        <f t="shared" si="4"/>
        <v>450</v>
      </c>
      <c r="H302" s="8" t="s">
        <v>16</v>
      </c>
      <c r="I302" s="8" t="s">
        <v>12</v>
      </c>
    </row>
    <row r="303" spans="1:9" x14ac:dyDescent="0.3">
      <c r="A303">
        <v>230602</v>
      </c>
      <c r="B303" s="2">
        <v>45228</v>
      </c>
      <c r="C303" t="s">
        <v>14</v>
      </c>
      <c r="D303" t="s">
        <v>10</v>
      </c>
      <c r="E303" s="13">
        <v>1</v>
      </c>
      <c r="F303" s="11">
        <v>250</v>
      </c>
      <c r="G303" s="11">
        <f t="shared" si="4"/>
        <v>250</v>
      </c>
      <c r="H303" s="8" t="s">
        <v>19</v>
      </c>
      <c r="I303" s="8" t="s">
        <v>12</v>
      </c>
    </row>
    <row r="304" spans="1:9" x14ac:dyDescent="0.3">
      <c r="A304">
        <v>230603</v>
      </c>
      <c r="B304" s="2">
        <v>45229</v>
      </c>
      <c r="C304" t="s">
        <v>17</v>
      </c>
      <c r="D304" t="s">
        <v>30</v>
      </c>
      <c r="E304" s="13">
        <v>1</v>
      </c>
      <c r="F304" s="11">
        <v>499</v>
      </c>
      <c r="G304" s="11">
        <f t="shared" si="4"/>
        <v>499</v>
      </c>
      <c r="H304" s="8" t="s">
        <v>19</v>
      </c>
      <c r="I304" s="8" t="s">
        <v>12</v>
      </c>
    </row>
    <row r="305" spans="1:9" x14ac:dyDescent="0.3">
      <c r="A305">
        <v>230604</v>
      </c>
      <c r="B305" s="2">
        <v>45230</v>
      </c>
      <c r="C305" t="s">
        <v>17</v>
      </c>
      <c r="D305" t="s">
        <v>18</v>
      </c>
      <c r="E305" s="13">
        <v>1</v>
      </c>
      <c r="F305" s="11">
        <v>450</v>
      </c>
      <c r="G305" s="11">
        <f t="shared" si="4"/>
        <v>450</v>
      </c>
      <c r="H305" s="8" t="s">
        <v>11</v>
      </c>
      <c r="I305" s="8" t="s">
        <v>12</v>
      </c>
    </row>
    <row r="306" spans="1:9" x14ac:dyDescent="0.3">
      <c r="A306">
        <v>230605</v>
      </c>
      <c r="B306" s="2">
        <v>45231</v>
      </c>
      <c r="C306" t="s">
        <v>21</v>
      </c>
      <c r="D306" t="s">
        <v>30</v>
      </c>
      <c r="E306" s="13">
        <v>3</v>
      </c>
      <c r="F306" s="11">
        <v>499</v>
      </c>
      <c r="G306" s="11">
        <f t="shared" si="4"/>
        <v>1497</v>
      </c>
      <c r="H306" s="8" t="s">
        <v>19</v>
      </c>
      <c r="I306" s="8" t="s">
        <v>12</v>
      </c>
    </row>
    <row r="307" spans="1:9" x14ac:dyDescent="0.3">
      <c r="A307">
        <v>230606</v>
      </c>
      <c r="B307" s="2">
        <v>45232</v>
      </c>
      <c r="C307" t="s">
        <v>23</v>
      </c>
      <c r="D307" t="s">
        <v>13</v>
      </c>
      <c r="E307" s="13">
        <v>1</v>
      </c>
      <c r="F307" s="11">
        <v>500</v>
      </c>
      <c r="G307" s="11">
        <f t="shared" si="4"/>
        <v>500</v>
      </c>
      <c r="H307" s="8" t="s">
        <v>16</v>
      </c>
      <c r="I307" s="8" t="s">
        <v>12</v>
      </c>
    </row>
    <row r="308" spans="1:9" x14ac:dyDescent="0.3">
      <c r="A308">
        <v>230607</v>
      </c>
      <c r="B308" s="2">
        <v>45233</v>
      </c>
      <c r="C308" t="s">
        <v>24</v>
      </c>
      <c r="D308" t="s">
        <v>22</v>
      </c>
      <c r="E308" s="13">
        <v>1</v>
      </c>
      <c r="F308" s="11">
        <v>250</v>
      </c>
      <c r="G308" s="11">
        <f t="shared" si="4"/>
        <v>250</v>
      </c>
      <c r="H308" s="8" t="s">
        <v>19</v>
      </c>
      <c r="I308" s="8" t="s">
        <v>12</v>
      </c>
    </row>
    <row r="309" spans="1:9" x14ac:dyDescent="0.3">
      <c r="A309">
        <v>230608</v>
      </c>
      <c r="B309" s="2">
        <v>45234</v>
      </c>
      <c r="C309" t="s">
        <v>27</v>
      </c>
      <c r="D309" t="s">
        <v>20</v>
      </c>
      <c r="E309" s="13">
        <v>1</v>
      </c>
      <c r="F309" s="11">
        <v>250</v>
      </c>
      <c r="G309" s="11">
        <f t="shared" si="4"/>
        <v>250</v>
      </c>
      <c r="H309" s="8" t="s">
        <v>19</v>
      </c>
      <c r="I309" s="8" t="s">
        <v>12</v>
      </c>
    </row>
    <row r="310" spans="1:9" x14ac:dyDescent="0.3">
      <c r="A310">
        <v>230609</v>
      </c>
      <c r="B310" s="2">
        <v>45235</v>
      </c>
      <c r="C310" t="s">
        <v>14</v>
      </c>
      <c r="D310" t="s">
        <v>10</v>
      </c>
      <c r="E310" s="13">
        <v>2</v>
      </c>
      <c r="F310" s="11">
        <v>250</v>
      </c>
      <c r="G310" s="11">
        <f t="shared" si="4"/>
        <v>500</v>
      </c>
      <c r="H310" s="8" t="s">
        <v>19</v>
      </c>
      <c r="I310" s="8" t="s">
        <v>12</v>
      </c>
    </row>
    <row r="311" spans="1:9" x14ac:dyDescent="0.3">
      <c r="A311">
        <v>230610</v>
      </c>
      <c r="B311" s="2">
        <v>45236</v>
      </c>
      <c r="C311" t="s">
        <v>14</v>
      </c>
      <c r="D311" t="s">
        <v>13</v>
      </c>
      <c r="E311" s="13">
        <v>2</v>
      </c>
      <c r="F311" s="11">
        <v>500</v>
      </c>
      <c r="G311" s="11">
        <f t="shared" si="4"/>
        <v>1000</v>
      </c>
      <c r="H311" s="8" t="s">
        <v>19</v>
      </c>
      <c r="I311" s="8" t="s">
        <v>12</v>
      </c>
    </row>
    <row r="312" spans="1:9" x14ac:dyDescent="0.3">
      <c r="A312">
        <v>230611</v>
      </c>
      <c r="B312" s="2">
        <v>45237</v>
      </c>
      <c r="C312" t="s">
        <v>9</v>
      </c>
      <c r="D312" t="s">
        <v>15</v>
      </c>
      <c r="E312" s="13">
        <v>2</v>
      </c>
      <c r="F312" s="11">
        <v>350</v>
      </c>
      <c r="G312" s="11">
        <f t="shared" si="4"/>
        <v>700</v>
      </c>
      <c r="H312" s="8" t="s">
        <v>19</v>
      </c>
      <c r="I312" s="8" t="s">
        <v>12</v>
      </c>
    </row>
    <row r="313" spans="1:9" x14ac:dyDescent="0.3">
      <c r="A313">
        <v>230612</v>
      </c>
      <c r="B313" s="2">
        <v>45238</v>
      </c>
      <c r="C313" t="s">
        <v>17</v>
      </c>
      <c r="D313" t="s">
        <v>18</v>
      </c>
      <c r="E313" s="13">
        <v>1</v>
      </c>
      <c r="F313" s="11">
        <v>250</v>
      </c>
      <c r="G313" s="11">
        <f t="shared" si="4"/>
        <v>250</v>
      </c>
      <c r="H313" s="8" t="s">
        <v>19</v>
      </c>
      <c r="I313" s="8" t="s">
        <v>12</v>
      </c>
    </row>
    <row r="314" spans="1:9" x14ac:dyDescent="0.3">
      <c r="A314">
        <v>230613</v>
      </c>
      <c r="B314" s="2">
        <v>45239</v>
      </c>
      <c r="C314" t="s">
        <v>23</v>
      </c>
      <c r="D314" t="s">
        <v>20</v>
      </c>
      <c r="E314" s="13">
        <v>2</v>
      </c>
      <c r="F314" s="11">
        <v>250</v>
      </c>
      <c r="G314" s="11">
        <f t="shared" si="4"/>
        <v>500</v>
      </c>
      <c r="H314" s="8" t="s">
        <v>16</v>
      </c>
      <c r="I314" s="8" t="s">
        <v>12</v>
      </c>
    </row>
    <row r="315" spans="1:9" x14ac:dyDescent="0.3">
      <c r="A315">
        <v>230614</v>
      </c>
      <c r="B315" s="2">
        <v>45240</v>
      </c>
      <c r="C315" t="s">
        <v>17</v>
      </c>
      <c r="D315" t="s">
        <v>22</v>
      </c>
      <c r="E315" s="13">
        <v>2</v>
      </c>
      <c r="F315" s="11">
        <v>250</v>
      </c>
      <c r="G315" s="11">
        <f t="shared" si="4"/>
        <v>500</v>
      </c>
      <c r="H315" s="8" t="s">
        <v>19</v>
      </c>
      <c r="I315" s="8" t="s">
        <v>12</v>
      </c>
    </row>
    <row r="316" spans="1:9" x14ac:dyDescent="0.3">
      <c r="A316">
        <v>230615</v>
      </c>
      <c r="B316" s="2">
        <v>45241</v>
      </c>
      <c r="C316" t="s">
        <v>23</v>
      </c>
      <c r="D316" t="s">
        <v>10</v>
      </c>
      <c r="E316" s="13">
        <v>2</v>
      </c>
      <c r="F316" s="11">
        <v>250</v>
      </c>
      <c r="G316" s="11">
        <f t="shared" si="4"/>
        <v>500</v>
      </c>
      <c r="H316" s="8" t="s">
        <v>19</v>
      </c>
      <c r="I316" s="8" t="s">
        <v>32</v>
      </c>
    </row>
    <row r="317" spans="1:9" x14ac:dyDescent="0.3">
      <c r="A317">
        <v>230616</v>
      </c>
      <c r="B317" s="2">
        <v>45242</v>
      </c>
      <c r="C317" s="3" t="s">
        <v>28</v>
      </c>
      <c r="D317" t="s">
        <v>25</v>
      </c>
      <c r="E317" s="13">
        <v>1</v>
      </c>
      <c r="F317" s="11">
        <v>250</v>
      </c>
      <c r="G317" s="11">
        <f t="shared" si="4"/>
        <v>250</v>
      </c>
      <c r="H317" s="8" t="s">
        <v>11</v>
      </c>
      <c r="I317" s="8" t="s">
        <v>12</v>
      </c>
    </row>
    <row r="318" spans="1:9" x14ac:dyDescent="0.3">
      <c r="A318">
        <v>230617</v>
      </c>
      <c r="B318" s="2">
        <v>45243</v>
      </c>
      <c r="C318" t="s">
        <v>9</v>
      </c>
      <c r="D318" t="s">
        <v>13</v>
      </c>
      <c r="E318" s="13">
        <v>2</v>
      </c>
      <c r="F318" s="11">
        <v>500</v>
      </c>
      <c r="G318" s="11">
        <f t="shared" si="4"/>
        <v>1000</v>
      </c>
      <c r="H318" s="8" t="s">
        <v>19</v>
      </c>
      <c r="I318" s="8" t="s">
        <v>12</v>
      </c>
    </row>
    <row r="319" spans="1:9" x14ac:dyDescent="0.3">
      <c r="A319">
        <v>230618</v>
      </c>
      <c r="B319" s="2">
        <v>45244</v>
      </c>
      <c r="C319" t="s">
        <v>27</v>
      </c>
      <c r="D319" t="s">
        <v>29</v>
      </c>
      <c r="E319" s="13">
        <v>1</v>
      </c>
      <c r="F319" s="11">
        <v>250</v>
      </c>
      <c r="G319" s="11">
        <f t="shared" si="4"/>
        <v>250</v>
      </c>
      <c r="H319" s="8" t="s">
        <v>19</v>
      </c>
      <c r="I319" s="8" t="s">
        <v>12</v>
      </c>
    </row>
    <row r="320" spans="1:9" x14ac:dyDescent="0.3">
      <c r="A320">
        <v>230619</v>
      </c>
      <c r="B320" s="2">
        <v>45245</v>
      </c>
      <c r="C320" t="s">
        <v>27</v>
      </c>
      <c r="D320" t="s">
        <v>18</v>
      </c>
      <c r="E320" s="13">
        <v>2</v>
      </c>
      <c r="F320" s="11">
        <v>250</v>
      </c>
      <c r="G320" s="11">
        <f t="shared" si="4"/>
        <v>500</v>
      </c>
      <c r="H320" s="8" t="s">
        <v>19</v>
      </c>
      <c r="I320" s="8" t="s">
        <v>12</v>
      </c>
    </row>
    <row r="321" spans="1:9" x14ac:dyDescent="0.3">
      <c r="A321">
        <v>230620</v>
      </c>
      <c r="B321" s="2">
        <v>45246</v>
      </c>
      <c r="C321" t="s">
        <v>17</v>
      </c>
      <c r="D321" t="s">
        <v>10</v>
      </c>
      <c r="E321" s="13">
        <v>2</v>
      </c>
      <c r="F321" s="11">
        <v>250</v>
      </c>
      <c r="G321" s="11">
        <f t="shared" si="4"/>
        <v>500</v>
      </c>
      <c r="H321" s="8" t="s">
        <v>19</v>
      </c>
      <c r="I321" s="8" t="s">
        <v>31</v>
      </c>
    </row>
    <row r="322" spans="1:9" x14ac:dyDescent="0.3">
      <c r="A322">
        <v>230621</v>
      </c>
      <c r="B322" s="2">
        <v>45247</v>
      </c>
      <c r="C322" t="s">
        <v>24</v>
      </c>
      <c r="D322" t="s">
        <v>30</v>
      </c>
      <c r="E322" s="13">
        <v>2</v>
      </c>
      <c r="F322" s="11">
        <v>499</v>
      </c>
      <c r="G322" s="11">
        <f t="shared" si="4"/>
        <v>998</v>
      </c>
      <c r="H322" s="8" t="s">
        <v>16</v>
      </c>
      <c r="I322" s="8" t="s">
        <v>12</v>
      </c>
    </row>
    <row r="323" spans="1:9" x14ac:dyDescent="0.3">
      <c r="A323">
        <v>230622</v>
      </c>
      <c r="B323" s="2">
        <v>45248</v>
      </c>
      <c r="C323" t="s">
        <v>9</v>
      </c>
      <c r="D323" t="s">
        <v>13</v>
      </c>
      <c r="E323" s="13">
        <v>3</v>
      </c>
      <c r="F323" s="11">
        <v>500</v>
      </c>
      <c r="G323" s="11">
        <f t="shared" ref="G323:G366" si="5">PRODUCT(E323,F323)</f>
        <v>1500</v>
      </c>
      <c r="H323" s="8" t="s">
        <v>19</v>
      </c>
      <c r="I323" s="8" t="s">
        <v>12</v>
      </c>
    </row>
    <row r="324" spans="1:9" x14ac:dyDescent="0.3">
      <c r="A324">
        <v>230623</v>
      </c>
      <c r="B324" s="2">
        <v>45249</v>
      </c>
      <c r="C324" t="s">
        <v>9</v>
      </c>
      <c r="D324" t="s">
        <v>18</v>
      </c>
      <c r="E324" s="13">
        <v>2</v>
      </c>
      <c r="F324" s="11">
        <v>250</v>
      </c>
      <c r="G324" s="11">
        <f t="shared" si="5"/>
        <v>500</v>
      </c>
      <c r="H324" s="8" t="s">
        <v>11</v>
      </c>
      <c r="I324" s="8" t="s">
        <v>12</v>
      </c>
    </row>
    <row r="325" spans="1:9" x14ac:dyDescent="0.3">
      <c r="A325">
        <v>230624</v>
      </c>
      <c r="B325" s="2">
        <v>45250</v>
      </c>
      <c r="C325" t="s">
        <v>9</v>
      </c>
      <c r="D325" t="s">
        <v>10</v>
      </c>
      <c r="E325" s="13">
        <v>2</v>
      </c>
      <c r="F325" s="11">
        <v>250</v>
      </c>
      <c r="G325" s="11">
        <f t="shared" si="5"/>
        <v>500</v>
      </c>
      <c r="H325" s="8" t="s">
        <v>19</v>
      </c>
      <c r="I325" s="8" t="s">
        <v>12</v>
      </c>
    </row>
    <row r="326" spans="1:9" x14ac:dyDescent="0.3">
      <c r="A326">
        <v>230625</v>
      </c>
      <c r="B326" s="2">
        <v>45251</v>
      </c>
      <c r="C326" t="s">
        <v>14</v>
      </c>
      <c r="D326" t="s">
        <v>30</v>
      </c>
      <c r="E326" s="13">
        <v>1</v>
      </c>
      <c r="F326" s="11">
        <v>499</v>
      </c>
      <c r="G326" s="11">
        <f t="shared" si="5"/>
        <v>499</v>
      </c>
      <c r="H326" s="8" t="s">
        <v>19</v>
      </c>
      <c r="I326" s="8" t="s">
        <v>12</v>
      </c>
    </row>
    <row r="327" spans="1:9" x14ac:dyDescent="0.3">
      <c r="A327">
        <v>230626</v>
      </c>
      <c r="B327" s="2">
        <v>45252</v>
      </c>
      <c r="C327" t="s">
        <v>17</v>
      </c>
      <c r="D327" t="s">
        <v>18</v>
      </c>
      <c r="E327" s="13">
        <v>2</v>
      </c>
      <c r="F327" s="11">
        <v>250</v>
      </c>
      <c r="G327" s="11">
        <f t="shared" si="5"/>
        <v>500</v>
      </c>
      <c r="H327" s="8" t="s">
        <v>19</v>
      </c>
      <c r="I327" s="8" t="s">
        <v>12</v>
      </c>
    </row>
    <row r="328" spans="1:9" x14ac:dyDescent="0.3">
      <c r="A328">
        <v>230627</v>
      </c>
      <c r="B328" s="2">
        <v>45253</v>
      </c>
      <c r="C328" t="s">
        <v>17</v>
      </c>
      <c r="D328" t="s">
        <v>30</v>
      </c>
      <c r="E328" s="13">
        <v>2</v>
      </c>
      <c r="F328" s="11">
        <v>499</v>
      </c>
      <c r="G328" s="11">
        <f t="shared" si="5"/>
        <v>998</v>
      </c>
      <c r="H328" s="8" t="s">
        <v>19</v>
      </c>
      <c r="I328" s="8" t="s">
        <v>12</v>
      </c>
    </row>
    <row r="329" spans="1:9" x14ac:dyDescent="0.3">
      <c r="A329">
        <v>230628</v>
      </c>
      <c r="B329" s="2">
        <v>45254</v>
      </c>
      <c r="C329" t="s">
        <v>21</v>
      </c>
      <c r="D329" t="s">
        <v>13</v>
      </c>
      <c r="E329" s="13">
        <v>1</v>
      </c>
      <c r="F329" s="11">
        <v>500</v>
      </c>
      <c r="G329" s="11">
        <f t="shared" si="5"/>
        <v>500</v>
      </c>
      <c r="H329" s="8" t="s">
        <v>16</v>
      </c>
      <c r="I329" s="8" t="s">
        <v>12</v>
      </c>
    </row>
    <row r="330" spans="1:9" x14ac:dyDescent="0.3">
      <c r="A330">
        <v>230629</v>
      </c>
      <c r="B330" s="2">
        <v>45255</v>
      </c>
      <c r="C330" t="s">
        <v>23</v>
      </c>
      <c r="D330" t="s">
        <v>22</v>
      </c>
      <c r="E330" s="13">
        <v>2</v>
      </c>
      <c r="F330" s="11">
        <v>250</v>
      </c>
      <c r="G330" s="11">
        <f t="shared" si="5"/>
        <v>500</v>
      </c>
      <c r="H330" s="8" t="s">
        <v>19</v>
      </c>
      <c r="I330" s="8" t="s">
        <v>12</v>
      </c>
    </row>
    <row r="331" spans="1:9" x14ac:dyDescent="0.3">
      <c r="A331">
        <v>230630</v>
      </c>
      <c r="B331" s="2">
        <v>45256</v>
      </c>
      <c r="C331" t="s">
        <v>24</v>
      </c>
      <c r="D331" t="s">
        <v>20</v>
      </c>
      <c r="E331" s="13">
        <v>1</v>
      </c>
      <c r="F331" s="11">
        <v>250</v>
      </c>
      <c r="G331" s="11">
        <f t="shared" si="5"/>
        <v>250</v>
      </c>
      <c r="H331" s="8" t="s">
        <v>19</v>
      </c>
      <c r="I331" s="8" t="s">
        <v>12</v>
      </c>
    </row>
    <row r="332" spans="1:9" x14ac:dyDescent="0.3">
      <c r="A332">
        <v>230631</v>
      </c>
      <c r="B332" s="2">
        <v>45257</v>
      </c>
      <c r="C332" t="s">
        <v>27</v>
      </c>
      <c r="D332" t="s">
        <v>10</v>
      </c>
      <c r="E332" s="13">
        <v>1</v>
      </c>
      <c r="F332" s="11">
        <v>250</v>
      </c>
      <c r="G332" s="11">
        <f t="shared" si="5"/>
        <v>250</v>
      </c>
      <c r="H332" s="8" t="s">
        <v>19</v>
      </c>
      <c r="I332" s="8" t="s">
        <v>12</v>
      </c>
    </row>
    <row r="333" spans="1:9" x14ac:dyDescent="0.3">
      <c r="A333">
        <v>230632</v>
      </c>
      <c r="B333" s="2">
        <v>45258</v>
      </c>
      <c r="C333" t="s">
        <v>14</v>
      </c>
      <c r="D333" t="s">
        <v>13</v>
      </c>
      <c r="E333" s="13">
        <v>1</v>
      </c>
      <c r="F333" s="11">
        <v>500</v>
      </c>
      <c r="G333" s="11">
        <f t="shared" si="5"/>
        <v>500</v>
      </c>
      <c r="H333" s="8" t="s">
        <v>11</v>
      </c>
      <c r="I333" s="8" t="s">
        <v>12</v>
      </c>
    </row>
    <row r="334" spans="1:9" x14ac:dyDescent="0.3">
      <c r="A334">
        <v>230633</v>
      </c>
      <c r="B334" s="2">
        <v>45259</v>
      </c>
      <c r="C334" t="s">
        <v>14</v>
      </c>
      <c r="D334" t="s">
        <v>15</v>
      </c>
      <c r="E334" s="13">
        <v>2</v>
      </c>
      <c r="F334" s="11">
        <v>350</v>
      </c>
      <c r="G334" s="11">
        <f t="shared" si="5"/>
        <v>700</v>
      </c>
      <c r="H334" s="8" t="s">
        <v>19</v>
      </c>
      <c r="I334" s="8" t="s">
        <v>12</v>
      </c>
    </row>
    <row r="335" spans="1:9" x14ac:dyDescent="0.3">
      <c r="A335">
        <v>230634</v>
      </c>
      <c r="B335" s="2">
        <v>45260</v>
      </c>
      <c r="C335" t="s">
        <v>9</v>
      </c>
      <c r="D335" t="s">
        <v>18</v>
      </c>
      <c r="E335" s="13">
        <v>1</v>
      </c>
      <c r="F335" s="11">
        <v>250</v>
      </c>
      <c r="G335" s="11">
        <f t="shared" si="5"/>
        <v>250</v>
      </c>
      <c r="H335" s="8" t="s">
        <v>19</v>
      </c>
      <c r="I335" s="8" t="s">
        <v>26</v>
      </c>
    </row>
    <row r="336" spans="1:9" x14ac:dyDescent="0.3">
      <c r="A336">
        <v>230635</v>
      </c>
      <c r="B336" s="2">
        <v>45261</v>
      </c>
      <c r="C336" t="s">
        <v>17</v>
      </c>
      <c r="D336" t="s">
        <v>20</v>
      </c>
      <c r="E336" s="13">
        <v>1</v>
      </c>
      <c r="F336" s="11">
        <v>250</v>
      </c>
      <c r="G336" s="11">
        <f t="shared" si="5"/>
        <v>250</v>
      </c>
      <c r="H336" s="8" t="s">
        <v>19</v>
      </c>
      <c r="I336" s="8" t="s">
        <v>12</v>
      </c>
    </row>
    <row r="337" spans="1:9" x14ac:dyDescent="0.3">
      <c r="A337">
        <v>230636</v>
      </c>
      <c r="B337" s="2">
        <v>45262</v>
      </c>
      <c r="C337" t="s">
        <v>23</v>
      </c>
      <c r="D337" t="s">
        <v>22</v>
      </c>
      <c r="E337" s="13">
        <v>1</v>
      </c>
      <c r="F337" s="11">
        <v>250</v>
      </c>
      <c r="G337" s="11">
        <f t="shared" si="5"/>
        <v>250</v>
      </c>
      <c r="H337" s="8" t="s">
        <v>16</v>
      </c>
      <c r="I337" s="8" t="s">
        <v>12</v>
      </c>
    </row>
    <row r="338" spans="1:9" x14ac:dyDescent="0.3">
      <c r="A338">
        <v>230637</v>
      </c>
      <c r="B338" s="2">
        <v>45263</v>
      </c>
      <c r="C338" t="s">
        <v>17</v>
      </c>
      <c r="D338" t="s">
        <v>10</v>
      </c>
      <c r="E338" s="13">
        <v>1</v>
      </c>
      <c r="F338" s="11">
        <v>250</v>
      </c>
      <c r="G338" s="11">
        <f t="shared" si="5"/>
        <v>250</v>
      </c>
      <c r="H338" s="8" t="s">
        <v>19</v>
      </c>
      <c r="I338" s="8" t="s">
        <v>12</v>
      </c>
    </row>
    <row r="339" spans="1:9" x14ac:dyDescent="0.3">
      <c r="A339">
        <v>230638</v>
      </c>
      <c r="B339" s="2">
        <v>45264</v>
      </c>
      <c r="C339" t="s">
        <v>23</v>
      </c>
      <c r="D339" t="s">
        <v>25</v>
      </c>
      <c r="E339" s="13">
        <v>3</v>
      </c>
      <c r="F339" s="11">
        <v>250</v>
      </c>
      <c r="G339" s="11">
        <f t="shared" si="5"/>
        <v>750</v>
      </c>
      <c r="H339" s="8" t="s">
        <v>19</v>
      </c>
      <c r="I339" s="8" t="s">
        <v>12</v>
      </c>
    </row>
    <row r="340" spans="1:9" x14ac:dyDescent="0.3">
      <c r="A340">
        <v>230639</v>
      </c>
      <c r="B340" s="2">
        <v>45265</v>
      </c>
      <c r="C340" t="s">
        <v>9</v>
      </c>
      <c r="D340" t="s">
        <v>13</v>
      </c>
      <c r="E340" s="13">
        <v>1</v>
      </c>
      <c r="F340" s="11">
        <v>500</v>
      </c>
      <c r="G340" s="11">
        <f t="shared" si="5"/>
        <v>500</v>
      </c>
      <c r="H340" s="8" t="s">
        <v>11</v>
      </c>
      <c r="I340" s="8" t="s">
        <v>12</v>
      </c>
    </row>
    <row r="341" spans="1:9" x14ac:dyDescent="0.3">
      <c r="A341">
        <v>230640</v>
      </c>
      <c r="B341" s="2">
        <v>45266</v>
      </c>
      <c r="C341" t="s">
        <v>9</v>
      </c>
      <c r="D341" t="s">
        <v>29</v>
      </c>
      <c r="E341" s="13">
        <v>1</v>
      </c>
      <c r="F341" s="11">
        <v>250</v>
      </c>
      <c r="G341" s="11">
        <f t="shared" si="5"/>
        <v>250</v>
      </c>
      <c r="H341" s="8" t="s">
        <v>19</v>
      </c>
      <c r="I341" s="8" t="s">
        <v>12</v>
      </c>
    </row>
    <row r="342" spans="1:9" x14ac:dyDescent="0.3">
      <c r="A342">
        <v>230641</v>
      </c>
      <c r="B342" s="2">
        <v>45267</v>
      </c>
      <c r="C342" t="s">
        <v>27</v>
      </c>
      <c r="D342" t="s">
        <v>18</v>
      </c>
      <c r="E342" s="13">
        <v>1</v>
      </c>
      <c r="F342" s="11">
        <v>250</v>
      </c>
      <c r="G342" s="11">
        <f t="shared" si="5"/>
        <v>250</v>
      </c>
      <c r="H342" s="8" t="s">
        <v>19</v>
      </c>
      <c r="I342" s="8" t="s">
        <v>12</v>
      </c>
    </row>
    <row r="343" spans="1:9" x14ac:dyDescent="0.3">
      <c r="A343">
        <v>230642</v>
      </c>
      <c r="B343" s="2">
        <v>45268</v>
      </c>
      <c r="C343" t="s">
        <v>27</v>
      </c>
      <c r="D343" t="s">
        <v>10</v>
      </c>
      <c r="E343" s="13">
        <v>2</v>
      </c>
      <c r="F343" s="11">
        <v>250</v>
      </c>
      <c r="G343" s="11">
        <f t="shared" si="5"/>
        <v>500</v>
      </c>
      <c r="H343" s="8" t="s">
        <v>16</v>
      </c>
      <c r="I343" s="8" t="s">
        <v>12</v>
      </c>
    </row>
    <row r="344" spans="1:9" x14ac:dyDescent="0.3">
      <c r="A344">
        <v>230643</v>
      </c>
      <c r="B344" s="2">
        <v>45269</v>
      </c>
      <c r="C344" t="s">
        <v>17</v>
      </c>
      <c r="D344" t="s">
        <v>30</v>
      </c>
      <c r="E344" s="13">
        <v>2</v>
      </c>
      <c r="F344" s="11">
        <v>499</v>
      </c>
      <c r="G344" s="11">
        <f t="shared" si="5"/>
        <v>998</v>
      </c>
      <c r="H344" s="8" t="s">
        <v>19</v>
      </c>
      <c r="I344" s="8" t="s">
        <v>12</v>
      </c>
    </row>
    <row r="345" spans="1:9" x14ac:dyDescent="0.3">
      <c r="A345">
        <v>230644</v>
      </c>
      <c r="B345" s="2">
        <v>45270</v>
      </c>
      <c r="C345" t="s">
        <v>24</v>
      </c>
      <c r="D345" t="s">
        <v>13</v>
      </c>
      <c r="E345" s="13">
        <v>1</v>
      </c>
      <c r="F345" s="11">
        <v>500</v>
      </c>
      <c r="G345" s="11">
        <f t="shared" si="5"/>
        <v>500</v>
      </c>
      <c r="H345" s="8" t="s">
        <v>19</v>
      </c>
      <c r="I345" s="8" t="s">
        <v>12</v>
      </c>
    </row>
    <row r="346" spans="1:9" x14ac:dyDescent="0.3">
      <c r="A346">
        <v>230645</v>
      </c>
      <c r="B346" s="2">
        <v>45271</v>
      </c>
      <c r="C346" t="s">
        <v>9</v>
      </c>
      <c r="D346" t="s">
        <v>18</v>
      </c>
      <c r="E346" s="13">
        <v>2</v>
      </c>
      <c r="F346" s="11">
        <v>250</v>
      </c>
      <c r="G346" s="11">
        <f t="shared" si="5"/>
        <v>500</v>
      </c>
      <c r="H346" s="8" t="s">
        <v>19</v>
      </c>
      <c r="I346" s="8" t="s">
        <v>12</v>
      </c>
    </row>
    <row r="347" spans="1:9" x14ac:dyDescent="0.3">
      <c r="A347">
        <v>230646</v>
      </c>
      <c r="B347" s="2">
        <v>45272</v>
      </c>
      <c r="C347" t="s">
        <v>9</v>
      </c>
      <c r="D347" t="s">
        <v>10</v>
      </c>
      <c r="E347" s="13">
        <v>2</v>
      </c>
      <c r="F347" s="11">
        <v>250</v>
      </c>
      <c r="G347" s="11">
        <f t="shared" si="5"/>
        <v>500</v>
      </c>
      <c r="H347" s="8" t="s">
        <v>16</v>
      </c>
      <c r="I347" s="8" t="s">
        <v>26</v>
      </c>
    </row>
    <row r="348" spans="1:9" x14ac:dyDescent="0.3">
      <c r="A348">
        <v>230647</v>
      </c>
      <c r="B348" s="2">
        <v>45273</v>
      </c>
      <c r="C348" t="s">
        <v>9</v>
      </c>
      <c r="D348" t="s">
        <v>30</v>
      </c>
      <c r="E348" s="13">
        <v>1</v>
      </c>
      <c r="F348" s="11">
        <v>499</v>
      </c>
      <c r="G348" s="11">
        <f t="shared" si="5"/>
        <v>499</v>
      </c>
      <c r="H348" s="8" t="s">
        <v>19</v>
      </c>
      <c r="I348" s="8" t="s">
        <v>12</v>
      </c>
    </row>
    <row r="349" spans="1:9" x14ac:dyDescent="0.3">
      <c r="A349">
        <v>230648</v>
      </c>
      <c r="B349" s="2">
        <v>45274</v>
      </c>
      <c r="C349" t="s">
        <v>14</v>
      </c>
      <c r="D349" t="s">
        <v>18</v>
      </c>
      <c r="E349" s="13">
        <v>2</v>
      </c>
      <c r="F349" s="11">
        <v>250</v>
      </c>
      <c r="G349" s="11">
        <f t="shared" si="5"/>
        <v>500</v>
      </c>
      <c r="H349" s="8" t="s">
        <v>19</v>
      </c>
      <c r="I349" s="8" t="s">
        <v>12</v>
      </c>
    </row>
    <row r="350" spans="1:9" x14ac:dyDescent="0.3">
      <c r="A350">
        <v>230649</v>
      </c>
      <c r="B350" s="2">
        <v>45275</v>
      </c>
      <c r="C350" t="s">
        <v>17</v>
      </c>
      <c r="D350" t="s">
        <v>30</v>
      </c>
      <c r="E350" s="13">
        <v>2</v>
      </c>
      <c r="F350" s="11">
        <v>499</v>
      </c>
      <c r="G350" s="11">
        <f t="shared" si="5"/>
        <v>998</v>
      </c>
      <c r="H350" s="8" t="s">
        <v>19</v>
      </c>
      <c r="I350" s="8" t="s">
        <v>12</v>
      </c>
    </row>
    <row r="351" spans="1:9" x14ac:dyDescent="0.3">
      <c r="A351">
        <v>230650</v>
      </c>
      <c r="B351" s="2">
        <v>45276</v>
      </c>
      <c r="C351" s="3" t="s">
        <v>28</v>
      </c>
      <c r="D351" t="s">
        <v>13</v>
      </c>
      <c r="E351" s="13">
        <v>2</v>
      </c>
      <c r="F351" s="11">
        <v>500</v>
      </c>
      <c r="G351" s="11">
        <f t="shared" si="5"/>
        <v>1000</v>
      </c>
      <c r="H351" s="8" t="s">
        <v>19</v>
      </c>
      <c r="I351" s="8" t="s">
        <v>12</v>
      </c>
    </row>
    <row r="352" spans="1:9" x14ac:dyDescent="0.3">
      <c r="A352">
        <v>230651</v>
      </c>
      <c r="B352" s="2">
        <v>45277</v>
      </c>
      <c r="C352" t="s">
        <v>21</v>
      </c>
      <c r="D352" t="s">
        <v>22</v>
      </c>
      <c r="E352" s="13">
        <v>1</v>
      </c>
      <c r="F352" s="11">
        <v>250</v>
      </c>
      <c r="G352" s="11">
        <f t="shared" si="5"/>
        <v>250</v>
      </c>
      <c r="H352" s="8" t="s">
        <v>19</v>
      </c>
      <c r="I352" s="8" t="s">
        <v>12</v>
      </c>
    </row>
    <row r="353" spans="1:9" x14ac:dyDescent="0.3">
      <c r="A353">
        <v>230652</v>
      </c>
      <c r="B353" s="2">
        <v>45278</v>
      </c>
      <c r="C353" t="s">
        <v>23</v>
      </c>
      <c r="D353" t="s">
        <v>20</v>
      </c>
      <c r="E353" s="13">
        <v>2</v>
      </c>
      <c r="F353" s="11">
        <v>250</v>
      </c>
      <c r="G353" s="11">
        <f t="shared" si="5"/>
        <v>500</v>
      </c>
      <c r="H353" s="8" t="s">
        <v>11</v>
      </c>
      <c r="I353" s="8" t="s">
        <v>12</v>
      </c>
    </row>
    <row r="354" spans="1:9" x14ac:dyDescent="0.3">
      <c r="A354">
        <v>230653</v>
      </c>
      <c r="B354" s="2">
        <v>45279</v>
      </c>
      <c r="C354" t="s">
        <v>24</v>
      </c>
      <c r="D354" t="s">
        <v>10</v>
      </c>
      <c r="E354" s="13">
        <v>1</v>
      </c>
      <c r="F354" s="11">
        <v>250</v>
      </c>
      <c r="G354" s="11">
        <f t="shared" si="5"/>
        <v>250</v>
      </c>
      <c r="H354" s="8" t="s">
        <v>16</v>
      </c>
      <c r="I354" s="8" t="s">
        <v>12</v>
      </c>
    </row>
    <row r="355" spans="1:9" x14ac:dyDescent="0.3">
      <c r="A355">
        <v>230654</v>
      </c>
      <c r="B355" s="2">
        <v>45280</v>
      </c>
      <c r="C355" t="s">
        <v>27</v>
      </c>
      <c r="D355" t="s">
        <v>13</v>
      </c>
      <c r="E355" s="13">
        <v>2</v>
      </c>
      <c r="F355" s="11">
        <v>500</v>
      </c>
      <c r="G355" s="11">
        <f t="shared" si="5"/>
        <v>1000</v>
      </c>
      <c r="H355" s="8" t="s">
        <v>19</v>
      </c>
      <c r="I355" s="8" t="s">
        <v>12</v>
      </c>
    </row>
    <row r="356" spans="1:9" x14ac:dyDescent="0.3">
      <c r="A356">
        <v>230655</v>
      </c>
      <c r="B356" s="2">
        <v>45281</v>
      </c>
      <c r="C356" t="s">
        <v>14</v>
      </c>
      <c r="D356" t="s">
        <v>15</v>
      </c>
      <c r="E356" s="13">
        <v>2</v>
      </c>
      <c r="F356" s="11">
        <v>350</v>
      </c>
      <c r="G356" s="11">
        <f t="shared" si="5"/>
        <v>700</v>
      </c>
      <c r="H356" s="8" t="s">
        <v>19</v>
      </c>
      <c r="I356" s="8" t="s">
        <v>12</v>
      </c>
    </row>
    <row r="357" spans="1:9" x14ac:dyDescent="0.3">
      <c r="A357">
        <v>230656</v>
      </c>
      <c r="B357" s="2">
        <v>45282</v>
      </c>
      <c r="C357" t="s">
        <v>14</v>
      </c>
      <c r="D357" t="s">
        <v>18</v>
      </c>
      <c r="E357" s="13">
        <v>2</v>
      </c>
      <c r="F357" s="11">
        <v>250</v>
      </c>
      <c r="G357" s="11">
        <f t="shared" si="5"/>
        <v>500</v>
      </c>
      <c r="H357" s="8" t="s">
        <v>19</v>
      </c>
      <c r="I357" s="8" t="s">
        <v>32</v>
      </c>
    </row>
    <row r="358" spans="1:9" x14ac:dyDescent="0.3">
      <c r="A358">
        <v>230657</v>
      </c>
      <c r="B358" s="2">
        <v>45283</v>
      </c>
      <c r="C358" t="s">
        <v>9</v>
      </c>
      <c r="D358" t="s">
        <v>20</v>
      </c>
      <c r="E358" s="13">
        <v>1</v>
      </c>
      <c r="F358" s="11">
        <v>250</v>
      </c>
      <c r="G358" s="11">
        <f t="shared" si="5"/>
        <v>250</v>
      </c>
      <c r="H358" s="8" t="s">
        <v>16</v>
      </c>
      <c r="I358" s="8" t="s">
        <v>12</v>
      </c>
    </row>
    <row r="359" spans="1:9" x14ac:dyDescent="0.3">
      <c r="A359">
        <v>230658</v>
      </c>
      <c r="B359" s="2">
        <v>45284</v>
      </c>
      <c r="C359" t="s">
        <v>17</v>
      </c>
      <c r="D359" t="s">
        <v>22</v>
      </c>
      <c r="E359" s="13">
        <v>2</v>
      </c>
      <c r="F359" s="11">
        <v>250</v>
      </c>
      <c r="G359" s="11">
        <f t="shared" si="5"/>
        <v>500</v>
      </c>
      <c r="H359" s="8" t="s">
        <v>19</v>
      </c>
      <c r="I359" s="8" t="s">
        <v>12</v>
      </c>
    </row>
    <row r="360" spans="1:9" x14ac:dyDescent="0.3">
      <c r="A360">
        <v>230659</v>
      </c>
      <c r="B360" s="2">
        <v>45285</v>
      </c>
      <c r="C360" t="s">
        <v>23</v>
      </c>
      <c r="D360" t="s">
        <v>10</v>
      </c>
      <c r="E360" s="13">
        <v>2</v>
      </c>
      <c r="F360" s="11">
        <v>250</v>
      </c>
      <c r="G360" s="11">
        <f t="shared" si="5"/>
        <v>500</v>
      </c>
      <c r="H360" s="8" t="s">
        <v>19</v>
      </c>
      <c r="I360" s="8" t="s">
        <v>12</v>
      </c>
    </row>
    <row r="361" spans="1:9" x14ac:dyDescent="0.3">
      <c r="A361">
        <v>230660</v>
      </c>
      <c r="B361" s="2">
        <v>45286</v>
      </c>
      <c r="C361" s="3" t="s">
        <v>28</v>
      </c>
      <c r="D361" t="s">
        <v>25</v>
      </c>
      <c r="E361" s="13">
        <v>1</v>
      </c>
      <c r="F361" s="11">
        <v>250</v>
      </c>
      <c r="G361" s="11">
        <f t="shared" si="5"/>
        <v>250</v>
      </c>
      <c r="H361" s="8" t="s">
        <v>16</v>
      </c>
      <c r="I361" s="8" t="s">
        <v>12</v>
      </c>
    </row>
    <row r="362" spans="1:9" x14ac:dyDescent="0.3">
      <c r="A362">
        <v>230661</v>
      </c>
      <c r="B362" s="2">
        <v>45287</v>
      </c>
      <c r="C362" t="s">
        <v>23</v>
      </c>
      <c r="D362" t="s">
        <v>13</v>
      </c>
      <c r="E362" s="13">
        <v>3</v>
      </c>
      <c r="F362" s="11">
        <v>500</v>
      </c>
      <c r="G362" s="11">
        <f t="shared" si="5"/>
        <v>1500</v>
      </c>
      <c r="H362" s="8" t="s">
        <v>11</v>
      </c>
      <c r="I362" s="8" t="s">
        <v>12</v>
      </c>
    </row>
    <row r="363" spans="1:9" x14ac:dyDescent="0.3">
      <c r="A363">
        <v>230662</v>
      </c>
      <c r="B363" s="2">
        <v>45288</v>
      </c>
      <c r="C363" t="s">
        <v>9</v>
      </c>
      <c r="D363" t="s">
        <v>29</v>
      </c>
      <c r="E363" s="13">
        <v>1</v>
      </c>
      <c r="F363" s="11">
        <v>250</v>
      </c>
      <c r="G363" s="11">
        <f t="shared" si="5"/>
        <v>250</v>
      </c>
      <c r="H363" s="8" t="s">
        <v>19</v>
      </c>
      <c r="I363" s="8" t="s">
        <v>12</v>
      </c>
    </row>
    <row r="364" spans="1:9" x14ac:dyDescent="0.3">
      <c r="A364">
        <v>230663</v>
      </c>
      <c r="B364" s="2">
        <v>45289</v>
      </c>
      <c r="C364" s="3" t="s">
        <v>28</v>
      </c>
      <c r="D364" t="s">
        <v>18</v>
      </c>
      <c r="E364" s="13">
        <v>1</v>
      </c>
      <c r="F364" s="11">
        <v>250</v>
      </c>
      <c r="G364" s="11">
        <f t="shared" si="5"/>
        <v>250</v>
      </c>
      <c r="H364" s="8" t="s">
        <v>19</v>
      </c>
      <c r="I364" s="8" t="s">
        <v>12</v>
      </c>
    </row>
    <row r="365" spans="1:9" x14ac:dyDescent="0.3">
      <c r="A365">
        <v>230664</v>
      </c>
      <c r="B365" s="2">
        <v>45290</v>
      </c>
      <c r="C365" t="s">
        <v>27</v>
      </c>
      <c r="D365" t="s">
        <v>10</v>
      </c>
      <c r="E365" s="13">
        <v>1</v>
      </c>
      <c r="F365" s="11">
        <v>250</v>
      </c>
      <c r="G365" s="11">
        <f t="shared" si="5"/>
        <v>250</v>
      </c>
      <c r="H365" s="8" t="s">
        <v>16</v>
      </c>
      <c r="I365" s="8" t="s">
        <v>12</v>
      </c>
    </row>
    <row r="366" spans="1:9" x14ac:dyDescent="0.3">
      <c r="A366">
        <v>230665</v>
      </c>
      <c r="B366" s="2">
        <v>45291</v>
      </c>
      <c r="C366" s="3" t="s">
        <v>28</v>
      </c>
      <c r="D366" t="s">
        <v>30</v>
      </c>
      <c r="E366" s="13">
        <v>2</v>
      </c>
      <c r="F366" s="11">
        <v>499</v>
      </c>
      <c r="G366" s="11">
        <f t="shared" si="5"/>
        <v>998</v>
      </c>
      <c r="H366" s="8" t="s">
        <v>19</v>
      </c>
      <c r="I366" s="8" t="s">
        <v>12</v>
      </c>
    </row>
  </sheetData>
  <protectedRanges>
    <protectedRange sqref="A1:I1048576" name="Range2"/>
    <protectedRange sqref="A1:I1048576" name="Range1"/>
  </protectedRanges>
  <mergeCells count="37">
    <mergeCell ref="L28:M28"/>
    <mergeCell ref="P23:S23"/>
    <mergeCell ref="Q24:R24"/>
    <mergeCell ref="K21:N21"/>
    <mergeCell ref="L22:M22"/>
    <mergeCell ref="K24:N24"/>
    <mergeCell ref="L25:M25"/>
    <mergeCell ref="K27:N27"/>
    <mergeCell ref="Q22:R22"/>
    <mergeCell ref="L26:M26"/>
    <mergeCell ref="L23:M23"/>
    <mergeCell ref="L20:M20"/>
    <mergeCell ref="K5:O5"/>
    <mergeCell ref="K7:O7"/>
    <mergeCell ref="K9:O9"/>
    <mergeCell ref="K11:O11"/>
    <mergeCell ref="K13:O13"/>
    <mergeCell ref="K15:N15"/>
    <mergeCell ref="L16:M16"/>
    <mergeCell ref="K18:N18"/>
    <mergeCell ref="L19:M19"/>
    <mergeCell ref="Q25:R25"/>
    <mergeCell ref="Q26:R26"/>
    <mergeCell ref="P15:S15"/>
    <mergeCell ref="Q10:R10"/>
    <mergeCell ref="Q11:R11"/>
    <mergeCell ref="J3:O3"/>
    <mergeCell ref="Q18:R18"/>
    <mergeCell ref="Q19:R19"/>
    <mergeCell ref="Q14:R14"/>
    <mergeCell ref="L14:M14"/>
    <mergeCell ref="L17:M17"/>
    <mergeCell ref="Q16:R16"/>
    <mergeCell ref="Q3:R3"/>
    <mergeCell ref="Q4:R4"/>
    <mergeCell ref="Q8:R8"/>
    <mergeCell ref="Q9:R9"/>
  </mergeCells>
  <conditionalFormatting sqref="A1:A1048576">
    <cfRule type="dataBar" priority="9">
      <dataBar>
        <cfvo type="min"/>
        <cfvo type="max"/>
        <color rgb="FF638EC6"/>
      </dataBar>
      <extLst>
        <ext xmlns:x14="http://schemas.microsoft.com/office/spreadsheetml/2009/9/main" uri="{B025F937-C7B1-47D3-B67F-A62EFF666E3E}">
          <x14:id>{05F857A2-E668-41AC-BC99-C504B048C228}</x14:id>
        </ext>
      </extLst>
    </cfRule>
  </conditionalFormatting>
  <conditionalFormatting sqref="F1:F1048576">
    <cfRule type="cellIs" dxfId="49" priority="10" operator="greaterThan">
      <formula>499</formula>
    </cfRule>
  </conditionalFormatting>
  <conditionalFormatting sqref="H1:H1048576">
    <cfRule type="containsText" dxfId="48" priority="1" operator="containsText" text="Othoba">
      <formula>NOT(ISERROR(SEARCH("Othoba",H1)))</formula>
    </cfRule>
    <cfRule type="containsText" dxfId="47" priority="2" operator="containsText" text="Daraz">
      <formula>NOT(ISERROR(SEARCH("Daraz",H1)))</formula>
    </cfRule>
  </conditionalFormatting>
  <conditionalFormatting sqref="H1:I1048576">
    <cfRule type="colorScale" priority="8">
      <colorScale>
        <cfvo type="min"/>
        <cfvo type="percentile" val="50"/>
        <cfvo type="max"/>
        <color rgb="FFF8696B"/>
        <color rgb="FFFCFCFF"/>
        <color rgb="FF5A8AC6"/>
      </colorScale>
    </cfRule>
  </conditionalFormatting>
  <conditionalFormatting sqref="I1:I1048576">
    <cfRule type="containsText" dxfId="46" priority="3" operator="containsText" text="Returned">
      <formula>NOT(ISERROR(SEARCH("Returned",I1)))</formula>
    </cfRule>
    <cfRule type="containsText" dxfId="45" priority="4" operator="containsText" text="Cancelled">
      <formula>NOT(ISERROR(SEARCH("Cancelled",I1)))</formula>
    </cfRule>
    <cfRule type="containsText" dxfId="44" priority="5" operator="containsText" text="Delivered">
      <formula>NOT(ISERROR(SEARCH("Delivered",I1)))</formula>
    </cfRule>
    <cfRule type="containsText" dxfId="43" priority="6" operator="containsText" text="Delivered">
      <formula>NOT(ISERROR(SEARCH("Delivered",I1)))</formula>
    </cfRule>
    <cfRule type="containsText" dxfId="42" priority="7" operator="containsText" text="Refunded">
      <formula>NOT(ISERROR(SEARCH("Refunded",I1)))</formula>
    </cfRule>
  </conditionalFormatting>
  <dataValidations count="1">
    <dataValidation type="list" allowBlank="1" showInputMessage="1" showErrorMessage="1" sqref="P6" xr:uid="{00000000-0002-0000-0500-000000000000}">
      <formula1>$A:$A</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5F857A2-E668-41AC-BC99-C504B048C228}">
            <x14:dataBar minLength="0" maxLength="100" border="1" negativeBarBorderColorSameAsPositive="0">
              <x14:cfvo type="autoMin"/>
              <x14:cfvo type="autoMax"/>
              <x14:borderColor rgb="FF638EC6"/>
              <x14:negativeFillColor rgb="FFFF0000"/>
              <x14:negativeBorderColor rgb="FFFF0000"/>
              <x14:axisColor rgb="FF000000"/>
            </x14:dataBar>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 zoomScale="76" workbookViewId="0">
      <selection activeCell="Q48" sqref="Q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 report</vt:lpstr>
      <vt:lpstr>Area report</vt:lpstr>
      <vt:lpstr>Product report</vt:lpstr>
      <vt:lpstr>Channel report</vt:lpstr>
      <vt:lpstr>Status report</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2025-02-16T14:58:28Z</dcterms:modified>
</cp:coreProperties>
</file>