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onikachakraborty/Desktop/UOL SEM 2/Dissertation/NEW/"/>
    </mc:Choice>
  </mc:AlternateContent>
  <xr:revisionPtr revIDLastSave="0" documentId="13_ncr:1_{C3EC3DE9-EC38-0146-98BE-F3F9FF298459}" xr6:coauthVersionLast="47" xr6:coauthVersionMax="47" xr10:uidLastSave="{00000000-0000-0000-0000-000000000000}"/>
  <bookViews>
    <workbookView xWindow="0" yWindow="500" windowWidth="28800" windowHeight="15820" activeTab="1" xr2:uid="{B8BF25BC-0E83-584C-A8FC-43D70778B27F}"/>
  </bookViews>
  <sheets>
    <sheet name="Response 1" sheetId="52" r:id="rId1"/>
    <sheet name="Response 2" sheetId="62" r:id="rId2"/>
    <sheet name="Response 3" sheetId="63" r:id="rId3"/>
    <sheet name="Response 4" sheetId="64" r:id="rId4"/>
    <sheet name="Response 5" sheetId="65" r:id="rId5"/>
    <sheet name="Response 6" sheetId="66" r:id="rId6"/>
    <sheet name="Response 7" sheetId="67" r:id="rId7"/>
    <sheet name="Response 8" sheetId="68" r:id="rId8"/>
    <sheet name="Response 9" sheetId="69" r:id="rId9"/>
    <sheet name="Response 10" sheetId="70" r:id="rId10"/>
    <sheet name="Response 11" sheetId="51" r:id="rId11"/>
    <sheet name="Response 12" sheetId="61" r:id="rId12"/>
    <sheet name="Response 13" sheetId="53" r:id="rId13"/>
    <sheet name="Response 14" sheetId="54" r:id="rId14"/>
    <sheet name="Response 15" sheetId="56" r:id="rId15"/>
    <sheet name="Response 16" sheetId="57" r:id="rId16"/>
    <sheet name="Response 17" sheetId="58" r:id="rId17"/>
    <sheet name="Response 18" sheetId="59" r:id="rId18"/>
    <sheet name="Response 19" sheetId="60" r:id="rId19"/>
    <sheet name="Response 20" sheetId="38" r:id="rId20"/>
    <sheet name="Response 21" sheetId="39" r:id="rId21"/>
    <sheet name="Response 22" sheetId="40" r:id="rId22"/>
    <sheet name="Response 23" sheetId="41" r:id="rId23"/>
    <sheet name="Response 24" sheetId="42" r:id="rId24"/>
    <sheet name="Response 25" sheetId="43" r:id="rId25"/>
    <sheet name="Response 26" sheetId="44" r:id="rId26"/>
    <sheet name="Response 27" sheetId="45" r:id="rId27"/>
    <sheet name="Response 28" sheetId="46" r:id="rId28"/>
    <sheet name="Response 29" sheetId="47" r:id="rId29"/>
    <sheet name="Response 30" sheetId="9" r:id="rId30"/>
    <sheet name="Response 31" sheetId="13" r:id="rId31"/>
    <sheet name="Response 32" sheetId="6" r:id="rId32"/>
    <sheet name="Response 33" sheetId="22" r:id="rId33"/>
    <sheet name="Response 34" sheetId="23" r:id="rId34"/>
    <sheet name="Response 35" sheetId="24" r:id="rId35"/>
    <sheet name="Response 36" sheetId="25" r:id="rId36"/>
    <sheet name="Response 37" sheetId="26" r:id="rId37"/>
    <sheet name="Response 38" sheetId="27" r:id="rId38"/>
    <sheet name="Response 39" sheetId="28" r:id="rId39"/>
    <sheet name="Response 40" sheetId="29" r:id="rId40"/>
    <sheet name="Response 41" sheetId="30" r:id="rId41"/>
    <sheet name="Response 42" sheetId="31" r:id="rId42"/>
    <sheet name="Response 43" sheetId="32" r:id="rId43"/>
    <sheet name="Response 44" sheetId="33" r:id="rId44"/>
    <sheet name="Response 45" sheetId="34" r:id="rId45"/>
    <sheet name="Response 46" sheetId="35" r:id="rId46"/>
    <sheet name="Response 47" sheetId="36" r:id="rId47"/>
    <sheet name="Response 48" sheetId="37" r:id="rId48"/>
    <sheet name="Response 49" sheetId="14" r:id="rId49"/>
    <sheet name="Response 50" sheetId="15" r:id="rId50"/>
    <sheet name="Response 51" sheetId="16" r:id="rId51"/>
    <sheet name="Response 52" sheetId="17" r:id="rId52"/>
    <sheet name="Response 53" sheetId="18" r:id="rId53"/>
    <sheet name="Response 54" sheetId="19" r:id="rId54"/>
    <sheet name="Response 55" sheetId="20" r:id="rId55"/>
    <sheet name="Response 56" sheetId="21" r:id="rId56"/>
    <sheet name="Response 57" sheetId="7" r:id="rId57"/>
    <sheet name="Response 58" sheetId="8" r:id="rId58"/>
    <sheet name="Response 59" sheetId="50" r:id="rId5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61" l="1"/>
  <c r="D5" i="61"/>
  <c r="E6" i="61"/>
  <c r="D6" i="61"/>
  <c r="D6" i="63"/>
  <c r="D5" i="62"/>
  <c r="B53" i="62"/>
  <c r="B53" i="63"/>
  <c r="B53" i="64"/>
  <c r="B53" i="65"/>
  <c r="B53" i="66"/>
  <c r="B53" i="67"/>
  <c r="B53" i="68"/>
  <c r="B53" i="69"/>
  <c r="B53" i="70"/>
  <c r="B53" i="51"/>
  <c r="B53" i="52"/>
  <c r="B53" i="53"/>
  <c r="B53" i="54"/>
  <c r="B53" i="56"/>
  <c r="B53" i="57"/>
  <c r="B53" i="58"/>
  <c r="B53" i="59"/>
  <c r="B53" i="60"/>
  <c r="B53" i="38"/>
  <c r="B53" i="39"/>
  <c r="B53" i="40"/>
  <c r="B53" i="41"/>
  <c r="B53" i="42"/>
  <c r="B53" i="43"/>
  <c r="B53" i="44"/>
  <c r="B53" i="45"/>
  <c r="B53" i="46"/>
  <c r="B53" i="47"/>
  <c r="B53" i="9"/>
  <c r="B53" i="13"/>
  <c r="B53" i="6"/>
  <c r="B53" i="22"/>
  <c r="B53" i="23"/>
  <c r="B53" i="24"/>
  <c r="B53" i="25"/>
  <c r="B53" i="26"/>
  <c r="B53" i="27"/>
  <c r="B53" i="28"/>
  <c r="B53" i="29"/>
  <c r="B53" i="30"/>
  <c r="B53" i="31"/>
  <c r="B53" i="32"/>
  <c r="B53" i="33"/>
  <c r="B53" i="34"/>
  <c r="B53" i="35"/>
  <c r="B53" i="36"/>
  <c r="B53" i="37"/>
  <c r="B53" i="14"/>
  <c r="B53" i="15"/>
  <c r="B53" i="16"/>
  <c r="B53" i="17"/>
  <c r="B53" i="18"/>
  <c r="B53" i="19"/>
  <c r="B53" i="20"/>
  <c r="B53" i="21"/>
  <c r="B53" i="7"/>
  <c r="B53" i="8"/>
  <c r="B53" i="50"/>
  <c r="B48" i="62"/>
  <c r="B48" i="63"/>
  <c r="B48" i="64"/>
  <c r="B48" i="65"/>
  <c r="B48" i="66"/>
  <c r="B48" i="67"/>
  <c r="B48" i="68"/>
  <c r="B48" i="69"/>
  <c r="B48" i="70"/>
  <c r="B48" i="51"/>
  <c r="B48" i="52"/>
  <c r="B48" i="53"/>
  <c r="B48" i="54"/>
  <c r="B48" i="56"/>
  <c r="B48" i="57"/>
  <c r="B48" i="58"/>
  <c r="B48" i="59"/>
  <c r="B48" i="60"/>
  <c r="B48" i="38"/>
  <c r="B48" i="39"/>
  <c r="B48" i="40"/>
  <c r="B48" i="41"/>
  <c r="B48" i="42"/>
  <c r="B48" i="43"/>
  <c r="B48" i="44"/>
  <c r="B48" i="45"/>
  <c r="B48" i="46"/>
  <c r="B48" i="47"/>
  <c r="B48" i="9"/>
  <c r="B48" i="13"/>
  <c r="B48" i="6"/>
  <c r="B48" i="22"/>
  <c r="B48" i="23"/>
  <c r="B48" i="24"/>
  <c r="B48" i="25"/>
  <c r="B48" i="26"/>
  <c r="B48" i="27"/>
  <c r="B48" i="28"/>
  <c r="B48" i="29"/>
  <c r="B48" i="30"/>
  <c r="B48" i="31"/>
  <c r="B48" i="32"/>
  <c r="B48" i="33"/>
  <c r="B48" i="34"/>
  <c r="B48" i="35"/>
  <c r="B48" i="36"/>
  <c r="B48" i="37"/>
  <c r="B48" i="14"/>
  <c r="B48" i="15"/>
  <c r="B48" i="16"/>
  <c r="B48" i="17"/>
  <c r="B48" i="18"/>
  <c r="B48" i="19"/>
  <c r="B48" i="20"/>
  <c r="B48" i="21"/>
  <c r="B48" i="7"/>
  <c r="B48" i="8"/>
  <c r="B48" i="50"/>
  <c r="B44" i="62"/>
  <c r="B44" i="63"/>
  <c r="B44" i="64"/>
  <c r="B44" i="65"/>
  <c r="B44" i="66"/>
  <c r="B44" i="67"/>
  <c r="B44" i="68"/>
  <c r="B44" i="69"/>
  <c r="B44" i="70"/>
  <c r="B44" i="51"/>
  <c r="B44" i="52"/>
  <c r="B44" i="53"/>
  <c r="B44" i="54"/>
  <c r="B44" i="56"/>
  <c r="B44" i="57"/>
  <c r="B44" i="58"/>
  <c r="B44" i="59"/>
  <c r="B44" i="60"/>
  <c r="B44" i="38"/>
  <c r="B44" i="39"/>
  <c r="B44" i="40"/>
  <c r="B44" i="41"/>
  <c r="B44" i="42"/>
  <c r="B44" i="43"/>
  <c r="B44" i="44"/>
  <c r="B44" i="45"/>
  <c r="B44" i="46"/>
  <c r="B44" i="47"/>
  <c r="B44" i="9"/>
  <c r="B44" i="13"/>
  <c r="B44" i="6"/>
  <c r="B44" i="22"/>
  <c r="B44" i="23"/>
  <c r="B44" i="24"/>
  <c r="B44" i="25"/>
  <c r="B44" i="26"/>
  <c r="B44" i="27"/>
  <c r="B44" i="28"/>
  <c r="B44" i="29"/>
  <c r="B44" i="30"/>
  <c r="B44" i="31"/>
  <c r="B44" i="32"/>
  <c r="B44" i="33"/>
  <c r="B44" i="34"/>
  <c r="B44" i="35"/>
  <c r="B44" i="36"/>
  <c r="B44" i="37"/>
  <c r="B44" i="14"/>
  <c r="B44" i="15"/>
  <c r="B44" i="16"/>
  <c r="B44" i="17"/>
  <c r="B44" i="18"/>
  <c r="B44" i="19"/>
  <c r="B44" i="20"/>
  <c r="B44" i="21"/>
  <c r="B44" i="7"/>
  <c r="B44" i="8"/>
  <c r="B44" i="50"/>
  <c r="D54" i="62"/>
  <c r="D55" i="62"/>
  <c r="D56" i="62"/>
  <c r="D57" i="62"/>
  <c r="D54" i="63"/>
  <c r="D55" i="63"/>
  <c r="D56" i="63"/>
  <c r="D57" i="63"/>
  <c r="D54" i="64"/>
  <c r="D55" i="64"/>
  <c r="D56" i="64"/>
  <c r="D57" i="64"/>
  <c r="D54" i="65"/>
  <c r="D55" i="65"/>
  <c r="D56" i="65"/>
  <c r="D57" i="65"/>
  <c r="D54" i="66"/>
  <c r="D55" i="66"/>
  <c r="D56" i="66"/>
  <c r="D57" i="66"/>
  <c r="D54" i="67"/>
  <c r="D55" i="67"/>
  <c r="D56" i="67"/>
  <c r="D57" i="67"/>
  <c r="D54" i="68"/>
  <c r="D55" i="68"/>
  <c r="D56" i="68"/>
  <c r="D57" i="68"/>
  <c r="D54" i="69"/>
  <c r="D55" i="69"/>
  <c r="D56" i="69"/>
  <c r="D57" i="69"/>
  <c r="D54" i="70"/>
  <c r="D55" i="70"/>
  <c r="D56" i="70"/>
  <c r="D57" i="70"/>
  <c r="D54" i="51"/>
  <c r="D55" i="51"/>
  <c r="D56" i="51"/>
  <c r="D57" i="51"/>
  <c r="D54" i="52"/>
  <c r="D55" i="52"/>
  <c r="D56" i="52"/>
  <c r="D57" i="52"/>
  <c r="D54" i="53"/>
  <c r="D55" i="53"/>
  <c r="D56" i="53"/>
  <c r="D57" i="53"/>
  <c r="D54" i="54"/>
  <c r="D55" i="54"/>
  <c r="D56" i="54"/>
  <c r="D57" i="54"/>
  <c r="D54" i="56"/>
  <c r="D55" i="56"/>
  <c r="D56" i="56"/>
  <c r="D57" i="56"/>
  <c r="D54" i="57"/>
  <c r="D55" i="57"/>
  <c r="D56" i="57"/>
  <c r="D57" i="57"/>
  <c r="D54" i="58"/>
  <c r="D55" i="58"/>
  <c r="D56" i="58"/>
  <c r="D57" i="58"/>
  <c r="D54" i="59"/>
  <c r="D55" i="59"/>
  <c r="D56" i="59"/>
  <c r="D57" i="59"/>
  <c r="D54" i="60"/>
  <c r="D55" i="60"/>
  <c r="D56" i="60"/>
  <c r="D57" i="60"/>
  <c r="D54" i="38"/>
  <c r="D55" i="38"/>
  <c r="D56" i="38"/>
  <c r="D57" i="38"/>
  <c r="D54" i="39"/>
  <c r="D55" i="39"/>
  <c r="D56" i="39"/>
  <c r="D57" i="39"/>
  <c r="D54" i="40"/>
  <c r="D55" i="40"/>
  <c r="D56" i="40"/>
  <c r="D57" i="40"/>
  <c r="D54" i="41"/>
  <c r="D55" i="41"/>
  <c r="D56" i="41"/>
  <c r="D57" i="41"/>
  <c r="D54" i="42"/>
  <c r="D55" i="42"/>
  <c r="D56" i="42"/>
  <c r="D57" i="42"/>
  <c r="D54" i="43"/>
  <c r="D55" i="43"/>
  <c r="D56" i="43"/>
  <c r="D57" i="43"/>
  <c r="D54" i="44"/>
  <c r="D55" i="44"/>
  <c r="D56" i="44"/>
  <c r="D57" i="44"/>
  <c r="D54" i="45"/>
  <c r="D55" i="45"/>
  <c r="D56" i="45"/>
  <c r="D57" i="45"/>
  <c r="D54" i="46"/>
  <c r="D55" i="46"/>
  <c r="D56" i="46"/>
  <c r="D57" i="46"/>
  <c r="D54" i="47"/>
  <c r="D55" i="47"/>
  <c r="D56" i="47"/>
  <c r="D57" i="47"/>
  <c r="D54" i="9"/>
  <c r="D55" i="9"/>
  <c r="D56" i="9"/>
  <c r="D57" i="9"/>
  <c r="D54" i="13"/>
  <c r="D55" i="13"/>
  <c r="D56" i="13"/>
  <c r="D57" i="13"/>
  <c r="D54" i="6"/>
  <c r="D55" i="6"/>
  <c r="D56" i="6"/>
  <c r="D57" i="6"/>
  <c r="D54" i="22"/>
  <c r="D55" i="22"/>
  <c r="D56" i="22"/>
  <c r="D57" i="22"/>
  <c r="D54" i="23"/>
  <c r="D55" i="23"/>
  <c r="D56" i="23"/>
  <c r="D57" i="23"/>
  <c r="D54" i="24"/>
  <c r="D55" i="24"/>
  <c r="D56" i="24"/>
  <c r="D57" i="24"/>
  <c r="D54" i="25"/>
  <c r="D55" i="25"/>
  <c r="D56" i="25"/>
  <c r="D57" i="25"/>
  <c r="D54" i="26"/>
  <c r="D55" i="26"/>
  <c r="D56" i="26"/>
  <c r="D57" i="26"/>
  <c r="D54" i="27"/>
  <c r="D55" i="27"/>
  <c r="D56" i="27"/>
  <c r="D57" i="27"/>
  <c r="D54" i="28"/>
  <c r="D55" i="28"/>
  <c r="D56" i="28"/>
  <c r="D57" i="28"/>
  <c r="D54" i="29"/>
  <c r="D55" i="29"/>
  <c r="D56" i="29"/>
  <c r="D57" i="29"/>
  <c r="D54" i="30"/>
  <c r="D55" i="30"/>
  <c r="D56" i="30"/>
  <c r="D57" i="30"/>
  <c r="D54" i="31"/>
  <c r="D55" i="31"/>
  <c r="D56" i="31"/>
  <c r="D57" i="31"/>
  <c r="D54" i="32"/>
  <c r="D55" i="32"/>
  <c r="D56" i="32"/>
  <c r="D57" i="32"/>
  <c r="D54" i="33"/>
  <c r="D55" i="33"/>
  <c r="D56" i="33"/>
  <c r="D57" i="33"/>
  <c r="D54" i="34"/>
  <c r="D55" i="34"/>
  <c r="D56" i="34"/>
  <c r="D57" i="34"/>
  <c r="D54" i="35"/>
  <c r="D55" i="35"/>
  <c r="D56" i="35"/>
  <c r="D57" i="35"/>
  <c r="D54" i="36"/>
  <c r="D55" i="36"/>
  <c r="D56" i="36"/>
  <c r="D57" i="36"/>
  <c r="D54" i="37"/>
  <c r="D55" i="37"/>
  <c r="D56" i="37"/>
  <c r="D57" i="37"/>
  <c r="D54" i="14"/>
  <c r="D55" i="14"/>
  <c r="D56" i="14"/>
  <c r="D57" i="14"/>
  <c r="D54" i="15"/>
  <c r="D55" i="15"/>
  <c r="D56" i="15"/>
  <c r="D57" i="15"/>
  <c r="D54" i="16"/>
  <c r="D55" i="16"/>
  <c r="D56" i="16"/>
  <c r="D57" i="16"/>
  <c r="D54" i="17"/>
  <c r="D55" i="17"/>
  <c r="D56" i="17"/>
  <c r="D57" i="17"/>
  <c r="D54" i="18"/>
  <c r="D55" i="18"/>
  <c r="D56" i="18"/>
  <c r="D57" i="18"/>
  <c r="D54" i="19"/>
  <c r="D55" i="19"/>
  <c r="D56" i="19"/>
  <c r="D57" i="19"/>
  <c r="D54" i="20"/>
  <c r="D55" i="20"/>
  <c r="D56" i="20"/>
  <c r="D57" i="20"/>
  <c r="D54" i="21"/>
  <c r="D55" i="21"/>
  <c r="D56" i="21"/>
  <c r="D57" i="21"/>
  <c r="D54" i="7"/>
  <c r="D55" i="7"/>
  <c r="D56" i="7"/>
  <c r="D57" i="7"/>
  <c r="D54" i="8"/>
  <c r="D55" i="8"/>
  <c r="D56" i="8"/>
  <c r="D57" i="8"/>
  <c r="D54" i="50"/>
  <c r="D55" i="50"/>
  <c r="D56" i="50"/>
  <c r="D57" i="50"/>
  <c r="D54" i="61"/>
  <c r="D55" i="61"/>
  <c r="D56" i="61"/>
  <c r="D57" i="61"/>
  <c r="D53" i="62"/>
  <c r="D53" i="63"/>
  <c r="D53" i="64"/>
  <c r="D53" i="65"/>
  <c r="D53" i="66"/>
  <c r="D53" i="67"/>
  <c r="D53" i="68"/>
  <c r="D53" i="69"/>
  <c r="D53" i="70"/>
  <c r="D53" i="51"/>
  <c r="D53" i="52"/>
  <c r="D53" i="53"/>
  <c r="D53" i="54"/>
  <c r="D53" i="56"/>
  <c r="D53" i="57"/>
  <c r="D53" i="58"/>
  <c r="D53" i="59"/>
  <c r="D53" i="60"/>
  <c r="D53" i="38"/>
  <c r="D53" i="39"/>
  <c r="D53" i="40"/>
  <c r="D53" i="41"/>
  <c r="D53" i="42"/>
  <c r="D53" i="43"/>
  <c r="D53" i="44"/>
  <c r="D53" i="45"/>
  <c r="D53" i="46"/>
  <c r="D53" i="47"/>
  <c r="D53" i="9"/>
  <c r="D53" i="13"/>
  <c r="D53" i="6"/>
  <c r="D53" i="22"/>
  <c r="D53" i="23"/>
  <c r="D53" i="24"/>
  <c r="D53" i="25"/>
  <c r="D53" i="26"/>
  <c r="D53" i="27"/>
  <c r="D53" i="28"/>
  <c r="D53" i="29"/>
  <c r="D53" i="30"/>
  <c r="D53" i="31"/>
  <c r="D53" i="32"/>
  <c r="D53" i="33"/>
  <c r="D53" i="34"/>
  <c r="D53" i="35"/>
  <c r="D53" i="36"/>
  <c r="D53" i="37"/>
  <c r="D53" i="14"/>
  <c r="D53" i="15"/>
  <c r="D53" i="16"/>
  <c r="D53" i="17"/>
  <c r="D53" i="18"/>
  <c r="D53" i="19"/>
  <c r="D53" i="20"/>
  <c r="D53" i="21"/>
  <c r="D53" i="7"/>
  <c r="D53" i="8"/>
  <c r="D53" i="50"/>
  <c r="D53" i="61"/>
  <c r="D49" i="62"/>
  <c r="D50" i="62"/>
  <c r="D51" i="62"/>
  <c r="D52" i="62"/>
  <c r="D49" i="63"/>
  <c r="D50" i="63"/>
  <c r="D51" i="63"/>
  <c r="D52" i="63"/>
  <c r="D49" i="64"/>
  <c r="D50" i="64"/>
  <c r="D51" i="64"/>
  <c r="D52" i="64"/>
  <c r="D49" i="65"/>
  <c r="D50" i="65"/>
  <c r="D51" i="65"/>
  <c r="D52" i="65"/>
  <c r="D49" i="66"/>
  <c r="D50" i="66"/>
  <c r="D51" i="66"/>
  <c r="D52" i="66"/>
  <c r="D49" i="67"/>
  <c r="D50" i="67"/>
  <c r="D51" i="67"/>
  <c r="D52" i="67"/>
  <c r="D49" i="68"/>
  <c r="D50" i="68"/>
  <c r="D51" i="68"/>
  <c r="D52" i="68"/>
  <c r="D49" i="69"/>
  <c r="D50" i="69"/>
  <c r="D51" i="69"/>
  <c r="D52" i="69"/>
  <c r="D49" i="70"/>
  <c r="D50" i="70"/>
  <c r="D51" i="70"/>
  <c r="D52" i="70"/>
  <c r="D49" i="51"/>
  <c r="D50" i="51"/>
  <c r="D51" i="51"/>
  <c r="D52" i="51"/>
  <c r="D49" i="52"/>
  <c r="D50" i="52"/>
  <c r="D51" i="52"/>
  <c r="D52" i="52"/>
  <c r="D49" i="53"/>
  <c r="D50" i="53"/>
  <c r="D51" i="53"/>
  <c r="D52" i="53"/>
  <c r="D49" i="54"/>
  <c r="D50" i="54"/>
  <c r="D51" i="54"/>
  <c r="D52" i="54"/>
  <c r="D49" i="56"/>
  <c r="D50" i="56"/>
  <c r="D51" i="56"/>
  <c r="D52" i="56"/>
  <c r="D49" i="57"/>
  <c r="D50" i="57"/>
  <c r="D51" i="57"/>
  <c r="D52" i="57"/>
  <c r="D49" i="58"/>
  <c r="D50" i="58"/>
  <c r="D51" i="58"/>
  <c r="D52" i="58"/>
  <c r="D49" i="59"/>
  <c r="D50" i="59"/>
  <c r="D51" i="59"/>
  <c r="D52" i="59"/>
  <c r="D49" i="60"/>
  <c r="D50" i="60"/>
  <c r="D51" i="60"/>
  <c r="D52" i="60"/>
  <c r="D49" i="38"/>
  <c r="D50" i="38"/>
  <c r="D51" i="38"/>
  <c r="D52" i="38"/>
  <c r="D49" i="39"/>
  <c r="D50" i="39"/>
  <c r="D51" i="39"/>
  <c r="D52" i="39"/>
  <c r="D49" i="40"/>
  <c r="D50" i="40"/>
  <c r="D51" i="40"/>
  <c r="D52" i="40"/>
  <c r="D49" i="41"/>
  <c r="D50" i="41"/>
  <c r="D51" i="41"/>
  <c r="D52" i="41"/>
  <c r="D49" i="42"/>
  <c r="D50" i="42"/>
  <c r="D51" i="42"/>
  <c r="D52" i="42"/>
  <c r="D49" i="43"/>
  <c r="D50" i="43"/>
  <c r="D51" i="43"/>
  <c r="D52" i="43"/>
  <c r="D49" i="44"/>
  <c r="D50" i="44"/>
  <c r="D51" i="44"/>
  <c r="D52" i="44"/>
  <c r="D49" i="45"/>
  <c r="D50" i="45"/>
  <c r="D51" i="45"/>
  <c r="D52" i="45"/>
  <c r="D49" i="46"/>
  <c r="D50" i="46"/>
  <c r="D51" i="46"/>
  <c r="D52" i="46"/>
  <c r="D49" i="47"/>
  <c r="D50" i="47"/>
  <c r="D51" i="47"/>
  <c r="D52" i="47"/>
  <c r="D49" i="9"/>
  <c r="D50" i="9"/>
  <c r="D51" i="9"/>
  <c r="D52" i="9"/>
  <c r="D49" i="13"/>
  <c r="D50" i="13"/>
  <c r="D51" i="13"/>
  <c r="D52" i="13"/>
  <c r="D49" i="6"/>
  <c r="D50" i="6"/>
  <c r="D51" i="6"/>
  <c r="D52" i="6"/>
  <c r="D49" i="22"/>
  <c r="D50" i="22"/>
  <c r="D51" i="22"/>
  <c r="D52" i="22"/>
  <c r="D49" i="23"/>
  <c r="D50" i="23"/>
  <c r="D51" i="23"/>
  <c r="D52" i="23"/>
  <c r="D49" i="24"/>
  <c r="D50" i="24"/>
  <c r="D51" i="24"/>
  <c r="D52" i="24"/>
  <c r="D49" i="25"/>
  <c r="D50" i="25"/>
  <c r="D51" i="25"/>
  <c r="D52" i="25"/>
  <c r="D49" i="26"/>
  <c r="D50" i="26"/>
  <c r="D51" i="26"/>
  <c r="D52" i="26"/>
  <c r="D49" i="27"/>
  <c r="D50" i="27"/>
  <c r="D51" i="27"/>
  <c r="D52" i="27"/>
  <c r="D49" i="28"/>
  <c r="D50" i="28"/>
  <c r="D51" i="28"/>
  <c r="D52" i="28"/>
  <c r="D49" i="29"/>
  <c r="D50" i="29"/>
  <c r="D51" i="29"/>
  <c r="D52" i="29"/>
  <c r="D49" i="30"/>
  <c r="D50" i="30"/>
  <c r="D51" i="30"/>
  <c r="D52" i="30"/>
  <c r="D49" i="31"/>
  <c r="D50" i="31"/>
  <c r="D51" i="31"/>
  <c r="D52" i="31"/>
  <c r="D49" i="32"/>
  <c r="D50" i="32"/>
  <c r="D51" i="32"/>
  <c r="D52" i="32"/>
  <c r="D49" i="33"/>
  <c r="D50" i="33"/>
  <c r="D51" i="33"/>
  <c r="D52" i="33"/>
  <c r="D49" i="34"/>
  <c r="D50" i="34"/>
  <c r="D51" i="34"/>
  <c r="D52" i="34"/>
  <c r="D49" i="35"/>
  <c r="D50" i="35"/>
  <c r="D51" i="35"/>
  <c r="D52" i="35"/>
  <c r="D49" i="36"/>
  <c r="D50" i="36"/>
  <c r="D51" i="36"/>
  <c r="D52" i="36"/>
  <c r="D49" i="37"/>
  <c r="D50" i="37"/>
  <c r="D51" i="37"/>
  <c r="D52" i="37"/>
  <c r="D49" i="14"/>
  <c r="D50" i="14"/>
  <c r="D51" i="14"/>
  <c r="D52" i="14"/>
  <c r="D49" i="15"/>
  <c r="D50" i="15"/>
  <c r="D51" i="15"/>
  <c r="D52" i="15"/>
  <c r="D49" i="16"/>
  <c r="D50" i="16"/>
  <c r="D51" i="16"/>
  <c r="D52" i="16"/>
  <c r="D49" i="17"/>
  <c r="D50" i="17"/>
  <c r="D51" i="17"/>
  <c r="D52" i="17"/>
  <c r="D49" i="18"/>
  <c r="D50" i="18"/>
  <c r="D51" i="18"/>
  <c r="D52" i="18"/>
  <c r="D49" i="19"/>
  <c r="D50" i="19"/>
  <c r="D51" i="19"/>
  <c r="D52" i="19"/>
  <c r="D49" i="20"/>
  <c r="D50" i="20"/>
  <c r="D51" i="20"/>
  <c r="D52" i="20"/>
  <c r="D49" i="21"/>
  <c r="D50" i="21"/>
  <c r="D51" i="21"/>
  <c r="D52" i="21"/>
  <c r="D49" i="7"/>
  <c r="D50" i="7"/>
  <c r="D51" i="7"/>
  <c r="D52" i="7"/>
  <c r="D49" i="8"/>
  <c r="D50" i="8"/>
  <c r="D51" i="8"/>
  <c r="D52" i="8"/>
  <c r="D49" i="50"/>
  <c r="D50" i="50"/>
  <c r="D51" i="50"/>
  <c r="D52" i="50"/>
  <c r="D49" i="61"/>
  <c r="D50" i="61"/>
  <c r="D51" i="61"/>
  <c r="D52" i="61"/>
  <c r="D48" i="62"/>
  <c r="D48" i="63"/>
  <c r="D48" i="64"/>
  <c r="D48" i="65"/>
  <c r="D48" i="66"/>
  <c r="D48" i="67"/>
  <c r="D48" i="68"/>
  <c r="D48" i="69"/>
  <c r="D48" i="70"/>
  <c r="D48" i="51"/>
  <c r="D48" i="52"/>
  <c r="D48" i="53"/>
  <c r="D48" i="54"/>
  <c r="D48" i="56"/>
  <c r="D48" i="57"/>
  <c r="D48" i="58"/>
  <c r="D48" i="59"/>
  <c r="D48" i="60"/>
  <c r="D48" i="38"/>
  <c r="D48" i="39"/>
  <c r="D48" i="40"/>
  <c r="D48" i="41"/>
  <c r="D48" i="42"/>
  <c r="D48" i="43"/>
  <c r="D48" i="44"/>
  <c r="D48" i="45"/>
  <c r="D48" i="46"/>
  <c r="D48" i="47"/>
  <c r="D48" i="9"/>
  <c r="D48" i="13"/>
  <c r="D48" i="6"/>
  <c r="D48" i="22"/>
  <c r="D48" i="23"/>
  <c r="D48" i="24"/>
  <c r="D48" i="25"/>
  <c r="D48" i="26"/>
  <c r="D48" i="27"/>
  <c r="D48" i="28"/>
  <c r="D48" i="29"/>
  <c r="D48" i="30"/>
  <c r="D48" i="31"/>
  <c r="D48" i="32"/>
  <c r="D48" i="33"/>
  <c r="D48" i="34"/>
  <c r="D48" i="35"/>
  <c r="D48" i="36"/>
  <c r="D48" i="37"/>
  <c r="D48" i="14"/>
  <c r="D48" i="15"/>
  <c r="D48" i="16"/>
  <c r="D48" i="17"/>
  <c r="D48" i="18"/>
  <c r="D48" i="19"/>
  <c r="D48" i="20"/>
  <c r="D48" i="21"/>
  <c r="D48" i="7"/>
  <c r="D48" i="8"/>
  <c r="D48" i="50"/>
  <c r="D48" i="61"/>
  <c r="D45" i="62"/>
  <c r="D46" i="62"/>
  <c r="D47" i="62"/>
  <c r="D45" i="63"/>
  <c r="D46" i="63"/>
  <c r="D47" i="63"/>
  <c r="D45" i="64"/>
  <c r="D46" i="64"/>
  <c r="D47" i="64"/>
  <c r="D45" i="65"/>
  <c r="D46" i="65"/>
  <c r="D47" i="65"/>
  <c r="D45" i="66"/>
  <c r="D46" i="66"/>
  <c r="D47" i="66"/>
  <c r="D45" i="67"/>
  <c r="D46" i="67"/>
  <c r="D47" i="67"/>
  <c r="D45" i="68"/>
  <c r="D46" i="68"/>
  <c r="D47" i="68"/>
  <c r="D45" i="69"/>
  <c r="D46" i="69"/>
  <c r="D47" i="69"/>
  <c r="D45" i="70"/>
  <c r="D46" i="70"/>
  <c r="D47" i="70"/>
  <c r="D45" i="51"/>
  <c r="D46" i="51"/>
  <c r="D47" i="51"/>
  <c r="D45" i="52"/>
  <c r="D46" i="52"/>
  <c r="D47" i="52"/>
  <c r="D45" i="53"/>
  <c r="D46" i="53"/>
  <c r="D47" i="53"/>
  <c r="D45" i="54"/>
  <c r="D46" i="54"/>
  <c r="D47" i="54"/>
  <c r="D45" i="56"/>
  <c r="D46" i="56"/>
  <c r="D47" i="56"/>
  <c r="D45" i="57"/>
  <c r="D46" i="57"/>
  <c r="D47" i="57"/>
  <c r="D45" i="58"/>
  <c r="D46" i="58"/>
  <c r="D47" i="58"/>
  <c r="D45" i="59"/>
  <c r="D46" i="59"/>
  <c r="D47" i="59"/>
  <c r="D45" i="60"/>
  <c r="D46" i="60"/>
  <c r="D47" i="60"/>
  <c r="D45" i="38"/>
  <c r="D46" i="38"/>
  <c r="D47" i="38"/>
  <c r="D45" i="39"/>
  <c r="D46" i="39"/>
  <c r="D47" i="39"/>
  <c r="D45" i="40"/>
  <c r="D46" i="40"/>
  <c r="D47" i="40"/>
  <c r="D45" i="41"/>
  <c r="D46" i="41"/>
  <c r="D47" i="41"/>
  <c r="D45" i="42"/>
  <c r="D46" i="42"/>
  <c r="D47" i="42"/>
  <c r="D45" i="43"/>
  <c r="D46" i="43"/>
  <c r="D47" i="43"/>
  <c r="D45" i="44"/>
  <c r="D46" i="44"/>
  <c r="D47" i="44"/>
  <c r="D45" i="45"/>
  <c r="D46" i="45"/>
  <c r="D47" i="45"/>
  <c r="D45" i="46"/>
  <c r="D46" i="46"/>
  <c r="D47" i="46"/>
  <c r="D45" i="47"/>
  <c r="D46" i="47"/>
  <c r="D47" i="47"/>
  <c r="D45" i="9"/>
  <c r="D46" i="9"/>
  <c r="D47" i="9"/>
  <c r="D45" i="13"/>
  <c r="D46" i="13"/>
  <c r="D47" i="13"/>
  <c r="D45" i="6"/>
  <c r="D46" i="6"/>
  <c r="D47" i="6"/>
  <c r="D45" i="22"/>
  <c r="D46" i="22"/>
  <c r="D47" i="22"/>
  <c r="D45" i="23"/>
  <c r="D46" i="23"/>
  <c r="D47" i="23"/>
  <c r="D45" i="24"/>
  <c r="D46" i="24"/>
  <c r="D47" i="24"/>
  <c r="D45" i="25"/>
  <c r="D46" i="25"/>
  <c r="D47" i="25"/>
  <c r="D45" i="26"/>
  <c r="D46" i="26"/>
  <c r="D47" i="26"/>
  <c r="D45" i="27"/>
  <c r="D46" i="27"/>
  <c r="D47" i="27"/>
  <c r="D45" i="28"/>
  <c r="D46" i="28"/>
  <c r="D47" i="28"/>
  <c r="D45" i="29"/>
  <c r="D46" i="29"/>
  <c r="D47" i="29"/>
  <c r="D45" i="30"/>
  <c r="D46" i="30"/>
  <c r="D47" i="30"/>
  <c r="D45" i="31"/>
  <c r="D46" i="31"/>
  <c r="D47" i="31"/>
  <c r="D45" i="32"/>
  <c r="D46" i="32"/>
  <c r="D47" i="32"/>
  <c r="D45" i="33"/>
  <c r="D46" i="33"/>
  <c r="D47" i="33"/>
  <c r="D45" i="34"/>
  <c r="D46" i="34"/>
  <c r="D47" i="34"/>
  <c r="D45" i="35"/>
  <c r="D46" i="35"/>
  <c r="D47" i="35"/>
  <c r="D45" i="36"/>
  <c r="D46" i="36"/>
  <c r="D47" i="36"/>
  <c r="D45" i="37"/>
  <c r="D46" i="37"/>
  <c r="D47" i="37"/>
  <c r="D45" i="14"/>
  <c r="D46" i="14"/>
  <c r="D47" i="14"/>
  <c r="D45" i="15"/>
  <c r="D46" i="15"/>
  <c r="D47" i="15"/>
  <c r="D45" i="16"/>
  <c r="D46" i="16"/>
  <c r="D47" i="16"/>
  <c r="D45" i="17"/>
  <c r="D46" i="17"/>
  <c r="D47" i="17"/>
  <c r="D45" i="18"/>
  <c r="D46" i="18"/>
  <c r="D47" i="18"/>
  <c r="D45" i="19"/>
  <c r="D46" i="19"/>
  <c r="D47" i="19"/>
  <c r="D45" i="20"/>
  <c r="D46" i="20"/>
  <c r="D47" i="20"/>
  <c r="D45" i="21"/>
  <c r="D46" i="21"/>
  <c r="D47" i="21"/>
  <c r="D45" i="7"/>
  <c r="D46" i="7"/>
  <c r="D47" i="7"/>
  <c r="D45" i="8"/>
  <c r="D46" i="8"/>
  <c r="D47" i="8"/>
  <c r="D45" i="50"/>
  <c r="D46" i="50"/>
  <c r="D47" i="50"/>
  <c r="D45" i="61"/>
  <c r="D46" i="61"/>
  <c r="D47" i="61"/>
  <c r="D44" i="62"/>
  <c r="D44" i="63"/>
  <c r="D44" i="64"/>
  <c r="D44" i="65"/>
  <c r="D44" i="66"/>
  <c r="D44" i="67"/>
  <c r="D44" i="68"/>
  <c r="D44" i="69"/>
  <c r="D44" i="70"/>
  <c r="D44" i="51"/>
  <c r="D44" i="52"/>
  <c r="D44" i="53"/>
  <c r="D44" i="54"/>
  <c r="D44" i="56"/>
  <c r="D44" i="57"/>
  <c r="D44" i="58"/>
  <c r="D44" i="59"/>
  <c r="D44" i="60"/>
  <c r="D44" i="38"/>
  <c r="D44" i="39"/>
  <c r="D44" i="40"/>
  <c r="D44" i="41"/>
  <c r="D44" i="42"/>
  <c r="D44" i="43"/>
  <c r="D44" i="44"/>
  <c r="D44" i="45"/>
  <c r="D44" i="46"/>
  <c r="D44" i="47"/>
  <c r="D44" i="9"/>
  <c r="D44" i="13"/>
  <c r="D44" i="6"/>
  <c r="D44" i="22"/>
  <c r="D44" i="23"/>
  <c r="D44" i="24"/>
  <c r="D44" i="25"/>
  <c r="D44" i="26"/>
  <c r="D44" i="27"/>
  <c r="D44" i="28"/>
  <c r="D44" i="29"/>
  <c r="D44" i="30"/>
  <c r="D44" i="31"/>
  <c r="D44" i="32"/>
  <c r="D44" i="33"/>
  <c r="D44" i="34"/>
  <c r="D44" i="35"/>
  <c r="D44" i="36"/>
  <c r="D44" i="37"/>
  <c r="D44" i="14"/>
  <c r="D44" i="15"/>
  <c r="D44" i="16"/>
  <c r="D44" i="17"/>
  <c r="D44" i="18"/>
  <c r="D44" i="19"/>
  <c r="D44" i="20"/>
  <c r="D44" i="21"/>
  <c r="D44" i="7"/>
  <c r="D44" i="8"/>
  <c r="D44" i="50"/>
  <c r="D44" i="61"/>
  <c r="L35" i="62"/>
  <c r="L36" i="62"/>
  <c r="L37" i="62"/>
  <c r="L38" i="62"/>
  <c r="L35" i="63"/>
  <c r="L36" i="63"/>
  <c r="L37" i="63"/>
  <c r="L38" i="63"/>
  <c r="L35" i="64"/>
  <c r="L36" i="64"/>
  <c r="L37" i="64"/>
  <c r="L38" i="64"/>
  <c r="L35" i="65"/>
  <c r="L36" i="65"/>
  <c r="L37" i="65"/>
  <c r="L38" i="65"/>
  <c r="L35" i="66"/>
  <c r="L36" i="66"/>
  <c r="L37" i="66"/>
  <c r="L38" i="66"/>
  <c r="L35" i="67"/>
  <c r="L36" i="67"/>
  <c r="L37" i="67"/>
  <c r="L38" i="67"/>
  <c r="L35" i="68"/>
  <c r="L36" i="68"/>
  <c r="L37" i="68"/>
  <c r="L38" i="68"/>
  <c r="L35" i="69"/>
  <c r="L36" i="69"/>
  <c r="L37" i="69"/>
  <c r="L38" i="69"/>
  <c r="L35" i="70"/>
  <c r="L36" i="70"/>
  <c r="L37" i="70"/>
  <c r="L38" i="70"/>
  <c r="L35" i="51"/>
  <c r="L36" i="51"/>
  <c r="L37" i="51"/>
  <c r="L38" i="51"/>
  <c r="L35" i="52"/>
  <c r="L36" i="52"/>
  <c r="L37" i="52"/>
  <c r="L38" i="52"/>
  <c r="L35" i="53"/>
  <c r="L36" i="53"/>
  <c r="L37" i="53"/>
  <c r="L38" i="53"/>
  <c r="L35" i="54"/>
  <c r="L36" i="54"/>
  <c r="L37" i="54"/>
  <c r="L38" i="54"/>
  <c r="L35" i="56"/>
  <c r="L36" i="56"/>
  <c r="L37" i="56"/>
  <c r="L38" i="56"/>
  <c r="L35" i="57"/>
  <c r="L36" i="57"/>
  <c r="L37" i="57"/>
  <c r="L38" i="57"/>
  <c r="L35" i="58"/>
  <c r="L36" i="58"/>
  <c r="L37" i="58"/>
  <c r="L38" i="58"/>
  <c r="L35" i="59"/>
  <c r="L36" i="59"/>
  <c r="L37" i="59"/>
  <c r="L38" i="59"/>
  <c r="L35" i="60"/>
  <c r="L36" i="60"/>
  <c r="L37" i="60"/>
  <c r="L38" i="60"/>
  <c r="L35" i="38"/>
  <c r="L36" i="38"/>
  <c r="L37" i="38"/>
  <c r="L38" i="38"/>
  <c r="L35" i="39"/>
  <c r="L36" i="39"/>
  <c r="L37" i="39"/>
  <c r="L38" i="39"/>
  <c r="L35" i="40"/>
  <c r="L36" i="40"/>
  <c r="L37" i="40"/>
  <c r="L38" i="40"/>
  <c r="L35" i="41"/>
  <c r="L36" i="41"/>
  <c r="L37" i="41"/>
  <c r="L38" i="41"/>
  <c r="L35" i="42"/>
  <c r="L36" i="42"/>
  <c r="L37" i="42"/>
  <c r="L38" i="42"/>
  <c r="L35" i="43"/>
  <c r="L36" i="43"/>
  <c r="L37" i="43"/>
  <c r="L38" i="43"/>
  <c r="L35" i="44"/>
  <c r="L36" i="44"/>
  <c r="L37" i="44"/>
  <c r="L38" i="44"/>
  <c r="L35" i="45"/>
  <c r="L36" i="45"/>
  <c r="L37" i="45"/>
  <c r="L38" i="45"/>
  <c r="L35" i="46"/>
  <c r="L36" i="46"/>
  <c r="L37" i="46"/>
  <c r="L38" i="46"/>
  <c r="L35" i="47"/>
  <c r="L36" i="47"/>
  <c r="L37" i="47"/>
  <c r="L38" i="47"/>
  <c r="L35" i="9"/>
  <c r="L36" i="9"/>
  <c r="L37" i="9"/>
  <c r="L38" i="9"/>
  <c r="L35" i="13"/>
  <c r="L36" i="13"/>
  <c r="L37" i="13"/>
  <c r="L38" i="13"/>
  <c r="L35" i="6"/>
  <c r="L36" i="6"/>
  <c r="L37" i="6"/>
  <c r="L38" i="6"/>
  <c r="L35" i="22"/>
  <c r="L36" i="22"/>
  <c r="L37" i="22"/>
  <c r="L38" i="22"/>
  <c r="L35" i="23"/>
  <c r="L36" i="23"/>
  <c r="L37" i="23"/>
  <c r="L38" i="23"/>
  <c r="L35" i="24"/>
  <c r="L36" i="24"/>
  <c r="L37" i="24"/>
  <c r="L38" i="24"/>
  <c r="L35" i="25"/>
  <c r="L36" i="25"/>
  <c r="L37" i="25"/>
  <c r="L38" i="25"/>
  <c r="L35" i="26"/>
  <c r="L36" i="26"/>
  <c r="L37" i="26"/>
  <c r="L38" i="26"/>
  <c r="L35" i="27"/>
  <c r="L36" i="27"/>
  <c r="L37" i="27"/>
  <c r="L38" i="27"/>
  <c r="L35" i="28"/>
  <c r="L36" i="28"/>
  <c r="L37" i="28"/>
  <c r="L38" i="28"/>
  <c r="L35" i="29"/>
  <c r="L36" i="29"/>
  <c r="L37" i="29"/>
  <c r="L38" i="29"/>
  <c r="L35" i="30"/>
  <c r="L36" i="30"/>
  <c r="L37" i="30"/>
  <c r="L38" i="30"/>
  <c r="L35" i="31"/>
  <c r="L36" i="31"/>
  <c r="L37" i="31"/>
  <c r="L38" i="31"/>
  <c r="L35" i="32"/>
  <c r="L36" i="32"/>
  <c r="L37" i="32"/>
  <c r="L38" i="32"/>
  <c r="L35" i="33"/>
  <c r="L36" i="33"/>
  <c r="L37" i="33"/>
  <c r="L38" i="33"/>
  <c r="L35" i="34"/>
  <c r="L36" i="34"/>
  <c r="L37" i="34"/>
  <c r="L38" i="34"/>
  <c r="L35" i="35"/>
  <c r="L36" i="35"/>
  <c r="L37" i="35"/>
  <c r="L38" i="35"/>
  <c r="L35" i="36"/>
  <c r="L36" i="36"/>
  <c r="L37" i="36"/>
  <c r="L38" i="36"/>
  <c r="L35" i="37"/>
  <c r="L36" i="37"/>
  <c r="L37" i="37"/>
  <c r="L38" i="37"/>
  <c r="L35" i="14"/>
  <c r="L36" i="14"/>
  <c r="L37" i="14"/>
  <c r="L38" i="14"/>
  <c r="L35" i="15"/>
  <c r="L36" i="15"/>
  <c r="L37" i="15"/>
  <c r="L38" i="15"/>
  <c r="L35" i="16"/>
  <c r="L36" i="16"/>
  <c r="L37" i="16"/>
  <c r="L38" i="16"/>
  <c r="L35" i="17"/>
  <c r="L36" i="17"/>
  <c r="L37" i="17"/>
  <c r="L38" i="17"/>
  <c r="L35" i="18"/>
  <c r="L36" i="18"/>
  <c r="L37" i="18"/>
  <c r="L38" i="18"/>
  <c r="L35" i="19"/>
  <c r="L36" i="19"/>
  <c r="L37" i="19"/>
  <c r="L38" i="19"/>
  <c r="L35" i="20"/>
  <c r="L36" i="20"/>
  <c r="L37" i="20"/>
  <c r="L38" i="20"/>
  <c r="L35" i="21"/>
  <c r="L36" i="21"/>
  <c r="L37" i="21"/>
  <c r="L38" i="21"/>
  <c r="L35" i="7"/>
  <c r="L36" i="7"/>
  <c r="L37" i="7"/>
  <c r="L38" i="7"/>
  <c r="L35" i="8"/>
  <c r="L36" i="8"/>
  <c r="L37" i="8"/>
  <c r="L38" i="8"/>
  <c r="L35" i="50"/>
  <c r="L36" i="50"/>
  <c r="L37" i="50"/>
  <c r="L38" i="50"/>
  <c r="L35" i="61"/>
  <c r="L36" i="61"/>
  <c r="L37" i="61"/>
  <c r="L38" i="61"/>
  <c r="L34" i="62"/>
  <c r="L34" i="63"/>
  <c r="L34" i="64"/>
  <c r="L34" i="65"/>
  <c r="L34" i="66"/>
  <c r="L34" i="67"/>
  <c r="L34" i="68"/>
  <c r="L34" i="69"/>
  <c r="L34" i="70"/>
  <c r="L34" i="51"/>
  <c r="L34" i="52"/>
  <c r="L34" i="53"/>
  <c r="L34" i="54"/>
  <c r="L34" i="56"/>
  <c r="L34" i="57"/>
  <c r="L34" i="58"/>
  <c r="L34" i="59"/>
  <c r="L34" i="60"/>
  <c r="L34" i="38"/>
  <c r="L34" i="39"/>
  <c r="L34" i="40"/>
  <c r="L34" i="41"/>
  <c r="L34" i="42"/>
  <c r="L34" i="43"/>
  <c r="L34" i="44"/>
  <c r="L34" i="45"/>
  <c r="L34" i="46"/>
  <c r="L34" i="47"/>
  <c r="L34" i="9"/>
  <c r="L34" i="13"/>
  <c r="L34" i="6"/>
  <c r="L34" i="22"/>
  <c r="L34" i="23"/>
  <c r="L34" i="24"/>
  <c r="L34" i="25"/>
  <c r="L34" i="26"/>
  <c r="L34" i="27"/>
  <c r="L34" i="28"/>
  <c r="L34" i="29"/>
  <c r="L34" i="30"/>
  <c r="L34" i="31"/>
  <c r="L34" i="32"/>
  <c r="L34" i="33"/>
  <c r="L34" i="34"/>
  <c r="L34" i="35"/>
  <c r="L34" i="36"/>
  <c r="L34" i="37"/>
  <c r="L34" i="14"/>
  <c r="L34" i="15"/>
  <c r="L34" i="16"/>
  <c r="L34" i="17"/>
  <c r="L34" i="18"/>
  <c r="L34" i="19"/>
  <c r="L34" i="20"/>
  <c r="L34" i="21"/>
  <c r="L34" i="7"/>
  <c r="L34" i="8"/>
  <c r="L34" i="50"/>
  <c r="L34" i="61"/>
  <c r="K38" i="62"/>
  <c r="K37" i="62"/>
  <c r="K36" i="62"/>
  <c r="K35" i="62"/>
  <c r="K34" i="62"/>
  <c r="K38" i="63"/>
  <c r="K37" i="63"/>
  <c r="K36" i="63"/>
  <c r="K35" i="63"/>
  <c r="K34" i="63"/>
  <c r="K38" i="64"/>
  <c r="K37" i="64"/>
  <c r="K36" i="64"/>
  <c r="K35" i="64"/>
  <c r="K34" i="64"/>
  <c r="K38" i="65"/>
  <c r="K37" i="65"/>
  <c r="K36" i="65"/>
  <c r="K35" i="65"/>
  <c r="K34" i="65"/>
  <c r="K38" i="66"/>
  <c r="K37" i="66"/>
  <c r="K36" i="66"/>
  <c r="K35" i="66"/>
  <c r="K34" i="66"/>
  <c r="K38" i="67"/>
  <c r="K37" i="67"/>
  <c r="K36" i="67"/>
  <c r="K35" i="67"/>
  <c r="K34" i="67"/>
  <c r="K38" i="68"/>
  <c r="K37" i="68"/>
  <c r="K36" i="68"/>
  <c r="K35" i="68"/>
  <c r="K34" i="68"/>
  <c r="K38" i="69"/>
  <c r="K37" i="69"/>
  <c r="K36" i="69"/>
  <c r="K35" i="69"/>
  <c r="K34" i="69"/>
  <c r="K38" i="70"/>
  <c r="K37" i="70"/>
  <c r="K36" i="70"/>
  <c r="K35" i="70"/>
  <c r="K34" i="70"/>
  <c r="K38" i="51"/>
  <c r="K37" i="51"/>
  <c r="K36" i="51"/>
  <c r="K35" i="51"/>
  <c r="K34" i="51"/>
  <c r="K38" i="52"/>
  <c r="K37" i="52"/>
  <c r="K36" i="52"/>
  <c r="K35" i="52"/>
  <c r="K34" i="52"/>
  <c r="K38" i="53"/>
  <c r="K37" i="53"/>
  <c r="K36" i="53"/>
  <c r="K35" i="53"/>
  <c r="K34" i="53"/>
  <c r="K38" i="54"/>
  <c r="K37" i="54"/>
  <c r="K36" i="54"/>
  <c r="K35" i="54"/>
  <c r="K34" i="54"/>
  <c r="K38" i="56"/>
  <c r="K37" i="56"/>
  <c r="K36" i="56"/>
  <c r="K35" i="56"/>
  <c r="K34" i="56"/>
  <c r="K38" i="57"/>
  <c r="K37" i="57"/>
  <c r="K36" i="57"/>
  <c r="K35" i="57"/>
  <c r="K34" i="57"/>
  <c r="K38" i="58"/>
  <c r="K37" i="58"/>
  <c r="K36" i="58"/>
  <c r="K35" i="58"/>
  <c r="K34" i="58"/>
  <c r="K38" i="59"/>
  <c r="K37" i="59"/>
  <c r="K36" i="59"/>
  <c r="K35" i="59"/>
  <c r="K34" i="59"/>
  <c r="K38" i="60"/>
  <c r="K37" i="60"/>
  <c r="K36" i="60"/>
  <c r="K35" i="60"/>
  <c r="K34" i="60"/>
  <c r="K38" i="38"/>
  <c r="K37" i="38"/>
  <c r="K36" i="38"/>
  <c r="K35" i="38"/>
  <c r="K34" i="38"/>
  <c r="K38" i="39"/>
  <c r="K37" i="39"/>
  <c r="K36" i="39"/>
  <c r="K35" i="39"/>
  <c r="K34" i="39"/>
  <c r="K38" i="40"/>
  <c r="K37" i="40"/>
  <c r="K36" i="40"/>
  <c r="K35" i="40"/>
  <c r="K34" i="40"/>
  <c r="K38" i="41"/>
  <c r="K37" i="41"/>
  <c r="K36" i="41"/>
  <c r="K35" i="41"/>
  <c r="K34" i="41"/>
  <c r="K38" i="42"/>
  <c r="K37" i="42"/>
  <c r="K36" i="42"/>
  <c r="K35" i="42"/>
  <c r="K34" i="42"/>
  <c r="K38" i="43"/>
  <c r="K37" i="43"/>
  <c r="K36" i="43"/>
  <c r="K35" i="43"/>
  <c r="K34" i="43"/>
  <c r="K38" i="44"/>
  <c r="K37" i="44"/>
  <c r="K36" i="44"/>
  <c r="K35" i="44"/>
  <c r="K34" i="44"/>
  <c r="K38" i="45"/>
  <c r="K37" i="45"/>
  <c r="K36" i="45"/>
  <c r="K35" i="45"/>
  <c r="K34" i="45"/>
  <c r="K38" i="46"/>
  <c r="K37" i="46"/>
  <c r="K36" i="46"/>
  <c r="K35" i="46"/>
  <c r="K34" i="46"/>
  <c r="K38" i="47"/>
  <c r="K37" i="47"/>
  <c r="K36" i="47"/>
  <c r="K35" i="47"/>
  <c r="K34" i="47"/>
  <c r="K38" i="9"/>
  <c r="K37" i="9"/>
  <c r="K36" i="9"/>
  <c r="K35" i="9"/>
  <c r="K34" i="9"/>
  <c r="K38" i="13"/>
  <c r="K37" i="13"/>
  <c r="K36" i="13"/>
  <c r="K35" i="13"/>
  <c r="K34" i="13"/>
  <c r="K38" i="6"/>
  <c r="K37" i="6"/>
  <c r="K36" i="6"/>
  <c r="K35" i="6"/>
  <c r="K34" i="6"/>
  <c r="K38" i="22"/>
  <c r="K37" i="22"/>
  <c r="K36" i="22"/>
  <c r="K35" i="22"/>
  <c r="K34" i="22"/>
  <c r="K38" i="23"/>
  <c r="K37" i="23"/>
  <c r="K36" i="23"/>
  <c r="K35" i="23"/>
  <c r="K34" i="23"/>
  <c r="K38" i="24"/>
  <c r="K37" i="24"/>
  <c r="K36" i="24"/>
  <c r="K35" i="24"/>
  <c r="K34" i="24"/>
  <c r="K38" i="25"/>
  <c r="K37" i="25"/>
  <c r="K36" i="25"/>
  <c r="K35" i="25"/>
  <c r="K34" i="25"/>
  <c r="K38" i="26"/>
  <c r="K37" i="26"/>
  <c r="K36" i="26"/>
  <c r="K35" i="26"/>
  <c r="K34" i="26"/>
  <c r="K38" i="27"/>
  <c r="K37" i="27"/>
  <c r="K36" i="27"/>
  <c r="K35" i="27"/>
  <c r="K34" i="27"/>
  <c r="K38" i="28"/>
  <c r="K37" i="28"/>
  <c r="K36" i="28"/>
  <c r="K35" i="28"/>
  <c r="K34" i="28"/>
  <c r="K38" i="29"/>
  <c r="K37" i="29"/>
  <c r="K36" i="29"/>
  <c r="K35" i="29"/>
  <c r="K34" i="29"/>
  <c r="K38" i="30"/>
  <c r="K37" i="30"/>
  <c r="K36" i="30"/>
  <c r="K35" i="30"/>
  <c r="K34" i="30"/>
  <c r="K38" i="31"/>
  <c r="K37" i="31"/>
  <c r="K36" i="31"/>
  <c r="K35" i="31"/>
  <c r="K34" i="31"/>
  <c r="K38" i="32"/>
  <c r="K37" i="32"/>
  <c r="K36" i="32"/>
  <c r="K35" i="32"/>
  <c r="K34" i="32"/>
  <c r="K38" i="33"/>
  <c r="K37" i="33"/>
  <c r="K36" i="33"/>
  <c r="K35" i="33"/>
  <c r="K34" i="33"/>
  <c r="K38" i="34"/>
  <c r="K37" i="34"/>
  <c r="K36" i="34"/>
  <c r="K35" i="34"/>
  <c r="K34" i="34"/>
  <c r="K38" i="35"/>
  <c r="K37" i="35"/>
  <c r="K36" i="35"/>
  <c r="K35" i="35"/>
  <c r="K34" i="35"/>
  <c r="K38" i="36"/>
  <c r="K37" i="36"/>
  <c r="K36" i="36"/>
  <c r="K35" i="36"/>
  <c r="K34" i="36"/>
  <c r="K38" i="37"/>
  <c r="K37" i="37"/>
  <c r="K36" i="37"/>
  <c r="K35" i="37"/>
  <c r="K34" i="37"/>
  <c r="K38" i="14"/>
  <c r="K37" i="14"/>
  <c r="K36" i="14"/>
  <c r="K35" i="14"/>
  <c r="K34" i="14"/>
  <c r="K38" i="15"/>
  <c r="K37" i="15"/>
  <c r="K36" i="15"/>
  <c r="K35" i="15"/>
  <c r="K34" i="15"/>
  <c r="K38" i="16"/>
  <c r="K37" i="16"/>
  <c r="K36" i="16"/>
  <c r="K35" i="16"/>
  <c r="K34" i="16"/>
  <c r="K38" i="17"/>
  <c r="K37" i="17"/>
  <c r="K36" i="17"/>
  <c r="K35" i="17"/>
  <c r="K34" i="17"/>
  <c r="K38" i="18"/>
  <c r="K37" i="18"/>
  <c r="K36" i="18"/>
  <c r="K35" i="18"/>
  <c r="K34" i="18"/>
  <c r="K38" i="19"/>
  <c r="K37" i="19"/>
  <c r="K36" i="19"/>
  <c r="K35" i="19"/>
  <c r="K34" i="19"/>
  <c r="K38" i="20"/>
  <c r="K37" i="20"/>
  <c r="K36" i="20"/>
  <c r="K35" i="20"/>
  <c r="K34" i="20"/>
  <c r="K38" i="21"/>
  <c r="K37" i="21"/>
  <c r="K36" i="21"/>
  <c r="K35" i="21"/>
  <c r="K34" i="21"/>
  <c r="K38" i="7"/>
  <c r="K37" i="7"/>
  <c r="K36" i="7"/>
  <c r="K35" i="7"/>
  <c r="K34" i="7"/>
  <c r="K38" i="8"/>
  <c r="K37" i="8"/>
  <c r="K36" i="8"/>
  <c r="K35" i="8"/>
  <c r="K34" i="8"/>
  <c r="K38" i="50"/>
  <c r="K37" i="50"/>
  <c r="K36" i="50"/>
  <c r="K35" i="50"/>
  <c r="K34" i="50"/>
  <c r="K38" i="61"/>
  <c r="K37" i="61"/>
  <c r="K36" i="61"/>
  <c r="K35" i="61"/>
  <c r="K34" i="61"/>
  <c r="L21" i="61"/>
  <c r="L21" i="50"/>
  <c r="L21" i="8"/>
  <c r="L21" i="7"/>
  <c r="L21" i="21"/>
  <c r="L21" i="20"/>
  <c r="L21" i="19"/>
  <c r="L21" i="18"/>
  <c r="L21" i="17"/>
  <c r="L21" i="16"/>
  <c r="L21" i="15"/>
  <c r="L21" i="14"/>
  <c r="L21" i="37"/>
  <c r="L21" i="36"/>
  <c r="L21" i="35"/>
  <c r="L21" i="34"/>
  <c r="L21" i="33"/>
  <c r="L21" i="32"/>
  <c r="L21" i="31"/>
  <c r="L21" i="30"/>
  <c r="L21" i="29"/>
  <c r="L21" i="28"/>
  <c r="L21" i="27"/>
  <c r="L21" i="26"/>
  <c r="L21" i="25"/>
  <c r="L21" i="24"/>
  <c r="L21" i="23"/>
  <c r="L21" i="22"/>
  <c r="L21" i="6"/>
  <c r="L21" i="13"/>
  <c r="L21" i="9"/>
  <c r="L21" i="47"/>
  <c r="L21" i="46"/>
  <c r="L21" i="45"/>
  <c r="L21" i="44"/>
  <c r="L21" i="43"/>
  <c r="L21" i="42"/>
  <c r="L21" i="41"/>
  <c r="L21" i="40"/>
  <c r="L21" i="39"/>
  <c r="L21" i="38"/>
  <c r="L21" i="60"/>
  <c r="L21" i="59"/>
  <c r="L21" i="58"/>
  <c r="L21" i="57"/>
  <c r="L21" i="56"/>
  <c r="L21" i="54"/>
  <c r="L21" i="53"/>
  <c r="L21" i="52"/>
  <c r="L21" i="51"/>
  <c r="L21" i="70"/>
  <c r="L21" i="69"/>
  <c r="L21" i="68"/>
  <c r="L21" i="67"/>
  <c r="L21" i="66"/>
  <c r="L21" i="65"/>
  <c r="L21" i="64"/>
  <c r="L21" i="63"/>
  <c r="L21" i="62"/>
  <c r="L22" i="61"/>
  <c r="L23" i="61"/>
  <c r="L24" i="61"/>
  <c r="L25" i="61"/>
  <c r="L22" i="50"/>
  <c r="L23" i="50"/>
  <c r="L24" i="50"/>
  <c r="L25" i="50"/>
  <c r="L22" i="8"/>
  <c r="L23" i="8"/>
  <c r="L24" i="8"/>
  <c r="L25" i="8"/>
  <c r="L22" i="7"/>
  <c r="L23" i="7"/>
  <c r="L24" i="7"/>
  <c r="L25" i="7"/>
  <c r="L22" i="21"/>
  <c r="L23" i="21"/>
  <c r="L24" i="21"/>
  <c r="L25" i="21"/>
  <c r="L22" i="20"/>
  <c r="L23" i="20"/>
  <c r="L24" i="20"/>
  <c r="L25" i="20"/>
  <c r="L22" i="19"/>
  <c r="L23" i="19"/>
  <c r="L24" i="19"/>
  <c r="L25" i="19"/>
  <c r="L22" i="18"/>
  <c r="L23" i="18"/>
  <c r="L24" i="18"/>
  <c r="L25" i="18"/>
  <c r="L22" i="17"/>
  <c r="L23" i="17"/>
  <c r="L24" i="17"/>
  <c r="L25" i="17"/>
  <c r="L22" i="16"/>
  <c r="L23" i="16"/>
  <c r="L24" i="16"/>
  <c r="L25" i="16"/>
  <c r="L22" i="15"/>
  <c r="L23" i="15"/>
  <c r="L24" i="15"/>
  <c r="L25" i="15"/>
  <c r="L22" i="14"/>
  <c r="L23" i="14"/>
  <c r="L24" i="14"/>
  <c r="L25" i="14"/>
  <c r="L22" i="37"/>
  <c r="L23" i="37"/>
  <c r="L24" i="37"/>
  <c r="L25" i="37"/>
  <c r="L22" i="36"/>
  <c r="L23" i="36"/>
  <c r="L24" i="36"/>
  <c r="L25" i="36"/>
  <c r="L22" i="35"/>
  <c r="L23" i="35"/>
  <c r="L24" i="35"/>
  <c r="L25" i="35"/>
  <c r="L22" i="34"/>
  <c r="L23" i="34"/>
  <c r="L24" i="34"/>
  <c r="L25" i="34"/>
  <c r="L22" i="33"/>
  <c r="L23" i="33"/>
  <c r="L24" i="33"/>
  <c r="L25" i="33"/>
  <c r="L22" i="32"/>
  <c r="L23" i="32"/>
  <c r="L24" i="32"/>
  <c r="L25" i="32"/>
  <c r="L22" i="31"/>
  <c r="L23" i="31"/>
  <c r="L24" i="31"/>
  <c r="L25" i="31"/>
  <c r="L22" i="30"/>
  <c r="L23" i="30"/>
  <c r="L24" i="30"/>
  <c r="L25" i="30"/>
  <c r="L22" i="29"/>
  <c r="L23" i="29"/>
  <c r="L24" i="29"/>
  <c r="L25" i="29"/>
  <c r="L22" i="28"/>
  <c r="L23" i="28"/>
  <c r="L24" i="28"/>
  <c r="L25" i="28"/>
  <c r="L22" i="27"/>
  <c r="L23" i="27"/>
  <c r="L24" i="27"/>
  <c r="L25" i="27"/>
  <c r="L22" i="26"/>
  <c r="L23" i="26"/>
  <c r="L24" i="26"/>
  <c r="L25" i="26"/>
  <c r="L22" i="25"/>
  <c r="L23" i="25"/>
  <c r="L24" i="25"/>
  <c r="L25" i="25"/>
  <c r="L22" i="24"/>
  <c r="L23" i="24"/>
  <c r="L24" i="24"/>
  <c r="L25" i="24"/>
  <c r="L22" i="23"/>
  <c r="L23" i="23"/>
  <c r="L24" i="23"/>
  <c r="L25" i="23"/>
  <c r="L22" i="22"/>
  <c r="L23" i="22"/>
  <c r="L24" i="22"/>
  <c r="L25" i="22"/>
  <c r="L22" i="6"/>
  <c r="L23" i="6"/>
  <c r="L24" i="6"/>
  <c r="L25" i="6"/>
  <c r="L22" i="13"/>
  <c r="L23" i="13"/>
  <c r="L24" i="13"/>
  <c r="L25" i="13"/>
  <c r="L22" i="9"/>
  <c r="L23" i="9"/>
  <c r="L24" i="9"/>
  <c r="L25" i="9"/>
  <c r="L22" i="47"/>
  <c r="L23" i="47"/>
  <c r="L24" i="47"/>
  <c r="L25" i="47"/>
  <c r="L22" i="46"/>
  <c r="L23" i="46"/>
  <c r="L24" i="46"/>
  <c r="L25" i="46"/>
  <c r="L22" i="45"/>
  <c r="L23" i="45"/>
  <c r="L24" i="45"/>
  <c r="L25" i="45"/>
  <c r="L22" i="44"/>
  <c r="L23" i="44"/>
  <c r="L24" i="44"/>
  <c r="L25" i="44"/>
  <c r="L22" i="43"/>
  <c r="L23" i="43"/>
  <c r="L24" i="43"/>
  <c r="L25" i="43"/>
  <c r="L22" i="42"/>
  <c r="L23" i="42"/>
  <c r="L24" i="42"/>
  <c r="L25" i="42"/>
  <c r="L22" i="41"/>
  <c r="L23" i="41"/>
  <c r="L24" i="41"/>
  <c r="L25" i="41"/>
  <c r="L22" i="40"/>
  <c r="L23" i="40"/>
  <c r="L24" i="40"/>
  <c r="L25" i="40"/>
  <c r="L22" i="39"/>
  <c r="L23" i="39"/>
  <c r="L24" i="39"/>
  <c r="L25" i="39"/>
  <c r="L22" i="38"/>
  <c r="L23" i="38"/>
  <c r="L24" i="38"/>
  <c r="L25" i="38"/>
  <c r="L22" i="60"/>
  <c r="L23" i="60"/>
  <c r="L24" i="60"/>
  <c r="L25" i="60"/>
  <c r="L22" i="59"/>
  <c r="L23" i="59"/>
  <c r="L24" i="59"/>
  <c r="L25" i="59"/>
  <c r="L22" i="58"/>
  <c r="L23" i="58"/>
  <c r="L24" i="58"/>
  <c r="L25" i="58"/>
  <c r="L22" i="57"/>
  <c r="L23" i="57"/>
  <c r="L24" i="57"/>
  <c r="L25" i="57"/>
  <c r="L22" i="56"/>
  <c r="L23" i="56"/>
  <c r="L24" i="56"/>
  <c r="L25" i="56"/>
  <c r="L22" i="54"/>
  <c r="L23" i="54"/>
  <c r="L24" i="54"/>
  <c r="L25" i="54"/>
  <c r="L22" i="53"/>
  <c r="L23" i="53"/>
  <c r="L24" i="53"/>
  <c r="L25" i="53"/>
  <c r="L22" i="52"/>
  <c r="L23" i="52"/>
  <c r="L24" i="52"/>
  <c r="L25" i="52"/>
  <c r="L22" i="51"/>
  <c r="L23" i="51"/>
  <c r="L24" i="51"/>
  <c r="L25" i="51"/>
  <c r="L22" i="70"/>
  <c r="L23" i="70"/>
  <c r="L24" i="70"/>
  <c r="L25" i="70"/>
  <c r="L22" i="69"/>
  <c r="L23" i="69"/>
  <c r="L24" i="69"/>
  <c r="L25" i="69"/>
  <c r="L22" i="68"/>
  <c r="L23" i="68"/>
  <c r="L24" i="68"/>
  <c r="L25" i="68"/>
  <c r="L22" i="67"/>
  <c r="L23" i="67"/>
  <c r="L24" i="67"/>
  <c r="L25" i="67"/>
  <c r="L22" i="66"/>
  <c r="L23" i="66"/>
  <c r="L24" i="66"/>
  <c r="L25" i="66"/>
  <c r="L22" i="65"/>
  <c r="L23" i="65"/>
  <c r="L24" i="65"/>
  <c r="L25" i="65"/>
  <c r="L22" i="64"/>
  <c r="L23" i="64"/>
  <c r="L24" i="64"/>
  <c r="L25" i="64"/>
  <c r="L22" i="63"/>
  <c r="L23" i="63"/>
  <c r="L24" i="63"/>
  <c r="L25" i="63"/>
  <c r="L22" i="62"/>
  <c r="L23" i="62"/>
  <c r="L24" i="62"/>
  <c r="L25" i="62"/>
  <c r="K25" i="62"/>
  <c r="K25" i="63"/>
  <c r="K25" i="64"/>
  <c r="K25" i="65"/>
  <c r="K25" i="66"/>
  <c r="K25" i="67"/>
  <c r="K25" i="68"/>
  <c r="K25" i="69"/>
  <c r="K25" i="70"/>
  <c r="K25" i="51"/>
  <c r="K25" i="52"/>
  <c r="K25" i="53"/>
  <c r="K25" i="54"/>
  <c r="K25" i="56"/>
  <c r="K25" i="57"/>
  <c r="K25" i="58"/>
  <c r="K25" i="59"/>
  <c r="K25" i="60"/>
  <c r="K25" i="38"/>
  <c r="K25" i="39"/>
  <c r="K25" i="40"/>
  <c r="K25" i="41"/>
  <c r="K25" i="42"/>
  <c r="K25" i="43"/>
  <c r="K25" i="44"/>
  <c r="K25" i="45"/>
  <c r="K25" i="46"/>
  <c r="K25" i="47"/>
  <c r="K25" i="9"/>
  <c r="K25" i="13"/>
  <c r="K25" i="6"/>
  <c r="K25" i="22"/>
  <c r="K25" i="23"/>
  <c r="K25" i="24"/>
  <c r="K25" i="25"/>
  <c r="K25" i="26"/>
  <c r="K25" i="27"/>
  <c r="K25" i="28"/>
  <c r="K25" i="29"/>
  <c r="K25" i="30"/>
  <c r="K25" i="31"/>
  <c r="K25" i="32"/>
  <c r="K25" i="33"/>
  <c r="K25" i="34"/>
  <c r="K25" i="35"/>
  <c r="K25" i="36"/>
  <c r="K25" i="37"/>
  <c r="K25" i="14"/>
  <c r="K25" i="15"/>
  <c r="K25" i="16"/>
  <c r="K25" i="17"/>
  <c r="K25" i="18"/>
  <c r="K25" i="19"/>
  <c r="K25" i="20"/>
  <c r="K25" i="21"/>
  <c r="K25" i="7"/>
  <c r="K25" i="8"/>
  <c r="K25" i="50"/>
  <c r="K25" i="61"/>
  <c r="K24" i="62"/>
  <c r="K23" i="62"/>
  <c r="K22" i="62"/>
  <c r="K21" i="62"/>
  <c r="K24" i="63"/>
  <c r="K23" i="63"/>
  <c r="K22" i="63"/>
  <c r="K21" i="63"/>
  <c r="K24" i="64"/>
  <c r="K23" i="64"/>
  <c r="K22" i="64"/>
  <c r="K21" i="64"/>
  <c r="K24" i="65"/>
  <c r="K23" i="65"/>
  <c r="K22" i="65"/>
  <c r="K21" i="65"/>
  <c r="K24" i="66"/>
  <c r="K23" i="66"/>
  <c r="K22" i="66"/>
  <c r="K21" i="66"/>
  <c r="K24" i="67"/>
  <c r="K23" i="67"/>
  <c r="K22" i="67"/>
  <c r="K21" i="67"/>
  <c r="K24" i="68"/>
  <c r="K23" i="68"/>
  <c r="K22" i="68"/>
  <c r="K21" i="68"/>
  <c r="K24" i="69"/>
  <c r="K23" i="69"/>
  <c r="K22" i="69"/>
  <c r="K21" i="69"/>
  <c r="K24" i="70"/>
  <c r="K23" i="70"/>
  <c r="K22" i="70"/>
  <c r="K21" i="70"/>
  <c r="K24" i="51"/>
  <c r="K23" i="51"/>
  <c r="K22" i="51"/>
  <c r="K21" i="51"/>
  <c r="K24" i="52"/>
  <c r="K23" i="52"/>
  <c r="K22" i="52"/>
  <c r="K21" i="52"/>
  <c r="K24" i="53"/>
  <c r="K23" i="53"/>
  <c r="K22" i="53"/>
  <c r="K21" i="53"/>
  <c r="K24" i="54"/>
  <c r="K23" i="54"/>
  <c r="K22" i="54"/>
  <c r="K21" i="54"/>
  <c r="K24" i="56"/>
  <c r="K23" i="56"/>
  <c r="K22" i="56"/>
  <c r="K21" i="56"/>
  <c r="K24" i="57"/>
  <c r="K23" i="57"/>
  <c r="K22" i="57"/>
  <c r="K21" i="57"/>
  <c r="K24" i="58"/>
  <c r="K23" i="58"/>
  <c r="K22" i="58"/>
  <c r="K21" i="58"/>
  <c r="K24" i="59"/>
  <c r="K23" i="59"/>
  <c r="K22" i="59"/>
  <c r="K21" i="59"/>
  <c r="K24" i="60"/>
  <c r="K23" i="60"/>
  <c r="K22" i="60"/>
  <c r="K21" i="60"/>
  <c r="K24" i="38"/>
  <c r="K23" i="38"/>
  <c r="K22" i="38"/>
  <c r="K21" i="38"/>
  <c r="K24" i="39"/>
  <c r="K23" i="39"/>
  <c r="K22" i="39"/>
  <c r="K21" i="39"/>
  <c r="K24" i="40"/>
  <c r="K23" i="40"/>
  <c r="K22" i="40"/>
  <c r="K21" i="40"/>
  <c r="K24" i="41"/>
  <c r="K23" i="41"/>
  <c r="K22" i="41"/>
  <c r="K21" i="41"/>
  <c r="K24" i="42"/>
  <c r="K23" i="42"/>
  <c r="K22" i="42"/>
  <c r="K21" i="42"/>
  <c r="K24" i="43"/>
  <c r="K23" i="43"/>
  <c r="K22" i="43"/>
  <c r="K21" i="43"/>
  <c r="K24" i="44"/>
  <c r="K23" i="44"/>
  <c r="K22" i="44"/>
  <c r="K21" i="44"/>
  <c r="K24" i="45"/>
  <c r="K23" i="45"/>
  <c r="K22" i="45"/>
  <c r="K21" i="45"/>
  <c r="K24" i="46"/>
  <c r="K23" i="46"/>
  <c r="K22" i="46"/>
  <c r="K21" i="46"/>
  <c r="K24" i="47"/>
  <c r="K23" i="47"/>
  <c r="K22" i="47"/>
  <c r="K21" i="47"/>
  <c r="K24" i="9"/>
  <c r="K23" i="9"/>
  <c r="K22" i="9"/>
  <c r="K21" i="9"/>
  <c r="K24" i="13"/>
  <c r="K23" i="13"/>
  <c r="K22" i="13"/>
  <c r="K21" i="13"/>
  <c r="K24" i="6"/>
  <c r="K23" i="6"/>
  <c r="K22" i="6"/>
  <c r="K21" i="6"/>
  <c r="K24" i="22"/>
  <c r="K23" i="22"/>
  <c r="K22" i="22"/>
  <c r="K21" i="22"/>
  <c r="K24" i="23"/>
  <c r="K23" i="23"/>
  <c r="K22" i="23"/>
  <c r="K21" i="23"/>
  <c r="K24" i="24"/>
  <c r="K23" i="24"/>
  <c r="K22" i="24"/>
  <c r="K21" i="24"/>
  <c r="K24" i="25"/>
  <c r="K23" i="25"/>
  <c r="K22" i="25"/>
  <c r="K21" i="25"/>
  <c r="K24" i="26"/>
  <c r="K23" i="26"/>
  <c r="K22" i="26"/>
  <c r="K21" i="26"/>
  <c r="K24" i="27"/>
  <c r="K23" i="27"/>
  <c r="K22" i="27"/>
  <c r="K21" i="27"/>
  <c r="K24" i="28"/>
  <c r="K23" i="28"/>
  <c r="K22" i="28"/>
  <c r="K21" i="28"/>
  <c r="K24" i="29"/>
  <c r="K23" i="29"/>
  <c r="K22" i="29"/>
  <c r="K21" i="29"/>
  <c r="K24" i="30"/>
  <c r="K23" i="30"/>
  <c r="K22" i="30"/>
  <c r="K21" i="30"/>
  <c r="K24" i="31"/>
  <c r="K23" i="31"/>
  <c r="K22" i="31"/>
  <c r="K21" i="31"/>
  <c r="K24" i="32"/>
  <c r="K23" i="32"/>
  <c r="K22" i="32"/>
  <c r="K21" i="32"/>
  <c r="K24" i="33"/>
  <c r="K23" i="33"/>
  <c r="K22" i="33"/>
  <c r="K21" i="33"/>
  <c r="K24" i="34"/>
  <c r="K23" i="34"/>
  <c r="K22" i="34"/>
  <c r="K21" i="34"/>
  <c r="K24" i="35"/>
  <c r="K23" i="35"/>
  <c r="K22" i="35"/>
  <c r="K21" i="35"/>
  <c r="K24" i="36"/>
  <c r="K23" i="36"/>
  <c r="K22" i="36"/>
  <c r="K21" i="36"/>
  <c r="K24" i="37"/>
  <c r="K23" i="37"/>
  <c r="K22" i="37"/>
  <c r="K21" i="37"/>
  <c r="K24" i="14"/>
  <c r="K23" i="14"/>
  <c r="K22" i="14"/>
  <c r="K21" i="14"/>
  <c r="K24" i="15"/>
  <c r="K23" i="15"/>
  <c r="K22" i="15"/>
  <c r="K21" i="15"/>
  <c r="K24" i="16"/>
  <c r="K23" i="16"/>
  <c r="K22" i="16"/>
  <c r="K21" i="16"/>
  <c r="K24" i="17"/>
  <c r="K23" i="17"/>
  <c r="K22" i="17"/>
  <c r="K21" i="17"/>
  <c r="K24" i="18"/>
  <c r="K23" i="18"/>
  <c r="K22" i="18"/>
  <c r="K21" i="18"/>
  <c r="K24" i="19"/>
  <c r="K23" i="19"/>
  <c r="K22" i="19"/>
  <c r="K21" i="19"/>
  <c r="K24" i="20"/>
  <c r="K23" i="20"/>
  <c r="K22" i="20"/>
  <c r="K21" i="20"/>
  <c r="K24" i="21"/>
  <c r="K23" i="21"/>
  <c r="K22" i="21"/>
  <c r="K21" i="21"/>
  <c r="K24" i="7"/>
  <c r="K23" i="7"/>
  <c r="K22" i="7"/>
  <c r="K21" i="7"/>
  <c r="K24" i="8"/>
  <c r="K23" i="8"/>
  <c r="K22" i="8"/>
  <c r="K21" i="8"/>
  <c r="K24" i="50"/>
  <c r="K23" i="50"/>
  <c r="K22" i="50"/>
  <c r="K21" i="50"/>
  <c r="K24" i="61"/>
  <c r="K23" i="61"/>
  <c r="K22" i="61"/>
  <c r="K21" i="61"/>
  <c r="L13" i="62"/>
  <c r="L14" i="62"/>
  <c r="L15" i="62"/>
  <c r="L13" i="63"/>
  <c r="L14" i="63"/>
  <c r="L15" i="63"/>
  <c r="L13" i="64"/>
  <c r="L14" i="64"/>
  <c r="L15" i="64"/>
  <c r="L13" i="65"/>
  <c r="L14" i="65"/>
  <c r="L15" i="65"/>
  <c r="L13" i="66"/>
  <c r="L14" i="66"/>
  <c r="L15" i="66"/>
  <c r="L13" i="67"/>
  <c r="L14" i="67"/>
  <c r="L15" i="67"/>
  <c r="L13" i="68"/>
  <c r="L14" i="68"/>
  <c r="L15" i="68"/>
  <c r="L13" i="69"/>
  <c r="L14" i="69"/>
  <c r="L15" i="69"/>
  <c r="L13" i="70"/>
  <c r="L14" i="70"/>
  <c r="L15" i="70"/>
  <c r="L13" i="51"/>
  <c r="L14" i="51"/>
  <c r="L15" i="51"/>
  <c r="L13" i="52"/>
  <c r="L14" i="52"/>
  <c r="L15" i="52"/>
  <c r="L13" i="53"/>
  <c r="L14" i="53"/>
  <c r="L15" i="53"/>
  <c r="L13" i="54"/>
  <c r="L14" i="54"/>
  <c r="L15" i="54"/>
  <c r="L13" i="56"/>
  <c r="L14" i="56"/>
  <c r="L15" i="56"/>
  <c r="L13" i="57"/>
  <c r="L14" i="57"/>
  <c r="L15" i="57"/>
  <c r="L13" i="58"/>
  <c r="L14" i="58"/>
  <c r="L15" i="58"/>
  <c r="L13" i="59"/>
  <c r="L14" i="59"/>
  <c r="L15" i="59"/>
  <c r="L13" i="60"/>
  <c r="L14" i="60"/>
  <c r="L15" i="60"/>
  <c r="L13" i="38"/>
  <c r="L14" i="38"/>
  <c r="L15" i="38"/>
  <c r="L13" i="39"/>
  <c r="L14" i="39"/>
  <c r="L15" i="39"/>
  <c r="L13" i="40"/>
  <c r="L14" i="40"/>
  <c r="L15" i="40"/>
  <c r="L13" i="41"/>
  <c r="L14" i="41"/>
  <c r="L15" i="41"/>
  <c r="L13" i="42"/>
  <c r="L14" i="42"/>
  <c r="L15" i="42"/>
  <c r="L13" i="43"/>
  <c r="L14" i="43"/>
  <c r="L15" i="43"/>
  <c r="L13" i="44"/>
  <c r="L14" i="44"/>
  <c r="L15" i="44"/>
  <c r="L13" i="45"/>
  <c r="L14" i="45"/>
  <c r="L15" i="45"/>
  <c r="L13" i="46"/>
  <c r="L14" i="46"/>
  <c r="L15" i="46"/>
  <c r="L13" i="47"/>
  <c r="L14" i="47"/>
  <c r="L15" i="47"/>
  <c r="L13" i="9"/>
  <c r="L14" i="9"/>
  <c r="L15" i="9"/>
  <c r="L13" i="13"/>
  <c r="L14" i="13"/>
  <c r="L15" i="13"/>
  <c r="L13" i="6"/>
  <c r="L14" i="6"/>
  <c r="L15" i="6"/>
  <c r="L13" i="22"/>
  <c r="L14" i="22"/>
  <c r="L15" i="22"/>
  <c r="L13" i="23"/>
  <c r="L14" i="23"/>
  <c r="L15" i="23"/>
  <c r="L13" i="24"/>
  <c r="L14" i="24"/>
  <c r="L15" i="24"/>
  <c r="L13" i="25"/>
  <c r="L14" i="25"/>
  <c r="L15" i="25"/>
  <c r="L13" i="26"/>
  <c r="L14" i="26"/>
  <c r="L15" i="26"/>
  <c r="L13" i="27"/>
  <c r="L14" i="27"/>
  <c r="L15" i="27"/>
  <c r="L13" i="28"/>
  <c r="L14" i="28"/>
  <c r="L15" i="28"/>
  <c r="L13" i="29"/>
  <c r="L14" i="29"/>
  <c r="L15" i="29"/>
  <c r="L13" i="30"/>
  <c r="L14" i="30"/>
  <c r="L15" i="30"/>
  <c r="L13" i="31"/>
  <c r="L14" i="31"/>
  <c r="L15" i="31"/>
  <c r="L13" i="32"/>
  <c r="L14" i="32"/>
  <c r="L15" i="32"/>
  <c r="L13" i="33"/>
  <c r="L14" i="33"/>
  <c r="L15" i="33"/>
  <c r="L13" i="34"/>
  <c r="L14" i="34"/>
  <c r="L15" i="34"/>
  <c r="L13" i="35"/>
  <c r="L14" i="35"/>
  <c r="L15" i="35"/>
  <c r="L13" i="36"/>
  <c r="L14" i="36"/>
  <c r="L15" i="36"/>
  <c r="L13" i="37"/>
  <c r="L14" i="37"/>
  <c r="L15" i="37"/>
  <c r="L13" i="14"/>
  <c r="L14" i="14"/>
  <c r="L15" i="14"/>
  <c r="L13" i="15"/>
  <c r="L14" i="15"/>
  <c r="L15" i="15"/>
  <c r="L13" i="16"/>
  <c r="L14" i="16"/>
  <c r="L15" i="16"/>
  <c r="L13" i="17"/>
  <c r="L14" i="17"/>
  <c r="L15" i="17"/>
  <c r="L13" i="18"/>
  <c r="L14" i="18"/>
  <c r="L15" i="18"/>
  <c r="L13" i="19"/>
  <c r="L14" i="19"/>
  <c r="L15" i="19"/>
  <c r="L13" i="20"/>
  <c r="L14" i="20"/>
  <c r="L15" i="20"/>
  <c r="L13" i="21"/>
  <c r="L14" i="21"/>
  <c r="L15" i="21"/>
  <c r="L13" i="7"/>
  <c r="L14" i="7"/>
  <c r="L15" i="7"/>
  <c r="L13" i="8"/>
  <c r="L14" i="8"/>
  <c r="L15" i="8"/>
  <c r="L13" i="50"/>
  <c r="L14" i="50"/>
  <c r="L15" i="50"/>
  <c r="L13" i="61"/>
  <c r="L14" i="61"/>
  <c r="L15" i="61"/>
  <c r="K13" i="62"/>
  <c r="K14" i="62"/>
  <c r="K15" i="62"/>
  <c r="K13" i="63"/>
  <c r="K14" i="63"/>
  <c r="K15" i="63"/>
  <c r="K13" i="64"/>
  <c r="K14" i="64"/>
  <c r="K15" i="64"/>
  <c r="K13" i="65"/>
  <c r="K14" i="65"/>
  <c r="K15" i="65"/>
  <c r="K13" i="66"/>
  <c r="K14" i="66"/>
  <c r="K15" i="66"/>
  <c r="K13" i="67"/>
  <c r="K14" i="67"/>
  <c r="K15" i="67"/>
  <c r="K13" i="68"/>
  <c r="K14" i="68"/>
  <c r="K15" i="68"/>
  <c r="K13" i="69"/>
  <c r="K14" i="69"/>
  <c r="K15" i="69"/>
  <c r="K13" i="70"/>
  <c r="K14" i="70"/>
  <c r="K15" i="70"/>
  <c r="K13" i="51"/>
  <c r="K14" i="51"/>
  <c r="K15" i="51"/>
  <c r="K13" i="52"/>
  <c r="K14" i="52"/>
  <c r="K15" i="52"/>
  <c r="K13" i="53"/>
  <c r="K14" i="53"/>
  <c r="K15" i="53"/>
  <c r="K13" i="54"/>
  <c r="K14" i="54"/>
  <c r="K15" i="54"/>
  <c r="K13" i="56"/>
  <c r="K14" i="56"/>
  <c r="K15" i="56"/>
  <c r="K13" i="57"/>
  <c r="K14" i="57"/>
  <c r="K15" i="57"/>
  <c r="K13" i="58"/>
  <c r="K14" i="58"/>
  <c r="K15" i="58"/>
  <c r="K13" i="59"/>
  <c r="K14" i="59"/>
  <c r="K15" i="59"/>
  <c r="K13" i="60"/>
  <c r="K14" i="60"/>
  <c r="K15" i="60"/>
  <c r="K13" i="38"/>
  <c r="K14" i="38"/>
  <c r="K15" i="38"/>
  <c r="K13" i="39"/>
  <c r="K14" i="39"/>
  <c r="K15" i="39"/>
  <c r="K13" i="40"/>
  <c r="K14" i="40"/>
  <c r="K15" i="40"/>
  <c r="K13" i="41"/>
  <c r="K14" i="41"/>
  <c r="K15" i="41"/>
  <c r="K13" i="42"/>
  <c r="K14" i="42"/>
  <c r="K15" i="42"/>
  <c r="K13" i="43"/>
  <c r="K14" i="43"/>
  <c r="K15" i="43"/>
  <c r="K13" i="44"/>
  <c r="K14" i="44"/>
  <c r="K15" i="44"/>
  <c r="K13" i="45"/>
  <c r="K14" i="45"/>
  <c r="K15" i="45"/>
  <c r="K13" i="46"/>
  <c r="K14" i="46"/>
  <c r="K15" i="46"/>
  <c r="K13" i="47"/>
  <c r="K14" i="47"/>
  <c r="K15" i="47"/>
  <c r="K13" i="9"/>
  <c r="K14" i="9"/>
  <c r="K15" i="9"/>
  <c r="K13" i="13"/>
  <c r="K14" i="13"/>
  <c r="K15" i="13"/>
  <c r="K13" i="6"/>
  <c r="K14" i="6"/>
  <c r="K15" i="6"/>
  <c r="K13" i="22"/>
  <c r="K14" i="22"/>
  <c r="K15" i="22"/>
  <c r="K13" i="23"/>
  <c r="K14" i="23"/>
  <c r="K15" i="23"/>
  <c r="K13" i="24"/>
  <c r="K14" i="24"/>
  <c r="K15" i="24"/>
  <c r="K13" i="25"/>
  <c r="K14" i="25"/>
  <c r="K15" i="25"/>
  <c r="K13" i="26"/>
  <c r="K14" i="26"/>
  <c r="K15" i="26"/>
  <c r="K13" i="27"/>
  <c r="K14" i="27"/>
  <c r="K15" i="27"/>
  <c r="K13" i="28"/>
  <c r="K14" i="28"/>
  <c r="K15" i="28"/>
  <c r="K13" i="29"/>
  <c r="K14" i="29"/>
  <c r="K15" i="29"/>
  <c r="K13" i="30"/>
  <c r="K14" i="30"/>
  <c r="K15" i="30"/>
  <c r="K13" i="31"/>
  <c r="K14" i="31"/>
  <c r="K15" i="31"/>
  <c r="K13" i="32"/>
  <c r="K14" i="32"/>
  <c r="K15" i="32"/>
  <c r="K13" i="33"/>
  <c r="K14" i="33"/>
  <c r="K15" i="33"/>
  <c r="K13" i="34"/>
  <c r="K14" i="34"/>
  <c r="K15" i="34"/>
  <c r="K13" i="35"/>
  <c r="K14" i="35"/>
  <c r="K15" i="35"/>
  <c r="K13" i="36"/>
  <c r="K14" i="36"/>
  <c r="K15" i="36"/>
  <c r="K13" i="37"/>
  <c r="K14" i="37"/>
  <c r="K15" i="37"/>
  <c r="K13" i="14"/>
  <c r="K14" i="14"/>
  <c r="K15" i="14"/>
  <c r="K13" i="15"/>
  <c r="K14" i="15"/>
  <c r="K15" i="15"/>
  <c r="K13" i="16"/>
  <c r="K14" i="16"/>
  <c r="K15" i="16"/>
  <c r="K13" i="17"/>
  <c r="K14" i="17"/>
  <c r="K15" i="17"/>
  <c r="K13" i="18"/>
  <c r="K14" i="18"/>
  <c r="K15" i="18"/>
  <c r="K13" i="19"/>
  <c r="K14" i="19"/>
  <c r="K15" i="19"/>
  <c r="K13" i="20"/>
  <c r="K14" i="20"/>
  <c r="K15" i="20"/>
  <c r="K13" i="21"/>
  <c r="K14" i="21"/>
  <c r="K15" i="21"/>
  <c r="K13" i="7"/>
  <c r="K14" i="7"/>
  <c r="K15" i="7"/>
  <c r="K13" i="8"/>
  <c r="K14" i="8"/>
  <c r="K15" i="8"/>
  <c r="K13" i="50"/>
  <c r="K14" i="50"/>
  <c r="K15" i="50"/>
  <c r="K13" i="61"/>
  <c r="K14" i="61"/>
  <c r="K15" i="61"/>
  <c r="K12" i="62"/>
  <c r="K12" i="63"/>
  <c r="K12" i="64"/>
  <c r="K12" i="65"/>
  <c r="K12" i="66"/>
  <c r="K12" i="67"/>
  <c r="K12" i="68"/>
  <c r="K12" i="69"/>
  <c r="K12" i="70"/>
  <c r="K12" i="51"/>
  <c r="K12" i="52"/>
  <c r="K12" i="53"/>
  <c r="K12" i="54"/>
  <c r="K12" i="56"/>
  <c r="K12" i="57"/>
  <c r="K12" i="58"/>
  <c r="K12" i="59"/>
  <c r="K12" i="60"/>
  <c r="K12" i="38"/>
  <c r="K12" i="39"/>
  <c r="K12" i="40"/>
  <c r="K12" i="41"/>
  <c r="K12" i="42"/>
  <c r="K12" i="43"/>
  <c r="K12" i="44"/>
  <c r="K12" i="45"/>
  <c r="K12" i="46"/>
  <c r="K12" i="47"/>
  <c r="K12" i="9"/>
  <c r="K12" i="13"/>
  <c r="K12" i="6"/>
  <c r="K12" i="22"/>
  <c r="K12" i="23"/>
  <c r="K12" i="24"/>
  <c r="K12" i="25"/>
  <c r="K12" i="26"/>
  <c r="K12" i="27"/>
  <c r="K12" i="28"/>
  <c r="K12" i="29"/>
  <c r="K12" i="30"/>
  <c r="K12" i="31"/>
  <c r="K12" i="32"/>
  <c r="K12" i="33"/>
  <c r="K12" i="34"/>
  <c r="K12" i="35"/>
  <c r="K12" i="36"/>
  <c r="K12" i="37"/>
  <c r="K12" i="14"/>
  <c r="K12" i="15"/>
  <c r="K12" i="16"/>
  <c r="K12" i="17"/>
  <c r="K12" i="18"/>
  <c r="K12" i="19"/>
  <c r="K12" i="20"/>
  <c r="K12" i="21"/>
  <c r="K12" i="7"/>
  <c r="K12" i="8"/>
  <c r="K12" i="50"/>
  <c r="K12" i="61"/>
  <c r="K4" i="62"/>
  <c r="K5" i="62"/>
  <c r="K4" i="63"/>
  <c r="K5" i="63"/>
  <c r="K4" i="64"/>
  <c r="K5" i="64"/>
  <c r="K4" i="65"/>
  <c r="K5" i="65"/>
  <c r="K4" i="66"/>
  <c r="K5" i="66"/>
  <c r="K4" i="67"/>
  <c r="K5" i="67"/>
  <c r="K4" i="68"/>
  <c r="K5" i="68"/>
  <c r="K4" i="69"/>
  <c r="K5" i="69"/>
  <c r="K4" i="70"/>
  <c r="K5" i="70"/>
  <c r="K4" i="51"/>
  <c r="K5" i="51"/>
  <c r="K4" i="52"/>
  <c r="K5" i="52"/>
  <c r="K4" i="53"/>
  <c r="K5" i="53"/>
  <c r="K4" i="54"/>
  <c r="K5" i="54"/>
  <c r="K4" i="56"/>
  <c r="K5" i="56"/>
  <c r="K4" i="57"/>
  <c r="K5" i="57"/>
  <c r="K4" i="58"/>
  <c r="K5" i="58"/>
  <c r="K4" i="59"/>
  <c r="K5" i="59"/>
  <c r="K4" i="60"/>
  <c r="K5" i="60"/>
  <c r="K4" i="38"/>
  <c r="K5" i="38"/>
  <c r="K4" i="39"/>
  <c r="K5" i="39"/>
  <c r="K4" i="40"/>
  <c r="K5" i="40"/>
  <c r="K4" i="41"/>
  <c r="K5" i="41"/>
  <c r="K4" i="42"/>
  <c r="K5" i="42"/>
  <c r="K4" i="43"/>
  <c r="K5" i="43"/>
  <c r="K4" i="44"/>
  <c r="K5" i="44"/>
  <c r="K4" i="45"/>
  <c r="K5" i="45"/>
  <c r="K4" i="46"/>
  <c r="K5" i="46"/>
  <c r="K4" i="47"/>
  <c r="K5" i="47"/>
  <c r="K4" i="9"/>
  <c r="K5" i="9"/>
  <c r="K4" i="13"/>
  <c r="K5" i="13"/>
  <c r="K4" i="6"/>
  <c r="K5" i="6"/>
  <c r="K4" i="22"/>
  <c r="K5" i="22"/>
  <c r="K4" i="23"/>
  <c r="K5" i="23"/>
  <c r="K4" i="24"/>
  <c r="K5" i="24"/>
  <c r="K4" i="25"/>
  <c r="K5" i="25"/>
  <c r="K4" i="26"/>
  <c r="K5" i="26"/>
  <c r="K4" i="27"/>
  <c r="K5" i="27"/>
  <c r="K4" i="28"/>
  <c r="K5" i="28"/>
  <c r="K4" i="29"/>
  <c r="K5" i="29"/>
  <c r="K4" i="30"/>
  <c r="K5" i="30"/>
  <c r="K4" i="31"/>
  <c r="K5" i="31"/>
  <c r="K4" i="32"/>
  <c r="K5" i="32"/>
  <c r="K4" i="33"/>
  <c r="K5" i="33"/>
  <c r="K4" i="34"/>
  <c r="K5" i="34"/>
  <c r="K4" i="35"/>
  <c r="K5" i="35"/>
  <c r="K4" i="36"/>
  <c r="K5" i="36"/>
  <c r="K4" i="37"/>
  <c r="K5" i="37"/>
  <c r="K4" i="14"/>
  <c r="K5" i="14"/>
  <c r="K4" i="15"/>
  <c r="K5" i="15"/>
  <c r="K4" i="16"/>
  <c r="K5" i="16"/>
  <c r="K4" i="17"/>
  <c r="K5" i="17"/>
  <c r="K4" i="18"/>
  <c r="K5" i="18"/>
  <c r="K4" i="19"/>
  <c r="K5" i="19"/>
  <c r="K4" i="20"/>
  <c r="K5" i="20"/>
  <c r="K4" i="21"/>
  <c r="K5" i="21"/>
  <c r="K4" i="7"/>
  <c r="K5" i="7"/>
  <c r="K4" i="8"/>
  <c r="K5" i="8"/>
  <c r="K4" i="50"/>
  <c r="K5" i="50"/>
  <c r="K3" i="62"/>
  <c r="K3" i="63"/>
  <c r="K3" i="64"/>
  <c r="K3" i="65"/>
  <c r="K3" i="66"/>
  <c r="K3" i="67"/>
  <c r="K3" i="68"/>
  <c r="K3" i="69"/>
  <c r="K3" i="70"/>
  <c r="K3" i="51"/>
  <c r="K3" i="52"/>
  <c r="K3" i="53"/>
  <c r="K3" i="54"/>
  <c r="K3" i="56"/>
  <c r="K3" i="57"/>
  <c r="K3" i="58"/>
  <c r="K3" i="59"/>
  <c r="K3" i="60"/>
  <c r="K3" i="38"/>
  <c r="K3" i="39"/>
  <c r="K3" i="40"/>
  <c r="K3" i="41"/>
  <c r="K3" i="42"/>
  <c r="K3" i="43"/>
  <c r="K3" i="44"/>
  <c r="K3" i="45"/>
  <c r="K3" i="46"/>
  <c r="K3" i="47"/>
  <c r="K3" i="9"/>
  <c r="K3" i="13"/>
  <c r="K3" i="6"/>
  <c r="K3" i="22"/>
  <c r="K3" i="23"/>
  <c r="K3" i="24"/>
  <c r="K3" i="25"/>
  <c r="K3" i="26"/>
  <c r="K3" i="27"/>
  <c r="K3" i="28"/>
  <c r="K3" i="29"/>
  <c r="K3" i="30"/>
  <c r="K3" i="31"/>
  <c r="K3" i="32"/>
  <c r="K3" i="33"/>
  <c r="K3" i="34"/>
  <c r="K3" i="35"/>
  <c r="K3" i="36"/>
  <c r="K3" i="37"/>
  <c r="K3" i="14"/>
  <c r="K3" i="15"/>
  <c r="K3" i="16"/>
  <c r="K3" i="17"/>
  <c r="K3" i="18"/>
  <c r="K3" i="19"/>
  <c r="K3" i="20"/>
  <c r="K3" i="21"/>
  <c r="K3" i="7"/>
  <c r="K3" i="8"/>
  <c r="K3" i="50"/>
  <c r="L12" i="62"/>
  <c r="L12" i="63"/>
  <c r="L12" i="65"/>
  <c r="L12" i="66"/>
  <c r="L12" i="69"/>
  <c r="L12" i="70"/>
  <c r="L12" i="51"/>
  <c r="L12" i="53"/>
  <c r="L12" i="54"/>
  <c r="L12" i="57"/>
  <c r="L12" i="58"/>
  <c r="L12" i="59"/>
  <c r="L12" i="38"/>
  <c r="L12" i="39"/>
  <c r="L12" i="42"/>
  <c r="L12" i="43"/>
  <c r="L12" i="44"/>
  <c r="L12" i="46"/>
  <c r="L12" i="47"/>
  <c r="L12" i="6"/>
  <c r="L12" i="23"/>
  <c r="L12" i="25"/>
  <c r="L12" i="26"/>
  <c r="L12" i="29"/>
  <c r="L12" i="31"/>
  <c r="L12" i="33"/>
  <c r="L12" i="34"/>
  <c r="L12" i="37"/>
  <c r="L12" i="15"/>
  <c r="L12" i="17"/>
  <c r="L12" i="18"/>
  <c r="L12" i="21"/>
  <c r="L12" i="8"/>
  <c r="L12" i="61"/>
  <c r="G38" i="23"/>
  <c r="I37" i="23" s="1"/>
  <c r="G37" i="23"/>
  <c r="F37" i="23"/>
  <c r="G36" i="23"/>
  <c r="I35" i="23" s="1"/>
  <c r="F36" i="23"/>
  <c r="E36" i="23"/>
  <c r="G35" i="23"/>
  <c r="F35" i="23"/>
  <c r="E35" i="23"/>
  <c r="D35" i="23"/>
  <c r="G25" i="23"/>
  <c r="G24" i="23"/>
  <c r="I23" i="23" s="1"/>
  <c r="F24" i="23"/>
  <c r="G23" i="23"/>
  <c r="F23" i="23"/>
  <c r="E23" i="23"/>
  <c r="I22" i="23" s="1"/>
  <c r="G22" i="23"/>
  <c r="F22" i="23"/>
  <c r="E22" i="23"/>
  <c r="D22" i="23"/>
  <c r="I21" i="23" s="1"/>
  <c r="G15" i="23"/>
  <c r="G14" i="23"/>
  <c r="F14" i="23"/>
  <c r="I13" i="23" s="1"/>
  <c r="G13" i="23"/>
  <c r="I12" i="23" s="1"/>
  <c r="F13" i="23"/>
  <c r="E13" i="23"/>
  <c r="F5" i="23"/>
  <c r="F4" i="23"/>
  <c r="I3" i="23" s="1"/>
  <c r="E4" i="23"/>
  <c r="F5" i="6"/>
  <c r="I4" i="6" s="1"/>
  <c r="F4" i="6"/>
  <c r="E4" i="6"/>
  <c r="I3" i="6" s="1"/>
  <c r="F5" i="22"/>
  <c r="F4" i="22"/>
  <c r="E4" i="22"/>
  <c r="G38" i="22"/>
  <c r="I37" i="22" s="1"/>
  <c r="G37" i="22"/>
  <c r="F37" i="22"/>
  <c r="I36" i="22" s="1"/>
  <c r="G36" i="22"/>
  <c r="F36" i="22"/>
  <c r="E36" i="22"/>
  <c r="G35" i="22"/>
  <c r="F35" i="22"/>
  <c r="E35" i="22"/>
  <c r="I34" i="22" s="1"/>
  <c r="D35" i="22"/>
  <c r="G25" i="22"/>
  <c r="I24" i="22" s="1"/>
  <c r="G24" i="22"/>
  <c r="F24" i="22"/>
  <c r="I23" i="22" s="1"/>
  <c r="G23" i="22"/>
  <c r="F23" i="22"/>
  <c r="E23" i="22"/>
  <c r="G22" i="22"/>
  <c r="F22" i="22"/>
  <c r="E22" i="22"/>
  <c r="D22" i="22"/>
  <c r="G15" i="22"/>
  <c r="I14" i="22" s="1"/>
  <c r="G14" i="22"/>
  <c r="F14" i="22"/>
  <c r="G13" i="22"/>
  <c r="F13" i="22"/>
  <c r="I12" i="22" s="1"/>
  <c r="E13" i="22"/>
  <c r="G38" i="6"/>
  <c r="G37" i="6"/>
  <c r="F37" i="6"/>
  <c r="I36" i="6" s="1"/>
  <c r="G36" i="6"/>
  <c r="F36" i="6"/>
  <c r="E36" i="6"/>
  <c r="G35" i="6"/>
  <c r="F35" i="6"/>
  <c r="E35" i="6"/>
  <c r="D35" i="6"/>
  <c r="G25" i="6"/>
  <c r="I24" i="6" s="1"/>
  <c r="G24" i="6"/>
  <c r="F24" i="6"/>
  <c r="G23" i="6"/>
  <c r="F23" i="6"/>
  <c r="I22" i="6" s="1"/>
  <c r="E23" i="6"/>
  <c r="G22" i="6"/>
  <c r="F22" i="6"/>
  <c r="E22" i="6"/>
  <c r="I21" i="6" s="1"/>
  <c r="D22" i="6"/>
  <c r="G15" i="6"/>
  <c r="I14" i="6" s="1"/>
  <c r="G14" i="6"/>
  <c r="F14" i="6"/>
  <c r="I13" i="6" s="1"/>
  <c r="G13" i="6"/>
  <c r="F13" i="6"/>
  <c r="E13" i="6"/>
  <c r="I12" i="6" s="1"/>
  <c r="F39" i="13"/>
  <c r="E39" i="13"/>
  <c r="E38" i="13"/>
  <c r="D39" i="13"/>
  <c r="D38" i="13"/>
  <c r="D37" i="13"/>
  <c r="C39" i="13"/>
  <c r="C38" i="13"/>
  <c r="C37" i="13"/>
  <c r="I36" i="13" s="1"/>
  <c r="C36" i="13"/>
  <c r="F26" i="13"/>
  <c r="E26" i="13"/>
  <c r="E25" i="13"/>
  <c r="I24" i="13" s="1"/>
  <c r="D26" i="13"/>
  <c r="D25" i="13"/>
  <c r="D24" i="13"/>
  <c r="C26" i="13"/>
  <c r="C25" i="13"/>
  <c r="C24" i="13"/>
  <c r="C23" i="13"/>
  <c r="F16" i="13"/>
  <c r="E16" i="13"/>
  <c r="E15" i="13"/>
  <c r="D16" i="13"/>
  <c r="D15" i="13"/>
  <c r="I14" i="13" s="1"/>
  <c r="D14" i="13"/>
  <c r="F39" i="9"/>
  <c r="E39" i="9"/>
  <c r="E38" i="9"/>
  <c r="D39" i="9"/>
  <c r="D38" i="9"/>
  <c r="D37" i="9"/>
  <c r="C39" i="9"/>
  <c r="I38" i="9" s="1"/>
  <c r="C38" i="9"/>
  <c r="C37" i="9"/>
  <c r="C36" i="9"/>
  <c r="F26" i="9"/>
  <c r="E26" i="9"/>
  <c r="E25" i="9"/>
  <c r="D26" i="9"/>
  <c r="D25" i="9"/>
  <c r="I24" i="9" s="1"/>
  <c r="D24" i="9"/>
  <c r="C26" i="9"/>
  <c r="C25" i="9"/>
  <c r="C24" i="9"/>
  <c r="I23" i="9" s="1"/>
  <c r="C23" i="9"/>
  <c r="F16" i="9"/>
  <c r="E16" i="9"/>
  <c r="I15" i="9" s="1"/>
  <c r="E15" i="9"/>
  <c r="I14" i="9" s="1"/>
  <c r="D16" i="9"/>
  <c r="D15" i="9"/>
  <c r="D14" i="9"/>
  <c r="F39" i="47"/>
  <c r="E39" i="47"/>
  <c r="E38" i="47"/>
  <c r="D39" i="47"/>
  <c r="D38" i="47"/>
  <c r="I37" i="47" s="1"/>
  <c r="D37" i="47"/>
  <c r="C39" i="47"/>
  <c r="C38" i="47"/>
  <c r="C37" i="47"/>
  <c r="I36" i="47" s="1"/>
  <c r="C36" i="47"/>
  <c r="F26" i="47"/>
  <c r="E26" i="47"/>
  <c r="E25" i="47"/>
  <c r="I24" i="47" s="1"/>
  <c r="D26" i="47"/>
  <c r="D25" i="47"/>
  <c r="D24" i="47"/>
  <c r="C26" i="47"/>
  <c r="C25" i="47"/>
  <c r="C24" i="47"/>
  <c r="I23" i="47" s="1"/>
  <c r="C23" i="47"/>
  <c r="I22" i="47" s="1"/>
  <c r="F16" i="47"/>
  <c r="E16" i="47"/>
  <c r="E15" i="47"/>
  <c r="D16" i="47"/>
  <c r="D15" i="47"/>
  <c r="I14" i="47" s="1"/>
  <c r="D14" i="47"/>
  <c r="F39" i="46"/>
  <c r="E39" i="46"/>
  <c r="E38" i="46"/>
  <c r="D39" i="46"/>
  <c r="D38" i="46"/>
  <c r="D37" i="46"/>
  <c r="C39" i="46"/>
  <c r="C38" i="46"/>
  <c r="C37" i="46"/>
  <c r="C36" i="46"/>
  <c r="I35" i="46" s="1"/>
  <c r="F26" i="46"/>
  <c r="E26" i="46"/>
  <c r="E25" i="46"/>
  <c r="D26" i="46"/>
  <c r="D25" i="46"/>
  <c r="D24" i="46"/>
  <c r="C26" i="46"/>
  <c r="C25" i="46"/>
  <c r="C24" i="46"/>
  <c r="I23" i="46" s="1"/>
  <c r="C23" i="46"/>
  <c r="I22" i="46" s="1"/>
  <c r="F16" i="46"/>
  <c r="E16" i="46"/>
  <c r="E15" i="46"/>
  <c r="I14" i="46" s="1"/>
  <c r="D16" i="46"/>
  <c r="D15" i="46"/>
  <c r="D14" i="46"/>
  <c r="I13" i="46" s="1"/>
  <c r="F39" i="45"/>
  <c r="I38" i="45" s="1"/>
  <c r="E39" i="45"/>
  <c r="E38" i="45"/>
  <c r="D39" i="45"/>
  <c r="D38" i="45"/>
  <c r="D37" i="45"/>
  <c r="C39" i="45"/>
  <c r="C38" i="45"/>
  <c r="C37" i="45"/>
  <c r="I36" i="45" s="1"/>
  <c r="C36" i="45"/>
  <c r="F26" i="45"/>
  <c r="E26" i="45"/>
  <c r="E25" i="45"/>
  <c r="D26" i="45"/>
  <c r="D25" i="45"/>
  <c r="D24" i="45"/>
  <c r="I23" i="45" s="1"/>
  <c r="C26" i="45"/>
  <c r="C25" i="45"/>
  <c r="C24" i="45"/>
  <c r="C23" i="45"/>
  <c r="F16" i="45"/>
  <c r="E16" i="45"/>
  <c r="E15" i="45"/>
  <c r="D16" i="45"/>
  <c r="D15" i="45"/>
  <c r="D14" i="45"/>
  <c r="I13" i="45" s="1"/>
  <c r="E6" i="13"/>
  <c r="D6" i="13"/>
  <c r="D5" i="13"/>
  <c r="I4" i="13" s="1"/>
  <c r="E6" i="9"/>
  <c r="D6" i="9"/>
  <c r="D5" i="9"/>
  <c r="I4" i="9" s="1"/>
  <c r="E6" i="47"/>
  <c r="I5" i="47" s="1"/>
  <c r="D6" i="47"/>
  <c r="D5" i="47"/>
  <c r="E6" i="46"/>
  <c r="D6" i="46"/>
  <c r="I5" i="46" s="1"/>
  <c r="D5" i="46"/>
  <c r="E6" i="45"/>
  <c r="D6" i="45"/>
  <c r="I5" i="45" s="1"/>
  <c r="D5" i="45"/>
  <c r="I4" i="45" s="1"/>
  <c r="G38" i="42"/>
  <c r="G37" i="42"/>
  <c r="F37" i="42"/>
  <c r="G36" i="42"/>
  <c r="I35" i="42" s="1"/>
  <c r="F36" i="42"/>
  <c r="E36" i="42"/>
  <c r="G35" i="42"/>
  <c r="F35" i="42"/>
  <c r="I34" i="42" s="1"/>
  <c r="E35" i="42"/>
  <c r="D35" i="42"/>
  <c r="G25" i="42"/>
  <c r="G24" i="42"/>
  <c r="I23" i="42" s="1"/>
  <c r="F24" i="42"/>
  <c r="G23" i="42"/>
  <c r="F23" i="42"/>
  <c r="E23" i="42"/>
  <c r="I22" i="42" s="1"/>
  <c r="G22" i="42"/>
  <c r="F22" i="42"/>
  <c r="E22" i="42"/>
  <c r="D22" i="42"/>
  <c r="I21" i="42" s="1"/>
  <c r="G15" i="42"/>
  <c r="G14" i="42"/>
  <c r="F14" i="42"/>
  <c r="I13" i="42" s="1"/>
  <c r="G13" i="42"/>
  <c r="I12" i="42" s="1"/>
  <c r="F13" i="42"/>
  <c r="E13" i="42"/>
  <c r="G38" i="41"/>
  <c r="G37" i="41"/>
  <c r="I36" i="41" s="1"/>
  <c r="F37" i="41"/>
  <c r="G36" i="41"/>
  <c r="F36" i="41"/>
  <c r="E36" i="41"/>
  <c r="I35" i="41" s="1"/>
  <c r="G35" i="41"/>
  <c r="F35" i="41"/>
  <c r="E35" i="41"/>
  <c r="D35" i="41"/>
  <c r="I34" i="41" s="1"/>
  <c r="G25" i="41"/>
  <c r="G24" i="41"/>
  <c r="F24" i="41"/>
  <c r="I23" i="41" s="1"/>
  <c r="G23" i="41"/>
  <c r="F23" i="41"/>
  <c r="E23" i="41"/>
  <c r="G22" i="41"/>
  <c r="F22" i="41"/>
  <c r="E22" i="41"/>
  <c r="D22" i="41"/>
  <c r="I21" i="41" s="1"/>
  <c r="G15" i="41"/>
  <c r="I14" i="41" s="1"/>
  <c r="G14" i="41"/>
  <c r="I13" i="41" s="1"/>
  <c r="F14" i="41"/>
  <c r="G13" i="41"/>
  <c r="F13" i="41"/>
  <c r="E13" i="41"/>
  <c r="I12" i="41" s="1"/>
  <c r="G38" i="39"/>
  <c r="G37" i="39"/>
  <c r="F37" i="39"/>
  <c r="I36" i="39" s="1"/>
  <c r="G36" i="39"/>
  <c r="F36" i="39"/>
  <c r="E36" i="39"/>
  <c r="G35" i="39"/>
  <c r="F35" i="39"/>
  <c r="I34" i="39" s="1"/>
  <c r="E35" i="39"/>
  <c r="D35" i="39"/>
  <c r="G25" i="39"/>
  <c r="I24" i="39" s="1"/>
  <c r="G24" i="39"/>
  <c r="I23" i="39" s="1"/>
  <c r="F24" i="39"/>
  <c r="G23" i="39"/>
  <c r="F23" i="39"/>
  <c r="E23" i="39"/>
  <c r="I22" i="39" s="1"/>
  <c r="G22" i="39"/>
  <c r="F22" i="39"/>
  <c r="E22" i="39"/>
  <c r="D22" i="39"/>
  <c r="I21" i="39" s="1"/>
  <c r="G15" i="39"/>
  <c r="G14" i="39"/>
  <c r="F14" i="39"/>
  <c r="G13" i="39"/>
  <c r="I12" i="39" s="1"/>
  <c r="F13" i="39"/>
  <c r="E13" i="39"/>
  <c r="G15" i="38"/>
  <c r="I14" i="38" s="1"/>
  <c r="G14" i="38"/>
  <c r="I13" i="38" s="1"/>
  <c r="F14" i="38"/>
  <c r="G13" i="38"/>
  <c r="F13" i="38"/>
  <c r="E13" i="38"/>
  <c r="I12" i="38" s="1"/>
  <c r="G38" i="38"/>
  <c r="G37" i="38"/>
  <c r="F37" i="38"/>
  <c r="I36" i="38" s="1"/>
  <c r="G36" i="38"/>
  <c r="I35" i="38" s="1"/>
  <c r="F36" i="38"/>
  <c r="E36" i="38"/>
  <c r="G35" i="38"/>
  <c r="F35" i="38"/>
  <c r="I34" i="38" s="1"/>
  <c r="E35" i="38"/>
  <c r="D35" i="38"/>
  <c r="G25" i="38"/>
  <c r="I24" i="38" s="1"/>
  <c r="G24" i="38"/>
  <c r="F24" i="38"/>
  <c r="G23" i="38"/>
  <c r="F23" i="38"/>
  <c r="E23" i="38"/>
  <c r="I22" i="38" s="1"/>
  <c r="G22" i="38"/>
  <c r="F22" i="38"/>
  <c r="E22" i="38"/>
  <c r="D22" i="38"/>
  <c r="I21" i="38" s="1"/>
  <c r="F39" i="60"/>
  <c r="E39" i="60"/>
  <c r="E38" i="60"/>
  <c r="D39" i="60"/>
  <c r="D38" i="60"/>
  <c r="D37" i="60"/>
  <c r="C39" i="60"/>
  <c r="C38" i="60"/>
  <c r="I37" i="60" s="1"/>
  <c r="C37" i="60"/>
  <c r="C36" i="60"/>
  <c r="F26" i="60"/>
  <c r="E26" i="60"/>
  <c r="I25" i="60" s="1"/>
  <c r="E25" i="60"/>
  <c r="D26" i="60"/>
  <c r="D25" i="60"/>
  <c r="I24" i="60" s="1"/>
  <c r="D24" i="60"/>
  <c r="I23" i="60" s="1"/>
  <c r="C26" i="60"/>
  <c r="C25" i="60"/>
  <c r="C24" i="60"/>
  <c r="C23" i="60"/>
  <c r="I22" i="60" s="1"/>
  <c r="F16" i="60"/>
  <c r="E16" i="60"/>
  <c r="E15" i="60"/>
  <c r="D16" i="60"/>
  <c r="I15" i="60" s="1"/>
  <c r="D15" i="60"/>
  <c r="D14" i="60"/>
  <c r="F5" i="42"/>
  <c r="F4" i="42"/>
  <c r="I3" i="42" s="1"/>
  <c r="E4" i="42"/>
  <c r="F5" i="41"/>
  <c r="I4" i="41" s="1"/>
  <c r="F4" i="41"/>
  <c r="E4" i="41"/>
  <c r="I3" i="41" s="1"/>
  <c r="F5" i="39"/>
  <c r="F4" i="39"/>
  <c r="E4" i="39"/>
  <c r="F5" i="38"/>
  <c r="I4" i="38" s="1"/>
  <c r="F4" i="38"/>
  <c r="E4" i="38"/>
  <c r="E6" i="60"/>
  <c r="D6" i="60"/>
  <c r="I5" i="60" s="1"/>
  <c r="D5" i="60"/>
  <c r="F39" i="58"/>
  <c r="E39" i="58"/>
  <c r="E38" i="58"/>
  <c r="I37" i="58" s="1"/>
  <c r="D39" i="58"/>
  <c r="D38" i="58"/>
  <c r="D37" i="58"/>
  <c r="I36" i="58" s="1"/>
  <c r="C39" i="58"/>
  <c r="I38" i="58" s="1"/>
  <c r="C38" i="58"/>
  <c r="C37" i="58"/>
  <c r="C36" i="58"/>
  <c r="F39" i="57"/>
  <c r="E39" i="57"/>
  <c r="E38" i="57"/>
  <c r="D39" i="57"/>
  <c r="D38" i="57"/>
  <c r="I37" i="57" s="1"/>
  <c r="D37" i="57"/>
  <c r="C39" i="57"/>
  <c r="C38" i="57"/>
  <c r="C37" i="57"/>
  <c r="I36" i="57" s="1"/>
  <c r="C36" i="57"/>
  <c r="F39" i="56"/>
  <c r="E39" i="56"/>
  <c r="E38" i="56"/>
  <c r="D39" i="56"/>
  <c r="D38" i="56"/>
  <c r="D37" i="56"/>
  <c r="C39" i="56"/>
  <c r="C38" i="56"/>
  <c r="C37" i="56"/>
  <c r="I36" i="56" s="1"/>
  <c r="C36" i="56"/>
  <c r="I35" i="56" s="1"/>
  <c r="F26" i="58"/>
  <c r="E26" i="58"/>
  <c r="D26" i="58"/>
  <c r="C26" i="58"/>
  <c r="E25" i="58"/>
  <c r="I24" i="58" s="1"/>
  <c r="D25" i="58"/>
  <c r="C25" i="58"/>
  <c r="D24" i="58"/>
  <c r="C24" i="58"/>
  <c r="I23" i="58" s="1"/>
  <c r="C23" i="58"/>
  <c r="I22" i="58" s="1"/>
  <c r="F26" i="56"/>
  <c r="E26" i="56"/>
  <c r="D26" i="56"/>
  <c r="C26" i="56"/>
  <c r="E25" i="56"/>
  <c r="D25" i="56"/>
  <c r="C25" i="56"/>
  <c r="I24" i="56" s="1"/>
  <c r="D24" i="56"/>
  <c r="C24" i="56"/>
  <c r="C23" i="56"/>
  <c r="F26" i="57"/>
  <c r="E26" i="57"/>
  <c r="E25" i="57"/>
  <c r="D26" i="57"/>
  <c r="D25" i="57"/>
  <c r="D24" i="57"/>
  <c r="C26" i="57"/>
  <c r="C25" i="57"/>
  <c r="C24" i="57"/>
  <c r="C23" i="57"/>
  <c r="F16" i="58"/>
  <c r="E16" i="58"/>
  <c r="E15" i="58"/>
  <c r="D16" i="58"/>
  <c r="D15" i="58"/>
  <c r="D14" i="58"/>
  <c r="I13" i="58" s="1"/>
  <c r="F16" i="57"/>
  <c r="E16" i="57"/>
  <c r="E15" i="57"/>
  <c r="I14" i="57" s="1"/>
  <c r="D16" i="57"/>
  <c r="D15" i="57"/>
  <c r="D14" i="57"/>
  <c r="I13" i="57" s="1"/>
  <c r="F16" i="56"/>
  <c r="E16" i="56"/>
  <c r="I15" i="56" s="1"/>
  <c r="E15" i="56"/>
  <c r="D16" i="56"/>
  <c r="D15" i="56"/>
  <c r="I14" i="56" s="1"/>
  <c r="D14" i="56"/>
  <c r="I13" i="56" s="1"/>
  <c r="E6" i="58"/>
  <c r="D6" i="58"/>
  <c r="D5" i="58"/>
  <c r="E6" i="57"/>
  <c r="D6" i="57"/>
  <c r="D5" i="57"/>
  <c r="E6" i="56"/>
  <c r="D6" i="56"/>
  <c r="I5" i="56" s="1"/>
  <c r="D5" i="56"/>
  <c r="G38" i="54"/>
  <c r="I37" i="54" s="1"/>
  <c r="G37" i="54"/>
  <c r="F37" i="54"/>
  <c r="I36" i="54" s="1"/>
  <c r="G36" i="54"/>
  <c r="F36" i="54"/>
  <c r="E36" i="54"/>
  <c r="G35" i="54"/>
  <c r="F35" i="54"/>
  <c r="E35" i="54"/>
  <c r="D35" i="54"/>
  <c r="G38" i="53"/>
  <c r="I37" i="53" s="1"/>
  <c r="G37" i="53"/>
  <c r="F37" i="53"/>
  <c r="G36" i="53"/>
  <c r="F36" i="53"/>
  <c r="E36" i="53"/>
  <c r="I35" i="53" s="1"/>
  <c r="G35" i="53"/>
  <c r="F35" i="53"/>
  <c r="E35" i="53"/>
  <c r="D35" i="53"/>
  <c r="I34" i="53" s="1"/>
  <c r="G38" i="52"/>
  <c r="G37" i="52"/>
  <c r="F37" i="52"/>
  <c r="G36" i="52"/>
  <c r="F36" i="52"/>
  <c r="E36" i="52"/>
  <c r="G35" i="52"/>
  <c r="F35" i="52"/>
  <c r="E35" i="52"/>
  <c r="D35" i="52"/>
  <c r="G25" i="54"/>
  <c r="G24" i="54"/>
  <c r="F24" i="54"/>
  <c r="G23" i="54"/>
  <c r="F23" i="54"/>
  <c r="E23" i="54"/>
  <c r="I22" i="54" s="1"/>
  <c r="G22" i="54"/>
  <c r="F22" i="54"/>
  <c r="E22" i="54"/>
  <c r="D22" i="54"/>
  <c r="I21" i="54" s="1"/>
  <c r="G25" i="53"/>
  <c r="I24" i="53" s="1"/>
  <c r="G24" i="53"/>
  <c r="F24" i="53"/>
  <c r="I23" i="53" s="1"/>
  <c r="G23" i="53"/>
  <c r="F23" i="53"/>
  <c r="E23" i="53"/>
  <c r="G22" i="53"/>
  <c r="F22" i="53"/>
  <c r="E22" i="53"/>
  <c r="D22" i="53"/>
  <c r="F24" i="52"/>
  <c r="G23" i="52"/>
  <c r="G24" i="52"/>
  <c r="G25" i="52"/>
  <c r="F23" i="52"/>
  <c r="E23" i="52"/>
  <c r="G22" i="52"/>
  <c r="F22" i="52"/>
  <c r="E22" i="52"/>
  <c r="D22" i="52"/>
  <c r="I21" i="52" s="1"/>
  <c r="G15" i="54"/>
  <c r="G14" i="54"/>
  <c r="F14" i="54"/>
  <c r="G13" i="54"/>
  <c r="I12" i="54" s="1"/>
  <c r="F13" i="54"/>
  <c r="E13" i="54"/>
  <c r="G15" i="53"/>
  <c r="G14" i="53"/>
  <c r="I13" i="53" s="1"/>
  <c r="F14" i="53"/>
  <c r="G13" i="53"/>
  <c r="F13" i="53"/>
  <c r="E13" i="53"/>
  <c r="G15" i="52"/>
  <c r="I14" i="52" s="1"/>
  <c r="G14" i="52"/>
  <c r="F14" i="52"/>
  <c r="I13" i="52" s="1"/>
  <c r="G13" i="52"/>
  <c r="F13" i="52"/>
  <c r="E13" i="52"/>
  <c r="F5" i="54"/>
  <c r="F4" i="54"/>
  <c r="I3" i="54" s="1"/>
  <c r="E4" i="54"/>
  <c r="F5" i="53"/>
  <c r="I4" i="53" s="1"/>
  <c r="F4" i="53"/>
  <c r="E4" i="53"/>
  <c r="I3" i="53" s="1"/>
  <c r="F5" i="52"/>
  <c r="F4" i="52"/>
  <c r="E4" i="52"/>
  <c r="F39" i="70"/>
  <c r="E39" i="70"/>
  <c r="E38" i="70"/>
  <c r="D39" i="70"/>
  <c r="D38" i="70"/>
  <c r="I37" i="70" s="1"/>
  <c r="D37" i="70"/>
  <c r="C39" i="70"/>
  <c r="C38" i="70"/>
  <c r="C37" i="70"/>
  <c r="I36" i="70" s="1"/>
  <c r="C36" i="70"/>
  <c r="I35" i="70" s="1"/>
  <c r="F39" i="69"/>
  <c r="E39" i="69"/>
  <c r="E38" i="69"/>
  <c r="D39" i="69"/>
  <c r="D38" i="69"/>
  <c r="D37" i="69"/>
  <c r="C39" i="69"/>
  <c r="C38" i="69"/>
  <c r="C37" i="69"/>
  <c r="C36" i="69"/>
  <c r="I35" i="69" s="1"/>
  <c r="F26" i="70"/>
  <c r="E26" i="70"/>
  <c r="E25" i="70"/>
  <c r="D26" i="70"/>
  <c r="D25" i="70"/>
  <c r="D24" i="70"/>
  <c r="C26" i="70"/>
  <c r="C25" i="70"/>
  <c r="I24" i="70" s="1"/>
  <c r="C24" i="70"/>
  <c r="C23" i="70"/>
  <c r="F26" i="69"/>
  <c r="E26" i="69"/>
  <c r="E25" i="69"/>
  <c r="D26" i="69"/>
  <c r="D25" i="69"/>
  <c r="D24" i="69"/>
  <c r="C26" i="69"/>
  <c r="I25" i="69" s="1"/>
  <c r="C25" i="69"/>
  <c r="C24" i="69"/>
  <c r="C23" i="69"/>
  <c r="F16" i="70"/>
  <c r="E16" i="70"/>
  <c r="E15" i="70"/>
  <c r="D16" i="70"/>
  <c r="D15" i="70"/>
  <c r="I14" i="70" s="1"/>
  <c r="D14" i="70"/>
  <c r="I13" i="70" s="1"/>
  <c r="F16" i="69"/>
  <c r="E16" i="69"/>
  <c r="E15" i="69"/>
  <c r="I14" i="69" s="1"/>
  <c r="D16" i="69"/>
  <c r="D15" i="69"/>
  <c r="D14" i="69"/>
  <c r="I13" i="69" s="1"/>
  <c r="E6" i="70"/>
  <c r="D6" i="70"/>
  <c r="D5" i="70"/>
  <c r="I4" i="70" s="1"/>
  <c r="E6" i="69"/>
  <c r="D6" i="69"/>
  <c r="I5" i="69" s="1"/>
  <c r="D5" i="69"/>
  <c r="F39" i="65"/>
  <c r="E39" i="65"/>
  <c r="E38" i="65"/>
  <c r="D39" i="65"/>
  <c r="D38" i="65"/>
  <c r="D37" i="65"/>
  <c r="C39" i="65"/>
  <c r="C38" i="65"/>
  <c r="C37" i="65"/>
  <c r="C36" i="65"/>
  <c r="I35" i="65" s="1"/>
  <c r="F26" i="65"/>
  <c r="E26" i="65"/>
  <c r="E25" i="65"/>
  <c r="D26" i="65"/>
  <c r="D25" i="65"/>
  <c r="D24" i="65"/>
  <c r="C26" i="65"/>
  <c r="C25" i="65"/>
  <c r="C24" i="65"/>
  <c r="C23" i="65"/>
  <c r="I22" i="65" s="1"/>
  <c r="F16" i="65"/>
  <c r="E16" i="65"/>
  <c r="E15" i="65"/>
  <c r="I14" i="65" s="1"/>
  <c r="D16" i="65"/>
  <c r="D15" i="65"/>
  <c r="D14" i="65"/>
  <c r="I13" i="65" s="1"/>
  <c r="E6" i="65"/>
  <c r="D6" i="65"/>
  <c r="D5" i="65"/>
  <c r="I4" i="65" s="1"/>
  <c r="F39" i="21"/>
  <c r="E39" i="21"/>
  <c r="I38" i="21" s="1"/>
  <c r="E38" i="21"/>
  <c r="D39" i="21"/>
  <c r="D38" i="21"/>
  <c r="D37" i="21"/>
  <c r="I36" i="21" s="1"/>
  <c r="C39" i="21"/>
  <c r="C38" i="21"/>
  <c r="C37" i="21"/>
  <c r="C36" i="21"/>
  <c r="I35" i="21" s="1"/>
  <c r="F39" i="7"/>
  <c r="E39" i="7"/>
  <c r="E38" i="7"/>
  <c r="D39" i="7"/>
  <c r="D38" i="7"/>
  <c r="D37" i="7"/>
  <c r="C39" i="7"/>
  <c r="C38" i="7"/>
  <c r="C37" i="7"/>
  <c r="C36" i="7"/>
  <c r="I35" i="7" s="1"/>
  <c r="G38" i="8"/>
  <c r="I37" i="8" s="1"/>
  <c r="G37" i="8"/>
  <c r="I36" i="8" s="1"/>
  <c r="F37" i="8"/>
  <c r="G36" i="8"/>
  <c r="F36" i="8"/>
  <c r="E36" i="8"/>
  <c r="I35" i="8" s="1"/>
  <c r="G35" i="8"/>
  <c r="F35" i="8"/>
  <c r="E35" i="8"/>
  <c r="D35" i="8"/>
  <c r="G38" i="50"/>
  <c r="G37" i="50"/>
  <c r="F37" i="50"/>
  <c r="G36" i="50"/>
  <c r="F36" i="50"/>
  <c r="E36" i="50"/>
  <c r="G35" i="50"/>
  <c r="F35" i="50"/>
  <c r="E35" i="50"/>
  <c r="D35" i="50"/>
  <c r="G25" i="50"/>
  <c r="G24" i="50"/>
  <c r="I23" i="50" s="1"/>
  <c r="F24" i="50"/>
  <c r="G23" i="50"/>
  <c r="F23" i="50"/>
  <c r="E23" i="50"/>
  <c r="I22" i="50" s="1"/>
  <c r="G22" i="50"/>
  <c r="F22" i="50"/>
  <c r="E22" i="50"/>
  <c r="D22" i="50"/>
  <c r="I21" i="50" s="1"/>
  <c r="G25" i="8"/>
  <c r="G24" i="8"/>
  <c r="F24" i="8"/>
  <c r="I23" i="8" s="1"/>
  <c r="G23" i="8"/>
  <c r="E23" i="8"/>
  <c r="F23" i="8"/>
  <c r="G22" i="8"/>
  <c r="F22" i="8"/>
  <c r="I21" i="8" s="1"/>
  <c r="E22" i="8"/>
  <c r="D22" i="8"/>
  <c r="F26" i="7"/>
  <c r="E26" i="7"/>
  <c r="E25" i="7"/>
  <c r="D26" i="7"/>
  <c r="D25" i="7"/>
  <c r="D24" i="7"/>
  <c r="C26" i="7"/>
  <c r="C25" i="7"/>
  <c r="C24" i="7"/>
  <c r="C23" i="7"/>
  <c r="I22" i="7" s="1"/>
  <c r="F26" i="21"/>
  <c r="E26" i="21"/>
  <c r="E25" i="21"/>
  <c r="D26" i="21"/>
  <c r="D25" i="21"/>
  <c r="D24" i="21"/>
  <c r="I23" i="21" s="1"/>
  <c r="C26" i="21"/>
  <c r="C25" i="21"/>
  <c r="I24" i="21" s="1"/>
  <c r="C24" i="21"/>
  <c r="C23" i="21"/>
  <c r="I22" i="21" s="1"/>
  <c r="G15" i="50"/>
  <c r="G14" i="50"/>
  <c r="I13" i="50" s="1"/>
  <c r="F14" i="50"/>
  <c r="G13" i="50"/>
  <c r="F13" i="50"/>
  <c r="E13" i="50"/>
  <c r="I12" i="50" s="1"/>
  <c r="G15" i="8"/>
  <c r="G14" i="8"/>
  <c r="I13" i="8" s="1"/>
  <c r="F14" i="8"/>
  <c r="G13" i="8"/>
  <c r="F13" i="8"/>
  <c r="E13" i="8"/>
  <c r="F16" i="7"/>
  <c r="E16" i="7"/>
  <c r="E15" i="7"/>
  <c r="D16" i="7"/>
  <c r="D15" i="7"/>
  <c r="D14" i="7"/>
  <c r="I13" i="7" s="1"/>
  <c r="F16" i="21"/>
  <c r="E16" i="21"/>
  <c r="E15" i="21"/>
  <c r="D16" i="21"/>
  <c r="I15" i="21" s="1"/>
  <c r="D15" i="21"/>
  <c r="D14" i="21"/>
  <c r="I13" i="21" s="1"/>
  <c r="F5" i="50"/>
  <c r="F4" i="50"/>
  <c r="E4" i="50"/>
  <c r="F5" i="8"/>
  <c r="F4" i="8"/>
  <c r="E4" i="8"/>
  <c r="I3" i="8" s="1"/>
  <c r="E6" i="7"/>
  <c r="D6" i="7"/>
  <c r="D5" i="7"/>
  <c r="E6" i="21"/>
  <c r="D6" i="21"/>
  <c r="D5" i="21"/>
  <c r="G38" i="19"/>
  <c r="G37" i="19"/>
  <c r="I36" i="19" s="1"/>
  <c r="F37" i="19"/>
  <c r="G36" i="19"/>
  <c r="F36" i="19"/>
  <c r="E36" i="19"/>
  <c r="I35" i="19" s="1"/>
  <c r="G35" i="19"/>
  <c r="F35" i="19"/>
  <c r="E35" i="19"/>
  <c r="D35" i="19"/>
  <c r="I34" i="19" s="1"/>
  <c r="G38" i="20"/>
  <c r="I37" i="20" s="1"/>
  <c r="G37" i="20"/>
  <c r="I36" i="20" s="1"/>
  <c r="F37" i="20"/>
  <c r="G36" i="20"/>
  <c r="F36" i="20"/>
  <c r="E36" i="20"/>
  <c r="G35" i="20"/>
  <c r="F35" i="20"/>
  <c r="E35" i="20"/>
  <c r="D35" i="20"/>
  <c r="G38" i="18"/>
  <c r="G37" i="18"/>
  <c r="I36" i="18" s="1"/>
  <c r="F37" i="18"/>
  <c r="G36" i="18"/>
  <c r="F36" i="18"/>
  <c r="E36" i="18"/>
  <c r="I35" i="18" s="1"/>
  <c r="G35" i="18"/>
  <c r="F35" i="18"/>
  <c r="E35" i="18"/>
  <c r="D35" i="18"/>
  <c r="G38" i="17"/>
  <c r="I37" i="17" s="1"/>
  <c r="G37" i="17"/>
  <c r="F37" i="17"/>
  <c r="I36" i="17" s="1"/>
  <c r="G36" i="17"/>
  <c r="F36" i="17"/>
  <c r="E36" i="17"/>
  <c r="G35" i="17"/>
  <c r="F35" i="17"/>
  <c r="I34" i="17" s="1"/>
  <c r="E35" i="17"/>
  <c r="D35" i="17"/>
  <c r="G38" i="16"/>
  <c r="I37" i="16" s="1"/>
  <c r="G37" i="16"/>
  <c r="I36" i="16" s="1"/>
  <c r="F37" i="16"/>
  <c r="G36" i="16"/>
  <c r="F36" i="16"/>
  <c r="E36" i="16"/>
  <c r="G35" i="16"/>
  <c r="F35" i="16"/>
  <c r="E35" i="16"/>
  <c r="D35" i="16"/>
  <c r="G25" i="20"/>
  <c r="G24" i="20"/>
  <c r="F24" i="20"/>
  <c r="G23" i="20"/>
  <c r="F23" i="20"/>
  <c r="E23" i="20"/>
  <c r="G22" i="20"/>
  <c r="F22" i="20"/>
  <c r="E22" i="20"/>
  <c r="D22" i="20"/>
  <c r="G25" i="19"/>
  <c r="G24" i="19"/>
  <c r="F24" i="19"/>
  <c r="G23" i="19"/>
  <c r="F23" i="19"/>
  <c r="E23" i="19"/>
  <c r="I22" i="19" s="1"/>
  <c r="G22" i="19"/>
  <c r="F22" i="19"/>
  <c r="E22" i="19"/>
  <c r="D22" i="19"/>
  <c r="G25" i="18"/>
  <c r="I24" i="18" s="1"/>
  <c r="G24" i="18"/>
  <c r="F24" i="18"/>
  <c r="I23" i="18" s="1"/>
  <c r="G23" i="18"/>
  <c r="F23" i="18"/>
  <c r="E23" i="18"/>
  <c r="G22" i="18"/>
  <c r="F22" i="18"/>
  <c r="I21" i="18" s="1"/>
  <c r="E22" i="18"/>
  <c r="D22" i="18"/>
  <c r="G25" i="17"/>
  <c r="I24" i="17" s="1"/>
  <c r="G24" i="17"/>
  <c r="F24" i="17"/>
  <c r="G23" i="17"/>
  <c r="F23" i="17"/>
  <c r="E23" i="17"/>
  <c r="I22" i="17" s="1"/>
  <c r="G22" i="17"/>
  <c r="F22" i="17"/>
  <c r="E22" i="17"/>
  <c r="D22" i="17"/>
  <c r="G25" i="16"/>
  <c r="I24" i="16" s="1"/>
  <c r="G24" i="16"/>
  <c r="I23" i="16" s="1"/>
  <c r="F24" i="16"/>
  <c r="G23" i="16"/>
  <c r="F23" i="16"/>
  <c r="E23" i="16"/>
  <c r="G22" i="16"/>
  <c r="F22" i="16"/>
  <c r="I21" i="16" s="1"/>
  <c r="E22" i="16"/>
  <c r="D22" i="16"/>
  <c r="G15" i="20"/>
  <c r="G14" i="20"/>
  <c r="F14" i="20"/>
  <c r="G13" i="20"/>
  <c r="F13" i="20"/>
  <c r="E13" i="20"/>
  <c r="E16" i="19"/>
  <c r="G14" i="19" s="1"/>
  <c r="F14" i="19"/>
  <c r="G13" i="19"/>
  <c r="F13" i="19"/>
  <c r="I12" i="19" s="1"/>
  <c r="E13" i="19"/>
  <c r="G15" i="18"/>
  <c r="G14" i="18"/>
  <c r="F14" i="18"/>
  <c r="I13" i="18" s="1"/>
  <c r="G13" i="18"/>
  <c r="F13" i="18"/>
  <c r="E13" i="18"/>
  <c r="G15" i="17"/>
  <c r="I14" i="17" s="1"/>
  <c r="G14" i="17"/>
  <c r="F14" i="17"/>
  <c r="G13" i="17"/>
  <c r="F13" i="17"/>
  <c r="E13" i="17"/>
  <c r="G15" i="16"/>
  <c r="I14" i="16" s="1"/>
  <c r="G14" i="16"/>
  <c r="F14" i="16"/>
  <c r="G13" i="16"/>
  <c r="F13" i="16"/>
  <c r="E13" i="16"/>
  <c r="F5" i="20"/>
  <c r="I4" i="20" s="1"/>
  <c r="F4" i="20"/>
  <c r="E4" i="20"/>
  <c r="I3" i="20" s="1"/>
  <c r="F5" i="19"/>
  <c r="F4" i="19"/>
  <c r="E4" i="19"/>
  <c r="F5" i="18"/>
  <c r="F4" i="18"/>
  <c r="E4" i="18"/>
  <c r="I3" i="18" s="1"/>
  <c r="F5" i="17"/>
  <c r="I4" i="17" s="1"/>
  <c r="F4" i="17"/>
  <c r="I3" i="17" s="1"/>
  <c r="E4" i="17"/>
  <c r="F5" i="16"/>
  <c r="I4" i="16" s="1"/>
  <c r="F4" i="16"/>
  <c r="E4" i="16"/>
  <c r="F39" i="15"/>
  <c r="E39" i="15"/>
  <c r="E38" i="15"/>
  <c r="D39" i="15"/>
  <c r="D38" i="15"/>
  <c r="D37" i="15"/>
  <c r="C39" i="15"/>
  <c r="C38" i="15"/>
  <c r="C37" i="15"/>
  <c r="C36" i="15"/>
  <c r="I35" i="15" s="1"/>
  <c r="F39" i="14"/>
  <c r="E39" i="14"/>
  <c r="E38" i="14"/>
  <c r="D39" i="14"/>
  <c r="D38" i="14"/>
  <c r="D37" i="14"/>
  <c r="C39" i="14"/>
  <c r="C38" i="14"/>
  <c r="C37" i="14"/>
  <c r="C36" i="14"/>
  <c r="I35" i="14" s="1"/>
  <c r="F39" i="37"/>
  <c r="E39" i="37"/>
  <c r="E38" i="37"/>
  <c r="D39" i="37"/>
  <c r="D38" i="37"/>
  <c r="D37" i="37"/>
  <c r="I36" i="37" s="1"/>
  <c r="C39" i="37"/>
  <c r="C38" i="37"/>
  <c r="C37" i="37"/>
  <c r="C36" i="37"/>
  <c r="I35" i="37" s="1"/>
  <c r="F39" i="36"/>
  <c r="E39" i="36"/>
  <c r="E38" i="36"/>
  <c r="D39" i="36"/>
  <c r="D38" i="36"/>
  <c r="D37" i="36"/>
  <c r="C39" i="36"/>
  <c r="C38" i="36"/>
  <c r="C37" i="36"/>
  <c r="C36" i="36"/>
  <c r="I35" i="36" s="1"/>
  <c r="F39" i="35"/>
  <c r="E39" i="35"/>
  <c r="E38" i="35"/>
  <c r="D39" i="35"/>
  <c r="D38" i="35"/>
  <c r="D37" i="35"/>
  <c r="C39" i="35"/>
  <c r="C38" i="35"/>
  <c r="C37" i="35"/>
  <c r="C36" i="35"/>
  <c r="I35" i="35" s="1"/>
  <c r="F26" i="15"/>
  <c r="E26" i="15"/>
  <c r="E25" i="15"/>
  <c r="D26" i="15"/>
  <c r="D25" i="15"/>
  <c r="D24" i="15"/>
  <c r="C26" i="15"/>
  <c r="C25" i="15"/>
  <c r="I24" i="15" s="1"/>
  <c r="C24" i="15"/>
  <c r="C23" i="15"/>
  <c r="F26" i="14"/>
  <c r="E26" i="14"/>
  <c r="E25" i="14"/>
  <c r="D26" i="14"/>
  <c r="D25" i="14"/>
  <c r="D24" i="14"/>
  <c r="I23" i="14" s="1"/>
  <c r="C26" i="14"/>
  <c r="C25" i="14"/>
  <c r="C24" i="14"/>
  <c r="C23" i="14"/>
  <c r="I22" i="14" s="1"/>
  <c r="F26" i="37"/>
  <c r="E26" i="37"/>
  <c r="E25" i="37"/>
  <c r="D26" i="37"/>
  <c r="I25" i="37" s="1"/>
  <c r="D25" i="37"/>
  <c r="D24" i="37"/>
  <c r="C26" i="37"/>
  <c r="C25" i="37"/>
  <c r="C24" i="37"/>
  <c r="C23" i="37"/>
  <c r="I22" i="37" s="1"/>
  <c r="F26" i="36"/>
  <c r="E26" i="36"/>
  <c r="E25" i="36"/>
  <c r="D26" i="36"/>
  <c r="D25" i="36"/>
  <c r="D24" i="36"/>
  <c r="C26" i="36"/>
  <c r="C25" i="36"/>
  <c r="C24" i="36"/>
  <c r="C23" i="36"/>
  <c r="I22" i="36" s="1"/>
  <c r="F26" i="35"/>
  <c r="E26" i="35"/>
  <c r="E25" i="35"/>
  <c r="D26" i="35"/>
  <c r="D25" i="35"/>
  <c r="D24" i="35"/>
  <c r="C26" i="35"/>
  <c r="I25" i="35" s="1"/>
  <c r="C25" i="35"/>
  <c r="I24" i="35" s="1"/>
  <c r="C24" i="35"/>
  <c r="C23" i="35"/>
  <c r="I22" i="35" s="1"/>
  <c r="F16" i="15"/>
  <c r="E16" i="15"/>
  <c r="I15" i="15" s="1"/>
  <c r="E15" i="15"/>
  <c r="D16" i="15"/>
  <c r="D15" i="15"/>
  <c r="D14" i="15"/>
  <c r="I13" i="15" s="1"/>
  <c r="F16" i="14"/>
  <c r="E16" i="14"/>
  <c r="E15" i="14"/>
  <c r="D16" i="14"/>
  <c r="D15" i="14"/>
  <c r="I14" i="14" s="1"/>
  <c r="D14" i="14"/>
  <c r="I13" i="14" s="1"/>
  <c r="F16" i="37"/>
  <c r="E16" i="37"/>
  <c r="E15" i="37"/>
  <c r="I14" i="37" s="1"/>
  <c r="D16" i="37"/>
  <c r="D15" i="37"/>
  <c r="D14" i="37"/>
  <c r="I13" i="37" s="1"/>
  <c r="F16" i="36"/>
  <c r="E16" i="36"/>
  <c r="E15" i="36"/>
  <c r="D16" i="36"/>
  <c r="D15" i="36"/>
  <c r="D14" i="36"/>
  <c r="I13" i="36" s="1"/>
  <c r="F16" i="35"/>
  <c r="E16" i="35"/>
  <c r="I15" i="35" s="1"/>
  <c r="E15" i="35"/>
  <c r="D16" i="35"/>
  <c r="D15" i="35"/>
  <c r="I14" i="35" s="1"/>
  <c r="D14" i="35"/>
  <c r="I13" i="35" s="1"/>
  <c r="E6" i="15"/>
  <c r="D6" i="15"/>
  <c r="D5" i="15"/>
  <c r="E6" i="14"/>
  <c r="D6" i="14"/>
  <c r="D5" i="14"/>
  <c r="I4" i="14" s="1"/>
  <c r="E6" i="37"/>
  <c r="D6" i="37"/>
  <c r="I5" i="37" s="1"/>
  <c r="D5" i="37"/>
  <c r="E6" i="36"/>
  <c r="D6" i="36"/>
  <c r="D5" i="36"/>
  <c r="I4" i="36" s="1"/>
  <c r="E6" i="35"/>
  <c r="D6" i="35"/>
  <c r="D5" i="35"/>
  <c r="I4" i="35" s="1"/>
  <c r="F39" i="34"/>
  <c r="E39" i="34"/>
  <c r="E38" i="34"/>
  <c r="D39" i="34"/>
  <c r="D38" i="34"/>
  <c r="D37" i="34"/>
  <c r="C39" i="34"/>
  <c r="C38" i="34"/>
  <c r="C37" i="34"/>
  <c r="I36" i="34" s="1"/>
  <c r="C36" i="34"/>
  <c r="I35" i="34" s="1"/>
  <c r="F26" i="34"/>
  <c r="E26" i="34"/>
  <c r="E25" i="34"/>
  <c r="D26" i="34"/>
  <c r="D25" i="34"/>
  <c r="D24" i="34"/>
  <c r="C26" i="34"/>
  <c r="C25" i="34"/>
  <c r="C24" i="34"/>
  <c r="C23" i="34"/>
  <c r="F16" i="34"/>
  <c r="E16" i="34"/>
  <c r="E15" i="34"/>
  <c r="D16" i="34"/>
  <c r="D15" i="34"/>
  <c r="D14" i="34"/>
  <c r="I13" i="34" s="1"/>
  <c r="E6" i="34"/>
  <c r="I5" i="34" s="1"/>
  <c r="D6" i="34"/>
  <c r="D5" i="34"/>
  <c r="I4" i="34" s="1"/>
  <c r="G37" i="33"/>
  <c r="F37" i="33"/>
  <c r="G36" i="33"/>
  <c r="F36" i="33"/>
  <c r="E36" i="33"/>
  <c r="G35" i="33"/>
  <c r="F35" i="33"/>
  <c r="E35" i="33"/>
  <c r="I34" i="33" s="1"/>
  <c r="D35" i="33"/>
  <c r="G38" i="32"/>
  <c r="G37" i="32"/>
  <c r="F37" i="32"/>
  <c r="I36" i="32" s="1"/>
  <c r="G36" i="32"/>
  <c r="F36" i="32"/>
  <c r="E36" i="32"/>
  <c r="G35" i="32"/>
  <c r="F35" i="32"/>
  <c r="G38" i="31"/>
  <c r="G37" i="31"/>
  <c r="F37" i="31"/>
  <c r="I36" i="31" s="1"/>
  <c r="G36" i="31"/>
  <c r="F36" i="31"/>
  <c r="E36" i="31"/>
  <c r="G35" i="31"/>
  <c r="I34" i="31" s="1"/>
  <c r="G25" i="33"/>
  <c r="I24" i="33" s="1"/>
  <c r="G24" i="33"/>
  <c r="F24" i="33"/>
  <c r="I23" i="33" s="1"/>
  <c r="G23" i="33"/>
  <c r="F23" i="33"/>
  <c r="E23" i="33"/>
  <c r="G22" i="33"/>
  <c r="F22" i="33"/>
  <c r="E22" i="33"/>
  <c r="D22" i="33"/>
  <c r="G24" i="32"/>
  <c r="F24" i="32"/>
  <c r="I23" i="32" s="1"/>
  <c r="G23" i="32"/>
  <c r="F23" i="32"/>
  <c r="G25" i="31"/>
  <c r="G24" i="31"/>
  <c r="F24" i="31"/>
  <c r="G23" i="31"/>
  <c r="F23" i="31"/>
  <c r="E23" i="31"/>
  <c r="I22" i="31" s="1"/>
  <c r="G22" i="31"/>
  <c r="F22" i="31"/>
  <c r="E22" i="31"/>
  <c r="D22" i="31"/>
  <c r="G15" i="33"/>
  <c r="I14" i="33" s="1"/>
  <c r="G14" i="33"/>
  <c r="F14" i="33"/>
  <c r="I13" i="33" s="1"/>
  <c r="G13" i="33"/>
  <c r="F13" i="33"/>
  <c r="E13" i="33"/>
  <c r="G15" i="32"/>
  <c r="G14" i="32"/>
  <c r="I13" i="32" s="1"/>
  <c r="F14" i="32"/>
  <c r="G13" i="32"/>
  <c r="F13" i="32"/>
  <c r="E13" i="32"/>
  <c r="I12" i="32" s="1"/>
  <c r="G15" i="31"/>
  <c r="G14" i="31"/>
  <c r="I13" i="31" s="1"/>
  <c r="F14" i="31"/>
  <c r="G13" i="31"/>
  <c r="F13" i="31"/>
  <c r="E13" i="31"/>
  <c r="F5" i="33"/>
  <c r="I4" i="33" s="1"/>
  <c r="F4" i="33"/>
  <c r="I3" i="33" s="1"/>
  <c r="F5" i="32"/>
  <c r="I4" i="32" s="1"/>
  <c r="E4" i="32"/>
  <c r="I3" i="32" s="1"/>
  <c r="F5" i="31"/>
  <c r="F4" i="31"/>
  <c r="I3" i="31" s="1"/>
  <c r="E4" i="31"/>
  <c r="G15" i="30"/>
  <c r="G14" i="30"/>
  <c r="F14" i="30"/>
  <c r="I13" i="30" s="1"/>
  <c r="G13" i="30"/>
  <c r="F13" i="30"/>
  <c r="G38" i="30"/>
  <c r="G37" i="30"/>
  <c r="I36" i="30" s="1"/>
  <c r="F37" i="30"/>
  <c r="G36" i="30"/>
  <c r="F36" i="30"/>
  <c r="E36" i="30"/>
  <c r="I35" i="30" s="1"/>
  <c r="G35" i="30"/>
  <c r="F35" i="30"/>
  <c r="E35" i="30"/>
  <c r="D35" i="30"/>
  <c r="I34" i="30" s="1"/>
  <c r="G38" i="29"/>
  <c r="I37" i="29" s="1"/>
  <c r="G37" i="29"/>
  <c r="F37" i="29"/>
  <c r="G36" i="29"/>
  <c r="F36" i="29"/>
  <c r="E36" i="29"/>
  <c r="G35" i="29"/>
  <c r="F35" i="29"/>
  <c r="E35" i="29"/>
  <c r="D35" i="29"/>
  <c r="G25" i="30"/>
  <c r="I24" i="30" s="1"/>
  <c r="G24" i="30"/>
  <c r="F24" i="30"/>
  <c r="G23" i="30"/>
  <c r="F23" i="30"/>
  <c r="E23" i="30"/>
  <c r="G22" i="30"/>
  <c r="F22" i="30"/>
  <c r="E22" i="30"/>
  <c r="D22" i="30"/>
  <c r="G25" i="29"/>
  <c r="I24" i="29" s="1"/>
  <c r="G24" i="29"/>
  <c r="I23" i="29" s="1"/>
  <c r="F24" i="29"/>
  <c r="G23" i="29"/>
  <c r="F23" i="29"/>
  <c r="E23" i="29"/>
  <c r="G22" i="29"/>
  <c r="F22" i="29"/>
  <c r="I21" i="29" s="1"/>
  <c r="E22" i="29"/>
  <c r="D22" i="29"/>
  <c r="E13" i="30"/>
  <c r="G15" i="29"/>
  <c r="I14" i="29" s="1"/>
  <c r="G14" i="29"/>
  <c r="F14" i="29"/>
  <c r="G13" i="29"/>
  <c r="F13" i="29"/>
  <c r="E13" i="29"/>
  <c r="F5" i="30"/>
  <c r="F4" i="30"/>
  <c r="E4" i="30"/>
  <c r="I3" i="30" s="1"/>
  <c r="F5" i="29"/>
  <c r="I4" i="29" s="1"/>
  <c r="F4" i="29"/>
  <c r="I3" i="29" s="1"/>
  <c r="F39" i="28"/>
  <c r="E39" i="28"/>
  <c r="E38" i="28"/>
  <c r="D39" i="28"/>
  <c r="D38" i="28"/>
  <c r="D37" i="28"/>
  <c r="C39" i="28"/>
  <c r="C38" i="28"/>
  <c r="C37" i="28"/>
  <c r="C36" i="28"/>
  <c r="I35" i="28" s="1"/>
  <c r="F39" i="27"/>
  <c r="E39" i="27"/>
  <c r="E38" i="27"/>
  <c r="D39" i="27"/>
  <c r="D38" i="27"/>
  <c r="D37" i="27"/>
  <c r="C39" i="27"/>
  <c r="C38" i="27"/>
  <c r="C37" i="27"/>
  <c r="C36" i="27"/>
  <c r="F26" i="28"/>
  <c r="E26" i="28"/>
  <c r="I25" i="28" s="1"/>
  <c r="E25" i="28"/>
  <c r="D26" i="28"/>
  <c r="D25" i="28"/>
  <c r="D24" i="28"/>
  <c r="I23" i="28" s="1"/>
  <c r="C26" i="28"/>
  <c r="C25" i="28"/>
  <c r="C24" i="28"/>
  <c r="C23" i="28"/>
  <c r="I22" i="28" s="1"/>
  <c r="F26" i="27"/>
  <c r="E26" i="27"/>
  <c r="E25" i="27"/>
  <c r="D26" i="27"/>
  <c r="I25" i="27" s="1"/>
  <c r="D25" i="27"/>
  <c r="D24" i="27"/>
  <c r="C26" i="27"/>
  <c r="C25" i="27"/>
  <c r="C24" i="27"/>
  <c r="C23" i="27"/>
  <c r="I22" i="27" s="1"/>
  <c r="F16" i="28"/>
  <c r="E16" i="28"/>
  <c r="E15" i="28"/>
  <c r="D16" i="28"/>
  <c r="D15" i="28"/>
  <c r="D14" i="28"/>
  <c r="I13" i="28" s="1"/>
  <c r="F16" i="27"/>
  <c r="E16" i="27"/>
  <c r="E15" i="27"/>
  <c r="I14" i="27" s="1"/>
  <c r="D16" i="27"/>
  <c r="D15" i="27"/>
  <c r="D14" i="27"/>
  <c r="I13" i="27" s="1"/>
  <c r="E6" i="28"/>
  <c r="D6" i="28"/>
  <c r="I5" i="28" s="1"/>
  <c r="D5" i="28"/>
  <c r="I4" i="28" s="1"/>
  <c r="E6" i="27"/>
  <c r="D6" i="27"/>
  <c r="I5" i="27" s="1"/>
  <c r="E39" i="26"/>
  <c r="E38" i="26"/>
  <c r="D39" i="26"/>
  <c r="D38" i="26"/>
  <c r="D37" i="26"/>
  <c r="C39" i="26"/>
  <c r="C38" i="26"/>
  <c r="C37" i="26"/>
  <c r="C36" i="26"/>
  <c r="I35" i="26" s="1"/>
  <c r="F26" i="26"/>
  <c r="E26" i="26"/>
  <c r="E25" i="26"/>
  <c r="C23" i="26"/>
  <c r="I22" i="26" s="1"/>
  <c r="D26" i="26"/>
  <c r="D25" i="26"/>
  <c r="D24" i="26"/>
  <c r="C26" i="26"/>
  <c r="C25" i="26"/>
  <c r="C24" i="26"/>
  <c r="F16" i="26"/>
  <c r="E16" i="26"/>
  <c r="I15" i="26" s="1"/>
  <c r="E15" i="26"/>
  <c r="D16" i="26"/>
  <c r="D15" i="26"/>
  <c r="I14" i="26" s="1"/>
  <c r="D14" i="26"/>
  <c r="I13" i="26" s="1"/>
  <c r="E6" i="26"/>
  <c r="D6" i="26"/>
  <c r="D5" i="26"/>
  <c r="E39" i="25"/>
  <c r="E38" i="25"/>
  <c r="D39" i="25"/>
  <c r="D38" i="25"/>
  <c r="D37" i="25"/>
  <c r="I36" i="25" s="1"/>
  <c r="C39" i="25"/>
  <c r="C38" i="25"/>
  <c r="F26" i="25"/>
  <c r="E26" i="25"/>
  <c r="E25" i="25"/>
  <c r="D26" i="25"/>
  <c r="D25" i="25"/>
  <c r="D24" i="25"/>
  <c r="I23" i="25" s="1"/>
  <c r="C26" i="25"/>
  <c r="C25" i="25"/>
  <c r="C24" i="25"/>
  <c r="C23" i="25"/>
  <c r="I22" i="25" s="1"/>
  <c r="F16" i="25"/>
  <c r="E16" i="25"/>
  <c r="E15" i="25"/>
  <c r="D16" i="25"/>
  <c r="I15" i="25" s="1"/>
  <c r="D15" i="25"/>
  <c r="D14" i="25"/>
  <c r="I13" i="25" s="1"/>
  <c r="E6" i="25"/>
  <c r="D6" i="25"/>
  <c r="I5" i="25" s="1"/>
  <c r="D5" i="25"/>
  <c r="E39" i="24"/>
  <c r="I38" i="24" s="1"/>
  <c r="E38" i="24"/>
  <c r="D38" i="24"/>
  <c r="C38" i="24"/>
  <c r="C37" i="24"/>
  <c r="I36" i="24" s="1"/>
  <c r="F26" i="24"/>
  <c r="E26" i="24"/>
  <c r="E25" i="24"/>
  <c r="D26" i="24"/>
  <c r="I25" i="24" s="1"/>
  <c r="D25" i="24"/>
  <c r="D24" i="24"/>
  <c r="C26" i="24"/>
  <c r="C25" i="24"/>
  <c r="C24" i="24"/>
  <c r="C23" i="24"/>
  <c r="I22" i="24" s="1"/>
  <c r="F16" i="24"/>
  <c r="E16" i="24"/>
  <c r="E15" i="24"/>
  <c r="D16" i="24"/>
  <c r="I15" i="24" s="1"/>
  <c r="D15" i="24"/>
  <c r="D14" i="24"/>
  <c r="I13" i="24" s="1"/>
  <c r="E6" i="24"/>
  <c r="D6" i="24"/>
  <c r="I5" i="24" s="1"/>
  <c r="F39" i="44"/>
  <c r="E39" i="44"/>
  <c r="E38" i="44"/>
  <c r="D39" i="44"/>
  <c r="D38" i="44"/>
  <c r="D37" i="44"/>
  <c r="I36" i="44" s="1"/>
  <c r="C39" i="44"/>
  <c r="C38" i="44"/>
  <c r="C37" i="44"/>
  <c r="C36" i="44"/>
  <c r="I35" i="44" s="1"/>
  <c r="F26" i="44"/>
  <c r="E26" i="44"/>
  <c r="E25" i="44"/>
  <c r="D26" i="44"/>
  <c r="D25" i="44"/>
  <c r="D24" i="44"/>
  <c r="C26" i="44"/>
  <c r="C25" i="44"/>
  <c r="C24" i="44"/>
  <c r="C23" i="44"/>
  <c r="I22" i="44" s="1"/>
  <c r="E16" i="44"/>
  <c r="I15" i="44" s="1"/>
  <c r="E15" i="44"/>
  <c r="D16" i="44"/>
  <c r="D15" i="44"/>
  <c r="I14" i="44" s="1"/>
  <c r="D14" i="44"/>
  <c r="E6" i="44"/>
  <c r="D6" i="44"/>
  <c r="I5" i="44" s="1"/>
  <c r="D5" i="44"/>
  <c r="I4" i="44" s="1"/>
  <c r="F39" i="43"/>
  <c r="E39" i="43"/>
  <c r="E38" i="43"/>
  <c r="D39" i="43"/>
  <c r="D38" i="43"/>
  <c r="D37" i="43"/>
  <c r="C39" i="43"/>
  <c r="C38" i="43"/>
  <c r="I37" i="43" s="1"/>
  <c r="C37" i="43"/>
  <c r="C36" i="43"/>
  <c r="I35" i="43" s="1"/>
  <c r="F26" i="43"/>
  <c r="D26" i="43"/>
  <c r="I25" i="43" s="1"/>
  <c r="G24" i="43"/>
  <c r="E25" i="43"/>
  <c r="D25" i="43"/>
  <c r="E23" i="43"/>
  <c r="G22" i="43"/>
  <c r="I21" i="43" s="1"/>
  <c r="C25" i="43"/>
  <c r="C24" i="43"/>
  <c r="C23" i="43"/>
  <c r="F16" i="43"/>
  <c r="E16" i="43"/>
  <c r="F14" i="43"/>
  <c r="I13" i="43" s="1"/>
  <c r="D16" i="43"/>
  <c r="I15" i="43" s="1"/>
  <c r="F13" i="43"/>
  <c r="I12" i="43" s="1"/>
  <c r="E13" i="43"/>
  <c r="E6" i="43"/>
  <c r="D6" i="43"/>
  <c r="I5" i="43" s="1"/>
  <c r="E4" i="43"/>
  <c r="G38" i="40"/>
  <c r="G37" i="40"/>
  <c r="I36" i="40" s="1"/>
  <c r="E38" i="40"/>
  <c r="I37" i="40" s="1"/>
  <c r="G36" i="40"/>
  <c r="F36" i="40"/>
  <c r="D37" i="40"/>
  <c r="C39" i="40"/>
  <c r="I38" i="40" s="1"/>
  <c r="F35" i="40"/>
  <c r="E35" i="40"/>
  <c r="I34" i="40" s="1"/>
  <c r="C36" i="40"/>
  <c r="G25" i="40"/>
  <c r="G24" i="40"/>
  <c r="E25" i="40"/>
  <c r="G23" i="40"/>
  <c r="F23" i="40"/>
  <c r="E23" i="40"/>
  <c r="C26" i="40"/>
  <c r="C25" i="40"/>
  <c r="C24" i="40"/>
  <c r="C23" i="40"/>
  <c r="F16" i="40"/>
  <c r="I15" i="40" s="1"/>
  <c r="G14" i="40"/>
  <c r="F14" i="40"/>
  <c r="D16" i="40"/>
  <c r="D15" i="40"/>
  <c r="D14" i="40"/>
  <c r="E6" i="40"/>
  <c r="D6" i="40"/>
  <c r="E4" i="40"/>
  <c r="F39" i="59"/>
  <c r="E39" i="59"/>
  <c r="I38" i="59" s="1"/>
  <c r="D39" i="59"/>
  <c r="D38" i="59"/>
  <c r="D37" i="59"/>
  <c r="C38" i="59"/>
  <c r="I37" i="59" s="1"/>
  <c r="C37" i="59"/>
  <c r="D35" i="59"/>
  <c r="G25" i="59"/>
  <c r="E26" i="59"/>
  <c r="E25" i="59"/>
  <c r="D26" i="59"/>
  <c r="D25" i="59"/>
  <c r="E23" i="59"/>
  <c r="C26" i="59"/>
  <c r="C25" i="59"/>
  <c r="C24" i="59"/>
  <c r="C23" i="59"/>
  <c r="F16" i="59"/>
  <c r="E16" i="59"/>
  <c r="E15" i="59"/>
  <c r="I14" i="59" s="1"/>
  <c r="D16" i="59"/>
  <c r="I15" i="59" s="1"/>
  <c r="F13" i="59"/>
  <c r="I12" i="59" s="1"/>
  <c r="E13" i="59"/>
  <c r="E6" i="59"/>
  <c r="D6" i="59"/>
  <c r="I5" i="59" s="1"/>
  <c r="D5" i="59"/>
  <c r="F39" i="51"/>
  <c r="E39" i="51"/>
  <c r="I38" i="51" s="1"/>
  <c r="E38" i="51"/>
  <c r="G36" i="51"/>
  <c r="D38" i="51"/>
  <c r="D37" i="51"/>
  <c r="G35" i="51"/>
  <c r="I34" i="51" s="1"/>
  <c r="C38" i="51"/>
  <c r="C37" i="51"/>
  <c r="C36" i="51"/>
  <c r="F26" i="51"/>
  <c r="E26" i="51"/>
  <c r="E25" i="51"/>
  <c r="G23" i="51"/>
  <c r="D25" i="51"/>
  <c r="I24" i="51" s="1"/>
  <c r="D24" i="51"/>
  <c r="C26" i="51"/>
  <c r="F22" i="51"/>
  <c r="E22" i="51"/>
  <c r="I21" i="51" s="1"/>
  <c r="F16" i="51"/>
  <c r="I15" i="51" s="1"/>
  <c r="G14" i="51"/>
  <c r="I13" i="51" s="1"/>
  <c r="E15" i="51"/>
  <c r="G13" i="51"/>
  <c r="I12" i="51" s="1"/>
  <c r="F13" i="51"/>
  <c r="E13" i="51"/>
  <c r="E6" i="51"/>
  <c r="D6" i="51"/>
  <c r="I5" i="51" s="1"/>
  <c r="D5" i="51"/>
  <c r="I4" i="51" s="1"/>
  <c r="F39" i="68"/>
  <c r="E39" i="68"/>
  <c r="F37" i="68"/>
  <c r="I36" i="68" s="1"/>
  <c r="D39" i="68"/>
  <c r="F36" i="68"/>
  <c r="E36" i="68"/>
  <c r="G35" i="68"/>
  <c r="F35" i="68"/>
  <c r="C37" i="68"/>
  <c r="C36" i="68"/>
  <c r="F26" i="68"/>
  <c r="E26" i="68"/>
  <c r="E25" i="68"/>
  <c r="I24" i="68" s="1"/>
  <c r="D26" i="68"/>
  <c r="F23" i="68"/>
  <c r="E23" i="68"/>
  <c r="C26" i="68"/>
  <c r="F22" i="68"/>
  <c r="E22" i="68"/>
  <c r="I21" i="68" s="1"/>
  <c r="C23" i="68"/>
  <c r="G15" i="68"/>
  <c r="E16" i="68"/>
  <c r="I15" i="68" s="1"/>
  <c r="E15" i="68"/>
  <c r="I14" i="68" s="1"/>
  <c r="G13" i="68"/>
  <c r="I12" i="68" s="1"/>
  <c r="F13" i="68"/>
  <c r="E13" i="68"/>
  <c r="E6" i="68"/>
  <c r="I5" i="68" s="1"/>
  <c r="D6" i="68"/>
  <c r="D5" i="68"/>
  <c r="F39" i="67"/>
  <c r="E39" i="67"/>
  <c r="F37" i="67"/>
  <c r="D39" i="67"/>
  <c r="D38" i="67"/>
  <c r="E36" i="67"/>
  <c r="G35" i="67"/>
  <c r="I34" i="67" s="1"/>
  <c r="C38" i="67"/>
  <c r="I37" i="67" s="1"/>
  <c r="C37" i="67"/>
  <c r="C36" i="67"/>
  <c r="F26" i="67"/>
  <c r="E26" i="67"/>
  <c r="E25" i="67"/>
  <c r="I24" i="67" s="1"/>
  <c r="D26" i="67"/>
  <c r="F23" i="67"/>
  <c r="E23" i="67"/>
  <c r="I22" i="67" s="1"/>
  <c r="C26" i="67"/>
  <c r="F22" i="67"/>
  <c r="E22" i="67"/>
  <c r="C23" i="67"/>
  <c r="G15" i="67"/>
  <c r="G14" i="67"/>
  <c r="I13" i="67" s="1"/>
  <c r="F14" i="67"/>
  <c r="G13" i="67"/>
  <c r="F13" i="67"/>
  <c r="E13" i="67"/>
  <c r="I12" i="67" s="1"/>
  <c r="E6" i="67"/>
  <c r="I5" i="67" s="1"/>
  <c r="D6" i="67"/>
  <c r="D5" i="67"/>
  <c r="G38" i="66"/>
  <c r="E39" i="66"/>
  <c r="F37" i="66"/>
  <c r="D39" i="66"/>
  <c r="D38" i="66"/>
  <c r="D37" i="66"/>
  <c r="G35" i="66"/>
  <c r="C38" i="66"/>
  <c r="C37" i="66"/>
  <c r="I36" i="66" s="1"/>
  <c r="D35" i="66"/>
  <c r="G25" i="66"/>
  <c r="E26" i="66"/>
  <c r="E25" i="66"/>
  <c r="G23" i="66"/>
  <c r="D25" i="66"/>
  <c r="E23" i="66"/>
  <c r="C26" i="66"/>
  <c r="C25" i="66"/>
  <c r="C24" i="66"/>
  <c r="I23" i="66" s="1"/>
  <c r="C23" i="66"/>
  <c r="G15" i="66"/>
  <c r="I14" i="66" s="1"/>
  <c r="E16" i="66"/>
  <c r="I15" i="66" s="1"/>
  <c r="F14" i="66"/>
  <c r="G13" i="66"/>
  <c r="F13" i="66"/>
  <c r="I12" i="66" s="1"/>
  <c r="E6" i="66"/>
  <c r="D6" i="66"/>
  <c r="D5" i="66"/>
  <c r="I4" i="66" s="1"/>
  <c r="E39" i="64"/>
  <c r="E38" i="64"/>
  <c r="D39" i="64"/>
  <c r="D38" i="64"/>
  <c r="D37" i="64"/>
  <c r="I36" i="64" s="1"/>
  <c r="C39" i="64"/>
  <c r="C38" i="64"/>
  <c r="E35" i="64"/>
  <c r="I34" i="64" s="1"/>
  <c r="C36" i="64"/>
  <c r="I35" i="64" s="1"/>
  <c r="F26" i="64"/>
  <c r="E25" i="64"/>
  <c r="I24" i="64" s="1"/>
  <c r="D26" i="64"/>
  <c r="E26" i="64"/>
  <c r="D25" i="64"/>
  <c r="D24" i="64"/>
  <c r="C24" i="64"/>
  <c r="I23" i="64" s="1"/>
  <c r="C23" i="64"/>
  <c r="I22" i="64" s="1"/>
  <c r="F22" i="64"/>
  <c r="I21" i="64" s="1"/>
  <c r="F16" i="64"/>
  <c r="E16" i="64"/>
  <c r="E15" i="64"/>
  <c r="I14" i="64" s="1"/>
  <c r="D15" i="64"/>
  <c r="D14" i="64"/>
  <c r="E6" i="64"/>
  <c r="D6" i="64"/>
  <c r="D5" i="64"/>
  <c r="G38" i="63"/>
  <c r="G37" i="63"/>
  <c r="F37" i="63"/>
  <c r="G36" i="63"/>
  <c r="D38" i="63"/>
  <c r="D37" i="63"/>
  <c r="G35" i="63"/>
  <c r="I34" i="63" s="1"/>
  <c r="C38" i="63"/>
  <c r="C37" i="63"/>
  <c r="C36" i="63"/>
  <c r="F26" i="63"/>
  <c r="I25" i="63" s="1"/>
  <c r="E26" i="63"/>
  <c r="D25" i="63"/>
  <c r="D24" i="63"/>
  <c r="G22" i="63"/>
  <c r="I21" i="63" s="1"/>
  <c r="C25" i="63"/>
  <c r="C24" i="63"/>
  <c r="C23" i="63"/>
  <c r="F16" i="63"/>
  <c r="E16" i="63"/>
  <c r="E15" i="63"/>
  <c r="D16" i="63"/>
  <c r="D15" i="63"/>
  <c r="I14" i="63" s="1"/>
  <c r="D14" i="63"/>
  <c r="I13" i="63" s="1"/>
  <c r="E6" i="63"/>
  <c r="D5" i="63"/>
  <c r="I4" i="63" s="1"/>
  <c r="G38" i="62"/>
  <c r="G37" i="62"/>
  <c r="F37" i="62"/>
  <c r="D38" i="62"/>
  <c r="G36" i="62"/>
  <c r="I35" i="62" s="1"/>
  <c r="D37" i="62"/>
  <c r="G35" i="62"/>
  <c r="C38" i="62"/>
  <c r="C37" i="62"/>
  <c r="D35" i="62"/>
  <c r="I34" i="62" s="1"/>
  <c r="F23" i="62"/>
  <c r="F24" i="62"/>
  <c r="G25" i="62"/>
  <c r="G24" i="62"/>
  <c r="D26" i="62"/>
  <c r="D24" i="62"/>
  <c r="C26" i="62"/>
  <c r="C25" i="62"/>
  <c r="C24" i="62"/>
  <c r="C23" i="62"/>
  <c r="F16" i="62"/>
  <c r="E16" i="62"/>
  <c r="F14" i="62"/>
  <c r="D16" i="62"/>
  <c r="D15" i="62"/>
  <c r="D14" i="62"/>
  <c r="F5" i="62"/>
  <c r="F4" i="62"/>
  <c r="I3" i="62" s="1"/>
  <c r="I38" i="62"/>
  <c r="I35" i="63"/>
  <c r="I38" i="63"/>
  <c r="I36" i="65"/>
  <c r="I35" i="66"/>
  <c r="I38" i="66"/>
  <c r="I37" i="68"/>
  <c r="I36" i="69"/>
  <c r="I36" i="52"/>
  <c r="I37" i="52"/>
  <c r="I38" i="52"/>
  <c r="I38" i="53"/>
  <c r="I38" i="54"/>
  <c r="I35" i="57"/>
  <c r="I35" i="58"/>
  <c r="I35" i="59"/>
  <c r="I35" i="60"/>
  <c r="I37" i="38"/>
  <c r="I38" i="38"/>
  <c r="I37" i="39"/>
  <c r="I38" i="39"/>
  <c r="I37" i="41"/>
  <c r="I38" i="41"/>
  <c r="I36" i="42"/>
  <c r="I37" i="42"/>
  <c r="I38" i="42"/>
  <c r="I35" i="45"/>
  <c r="I36" i="46"/>
  <c r="I35" i="47"/>
  <c r="I35" i="9"/>
  <c r="I35" i="13"/>
  <c r="I37" i="6"/>
  <c r="I38" i="6"/>
  <c r="I35" i="22"/>
  <c r="I38" i="22"/>
  <c r="I38" i="23"/>
  <c r="I35" i="24"/>
  <c r="I35" i="25"/>
  <c r="I35" i="27"/>
  <c r="I36" i="29"/>
  <c r="I38" i="29"/>
  <c r="I37" i="30"/>
  <c r="I38" i="30"/>
  <c r="I37" i="31"/>
  <c r="I38" i="31"/>
  <c r="I37" i="32"/>
  <c r="I38" i="32"/>
  <c r="I37" i="33"/>
  <c r="I38" i="33"/>
  <c r="I37" i="15"/>
  <c r="I38" i="16"/>
  <c r="I38" i="17"/>
  <c r="I37" i="18"/>
  <c r="I38" i="18"/>
  <c r="I37" i="19"/>
  <c r="I38" i="19"/>
  <c r="I38" i="20"/>
  <c r="I36" i="7"/>
  <c r="I38" i="8"/>
  <c r="I37" i="50"/>
  <c r="I38" i="50"/>
  <c r="I34" i="65"/>
  <c r="I34" i="69"/>
  <c r="I34" i="70"/>
  <c r="I34" i="56"/>
  <c r="I34" i="57"/>
  <c r="I34" i="58"/>
  <c r="I34" i="59"/>
  <c r="I34" i="60"/>
  <c r="I34" i="43"/>
  <c r="I34" i="44"/>
  <c r="I34" i="45"/>
  <c r="I34" i="46"/>
  <c r="I34" i="47"/>
  <c r="I34" i="9"/>
  <c r="I34" i="13"/>
  <c r="I34" i="24"/>
  <c r="I34" i="25"/>
  <c r="I34" i="26"/>
  <c r="I34" i="27"/>
  <c r="I34" i="28"/>
  <c r="I34" i="34"/>
  <c r="I34" i="35"/>
  <c r="I34" i="36"/>
  <c r="I34" i="37"/>
  <c r="I34" i="14"/>
  <c r="I34" i="15"/>
  <c r="I34" i="21"/>
  <c r="I34" i="7"/>
  <c r="G38" i="61"/>
  <c r="G37" i="61"/>
  <c r="F37" i="61"/>
  <c r="D39" i="61"/>
  <c r="I38" i="61" s="1"/>
  <c r="D38" i="61"/>
  <c r="D37" i="61"/>
  <c r="G35" i="61"/>
  <c r="I34" i="61" s="1"/>
  <c r="C38" i="61"/>
  <c r="C37" i="61"/>
  <c r="C36" i="61"/>
  <c r="I35" i="61" s="1"/>
  <c r="I25" i="62"/>
  <c r="I22" i="63"/>
  <c r="I23" i="65"/>
  <c r="I25" i="65"/>
  <c r="I23" i="67"/>
  <c r="I23" i="68"/>
  <c r="I22" i="69"/>
  <c r="I22" i="70"/>
  <c r="I22" i="51"/>
  <c r="I23" i="51"/>
  <c r="I24" i="52"/>
  <c r="I25" i="52"/>
  <c r="I25" i="53"/>
  <c r="I24" i="54"/>
  <c r="I25" i="54"/>
  <c r="I22" i="56"/>
  <c r="I23" i="56"/>
  <c r="I22" i="57"/>
  <c r="I23" i="57"/>
  <c r="I23" i="59"/>
  <c r="I25" i="38"/>
  <c r="I25" i="39"/>
  <c r="I25" i="40"/>
  <c r="I24" i="41"/>
  <c r="I25" i="41"/>
  <c r="I24" i="42"/>
  <c r="I25" i="42"/>
  <c r="I22" i="45"/>
  <c r="I24" i="45"/>
  <c r="I22" i="9"/>
  <c r="I22" i="13"/>
  <c r="I23" i="6"/>
  <c r="I25" i="6"/>
  <c r="I22" i="22"/>
  <c r="I25" i="22"/>
  <c r="I24" i="23"/>
  <c r="I25" i="23"/>
  <c r="I24" i="24"/>
  <c r="I22" i="29"/>
  <c r="I25" i="29"/>
  <c r="I25" i="30"/>
  <c r="I24" i="31"/>
  <c r="I25" i="31"/>
  <c r="I24" i="32"/>
  <c r="I25" i="32"/>
  <c r="I25" i="33"/>
  <c r="I22" i="34"/>
  <c r="I23" i="34"/>
  <c r="I22" i="15"/>
  <c r="I23" i="15"/>
  <c r="I25" i="16"/>
  <c r="I25" i="17"/>
  <c r="I25" i="18"/>
  <c r="I24" i="19"/>
  <c r="I25" i="19"/>
  <c r="I23" i="20"/>
  <c r="I24" i="20"/>
  <c r="I25" i="20"/>
  <c r="I24" i="8"/>
  <c r="I25" i="8"/>
  <c r="I24" i="50"/>
  <c r="I25" i="50"/>
  <c r="I25" i="61"/>
  <c r="I21" i="62"/>
  <c r="I21" i="65"/>
  <c r="I21" i="66"/>
  <c r="I21" i="69"/>
  <c r="I21" i="70"/>
  <c r="I21" i="56"/>
  <c r="I21" i="57"/>
  <c r="I21" i="58"/>
  <c r="I21" i="59"/>
  <c r="I21" i="60"/>
  <c r="I21" i="40"/>
  <c r="I21" i="44"/>
  <c r="I21" i="45"/>
  <c r="I21" i="46"/>
  <c r="I21" i="47"/>
  <c r="I21" i="9"/>
  <c r="I21" i="13"/>
  <c r="I21" i="24"/>
  <c r="I21" i="25"/>
  <c r="I21" i="26"/>
  <c r="I21" i="27"/>
  <c r="I21" i="28"/>
  <c r="I21" i="32"/>
  <c r="I21" i="34"/>
  <c r="I21" i="35"/>
  <c r="I21" i="36"/>
  <c r="I21" i="37"/>
  <c r="I21" i="14"/>
  <c r="I21" i="15"/>
  <c r="I21" i="21"/>
  <c r="I21" i="7"/>
  <c r="I21" i="61"/>
  <c r="G25" i="61"/>
  <c r="G24" i="61"/>
  <c r="E25" i="61"/>
  <c r="G23" i="61"/>
  <c r="D25" i="61"/>
  <c r="C25" i="61"/>
  <c r="C23" i="61"/>
  <c r="I13" i="62"/>
  <c r="I14" i="62"/>
  <c r="I13" i="64"/>
  <c r="I15" i="64"/>
  <c r="I15" i="65"/>
  <c r="I13" i="66"/>
  <c r="I14" i="67"/>
  <c r="I15" i="67"/>
  <c r="I13" i="68"/>
  <c r="I14" i="51"/>
  <c r="I15" i="52"/>
  <c r="I14" i="53"/>
  <c r="I15" i="53"/>
  <c r="I14" i="54"/>
  <c r="I15" i="54"/>
  <c r="I13" i="59"/>
  <c r="I13" i="60"/>
  <c r="I15" i="38"/>
  <c r="I14" i="39"/>
  <c r="I15" i="39"/>
  <c r="I14" i="40"/>
  <c r="I15" i="41"/>
  <c r="I14" i="42"/>
  <c r="I15" i="42"/>
  <c r="I14" i="43"/>
  <c r="I13" i="44"/>
  <c r="I14" i="45"/>
  <c r="I15" i="46"/>
  <c r="I13" i="47"/>
  <c r="I13" i="9"/>
  <c r="I13" i="13"/>
  <c r="I15" i="13"/>
  <c r="I15" i="6"/>
  <c r="I13" i="22"/>
  <c r="I15" i="22"/>
  <c r="I14" i="23"/>
  <c r="I15" i="23"/>
  <c r="I14" i="28"/>
  <c r="I13" i="29"/>
  <c r="I15" i="29"/>
  <c r="I14" i="30"/>
  <c r="I15" i="30"/>
  <c r="I14" i="31"/>
  <c r="I15" i="31"/>
  <c r="I14" i="32"/>
  <c r="I15" i="32"/>
  <c r="I15" i="33"/>
  <c r="I14" i="34"/>
  <c r="I13" i="16"/>
  <c r="I15" i="16"/>
  <c r="I15" i="17"/>
  <c r="I14" i="18"/>
  <c r="I15" i="18"/>
  <c r="I14" i="19"/>
  <c r="I15" i="19"/>
  <c r="I14" i="20"/>
  <c r="I15" i="20"/>
  <c r="I14" i="7"/>
  <c r="I14" i="8"/>
  <c r="I15" i="8"/>
  <c r="I14" i="50"/>
  <c r="I15" i="50"/>
  <c r="I12" i="62"/>
  <c r="I12" i="63"/>
  <c r="I12" i="64"/>
  <c r="I12" i="65"/>
  <c r="I12" i="69"/>
  <c r="I12" i="70"/>
  <c r="I12" i="56"/>
  <c r="I12" i="57"/>
  <c r="I12" i="58"/>
  <c r="I12" i="60"/>
  <c r="I12" i="40"/>
  <c r="I12" i="44"/>
  <c r="I12" i="45"/>
  <c r="I12" i="46"/>
  <c r="I12" i="47"/>
  <c r="I12" i="9"/>
  <c r="I12" i="13"/>
  <c r="I12" i="24"/>
  <c r="I12" i="25"/>
  <c r="I12" i="26"/>
  <c r="I12" i="27"/>
  <c r="I12" i="28"/>
  <c r="I12" i="34"/>
  <c r="I12" i="35"/>
  <c r="I12" i="36"/>
  <c r="I12" i="37"/>
  <c r="I12" i="14"/>
  <c r="I12" i="15"/>
  <c r="I12" i="16"/>
  <c r="I12" i="18"/>
  <c r="I12" i="20"/>
  <c r="I12" i="21"/>
  <c r="I12" i="7"/>
  <c r="I12" i="61"/>
  <c r="I5" i="62"/>
  <c r="I5" i="63"/>
  <c r="I4" i="64"/>
  <c r="I5" i="66"/>
  <c r="I4" i="67"/>
  <c r="I4" i="68"/>
  <c r="I4" i="69"/>
  <c r="I4" i="52"/>
  <c r="I5" i="52"/>
  <c r="I5" i="53"/>
  <c r="I4" i="54"/>
  <c r="I5" i="54"/>
  <c r="I4" i="56"/>
  <c r="I4" i="57"/>
  <c r="I4" i="58"/>
  <c r="I5" i="58"/>
  <c r="I4" i="59"/>
  <c r="I4" i="60"/>
  <c r="I5" i="38"/>
  <c r="I4" i="39"/>
  <c r="I5" i="39"/>
  <c r="I4" i="40"/>
  <c r="I5" i="41"/>
  <c r="I4" i="42"/>
  <c r="I5" i="42"/>
  <c r="I4" i="43"/>
  <c r="I4" i="46"/>
  <c r="I4" i="47"/>
  <c r="I5" i="9"/>
  <c r="I5" i="6"/>
  <c r="I4" i="22"/>
  <c r="I5" i="22"/>
  <c r="I4" i="23"/>
  <c r="I5" i="23"/>
  <c r="I4" i="24"/>
  <c r="I4" i="25"/>
  <c r="I4" i="26"/>
  <c r="I4" i="27"/>
  <c r="I5" i="29"/>
  <c r="I4" i="30"/>
  <c r="I5" i="30"/>
  <c r="I4" i="31"/>
  <c r="I5" i="31"/>
  <c r="I5" i="32"/>
  <c r="I5" i="33"/>
  <c r="I5" i="35"/>
  <c r="I5" i="36"/>
  <c r="I4" i="37"/>
  <c r="I4" i="15"/>
  <c r="I5" i="16"/>
  <c r="I5" i="17"/>
  <c r="I4" i="18"/>
  <c r="I5" i="18"/>
  <c r="I4" i="19"/>
  <c r="I5" i="19"/>
  <c r="I5" i="20"/>
  <c r="I4" i="21"/>
  <c r="I4" i="7"/>
  <c r="I4" i="8"/>
  <c r="I5" i="8"/>
  <c r="I4" i="50"/>
  <c r="I5" i="50"/>
  <c r="I3" i="63"/>
  <c r="I3" i="64"/>
  <c r="I3" i="65"/>
  <c r="I3" i="66"/>
  <c r="I3" i="67"/>
  <c r="I3" i="68"/>
  <c r="I3" i="69"/>
  <c r="I3" i="70"/>
  <c r="I3" i="51"/>
  <c r="I3" i="56"/>
  <c r="I3" i="57"/>
  <c r="I3" i="58"/>
  <c r="I3" i="59"/>
  <c r="I3" i="60"/>
  <c r="I3" i="38"/>
  <c r="I3" i="39"/>
  <c r="I3" i="40"/>
  <c r="I3" i="43"/>
  <c r="I3" i="44"/>
  <c r="I3" i="45"/>
  <c r="I3" i="46"/>
  <c r="I3" i="47"/>
  <c r="I3" i="9"/>
  <c r="I3" i="13"/>
  <c r="I3" i="22"/>
  <c r="I3" i="24"/>
  <c r="I3" i="25"/>
  <c r="I3" i="26"/>
  <c r="I3" i="27"/>
  <c r="I3" i="28"/>
  <c r="I3" i="34"/>
  <c r="I3" i="35"/>
  <c r="I3" i="36"/>
  <c r="I3" i="37"/>
  <c r="I3" i="14"/>
  <c r="I3" i="15"/>
  <c r="I3" i="21"/>
  <c r="I3" i="7"/>
  <c r="I3" i="61"/>
  <c r="F16" i="61"/>
  <c r="E16" i="61"/>
  <c r="E15" i="61"/>
  <c r="D16" i="61"/>
  <c r="D15" i="61"/>
  <c r="D14" i="61"/>
  <c r="I13" i="61" s="1"/>
  <c r="I4" i="61"/>
  <c r="L12" i="50" l="1"/>
  <c r="L12" i="16"/>
  <c r="L12" i="32"/>
  <c r="L12" i="24"/>
  <c r="L12" i="45"/>
  <c r="L12" i="60"/>
  <c r="L12" i="52"/>
  <c r="L12" i="64"/>
  <c r="L12" i="7"/>
  <c r="L12" i="14"/>
  <c r="L12" i="30"/>
  <c r="L12" i="22"/>
  <c r="L12" i="20"/>
  <c r="L12" i="36"/>
  <c r="L12" i="28"/>
  <c r="L12" i="13"/>
  <c r="L12" i="41"/>
  <c r="L12" i="56"/>
  <c r="L12" i="68"/>
  <c r="L12" i="19"/>
  <c r="L12" i="35"/>
  <c r="L12" i="27"/>
  <c r="L12" i="9"/>
  <c r="L12" i="40"/>
  <c r="L12" i="67"/>
  <c r="I24" i="40"/>
  <c r="I5" i="61"/>
  <c r="I6" i="61" s="1"/>
  <c r="I36" i="33"/>
  <c r="I14" i="15"/>
  <c r="I3" i="16"/>
  <c r="I6" i="16" s="1"/>
  <c r="J4" i="16" s="1"/>
  <c r="I13" i="17"/>
  <c r="I16" i="17" s="1"/>
  <c r="I22" i="43"/>
  <c r="I26" i="43" s="1"/>
  <c r="J21" i="43" s="1"/>
  <c r="I37" i="44"/>
  <c r="I24" i="27"/>
  <c r="I36" i="28"/>
  <c r="I15" i="34"/>
  <c r="I37" i="34"/>
  <c r="I39" i="34" s="1"/>
  <c r="J36" i="34" s="1"/>
  <c r="I24" i="37"/>
  <c r="I37" i="36"/>
  <c r="I36" i="15"/>
  <c r="I39" i="15" s="1"/>
  <c r="J35" i="15" s="1"/>
  <c r="I38" i="65"/>
  <c r="I38" i="69"/>
  <c r="I38" i="56"/>
  <c r="I15" i="45"/>
  <c r="I38" i="47"/>
  <c r="I39" i="47" s="1"/>
  <c r="J37" i="47" s="1"/>
  <c r="I35" i="68"/>
  <c r="I36" i="51"/>
  <c r="I37" i="62"/>
  <c r="I25" i="67"/>
  <c r="I22" i="59"/>
  <c r="I13" i="40"/>
  <c r="I38" i="43"/>
  <c r="I23" i="36"/>
  <c r="I25" i="15"/>
  <c r="I26" i="15" s="1"/>
  <c r="J22" i="15" s="1"/>
  <c r="I23" i="7"/>
  <c r="I37" i="7"/>
  <c r="I39" i="7" s="1"/>
  <c r="J37" i="7" s="1"/>
  <c r="I38" i="57"/>
  <c r="I24" i="46"/>
  <c r="I25" i="47"/>
  <c r="I23" i="63"/>
  <c r="I38" i="64"/>
  <c r="I39" i="64" s="1"/>
  <c r="J38" i="64" s="1"/>
  <c r="I38" i="67"/>
  <c r="I24" i="59"/>
  <c r="J24" i="59" s="1"/>
  <c r="I24" i="43"/>
  <c r="I25" i="44"/>
  <c r="I24" i="25"/>
  <c r="I26" i="25" s="1"/>
  <c r="J21" i="25" s="1"/>
  <c r="I24" i="28"/>
  <c r="I22" i="33"/>
  <c r="I5" i="15"/>
  <c r="I6" i="15" s="1"/>
  <c r="J5" i="15" s="1"/>
  <c r="I24" i="14"/>
  <c r="I36" i="36"/>
  <c r="I39" i="36" s="1"/>
  <c r="J36" i="36" s="1"/>
  <c r="I37" i="37"/>
  <c r="I39" i="37" s="1"/>
  <c r="J35" i="37" s="1"/>
  <c r="I35" i="17"/>
  <c r="I36" i="50"/>
  <c r="I37" i="21"/>
  <c r="I23" i="69"/>
  <c r="I3" i="52"/>
  <c r="I6" i="52" s="1"/>
  <c r="J4" i="52" s="1"/>
  <c r="I13" i="54"/>
  <c r="I16" i="54" s="1"/>
  <c r="J13" i="54" s="1"/>
  <c r="I13" i="39"/>
  <c r="I16" i="39" s="1"/>
  <c r="J13" i="39" s="1"/>
  <c r="I5" i="13"/>
  <c r="I37" i="46"/>
  <c r="I36" i="9"/>
  <c r="I23" i="13"/>
  <c r="I35" i="6"/>
  <c r="I34" i="23"/>
  <c r="I36" i="23"/>
  <c r="I25" i="66"/>
  <c r="I26" i="66" s="1"/>
  <c r="J25" i="66" s="1"/>
  <c r="I25" i="68"/>
  <c r="I26" i="68" s="1"/>
  <c r="J22" i="68" s="1"/>
  <c r="I23" i="44"/>
  <c r="I36" i="26"/>
  <c r="I36" i="35"/>
  <c r="I25" i="21"/>
  <c r="I26" i="21" s="1"/>
  <c r="J23" i="21" s="1"/>
  <c r="I22" i="52"/>
  <c r="I24" i="57"/>
  <c r="I38" i="60"/>
  <c r="I39" i="60" s="1"/>
  <c r="I37" i="45"/>
  <c r="I39" i="45" s="1"/>
  <c r="I38" i="46"/>
  <c r="I37" i="13"/>
  <c r="I34" i="6"/>
  <c r="I21" i="22"/>
  <c r="I4" i="62"/>
  <c r="I6" i="62" s="1"/>
  <c r="J4" i="62" s="1"/>
  <c r="I24" i="62"/>
  <c r="I24" i="63"/>
  <c r="I26" i="63" s="1"/>
  <c r="J23" i="63" s="1"/>
  <c r="I21" i="67"/>
  <c r="J21" i="67" s="1"/>
  <c r="I36" i="67"/>
  <c r="I22" i="68"/>
  <c r="I34" i="68"/>
  <c r="I25" i="51"/>
  <c r="I35" i="51"/>
  <c r="I36" i="59"/>
  <c r="I5" i="40"/>
  <c r="I6" i="40" s="1"/>
  <c r="I23" i="40"/>
  <c r="I35" i="40"/>
  <c r="I36" i="43"/>
  <c r="I24" i="44"/>
  <c r="I14" i="24"/>
  <c r="I37" i="24"/>
  <c r="I14" i="25"/>
  <c r="I16" i="25" s="1"/>
  <c r="I24" i="26"/>
  <c r="I26" i="26" s="1"/>
  <c r="J25" i="26" s="1"/>
  <c r="I37" i="26"/>
  <c r="I39" i="26" s="1"/>
  <c r="J36" i="26" s="1"/>
  <c r="I36" i="27"/>
  <c r="I37" i="28"/>
  <c r="I12" i="29"/>
  <c r="I23" i="30"/>
  <c r="I35" i="33"/>
  <c r="I38" i="34"/>
  <c r="I14" i="36"/>
  <c r="I16" i="36" s="1"/>
  <c r="J13" i="36" s="1"/>
  <c r="I23" i="35"/>
  <c r="I24" i="36"/>
  <c r="I37" i="35"/>
  <c r="I38" i="37"/>
  <c r="I36" i="14"/>
  <c r="I12" i="17"/>
  <c r="I23" i="17"/>
  <c r="I14" i="21"/>
  <c r="I16" i="21" s="1"/>
  <c r="J13" i="21" s="1"/>
  <c r="I24" i="7"/>
  <c r="I22" i="8"/>
  <c r="I5" i="65"/>
  <c r="I6" i="65" s="1"/>
  <c r="I5" i="70"/>
  <c r="I23" i="52"/>
  <c r="I34" i="52"/>
  <c r="I14" i="58"/>
  <c r="I25" i="58"/>
  <c r="I26" i="58" s="1"/>
  <c r="J22" i="58" s="1"/>
  <c r="I14" i="60"/>
  <c r="I36" i="60"/>
  <c r="I38" i="13"/>
  <c r="I15" i="62"/>
  <c r="I37" i="63"/>
  <c r="I5" i="26"/>
  <c r="I15" i="28"/>
  <c r="I38" i="27"/>
  <c r="I22" i="30"/>
  <c r="I35" i="29"/>
  <c r="I12" i="30"/>
  <c r="I12" i="33"/>
  <c r="I21" i="31"/>
  <c r="I22" i="32"/>
  <c r="I26" i="32" s="1"/>
  <c r="J25" i="32" s="1"/>
  <c r="I35" i="31"/>
  <c r="I39" i="31" s="1"/>
  <c r="J38" i="31" s="1"/>
  <c r="I35" i="32"/>
  <c r="I39" i="32" s="1"/>
  <c r="J35" i="32" s="1"/>
  <c r="I15" i="37"/>
  <c r="I15" i="14"/>
  <c r="I16" i="14" s="1"/>
  <c r="I38" i="35"/>
  <c r="I38" i="14"/>
  <c r="I38" i="15"/>
  <c r="I22" i="18"/>
  <c r="I26" i="18" s="1"/>
  <c r="J25" i="18" s="1"/>
  <c r="I21" i="19"/>
  <c r="I26" i="19" s="1"/>
  <c r="I21" i="20"/>
  <c r="I26" i="20" s="1"/>
  <c r="J21" i="20" s="1"/>
  <c r="I35" i="16"/>
  <c r="I34" i="18"/>
  <c r="I39" i="18" s="1"/>
  <c r="I34" i="20"/>
  <c r="I5" i="7"/>
  <c r="I15" i="7"/>
  <c r="I16" i="7" s="1"/>
  <c r="J15" i="7" s="1"/>
  <c r="I34" i="50"/>
  <c r="I24" i="65"/>
  <c r="I26" i="65" s="1"/>
  <c r="J23" i="65" s="1"/>
  <c r="I38" i="70"/>
  <c r="I39" i="70" s="1"/>
  <c r="J35" i="70" s="1"/>
  <c r="I12" i="52"/>
  <c r="I12" i="53"/>
  <c r="I22" i="53"/>
  <c r="I35" i="54"/>
  <c r="I15" i="58"/>
  <c r="I35" i="39"/>
  <c r="I39" i="39" s="1"/>
  <c r="I22" i="41"/>
  <c r="I25" i="9"/>
  <c r="I26" i="9" s="1"/>
  <c r="J21" i="9" s="1"/>
  <c r="I38" i="25"/>
  <c r="I25" i="14"/>
  <c r="I24" i="69"/>
  <c r="I25" i="70"/>
  <c r="I26" i="70" s="1"/>
  <c r="I36" i="53"/>
  <c r="I39" i="53" s="1"/>
  <c r="J34" i="53" s="1"/>
  <c r="I23" i="38"/>
  <c r="I26" i="38" s="1"/>
  <c r="J21" i="38" s="1"/>
  <c r="I25" i="46"/>
  <c r="I26" i="46" s="1"/>
  <c r="J23" i="46" s="1"/>
  <c r="I15" i="47"/>
  <c r="I37" i="9"/>
  <c r="I25" i="45"/>
  <c r="I26" i="45" s="1"/>
  <c r="J23" i="45" s="1"/>
  <c r="I25" i="13"/>
  <c r="I23" i="61"/>
  <c r="I25" i="64"/>
  <c r="I22" i="40"/>
  <c r="I26" i="40" s="1"/>
  <c r="I25" i="25"/>
  <c r="I24" i="34"/>
  <c r="I35" i="67"/>
  <c r="I25" i="59"/>
  <c r="I24" i="66"/>
  <c r="I34" i="66"/>
  <c r="I39" i="66" s="1"/>
  <c r="J37" i="66" s="1"/>
  <c r="I37" i="51"/>
  <c r="I37" i="66"/>
  <c r="I38" i="68"/>
  <c r="I39" i="68" s="1"/>
  <c r="J37" i="68" s="1"/>
  <c r="I23" i="43"/>
  <c r="I38" i="44"/>
  <c r="I39" i="44" s="1"/>
  <c r="J35" i="44" s="1"/>
  <c r="I23" i="24"/>
  <c r="I23" i="62"/>
  <c r="I22" i="62"/>
  <c r="I26" i="62" s="1"/>
  <c r="J23" i="62" s="1"/>
  <c r="I36" i="62"/>
  <c r="I39" i="62" s="1"/>
  <c r="J37" i="62" s="1"/>
  <c r="I15" i="63"/>
  <c r="I16" i="63" s="1"/>
  <c r="J13" i="63" s="1"/>
  <c r="I5" i="64"/>
  <c r="I6" i="64" s="1"/>
  <c r="J5" i="64" s="1"/>
  <c r="I37" i="64"/>
  <c r="I37" i="25"/>
  <c r="I25" i="26"/>
  <c r="I38" i="26"/>
  <c r="I15" i="27"/>
  <c r="I16" i="27" s="1"/>
  <c r="I23" i="27"/>
  <c r="I26" i="27" s="1"/>
  <c r="J25" i="27" s="1"/>
  <c r="I37" i="27"/>
  <c r="I39" i="27" s="1"/>
  <c r="I38" i="28"/>
  <c r="I39" i="28" s="1"/>
  <c r="I21" i="30"/>
  <c r="I34" i="29"/>
  <c r="I12" i="31"/>
  <c r="I23" i="31"/>
  <c r="I21" i="33"/>
  <c r="I26" i="33" s="1"/>
  <c r="J24" i="33" s="1"/>
  <c r="I34" i="32"/>
  <c r="I25" i="34"/>
  <c r="I26" i="34" s="1"/>
  <c r="J24" i="34" s="1"/>
  <c r="I5" i="14"/>
  <c r="I6" i="14" s="1"/>
  <c r="J5" i="14" s="1"/>
  <c r="I15" i="36"/>
  <c r="I25" i="36"/>
  <c r="I23" i="37"/>
  <c r="I26" i="37" s="1"/>
  <c r="I38" i="36"/>
  <c r="I37" i="14"/>
  <c r="I3" i="19"/>
  <c r="I13" i="20"/>
  <c r="I16" i="20" s="1"/>
  <c r="J13" i="20" s="1"/>
  <c r="I22" i="16"/>
  <c r="I21" i="17"/>
  <c r="I23" i="19"/>
  <c r="I22" i="20"/>
  <c r="I34" i="16"/>
  <c r="I35" i="20"/>
  <c r="I5" i="21"/>
  <c r="I3" i="50"/>
  <c r="I6" i="50" s="1"/>
  <c r="I12" i="8"/>
  <c r="I16" i="8" s="1"/>
  <c r="J15" i="8" s="1"/>
  <c r="I25" i="7"/>
  <c r="I35" i="50"/>
  <c r="I34" i="8"/>
  <c r="I39" i="8" s="1"/>
  <c r="I38" i="7"/>
  <c r="O24" i="65" a="1"/>
  <c r="O24" i="65" s="1"/>
  <c r="I37" i="65"/>
  <c r="I39" i="65" s="1"/>
  <c r="J35" i="65" s="1"/>
  <c r="I15" i="69"/>
  <c r="I16" i="69" s="1"/>
  <c r="J15" i="69" s="1"/>
  <c r="I15" i="70"/>
  <c r="I16" i="70" s="1"/>
  <c r="I23" i="70"/>
  <c r="I37" i="69"/>
  <c r="I39" i="69" s="1"/>
  <c r="J38" i="69" s="1"/>
  <c r="I21" i="53"/>
  <c r="I23" i="54"/>
  <c r="I35" i="52"/>
  <c r="I34" i="54"/>
  <c r="I39" i="54" s="1"/>
  <c r="I5" i="57"/>
  <c r="I6" i="57" s="1"/>
  <c r="I15" i="57"/>
  <c r="I16" i="57" s="1"/>
  <c r="I25" i="57"/>
  <c r="I25" i="56"/>
  <c r="I37" i="56"/>
  <c r="I36" i="63"/>
  <c r="I22" i="66"/>
  <c r="I37" i="61"/>
  <c r="I39" i="61" s="1"/>
  <c r="I22" i="61"/>
  <c r="I26" i="61" s="1"/>
  <c r="J22" i="61" s="1"/>
  <c r="I13" i="19"/>
  <c r="I16" i="19" s="1"/>
  <c r="J13" i="19" s="1"/>
  <c r="R14" i="19" s="1"/>
  <c r="I23" i="26"/>
  <c r="I24" i="61"/>
  <c r="I14" i="61"/>
  <c r="I36" i="61"/>
  <c r="I39" i="6"/>
  <c r="J35" i="6" s="1"/>
  <c r="I6" i="22"/>
  <c r="J5" i="22" s="1"/>
  <c r="I39" i="23"/>
  <c r="J38" i="23" s="1"/>
  <c r="I26" i="23"/>
  <c r="J21" i="23" s="1"/>
  <c r="I39" i="22"/>
  <c r="J37" i="22" s="1"/>
  <c r="I16" i="22"/>
  <c r="I16" i="6"/>
  <c r="J15" i="6" s="1"/>
  <c r="I26" i="13"/>
  <c r="J21" i="13" s="1"/>
  <c r="I26" i="47"/>
  <c r="J21" i="47" s="1"/>
  <c r="I16" i="13"/>
  <c r="J15" i="13" s="1"/>
  <c r="I16" i="9"/>
  <c r="I16" i="47"/>
  <c r="J15" i="47" s="1"/>
  <c r="I16" i="46"/>
  <c r="J14" i="46" s="1"/>
  <c r="I16" i="45"/>
  <c r="J14" i="45" s="1"/>
  <c r="I6" i="47"/>
  <c r="J4" i="47" s="1"/>
  <c r="I6" i="23"/>
  <c r="J4" i="23" s="1"/>
  <c r="I6" i="6"/>
  <c r="J5" i="6" s="1"/>
  <c r="I6" i="13"/>
  <c r="J4" i="13" s="1"/>
  <c r="I6" i="9"/>
  <c r="I6" i="46"/>
  <c r="J4" i="46" s="1"/>
  <c r="I6" i="45"/>
  <c r="J4" i="45" s="1"/>
  <c r="I39" i="42"/>
  <c r="J35" i="42" s="1"/>
  <c r="I39" i="41"/>
  <c r="J35" i="41" s="1"/>
  <c r="I26" i="42"/>
  <c r="J23" i="42" s="1"/>
  <c r="I26" i="41"/>
  <c r="J21" i="41" s="1"/>
  <c r="I26" i="39"/>
  <c r="J24" i="39" s="1"/>
  <c r="I16" i="42"/>
  <c r="I16" i="41"/>
  <c r="I16" i="38"/>
  <c r="I16" i="60"/>
  <c r="J13" i="60" s="1"/>
  <c r="I6" i="42"/>
  <c r="J5" i="42" s="1"/>
  <c r="J4" i="42"/>
  <c r="I6" i="41"/>
  <c r="J4" i="41" s="1"/>
  <c r="I6" i="39"/>
  <c r="J4" i="39" s="1"/>
  <c r="I6" i="38"/>
  <c r="I6" i="60"/>
  <c r="J4" i="60" s="1"/>
  <c r="I39" i="56"/>
  <c r="J35" i="56" s="1"/>
  <c r="I16" i="58"/>
  <c r="J13" i="58" s="1"/>
  <c r="I16" i="56"/>
  <c r="J13" i="56" s="1"/>
  <c r="I6" i="58"/>
  <c r="J4" i="58" s="1"/>
  <c r="I6" i="56"/>
  <c r="I16" i="53"/>
  <c r="I6" i="54"/>
  <c r="J4" i="54" s="1"/>
  <c r="I6" i="53"/>
  <c r="I39" i="21"/>
  <c r="J38" i="21" s="1"/>
  <c r="I26" i="50"/>
  <c r="J22" i="50" s="1"/>
  <c r="I16" i="50"/>
  <c r="J14" i="50" s="1"/>
  <c r="I26" i="7"/>
  <c r="J22" i="7" s="1"/>
  <c r="I6" i="8"/>
  <c r="I6" i="7"/>
  <c r="I6" i="21"/>
  <c r="I39" i="19"/>
  <c r="J37" i="19" s="1"/>
  <c r="I39" i="17"/>
  <c r="J35" i="17" s="1"/>
  <c r="I26" i="17"/>
  <c r="J22" i="17" s="1"/>
  <c r="I39" i="16"/>
  <c r="J35" i="16" s="1"/>
  <c r="I26" i="16"/>
  <c r="J25" i="16" s="1"/>
  <c r="I16" i="18"/>
  <c r="J13" i="18" s="1"/>
  <c r="I16" i="16"/>
  <c r="J14" i="16" s="1"/>
  <c r="I6" i="20"/>
  <c r="J4" i="20" s="1"/>
  <c r="I6" i="19"/>
  <c r="J5" i="19" s="1"/>
  <c r="I6" i="18"/>
  <c r="J4" i="18" s="1"/>
  <c r="I6" i="17"/>
  <c r="J4" i="17" s="1"/>
  <c r="I26" i="8"/>
  <c r="J25" i="17"/>
  <c r="I26" i="14"/>
  <c r="J21" i="14" s="1"/>
  <c r="I16" i="15"/>
  <c r="J13" i="15" s="1"/>
  <c r="I16" i="37"/>
  <c r="I6" i="37"/>
  <c r="J5" i="37" s="1"/>
  <c r="I39" i="14"/>
  <c r="I6" i="36"/>
  <c r="I16" i="35"/>
  <c r="J13" i="35" s="1"/>
  <c r="I6" i="35"/>
  <c r="J4" i="35" s="1"/>
  <c r="I26" i="36"/>
  <c r="J22" i="36" s="1"/>
  <c r="I39" i="35"/>
  <c r="J37" i="35" s="1"/>
  <c r="I16" i="34"/>
  <c r="J12" i="34" s="1"/>
  <c r="I6" i="34"/>
  <c r="I39" i="33"/>
  <c r="J36" i="33" s="1"/>
  <c r="I16" i="33"/>
  <c r="I16" i="32"/>
  <c r="J13" i="32" s="1"/>
  <c r="I26" i="31"/>
  <c r="J22" i="31" s="1"/>
  <c r="I16" i="31"/>
  <c r="I6" i="33"/>
  <c r="I6" i="32"/>
  <c r="I6" i="31"/>
  <c r="J4" i="31" s="1"/>
  <c r="I39" i="30"/>
  <c r="J34" i="30" s="1"/>
  <c r="I39" i="29"/>
  <c r="J37" i="29" s="1"/>
  <c r="I26" i="30"/>
  <c r="J23" i="30" s="1"/>
  <c r="I16" i="30"/>
  <c r="J15" i="30" s="1"/>
  <c r="I16" i="29"/>
  <c r="J13" i="29" s="1"/>
  <c r="I6" i="30"/>
  <c r="I6" i="29"/>
  <c r="J4" i="29" s="1"/>
  <c r="I26" i="29"/>
  <c r="J24" i="29" s="1"/>
  <c r="I26" i="28"/>
  <c r="J22" i="28" s="1"/>
  <c r="I16" i="28"/>
  <c r="J14" i="28" s="1"/>
  <c r="I6" i="28"/>
  <c r="J4" i="28" s="1"/>
  <c r="I6" i="27"/>
  <c r="J4" i="27" s="1"/>
  <c r="I16" i="26"/>
  <c r="J13" i="26" s="1"/>
  <c r="I6" i="26"/>
  <c r="J4" i="26" s="1"/>
  <c r="I6" i="25"/>
  <c r="J5" i="25" s="1"/>
  <c r="I39" i="25"/>
  <c r="J34" i="25" s="1"/>
  <c r="I39" i="24"/>
  <c r="J37" i="24" s="1"/>
  <c r="I26" i="24"/>
  <c r="J25" i="24" s="1"/>
  <c r="I16" i="24"/>
  <c r="J13" i="24" s="1"/>
  <c r="I6" i="24"/>
  <c r="J4" i="24" s="1"/>
  <c r="I16" i="23"/>
  <c r="I26" i="53"/>
  <c r="J21" i="53" s="1"/>
  <c r="I26" i="54"/>
  <c r="J22" i="54" s="1"/>
  <c r="I26" i="56"/>
  <c r="J21" i="56" s="1"/>
  <c r="I39" i="58"/>
  <c r="I39" i="38"/>
  <c r="I39" i="46"/>
  <c r="J34" i="46" s="1"/>
  <c r="I39" i="9"/>
  <c r="J36" i="9" s="1"/>
  <c r="I39" i="13"/>
  <c r="J34" i="13" s="1"/>
  <c r="J22" i="13"/>
  <c r="J23" i="13"/>
  <c r="J24" i="13"/>
  <c r="J37" i="6"/>
  <c r="J34" i="6"/>
  <c r="I26" i="6"/>
  <c r="J24" i="6" s="1"/>
  <c r="I26" i="22"/>
  <c r="I16" i="44"/>
  <c r="I6" i="44"/>
  <c r="J4" i="44" s="1"/>
  <c r="I26" i="44"/>
  <c r="J25" i="44" s="1"/>
  <c r="I39" i="43"/>
  <c r="J37" i="43" s="1"/>
  <c r="I16" i="43"/>
  <c r="J13" i="43" s="1"/>
  <c r="I6" i="43"/>
  <c r="I39" i="40"/>
  <c r="J35" i="40" s="1"/>
  <c r="I16" i="40"/>
  <c r="J13" i="40" s="1"/>
  <c r="I26" i="60"/>
  <c r="J25" i="60" s="1"/>
  <c r="I39" i="59"/>
  <c r="J38" i="59" s="1"/>
  <c r="I26" i="59"/>
  <c r="J21" i="59" s="1"/>
  <c r="I16" i="59"/>
  <c r="J13" i="59" s="1"/>
  <c r="I6" i="59"/>
  <c r="J5" i="59" s="1"/>
  <c r="I39" i="57"/>
  <c r="J38" i="57" s="1"/>
  <c r="I16" i="52"/>
  <c r="I39" i="52"/>
  <c r="I26" i="52"/>
  <c r="I39" i="51"/>
  <c r="J37" i="51" s="1"/>
  <c r="I26" i="51"/>
  <c r="J21" i="51" s="1"/>
  <c r="I16" i="51"/>
  <c r="I6" i="51"/>
  <c r="I6" i="70"/>
  <c r="I26" i="69"/>
  <c r="J23" i="69" s="1"/>
  <c r="I6" i="69"/>
  <c r="J5" i="69" s="1"/>
  <c r="I16" i="68"/>
  <c r="J12" i="68" s="1"/>
  <c r="I6" i="68"/>
  <c r="I39" i="67"/>
  <c r="J34" i="67" s="1"/>
  <c r="I26" i="67"/>
  <c r="J22" i="67" s="1"/>
  <c r="I16" i="67"/>
  <c r="J13" i="67" s="1"/>
  <c r="I6" i="67"/>
  <c r="J4" i="67" s="1"/>
  <c r="I16" i="66"/>
  <c r="I6" i="66"/>
  <c r="I16" i="65"/>
  <c r="I16" i="64"/>
  <c r="I26" i="64"/>
  <c r="I39" i="63"/>
  <c r="J38" i="63" s="1"/>
  <c r="I6" i="63"/>
  <c r="J4" i="63" s="1"/>
  <c r="I15" i="61"/>
  <c r="I16" i="61" s="1"/>
  <c r="I16" i="62"/>
  <c r="J12" i="62" s="1"/>
  <c r="J5" i="61" l="1"/>
  <c r="K5" i="61" s="1"/>
  <c r="J4" i="61"/>
  <c r="K4" i="61" s="1"/>
  <c r="J36" i="45"/>
  <c r="J35" i="45"/>
  <c r="J34" i="45"/>
  <c r="J38" i="45"/>
  <c r="J37" i="45"/>
  <c r="O36" i="45" s="1" a="1"/>
  <c r="J38" i="27"/>
  <c r="J35" i="27"/>
  <c r="J38" i="39"/>
  <c r="J37" i="39"/>
  <c r="J36" i="39"/>
  <c r="J21" i="19"/>
  <c r="J22" i="19"/>
  <c r="J37" i="36"/>
  <c r="J21" i="70"/>
  <c r="O23" i="70" s="1" a="1"/>
  <c r="R25" i="70" s="1"/>
  <c r="J25" i="70"/>
  <c r="J22" i="70"/>
  <c r="J24" i="70"/>
  <c r="J23" i="70"/>
  <c r="J35" i="18"/>
  <c r="J34" i="18"/>
  <c r="J37" i="18"/>
  <c r="J36" i="18"/>
  <c r="O36" i="18" s="1" a="1"/>
  <c r="I26" i="35"/>
  <c r="J36" i="6"/>
  <c r="J35" i="39"/>
  <c r="J25" i="13"/>
  <c r="I39" i="20"/>
  <c r="J38" i="6"/>
  <c r="O36" i="6" s="1" a="1"/>
  <c r="J21" i="17"/>
  <c r="O23" i="17" s="1" a="1"/>
  <c r="J38" i="56"/>
  <c r="J34" i="59"/>
  <c r="I39" i="50"/>
  <c r="J22" i="24"/>
  <c r="J21" i="33"/>
  <c r="J24" i="17"/>
  <c r="I26" i="57"/>
  <c r="J25" i="57" s="1"/>
  <c r="J38" i="8"/>
  <c r="J36" i="8"/>
  <c r="J35" i="8"/>
  <c r="J37" i="8"/>
  <c r="J34" i="8"/>
  <c r="O36" i="8" s="1" a="1"/>
  <c r="R39" i="8" s="1"/>
  <c r="J36" i="20"/>
  <c r="J37" i="20"/>
  <c r="J35" i="20"/>
  <c r="J38" i="20"/>
  <c r="J34" i="20"/>
  <c r="J3" i="59"/>
  <c r="J23" i="17"/>
  <c r="J38" i="18"/>
  <c r="J25" i="43"/>
  <c r="J36" i="43"/>
  <c r="O23" i="13" a="1"/>
  <c r="R27" i="13" s="1"/>
  <c r="J38" i="17"/>
  <c r="J34" i="17"/>
  <c r="J36" i="17"/>
  <c r="J24" i="23"/>
  <c r="J37" i="27"/>
  <c r="J37" i="17"/>
  <c r="J13" i="8"/>
  <c r="J3" i="42"/>
  <c r="O4" i="42" s="1" a="1"/>
  <c r="J24" i="26"/>
  <c r="J24" i="68"/>
  <c r="J36" i="70"/>
  <c r="J36" i="56"/>
  <c r="J35" i="23"/>
  <c r="J38" i="26"/>
  <c r="J25" i="20"/>
  <c r="J23" i="50"/>
  <c r="J4" i="22"/>
  <c r="J34" i="70"/>
  <c r="J35" i="59"/>
  <c r="J37" i="56"/>
  <c r="J37" i="23"/>
  <c r="J37" i="26"/>
  <c r="J36" i="27"/>
  <c r="J21" i="50"/>
  <c r="J3" i="22"/>
  <c r="J38" i="70"/>
  <c r="J36" i="59"/>
  <c r="J35" i="26"/>
  <c r="J35" i="34"/>
  <c r="J25" i="50"/>
  <c r="J5" i="47"/>
  <c r="J37" i="70"/>
  <c r="J37" i="59"/>
  <c r="J36" i="23"/>
  <c r="J34" i="26"/>
  <c r="J23" i="20"/>
  <c r="J24" i="50"/>
  <c r="J34" i="23"/>
  <c r="J23" i="23"/>
  <c r="J25" i="23"/>
  <c r="J22" i="23"/>
  <c r="O23" i="23" s="1" a="1"/>
  <c r="O23" i="23" s="1"/>
  <c r="R23" i="23" s="1"/>
  <c r="J34" i="22"/>
  <c r="J3" i="6"/>
  <c r="J4" i="6"/>
  <c r="J38" i="22"/>
  <c r="J35" i="22"/>
  <c r="J36" i="22"/>
  <c r="J13" i="22"/>
  <c r="J14" i="22"/>
  <c r="J15" i="22"/>
  <c r="J12" i="22"/>
  <c r="J13" i="6"/>
  <c r="J14" i="6"/>
  <c r="J12" i="6"/>
  <c r="J25" i="46"/>
  <c r="J24" i="46"/>
  <c r="J23" i="9"/>
  <c r="J22" i="9"/>
  <c r="J24" i="9"/>
  <c r="J24" i="47"/>
  <c r="J23" i="47"/>
  <c r="J25" i="9"/>
  <c r="J25" i="47"/>
  <c r="J22" i="47"/>
  <c r="J22" i="46"/>
  <c r="J21" i="46"/>
  <c r="J22" i="45"/>
  <c r="J21" i="45"/>
  <c r="J25" i="45"/>
  <c r="J24" i="45"/>
  <c r="J12" i="13"/>
  <c r="J14" i="13"/>
  <c r="J13" i="13"/>
  <c r="J15" i="9"/>
  <c r="J13" i="9"/>
  <c r="J14" i="9"/>
  <c r="J12" i="9"/>
  <c r="J12" i="47"/>
  <c r="J14" i="47"/>
  <c r="J13" i="47"/>
  <c r="J15" i="46"/>
  <c r="J12" i="46"/>
  <c r="J13" i="46"/>
  <c r="J12" i="45"/>
  <c r="J15" i="45"/>
  <c r="J13" i="45"/>
  <c r="J5" i="46"/>
  <c r="J3" i="47"/>
  <c r="J3" i="46"/>
  <c r="J5" i="45"/>
  <c r="J3" i="23"/>
  <c r="J5" i="23"/>
  <c r="J3" i="13"/>
  <c r="J5" i="13"/>
  <c r="L4" i="13" s="1"/>
  <c r="J4" i="9"/>
  <c r="J5" i="9"/>
  <c r="J3" i="9"/>
  <c r="J3" i="45"/>
  <c r="J22" i="42"/>
  <c r="J24" i="42"/>
  <c r="J22" i="41"/>
  <c r="J25" i="41"/>
  <c r="J23" i="41"/>
  <c r="J24" i="41"/>
  <c r="J34" i="39"/>
  <c r="O36" i="39" s="1" a="1"/>
  <c r="J23" i="39"/>
  <c r="J25" i="39"/>
  <c r="J34" i="42"/>
  <c r="J38" i="42"/>
  <c r="J37" i="42"/>
  <c r="J36" i="42"/>
  <c r="J36" i="41"/>
  <c r="J34" i="41"/>
  <c r="J37" i="41"/>
  <c r="J38" i="41"/>
  <c r="J22" i="39"/>
  <c r="J21" i="39"/>
  <c r="J25" i="38"/>
  <c r="J25" i="42"/>
  <c r="J21" i="42"/>
  <c r="J24" i="38"/>
  <c r="J22" i="38"/>
  <c r="J23" i="38"/>
  <c r="J37" i="60"/>
  <c r="J35" i="60"/>
  <c r="J36" i="60"/>
  <c r="J38" i="60"/>
  <c r="J34" i="60"/>
  <c r="J12" i="60"/>
  <c r="J13" i="42"/>
  <c r="J14" i="42"/>
  <c r="J15" i="42"/>
  <c r="J12" i="42"/>
  <c r="J13" i="41"/>
  <c r="J14" i="41"/>
  <c r="J15" i="41"/>
  <c r="J12" i="41"/>
  <c r="J12" i="39"/>
  <c r="J15" i="39"/>
  <c r="J14" i="39"/>
  <c r="J13" i="38"/>
  <c r="J14" i="38"/>
  <c r="J15" i="38"/>
  <c r="J12" i="38"/>
  <c r="J15" i="60"/>
  <c r="J14" i="60"/>
  <c r="J5" i="41"/>
  <c r="J3" i="41"/>
  <c r="J3" i="39"/>
  <c r="J5" i="60"/>
  <c r="J3" i="60"/>
  <c r="J5" i="39"/>
  <c r="J3" i="38"/>
  <c r="J5" i="38"/>
  <c r="J4" i="38"/>
  <c r="J34" i="56"/>
  <c r="O36" i="56" s="1" a="1"/>
  <c r="O36" i="56" s="1"/>
  <c r="R36" i="56" s="1"/>
  <c r="J12" i="58"/>
  <c r="J15" i="58"/>
  <c r="J14" i="58"/>
  <c r="J12" i="56"/>
  <c r="J15" i="56"/>
  <c r="J14" i="56"/>
  <c r="J5" i="58"/>
  <c r="J3" i="58"/>
  <c r="J4" i="56"/>
  <c r="J5" i="56"/>
  <c r="J3" i="56"/>
  <c r="J35" i="53"/>
  <c r="J36" i="53"/>
  <c r="J37" i="53"/>
  <c r="J38" i="53"/>
  <c r="J12" i="54"/>
  <c r="J15" i="54"/>
  <c r="J14" i="54"/>
  <c r="J15" i="53"/>
  <c r="J13" i="53"/>
  <c r="J14" i="53"/>
  <c r="J12" i="53"/>
  <c r="J5" i="54"/>
  <c r="J3" i="54"/>
  <c r="J4" i="53"/>
  <c r="J5" i="53"/>
  <c r="J3" i="53"/>
  <c r="J34" i="69"/>
  <c r="J36" i="69"/>
  <c r="J37" i="69"/>
  <c r="J35" i="69"/>
  <c r="J3" i="69"/>
  <c r="L5" i="69" s="1"/>
  <c r="J38" i="7"/>
  <c r="J34" i="7"/>
  <c r="J36" i="7"/>
  <c r="J35" i="7"/>
  <c r="J34" i="21"/>
  <c r="J35" i="21"/>
  <c r="J36" i="21"/>
  <c r="J37" i="21"/>
  <c r="J21" i="7"/>
  <c r="J14" i="8"/>
  <c r="J12" i="8"/>
  <c r="J13" i="50"/>
  <c r="J15" i="50"/>
  <c r="J12" i="50"/>
  <c r="J24" i="7"/>
  <c r="J25" i="7"/>
  <c r="J23" i="7"/>
  <c r="J24" i="21"/>
  <c r="J22" i="21"/>
  <c r="J25" i="21"/>
  <c r="J21" i="21"/>
  <c r="J14" i="7"/>
  <c r="J13" i="7"/>
  <c r="J12" i="7"/>
  <c r="J4" i="50"/>
  <c r="J5" i="50"/>
  <c r="J3" i="50"/>
  <c r="J4" i="8"/>
  <c r="J5" i="8"/>
  <c r="J3" i="8"/>
  <c r="J4" i="7"/>
  <c r="J5" i="7"/>
  <c r="J3" i="7"/>
  <c r="J12" i="21"/>
  <c r="J15" i="21"/>
  <c r="J14" i="21"/>
  <c r="J4" i="21"/>
  <c r="J5" i="21"/>
  <c r="J3" i="21"/>
  <c r="J38" i="19"/>
  <c r="J34" i="19"/>
  <c r="J35" i="19"/>
  <c r="J36" i="19"/>
  <c r="J38" i="16"/>
  <c r="J37" i="16"/>
  <c r="J34" i="16"/>
  <c r="J36" i="16"/>
  <c r="J24" i="20"/>
  <c r="J22" i="20"/>
  <c r="J23" i="19"/>
  <c r="J24" i="19"/>
  <c r="J25" i="19"/>
  <c r="J22" i="18"/>
  <c r="J23" i="18"/>
  <c r="J21" i="18"/>
  <c r="J24" i="18"/>
  <c r="J21" i="16"/>
  <c r="J22" i="16"/>
  <c r="J23" i="16"/>
  <c r="J24" i="16"/>
  <c r="J12" i="20"/>
  <c r="J14" i="20"/>
  <c r="J15" i="20"/>
  <c r="J12" i="19"/>
  <c r="O13" i="19" s="1" a="1"/>
  <c r="O13" i="19" s="1"/>
  <c r="R13" i="19" s="1"/>
  <c r="T13" i="19" s="1"/>
  <c r="V14" i="19" s="1"/>
  <c r="X14" i="19" s="1"/>
  <c r="J14" i="19"/>
  <c r="R15" i="19" s="1"/>
  <c r="J15" i="19"/>
  <c r="R16" i="19" s="1"/>
  <c r="J15" i="18"/>
  <c r="J14" i="18"/>
  <c r="J12" i="18"/>
  <c r="J13" i="17"/>
  <c r="J14" i="17"/>
  <c r="J15" i="17"/>
  <c r="J12" i="17"/>
  <c r="J15" i="16"/>
  <c r="J12" i="16"/>
  <c r="J13" i="16"/>
  <c r="J3" i="20"/>
  <c r="J5" i="20"/>
  <c r="J3" i="19"/>
  <c r="J4" i="19"/>
  <c r="J3" i="18"/>
  <c r="J5" i="18"/>
  <c r="J3" i="17"/>
  <c r="J5" i="17"/>
  <c r="L5" i="17" s="1"/>
  <c r="J3" i="16"/>
  <c r="L4" i="16" s="1"/>
  <c r="J5" i="16"/>
  <c r="J36" i="50"/>
  <c r="J35" i="50"/>
  <c r="J37" i="50"/>
  <c r="J38" i="50"/>
  <c r="J34" i="50"/>
  <c r="J23" i="8"/>
  <c r="J22" i="8"/>
  <c r="J24" i="8"/>
  <c r="J21" i="8"/>
  <c r="J25" i="8"/>
  <c r="J36" i="15"/>
  <c r="J34" i="15"/>
  <c r="J38" i="15"/>
  <c r="J37" i="15"/>
  <c r="J37" i="37"/>
  <c r="J38" i="37"/>
  <c r="J34" i="37"/>
  <c r="J36" i="37"/>
  <c r="J34" i="36"/>
  <c r="J38" i="36"/>
  <c r="J35" i="36"/>
  <c r="J22" i="14"/>
  <c r="J23" i="14"/>
  <c r="J25" i="14"/>
  <c r="J24" i="14"/>
  <c r="J15" i="15"/>
  <c r="J12" i="15"/>
  <c r="J14" i="15"/>
  <c r="J13" i="14"/>
  <c r="J14" i="14"/>
  <c r="J15" i="14"/>
  <c r="J12" i="14"/>
  <c r="J15" i="37"/>
  <c r="J13" i="37"/>
  <c r="J14" i="37"/>
  <c r="J12" i="37"/>
  <c r="J15" i="36"/>
  <c r="J14" i="36"/>
  <c r="J12" i="36"/>
  <c r="J4" i="15"/>
  <c r="J3" i="15"/>
  <c r="J23" i="15"/>
  <c r="J24" i="15"/>
  <c r="J21" i="15"/>
  <c r="J25" i="15"/>
  <c r="J4" i="14"/>
  <c r="J3" i="14"/>
  <c r="J4" i="37"/>
  <c r="J3" i="37"/>
  <c r="J37" i="14"/>
  <c r="J38" i="14"/>
  <c r="J35" i="14"/>
  <c r="J36" i="14"/>
  <c r="J34" i="14"/>
  <c r="J23" i="37"/>
  <c r="J22" i="37"/>
  <c r="J25" i="37"/>
  <c r="J21" i="37"/>
  <c r="J24" i="37"/>
  <c r="J4" i="36"/>
  <c r="J5" i="36"/>
  <c r="J3" i="36"/>
  <c r="J12" i="35"/>
  <c r="J14" i="35"/>
  <c r="J15" i="35"/>
  <c r="J5" i="35"/>
  <c r="J3" i="35"/>
  <c r="J24" i="36"/>
  <c r="J25" i="36"/>
  <c r="J23" i="36"/>
  <c r="J21" i="36"/>
  <c r="J35" i="35"/>
  <c r="J36" i="35"/>
  <c r="J38" i="35"/>
  <c r="J34" i="35"/>
  <c r="J34" i="34"/>
  <c r="J37" i="34"/>
  <c r="J38" i="34"/>
  <c r="J25" i="34"/>
  <c r="J22" i="34"/>
  <c r="J23" i="34"/>
  <c r="J21" i="34"/>
  <c r="J14" i="34"/>
  <c r="J13" i="34"/>
  <c r="J15" i="34"/>
  <c r="J5" i="34"/>
  <c r="J4" i="34"/>
  <c r="J3" i="34"/>
  <c r="J36" i="32"/>
  <c r="J37" i="32"/>
  <c r="J38" i="32"/>
  <c r="J34" i="32"/>
  <c r="J36" i="31"/>
  <c r="J21" i="32"/>
  <c r="J23" i="32"/>
  <c r="J24" i="31"/>
  <c r="J25" i="31"/>
  <c r="J23" i="31"/>
  <c r="J37" i="33"/>
  <c r="J38" i="33"/>
  <c r="J35" i="33"/>
  <c r="J34" i="33"/>
  <c r="J23" i="33"/>
  <c r="J22" i="33"/>
  <c r="J25" i="33"/>
  <c r="J13" i="33"/>
  <c r="J14" i="33"/>
  <c r="J15" i="33"/>
  <c r="J12" i="33"/>
  <c r="J14" i="32"/>
  <c r="J15" i="32"/>
  <c r="J12" i="32"/>
  <c r="O13" i="32" s="1" a="1"/>
  <c r="J22" i="32"/>
  <c r="J24" i="32"/>
  <c r="J35" i="31"/>
  <c r="J34" i="31"/>
  <c r="J37" i="31"/>
  <c r="J21" i="31"/>
  <c r="J13" i="31"/>
  <c r="J14" i="31"/>
  <c r="J15" i="31"/>
  <c r="J12" i="31"/>
  <c r="J4" i="33"/>
  <c r="J5" i="33"/>
  <c r="J3" i="33"/>
  <c r="J4" i="32"/>
  <c r="J5" i="32"/>
  <c r="J3" i="32"/>
  <c r="J3" i="31"/>
  <c r="J5" i="31"/>
  <c r="J36" i="30"/>
  <c r="J37" i="30"/>
  <c r="J35" i="30"/>
  <c r="J38" i="30"/>
  <c r="J34" i="29"/>
  <c r="J35" i="29"/>
  <c r="J36" i="29"/>
  <c r="J38" i="29"/>
  <c r="J25" i="30"/>
  <c r="J21" i="30"/>
  <c r="J22" i="30"/>
  <c r="J24" i="30"/>
  <c r="J12" i="30"/>
  <c r="J14" i="30"/>
  <c r="J13" i="30"/>
  <c r="J12" i="29"/>
  <c r="J15" i="29"/>
  <c r="J14" i="29"/>
  <c r="J4" i="30"/>
  <c r="J5" i="30"/>
  <c r="J3" i="30"/>
  <c r="J3" i="29"/>
  <c r="J5" i="29"/>
  <c r="J21" i="29"/>
  <c r="J22" i="29"/>
  <c r="J23" i="29"/>
  <c r="J25" i="29"/>
  <c r="J34" i="27"/>
  <c r="J21" i="28"/>
  <c r="J25" i="28"/>
  <c r="J24" i="28"/>
  <c r="J23" i="28"/>
  <c r="J36" i="28"/>
  <c r="J37" i="28"/>
  <c r="J38" i="28"/>
  <c r="J35" i="28"/>
  <c r="J34" i="28"/>
  <c r="J12" i="28"/>
  <c r="J13" i="28"/>
  <c r="J15" i="28"/>
  <c r="J3" i="28"/>
  <c r="J5" i="28"/>
  <c r="J14" i="27"/>
  <c r="J15" i="27"/>
  <c r="J13" i="27"/>
  <c r="J12" i="27"/>
  <c r="J22" i="27"/>
  <c r="J23" i="27"/>
  <c r="J24" i="27"/>
  <c r="J21" i="27"/>
  <c r="J3" i="27"/>
  <c r="J5" i="27"/>
  <c r="O36" i="26" a="1"/>
  <c r="J21" i="26"/>
  <c r="J22" i="26"/>
  <c r="J23" i="26"/>
  <c r="J12" i="26"/>
  <c r="J15" i="26"/>
  <c r="J14" i="26"/>
  <c r="J3" i="26"/>
  <c r="J5" i="26"/>
  <c r="J22" i="25"/>
  <c r="J23" i="25"/>
  <c r="J24" i="25"/>
  <c r="J25" i="25"/>
  <c r="J13" i="25"/>
  <c r="J14" i="25"/>
  <c r="J15" i="25"/>
  <c r="J12" i="25"/>
  <c r="O13" i="25" s="1" a="1"/>
  <c r="O13" i="25" s="1"/>
  <c r="R13" i="25" s="1"/>
  <c r="J3" i="25"/>
  <c r="J4" i="25"/>
  <c r="J35" i="25"/>
  <c r="J36" i="25"/>
  <c r="J37" i="25"/>
  <c r="J38" i="25"/>
  <c r="J35" i="24"/>
  <c r="J34" i="24"/>
  <c r="J38" i="24"/>
  <c r="J36" i="24"/>
  <c r="J21" i="24"/>
  <c r="J23" i="24"/>
  <c r="J24" i="24"/>
  <c r="J14" i="24"/>
  <c r="J15" i="24"/>
  <c r="J12" i="24"/>
  <c r="O13" i="24" s="1" a="1"/>
  <c r="J3" i="24"/>
  <c r="J5" i="24"/>
  <c r="R27" i="23"/>
  <c r="R25" i="23"/>
  <c r="R24" i="23"/>
  <c r="J13" i="23"/>
  <c r="J14" i="23"/>
  <c r="J15" i="23"/>
  <c r="J12" i="23"/>
  <c r="O13" i="23" s="1" a="1"/>
  <c r="O13" i="23" s="1"/>
  <c r="R13" i="23" s="1"/>
  <c r="J22" i="53"/>
  <c r="J23" i="53"/>
  <c r="J24" i="53"/>
  <c r="J25" i="53"/>
  <c r="J37" i="54"/>
  <c r="J38" i="54"/>
  <c r="J35" i="54"/>
  <c r="J34" i="54"/>
  <c r="O36" i="54" s="1" a="1"/>
  <c r="J36" i="54"/>
  <c r="J24" i="54"/>
  <c r="J23" i="54"/>
  <c r="J21" i="54"/>
  <c r="J25" i="54"/>
  <c r="J23" i="56"/>
  <c r="J22" i="56"/>
  <c r="J24" i="56"/>
  <c r="J25" i="56"/>
  <c r="J38" i="58"/>
  <c r="J37" i="58"/>
  <c r="J36" i="58"/>
  <c r="J35" i="58"/>
  <c r="J34" i="58"/>
  <c r="J23" i="58"/>
  <c r="J24" i="58"/>
  <c r="J25" i="58"/>
  <c r="J21" i="58"/>
  <c r="J35" i="38"/>
  <c r="J36" i="38"/>
  <c r="J37" i="38"/>
  <c r="J38" i="38"/>
  <c r="J34" i="38"/>
  <c r="R40" i="39"/>
  <c r="J36" i="46"/>
  <c r="J37" i="46"/>
  <c r="J38" i="46"/>
  <c r="J35" i="46"/>
  <c r="J36" i="47"/>
  <c r="J34" i="47"/>
  <c r="J35" i="47"/>
  <c r="J38" i="47"/>
  <c r="J35" i="9"/>
  <c r="J34" i="9"/>
  <c r="J37" i="9"/>
  <c r="J38" i="9"/>
  <c r="J38" i="13"/>
  <c r="J35" i="13"/>
  <c r="J36" i="13"/>
  <c r="J37" i="13"/>
  <c r="J25" i="6"/>
  <c r="J22" i="6"/>
  <c r="J21" i="6"/>
  <c r="J23" i="6"/>
  <c r="J23" i="22"/>
  <c r="J25" i="22"/>
  <c r="J22" i="22"/>
  <c r="J24" i="22"/>
  <c r="J21" i="22"/>
  <c r="J36" i="44"/>
  <c r="J37" i="44"/>
  <c r="J34" i="44"/>
  <c r="J38" i="44"/>
  <c r="J13" i="44"/>
  <c r="J14" i="44"/>
  <c r="J15" i="44"/>
  <c r="J12" i="44"/>
  <c r="J3" i="44"/>
  <c r="J5" i="44"/>
  <c r="J21" i="44"/>
  <c r="J22" i="44"/>
  <c r="J23" i="44"/>
  <c r="J24" i="44"/>
  <c r="J34" i="43"/>
  <c r="J35" i="43"/>
  <c r="J38" i="43"/>
  <c r="J22" i="43"/>
  <c r="J23" i="43"/>
  <c r="J24" i="43"/>
  <c r="J12" i="43"/>
  <c r="J15" i="43"/>
  <c r="J14" i="43"/>
  <c r="J4" i="43"/>
  <c r="J5" i="43"/>
  <c r="J3" i="43"/>
  <c r="J38" i="40"/>
  <c r="J36" i="40"/>
  <c r="J37" i="40"/>
  <c r="J34" i="40"/>
  <c r="J12" i="40"/>
  <c r="J15" i="40"/>
  <c r="J14" i="40"/>
  <c r="J5" i="40"/>
  <c r="J4" i="40"/>
  <c r="J3" i="40"/>
  <c r="J22" i="40"/>
  <c r="J23" i="40"/>
  <c r="J24" i="40"/>
  <c r="J25" i="40"/>
  <c r="J21" i="40"/>
  <c r="J21" i="60"/>
  <c r="J23" i="60"/>
  <c r="J24" i="60"/>
  <c r="J22" i="60"/>
  <c r="J22" i="59"/>
  <c r="J23" i="59"/>
  <c r="J25" i="59"/>
  <c r="J12" i="59"/>
  <c r="J15" i="59"/>
  <c r="J14" i="59"/>
  <c r="J4" i="59"/>
  <c r="J22" i="57"/>
  <c r="J21" i="57"/>
  <c r="J35" i="57"/>
  <c r="J36" i="57"/>
  <c r="J34" i="57"/>
  <c r="J37" i="57"/>
  <c r="J13" i="57"/>
  <c r="J14" i="57"/>
  <c r="J15" i="57"/>
  <c r="J12" i="57"/>
  <c r="J4" i="57"/>
  <c r="J5" i="57"/>
  <c r="J3" i="57"/>
  <c r="J14" i="52"/>
  <c r="J15" i="52"/>
  <c r="J13" i="52"/>
  <c r="J12" i="52"/>
  <c r="J3" i="52"/>
  <c r="J5" i="52"/>
  <c r="J35" i="52"/>
  <c r="J36" i="52"/>
  <c r="J37" i="52"/>
  <c r="J38" i="52"/>
  <c r="J34" i="52"/>
  <c r="J24" i="52"/>
  <c r="J22" i="52"/>
  <c r="J21" i="52"/>
  <c r="J25" i="52"/>
  <c r="J23" i="52"/>
  <c r="J38" i="51"/>
  <c r="J35" i="51"/>
  <c r="J36" i="51"/>
  <c r="J34" i="51"/>
  <c r="J22" i="51"/>
  <c r="J24" i="51"/>
  <c r="J25" i="51"/>
  <c r="J23" i="51"/>
  <c r="J13" i="51"/>
  <c r="J14" i="51"/>
  <c r="J15" i="51"/>
  <c r="J12" i="51"/>
  <c r="J5" i="51"/>
  <c r="J4" i="51"/>
  <c r="J3" i="51"/>
  <c r="J13" i="70"/>
  <c r="J14" i="70"/>
  <c r="J15" i="70"/>
  <c r="J12" i="70"/>
  <c r="J4" i="70"/>
  <c r="J5" i="70"/>
  <c r="J3" i="70"/>
  <c r="J22" i="69"/>
  <c r="J21" i="69"/>
  <c r="J24" i="69"/>
  <c r="J25" i="69"/>
  <c r="J12" i="69"/>
  <c r="J14" i="69"/>
  <c r="J13" i="69"/>
  <c r="J4" i="69"/>
  <c r="J21" i="68"/>
  <c r="J23" i="68"/>
  <c r="J25" i="68"/>
  <c r="J15" i="68"/>
  <c r="J14" i="68"/>
  <c r="J13" i="68"/>
  <c r="J4" i="68"/>
  <c r="J5" i="68"/>
  <c r="J3" i="68"/>
  <c r="J36" i="68"/>
  <c r="J34" i="68"/>
  <c r="J35" i="68"/>
  <c r="J38" i="68"/>
  <c r="J37" i="67"/>
  <c r="J35" i="67"/>
  <c r="J38" i="67"/>
  <c r="J36" i="67"/>
  <c r="J23" i="67"/>
  <c r="J24" i="67"/>
  <c r="J25" i="67"/>
  <c r="J12" i="67"/>
  <c r="J15" i="67"/>
  <c r="J14" i="67"/>
  <c r="J3" i="67"/>
  <c r="J5" i="67"/>
  <c r="J34" i="66"/>
  <c r="J35" i="66"/>
  <c r="J36" i="66"/>
  <c r="J38" i="66"/>
  <c r="J23" i="66"/>
  <c r="J24" i="66"/>
  <c r="J22" i="66"/>
  <c r="J21" i="66"/>
  <c r="J15" i="66"/>
  <c r="J13" i="66"/>
  <c r="J14" i="66"/>
  <c r="J12" i="66"/>
  <c r="J4" i="66"/>
  <c r="J5" i="66"/>
  <c r="J3" i="66"/>
  <c r="J13" i="65"/>
  <c r="J14" i="65"/>
  <c r="J15" i="65"/>
  <c r="J12" i="65"/>
  <c r="J4" i="65"/>
  <c r="J5" i="65"/>
  <c r="J3" i="65"/>
  <c r="J36" i="65"/>
  <c r="J37" i="65"/>
  <c r="J38" i="65"/>
  <c r="J34" i="65"/>
  <c r="O36" i="65" s="1" a="1"/>
  <c r="J22" i="65"/>
  <c r="J24" i="65"/>
  <c r="J25" i="65"/>
  <c r="J21" i="65"/>
  <c r="J34" i="64"/>
  <c r="J35" i="64"/>
  <c r="J36" i="64"/>
  <c r="J37" i="64"/>
  <c r="J13" i="64"/>
  <c r="J14" i="64"/>
  <c r="J15" i="64"/>
  <c r="J12" i="64"/>
  <c r="J4" i="64"/>
  <c r="J3" i="64"/>
  <c r="J23" i="64"/>
  <c r="J24" i="64"/>
  <c r="J25" i="64"/>
  <c r="J21" i="64"/>
  <c r="J22" i="64"/>
  <c r="J25" i="63"/>
  <c r="J22" i="63"/>
  <c r="J36" i="63"/>
  <c r="J35" i="63"/>
  <c r="J37" i="63"/>
  <c r="J34" i="63"/>
  <c r="J21" i="63"/>
  <c r="J24" i="63"/>
  <c r="J12" i="63"/>
  <c r="J15" i="63"/>
  <c r="J14" i="63"/>
  <c r="J5" i="63"/>
  <c r="J3" i="63"/>
  <c r="J36" i="61"/>
  <c r="J37" i="61"/>
  <c r="J38" i="61"/>
  <c r="J34" i="61"/>
  <c r="J35" i="61"/>
  <c r="J25" i="61"/>
  <c r="J24" i="61"/>
  <c r="J21" i="61"/>
  <c r="J23" i="61"/>
  <c r="J14" i="61"/>
  <c r="J15" i="61"/>
  <c r="J12" i="61"/>
  <c r="J13" i="61"/>
  <c r="J3" i="61"/>
  <c r="J34" i="62"/>
  <c r="J38" i="62"/>
  <c r="J35" i="62"/>
  <c r="J36" i="62"/>
  <c r="J24" i="62"/>
  <c r="J25" i="62"/>
  <c r="J22" i="62"/>
  <c r="J21" i="62"/>
  <c r="J15" i="62"/>
  <c r="J14" i="62"/>
  <c r="J13" i="62"/>
  <c r="J3" i="62"/>
  <c r="J5" i="62"/>
  <c r="L5" i="62" s="1"/>
  <c r="K3" i="61" l="1"/>
  <c r="L3" i="61" s="1"/>
  <c r="B44" i="61" s="1"/>
  <c r="R38" i="18"/>
  <c r="R39" i="18"/>
  <c r="R27" i="17"/>
  <c r="O23" i="17"/>
  <c r="R23" i="17" s="1"/>
  <c r="R24" i="17"/>
  <c r="R26" i="17"/>
  <c r="R25" i="17"/>
  <c r="T23" i="17" s="1"/>
  <c r="V24" i="17" s="1"/>
  <c r="X24" i="17" s="1"/>
  <c r="O36" i="45"/>
  <c r="R36" i="45" s="1"/>
  <c r="T36" i="45" s="1"/>
  <c r="V37" i="45" s="1"/>
  <c r="X37" i="45" s="1"/>
  <c r="R40" i="45"/>
  <c r="R37" i="45"/>
  <c r="R37" i="6"/>
  <c r="R39" i="6"/>
  <c r="R38" i="6"/>
  <c r="R26" i="13"/>
  <c r="O13" i="8" a="1"/>
  <c r="R14" i="8" s="1"/>
  <c r="O36" i="20" a="1"/>
  <c r="R39" i="20" s="1"/>
  <c r="O23" i="61" a="1"/>
  <c r="O23" i="61" s="1"/>
  <c r="R23" i="61" s="1"/>
  <c r="L5" i="42"/>
  <c r="O36" i="17" a="1"/>
  <c r="R37" i="17" s="1"/>
  <c r="L4" i="62"/>
  <c r="R24" i="13"/>
  <c r="O23" i="13"/>
  <c r="R23" i="13" s="1"/>
  <c r="J21" i="35"/>
  <c r="O23" i="35" s="1" a="1"/>
  <c r="J25" i="35"/>
  <c r="J22" i="35"/>
  <c r="R25" i="13"/>
  <c r="J23" i="57"/>
  <c r="L4" i="69"/>
  <c r="L3" i="70"/>
  <c r="J24" i="57"/>
  <c r="O23" i="57" s="1" a="1"/>
  <c r="L5" i="16"/>
  <c r="L3" i="13"/>
  <c r="J24" i="35"/>
  <c r="J23" i="35"/>
  <c r="O4" i="42"/>
  <c r="R4" i="42" s="1"/>
  <c r="R5" i="42"/>
  <c r="R6" i="42"/>
  <c r="T4" i="42" s="1"/>
  <c r="V5" i="42" s="1"/>
  <c r="X5" i="42" s="1"/>
  <c r="O4" i="61" a="1"/>
  <c r="O4" i="61" s="1"/>
  <c r="R4" i="61" s="1"/>
  <c r="O13" i="37" a="1"/>
  <c r="O13" i="37" s="1"/>
  <c r="R13" i="37" s="1"/>
  <c r="O13" i="56" a="1"/>
  <c r="O13" i="56" s="1"/>
  <c r="R13" i="56" s="1"/>
  <c r="L5" i="6"/>
  <c r="L4" i="17"/>
  <c r="O36" i="24" a="1"/>
  <c r="R40" i="24" s="1"/>
  <c r="L5" i="65"/>
  <c r="L4" i="70"/>
  <c r="O13" i="14" a="1"/>
  <c r="O13" i="14" s="1"/>
  <c r="R13" i="14" s="1"/>
  <c r="O36" i="37" a="1"/>
  <c r="O36" i="37" s="1"/>
  <c r="R36" i="37" s="1"/>
  <c r="R40" i="8"/>
  <c r="L3" i="16"/>
  <c r="L3" i="69"/>
  <c r="L5" i="13"/>
  <c r="L4" i="42"/>
  <c r="L5" i="61"/>
  <c r="B53" i="61" s="1"/>
  <c r="L5" i="52"/>
  <c r="L3" i="62"/>
  <c r="O36" i="51" a="1"/>
  <c r="R39" i="51" s="1"/>
  <c r="O23" i="64" a="1"/>
  <c r="L4" i="65"/>
  <c r="O23" i="39" a="1"/>
  <c r="R24" i="39" s="1"/>
  <c r="O13" i="6" a="1"/>
  <c r="O36" i="23" a="1"/>
  <c r="O36" i="23" s="1"/>
  <c r="R36" i="23" s="1"/>
  <c r="O36" i="59" a="1"/>
  <c r="R39" i="59" s="1"/>
  <c r="L3" i="42"/>
  <c r="O23" i="33" a="1"/>
  <c r="O23" i="33" s="1"/>
  <c r="R23" i="33" s="1"/>
  <c r="L5" i="70"/>
  <c r="O13" i="51" a="1"/>
  <c r="O13" i="51" s="1"/>
  <c r="R13" i="51" s="1"/>
  <c r="O23" i="63" a="1"/>
  <c r="O13" i="66" a="1"/>
  <c r="O13" i="66" s="1"/>
  <c r="R13" i="66" s="1"/>
  <c r="R38" i="45"/>
  <c r="O13" i="36" a="1"/>
  <c r="O13" i="36" s="1"/>
  <c r="R13" i="36" s="1"/>
  <c r="O36" i="8"/>
  <c r="R36" i="8" s="1"/>
  <c r="R39" i="45"/>
  <c r="R26" i="23"/>
  <c r="O36" i="31" a="1"/>
  <c r="R38" i="31" s="1"/>
  <c r="O36" i="32" a="1"/>
  <c r="O36" i="34" a="1"/>
  <c r="O36" i="34" s="1"/>
  <c r="R36" i="34" s="1"/>
  <c r="L3" i="17"/>
  <c r="L4" i="20"/>
  <c r="L4" i="61"/>
  <c r="B48" i="61" s="1"/>
  <c r="O36" i="39"/>
  <c r="R36" i="39" s="1"/>
  <c r="R37" i="39"/>
  <c r="O13" i="64" a="1"/>
  <c r="O13" i="64" s="1"/>
  <c r="R13" i="64" s="1"/>
  <c r="O4" i="65" a="1"/>
  <c r="O4" i="65" s="1"/>
  <c r="R4" i="65" s="1"/>
  <c r="L3" i="65"/>
  <c r="L4" i="25"/>
  <c r="O4" i="27" a="1"/>
  <c r="R6" i="27" s="1"/>
  <c r="O23" i="31" a="1"/>
  <c r="R25" i="31" s="1"/>
  <c r="R15" i="32"/>
  <c r="O13" i="70" a="1"/>
  <c r="O13" i="70" s="1"/>
  <c r="R13" i="70" s="1"/>
  <c r="R16" i="51"/>
  <c r="O4" i="24" a="1"/>
  <c r="O4" i="30" a="1"/>
  <c r="O4" i="30" s="1"/>
  <c r="R4" i="30" s="1"/>
  <c r="O4" i="34" a="1"/>
  <c r="O4" i="50" a="1"/>
  <c r="O4" i="50" s="1"/>
  <c r="R4" i="50" s="1"/>
  <c r="O4" i="52" a="1"/>
  <c r="R6" i="52" s="1"/>
  <c r="R16" i="32"/>
  <c r="O4" i="35" a="1"/>
  <c r="L3" i="35"/>
  <c r="O4" i="67" a="1"/>
  <c r="R6" i="67" s="1"/>
  <c r="O13" i="24"/>
  <c r="R13" i="24" s="1"/>
  <c r="R14" i="24"/>
  <c r="O36" i="27" a="1"/>
  <c r="R14" i="51"/>
  <c r="L4" i="59"/>
  <c r="O4" i="40" a="1"/>
  <c r="O4" i="40" s="1"/>
  <c r="R4" i="40" s="1"/>
  <c r="L4" i="30"/>
  <c r="O4" i="37" a="1"/>
  <c r="R5" i="37" s="1"/>
  <c r="O13" i="16" a="1"/>
  <c r="R14" i="16" s="1"/>
  <c r="O36" i="17"/>
  <c r="R36" i="17" s="1"/>
  <c r="R40" i="17"/>
  <c r="R38" i="17"/>
  <c r="L5" i="21"/>
  <c r="O13" i="50" a="1"/>
  <c r="R16" i="50" s="1"/>
  <c r="O4" i="41" a="1"/>
  <c r="R6" i="41" s="1"/>
  <c r="L3" i="41"/>
  <c r="O13" i="45" a="1"/>
  <c r="R16" i="45" s="1"/>
  <c r="R15" i="6"/>
  <c r="O36" i="26"/>
  <c r="R36" i="26" s="1"/>
  <c r="R39" i="26"/>
  <c r="R40" i="26"/>
  <c r="L4" i="7"/>
  <c r="O4" i="54" a="1"/>
  <c r="R6" i="54" s="1"/>
  <c r="O4" i="58" a="1"/>
  <c r="R6" i="58" s="1"/>
  <c r="O23" i="39"/>
  <c r="R23" i="39" s="1"/>
  <c r="R25" i="39"/>
  <c r="O23" i="62" a="1"/>
  <c r="R24" i="62" s="1"/>
  <c r="O4" i="63" a="1"/>
  <c r="L4" i="63"/>
  <c r="O23" i="58" a="1"/>
  <c r="R16" i="16"/>
  <c r="O36" i="18"/>
  <c r="R36" i="18" s="1"/>
  <c r="R40" i="18"/>
  <c r="R37" i="18"/>
  <c r="O23" i="21" a="1"/>
  <c r="O13" i="53" a="1"/>
  <c r="O13" i="53" s="1"/>
  <c r="R13" i="53" s="1"/>
  <c r="R39" i="53"/>
  <c r="R27" i="39"/>
  <c r="O4" i="23" a="1"/>
  <c r="L3" i="23"/>
  <c r="R14" i="6"/>
  <c r="R5" i="6"/>
  <c r="O36" i="6"/>
  <c r="R36" i="6" s="1"/>
  <c r="R40" i="6"/>
  <c r="O4" i="44" a="1"/>
  <c r="R6" i="44" s="1"/>
  <c r="L5" i="26"/>
  <c r="O13" i="32"/>
  <c r="R13" i="32" s="1"/>
  <c r="R14" i="32"/>
  <c r="O4" i="38" a="1"/>
  <c r="O4" i="38" s="1"/>
  <c r="R4" i="38" s="1"/>
  <c r="O4" i="9" a="1"/>
  <c r="O4" i="9" s="1"/>
  <c r="R4" i="9" s="1"/>
  <c r="R39" i="24"/>
  <c r="O36" i="31"/>
  <c r="R36" i="31" s="1"/>
  <c r="R40" i="31"/>
  <c r="O23" i="70"/>
  <c r="R23" i="70" s="1"/>
  <c r="R26" i="70"/>
  <c r="R27" i="70"/>
  <c r="R24" i="70"/>
  <c r="R40" i="42"/>
  <c r="O4" i="68" a="1"/>
  <c r="O4" i="68" s="1"/>
  <c r="R4" i="68" s="1"/>
  <c r="R14" i="66"/>
  <c r="O23" i="44" a="1"/>
  <c r="O23" i="44" s="1"/>
  <c r="R23" i="44" s="1"/>
  <c r="R38" i="39"/>
  <c r="R15" i="24"/>
  <c r="R15" i="25"/>
  <c r="R38" i="26"/>
  <c r="O4" i="36" a="1"/>
  <c r="O4" i="36" s="1"/>
  <c r="R4" i="36" s="1"/>
  <c r="L3" i="36"/>
  <c r="L4" i="37"/>
  <c r="R39" i="39"/>
  <c r="R37" i="26"/>
  <c r="O4" i="28" a="1"/>
  <c r="L3" i="28"/>
  <c r="R6" i="36"/>
  <c r="O4" i="14" a="1"/>
  <c r="O36" i="36" a="1"/>
  <c r="R37" i="36" s="1"/>
  <c r="R39" i="17"/>
  <c r="O23" i="8" a="1"/>
  <c r="R24" i="8" s="1"/>
  <c r="O36" i="63" a="1"/>
  <c r="R37" i="63" s="1"/>
  <c r="O13" i="65" a="1"/>
  <c r="R14" i="65" s="1"/>
  <c r="R15" i="66"/>
  <c r="O23" i="66" a="1"/>
  <c r="R24" i="66" s="1"/>
  <c r="O23" i="67" a="1"/>
  <c r="R26" i="67" s="1"/>
  <c r="L4" i="68"/>
  <c r="R15" i="51"/>
  <c r="O4" i="57" a="1"/>
  <c r="O4" i="57" s="1"/>
  <c r="R4" i="57" s="1"/>
  <c r="L3" i="57"/>
  <c r="O4" i="43" a="1"/>
  <c r="O4" i="43" s="1"/>
  <c r="R4" i="43" s="1"/>
  <c r="L5" i="44"/>
  <c r="O36" i="47" a="1"/>
  <c r="R39" i="47" s="1"/>
  <c r="R16" i="24"/>
  <c r="R37" i="24"/>
  <c r="R16" i="25"/>
  <c r="L5" i="31"/>
  <c r="O4" i="33" a="1"/>
  <c r="O4" i="33" s="1"/>
  <c r="R4" i="33" s="1"/>
  <c r="R39" i="31"/>
  <c r="O36" i="14" a="1"/>
  <c r="O36" i="14" s="1"/>
  <c r="R36" i="14" s="1"/>
  <c r="R5" i="14"/>
  <c r="L4" i="14"/>
  <c r="O4" i="15" a="1"/>
  <c r="R5" i="15" s="1"/>
  <c r="O4" i="18" a="1"/>
  <c r="L4" i="8"/>
  <c r="R14" i="50"/>
  <c r="O4" i="45" a="1"/>
  <c r="O4" i="45" s="1"/>
  <c r="R4" i="45" s="1"/>
  <c r="R16" i="9"/>
  <c r="O4" i="6" a="1"/>
  <c r="R37" i="34"/>
  <c r="O23" i="50" a="1"/>
  <c r="R27" i="50" s="1"/>
  <c r="O4" i="46" a="1"/>
  <c r="R16" i="66"/>
  <c r="O13" i="44" a="1"/>
  <c r="O13" i="44" s="1"/>
  <c r="R13" i="44" s="1"/>
  <c r="R14" i="25"/>
  <c r="T13" i="25" s="1"/>
  <c r="V14" i="25" s="1"/>
  <c r="X14" i="25" s="1"/>
  <c r="O23" i="27" a="1"/>
  <c r="R27" i="27" s="1"/>
  <c r="O13" i="27" a="1"/>
  <c r="O13" i="27" s="1"/>
  <c r="R13" i="27" s="1"/>
  <c r="O13" i="28" a="1"/>
  <c r="O23" i="29" a="1"/>
  <c r="R25" i="29" s="1"/>
  <c r="O4" i="32" a="1"/>
  <c r="O4" i="32" s="1"/>
  <c r="R4" i="32" s="1"/>
  <c r="L4" i="33"/>
  <c r="R37" i="31"/>
  <c r="O23" i="36" a="1"/>
  <c r="R25" i="36" s="1"/>
  <c r="O23" i="37" a="1"/>
  <c r="R26" i="37" s="1"/>
  <c r="R37" i="8"/>
  <c r="O4" i="19" a="1"/>
  <c r="O36" i="7" a="1"/>
  <c r="R38" i="7" s="1"/>
  <c r="O4" i="53" a="1"/>
  <c r="O4" i="53" s="1"/>
  <c r="R4" i="53" s="1"/>
  <c r="R16" i="53"/>
  <c r="O4" i="56" a="1"/>
  <c r="R5" i="56" s="1"/>
  <c r="L5" i="39"/>
  <c r="O13" i="38" a="1"/>
  <c r="O13" i="38" s="1"/>
  <c r="R13" i="38" s="1"/>
  <c r="O36" i="60" a="1"/>
  <c r="O36" i="60" s="1"/>
  <c r="R36" i="60" s="1"/>
  <c r="O23" i="42" a="1"/>
  <c r="O4" i="47" a="1"/>
  <c r="R6" i="47" s="1"/>
  <c r="L3" i="47"/>
  <c r="T23" i="23"/>
  <c r="V24" i="23" s="1"/>
  <c r="X24" i="23" s="1"/>
  <c r="O36" i="57" a="1"/>
  <c r="R40" i="57" s="1"/>
  <c r="R37" i="62"/>
  <c r="O4" i="64" a="1"/>
  <c r="R5" i="64" s="1"/>
  <c r="O4" i="51" a="1"/>
  <c r="O4" i="51" s="1"/>
  <c r="R4" i="51" s="1"/>
  <c r="O13" i="40" a="1"/>
  <c r="R15" i="40" s="1"/>
  <c r="R14" i="27"/>
  <c r="L5" i="29"/>
  <c r="O13" i="31" a="1"/>
  <c r="O13" i="31" s="1"/>
  <c r="R13" i="31" s="1"/>
  <c r="R39" i="32"/>
  <c r="O23" i="34" a="1"/>
  <c r="R24" i="35"/>
  <c r="R38" i="8"/>
  <c r="R6" i="20"/>
  <c r="L5" i="20"/>
  <c r="O36" i="16" a="1"/>
  <c r="R38" i="16" s="1"/>
  <c r="R40" i="7"/>
  <c r="O4" i="60" a="1"/>
  <c r="R6" i="60" s="1"/>
  <c r="R6" i="46"/>
  <c r="L5" i="46"/>
  <c r="R26" i="50"/>
  <c r="O36" i="70" a="1"/>
  <c r="L4" i="64"/>
  <c r="O4" i="66" a="1"/>
  <c r="O4" i="66" s="1"/>
  <c r="R4" i="66" s="1"/>
  <c r="L3" i="66"/>
  <c r="O36" i="68" a="1"/>
  <c r="R38" i="68" s="1"/>
  <c r="L4" i="51"/>
  <c r="O36" i="40" a="1"/>
  <c r="R37" i="29"/>
  <c r="R16" i="36"/>
  <c r="O13" i="18" a="1"/>
  <c r="O13" i="7" a="1"/>
  <c r="R16" i="7" s="1"/>
  <c r="R39" i="21"/>
  <c r="L4" i="53"/>
  <c r="R16" i="54"/>
  <c r="L4" i="56"/>
  <c r="R39" i="42"/>
  <c r="R25" i="20"/>
  <c r="O4" i="22" a="1"/>
  <c r="O36" i="22" a="1"/>
  <c r="R37" i="22" s="1"/>
  <c r="O23" i="22" a="1"/>
  <c r="O23" i="22" s="1"/>
  <c r="R23" i="22" s="1"/>
  <c r="O13" i="22" a="1"/>
  <c r="O13" i="22" s="1"/>
  <c r="R13" i="22" s="1"/>
  <c r="O23" i="6" a="1"/>
  <c r="O23" i="6" s="1"/>
  <c r="R23" i="6" s="1"/>
  <c r="O36" i="13" a="1"/>
  <c r="T23" i="13"/>
  <c r="V24" i="13" s="1"/>
  <c r="X24" i="13" s="1"/>
  <c r="O13" i="13" a="1"/>
  <c r="R14" i="13" s="1"/>
  <c r="O36" i="9" a="1"/>
  <c r="O36" i="9" s="1"/>
  <c r="R36" i="9" s="1"/>
  <c r="O23" i="9" a="1"/>
  <c r="O23" i="9" s="1"/>
  <c r="R23" i="9" s="1"/>
  <c r="O13" i="9" a="1"/>
  <c r="O13" i="9" s="1"/>
  <c r="R13" i="9" s="1"/>
  <c r="O23" i="47" a="1"/>
  <c r="O23" i="47" s="1"/>
  <c r="R23" i="47" s="1"/>
  <c r="O13" i="47" a="1"/>
  <c r="R14" i="47" s="1"/>
  <c r="O36" i="46" a="1"/>
  <c r="O23" i="46" a="1"/>
  <c r="R26" i="46" s="1"/>
  <c r="O13" i="46" a="1"/>
  <c r="R16" i="46" s="1"/>
  <c r="O23" i="45" a="1"/>
  <c r="R27" i="45" s="1"/>
  <c r="O4" i="13" a="1"/>
  <c r="R6" i="13" s="1"/>
  <c r="O36" i="42" a="1"/>
  <c r="O13" i="42" a="1"/>
  <c r="O36" i="41" a="1"/>
  <c r="R40" i="41" s="1"/>
  <c r="O23" i="41" a="1"/>
  <c r="O23" i="41" s="1"/>
  <c r="R23" i="41" s="1"/>
  <c r="O13" i="41" a="1"/>
  <c r="O13" i="41" s="1"/>
  <c r="R13" i="41" s="1"/>
  <c r="O13" i="39" a="1"/>
  <c r="O36" i="38" a="1"/>
  <c r="O36" i="38" s="1"/>
  <c r="R36" i="38" s="1"/>
  <c r="O23" i="38" a="1"/>
  <c r="O23" i="38" s="1"/>
  <c r="R23" i="38" s="1"/>
  <c r="O23" i="60" a="1"/>
  <c r="O23" i="60" s="1"/>
  <c r="R23" i="60" s="1"/>
  <c r="O13" i="60" a="1"/>
  <c r="O4" i="39" a="1"/>
  <c r="R6" i="39" s="1"/>
  <c r="R38" i="56"/>
  <c r="R39" i="56"/>
  <c r="R40" i="56"/>
  <c r="R37" i="56"/>
  <c r="O36" i="58" a="1"/>
  <c r="O36" i="58" s="1"/>
  <c r="R36" i="58" s="1"/>
  <c r="O23" i="56" a="1"/>
  <c r="O23" i="56" s="1"/>
  <c r="R23" i="56" s="1"/>
  <c r="O13" i="58" a="1"/>
  <c r="R15" i="58" s="1"/>
  <c r="O13" i="57" a="1"/>
  <c r="O13" i="57" s="1"/>
  <c r="R13" i="57" s="1"/>
  <c r="O36" i="53" a="1"/>
  <c r="O36" i="53" s="1"/>
  <c r="R36" i="53" s="1"/>
  <c r="O36" i="52" a="1"/>
  <c r="O36" i="52" s="1"/>
  <c r="R36" i="52" s="1"/>
  <c r="O23" i="54" a="1"/>
  <c r="O23" i="54" s="1"/>
  <c r="R23" i="54" s="1"/>
  <c r="O23" i="53" a="1"/>
  <c r="R27" i="53" s="1"/>
  <c r="O23" i="52" a="1"/>
  <c r="O23" i="52" s="1"/>
  <c r="R23" i="52" s="1"/>
  <c r="O13" i="54" a="1"/>
  <c r="R15" i="54" s="1"/>
  <c r="O13" i="52" a="1"/>
  <c r="O13" i="52" s="1"/>
  <c r="R13" i="52" s="1"/>
  <c r="O36" i="69" a="1"/>
  <c r="R37" i="69" s="1"/>
  <c r="O23" i="69" a="1"/>
  <c r="O23" i="69" s="1"/>
  <c r="R23" i="69" s="1"/>
  <c r="O13" i="69" a="1"/>
  <c r="O13" i="69" s="1"/>
  <c r="R13" i="69" s="1"/>
  <c r="O4" i="70" a="1"/>
  <c r="O4" i="70" s="1"/>
  <c r="R4" i="70" s="1"/>
  <c r="O23" i="65" a="1"/>
  <c r="O23" i="65" s="1"/>
  <c r="R23" i="65" s="1"/>
  <c r="T23" i="65" s="1"/>
  <c r="V24" i="65" s="1"/>
  <c r="X24" i="65" s="1"/>
  <c r="O36" i="21" a="1"/>
  <c r="R37" i="21" s="1"/>
  <c r="O36" i="50" a="1"/>
  <c r="O36" i="50" s="1"/>
  <c r="R36" i="50" s="1"/>
  <c r="O23" i="7" a="1"/>
  <c r="R26" i="7" s="1"/>
  <c r="O13" i="7"/>
  <c r="R13" i="7" s="1"/>
  <c r="O13" i="21" a="1"/>
  <c r="O4" i="8" a="1"/>
  <c r="O4" i="8" s="1"/>
  <c r="R4" i="8" s="1"/>
  <c r="O4" i="7" a="1"/>
  <c r="O4" i="7" s="1"/>
  <c r="R4" i="7" s="1"/>
  <c r="O4" i="21" a="1"/>
  <c r="O4" i="21" s="1"/>
  <c r="R4" i="21" s="1"/>
  <c r="O36" i="19" a="1"/>
  <c r="R40" i="19" s="1"/>
  <c r="O23" i="20" a="1"/>
  <c r="O23" i="20" s="1"/>
  <c r="R23" i="20" s="1"/>
  <c r="O23" i="19" a="1"/>
  <c r="R26" i="19" s="1"/>
  <c r="O23" i="18" a="1"/>
  <c r="R24" i="18" s="1"/>
  <c r="O4" i="17" a="1"/>
  <c r="R6" i="17"/>
  <c r="O13" i="17" a="1"/>
  <c r="O13" i="17" s="1"/>
  <c r="R13" i="17" s="1"/>
  <c r="O23" i="16" a="1"/>
  <c r="O13" i="20" a="1"/>
  <c r="R16" i="20" s="1"/>
  <c r="O4" i="20" a="1"/>
  <c r="O4" i="16" a="1"/>
  <c r="O4" i="16" s="1"/>
  <c r="R4" i="16" s="1"/>
  <c r="R38" i="50"/>
  <c r="R37" i="50"/>
  <c r="O23" i="8"/>
  <c r="R23" i="8" s="1"/>
  <c r="O36" i="15" a="1"/>
  <c r="R39" i="15" s="1"/>
  <c r="O36" i="35" a="1"/>
  <c r="R37" i="35" s="1"/>
  <c r="O23" i="15" a="1"/>
  <c r="O23" i="15" s="1"/>
  <c r="R23" i="15" s="1"/>
  <c r="O23" i="14" a="1"/>
  <c r="O23" i="14" s="1"/>
  <c r="R23" i="14" s="1"/>
  <c r="O13" i="15" a="1"/>
  <c r="R16" i="15" s="1"/>
  <c r="O13" i="35" a="1"/>
  <c r="R27" i="37"/>
  <c r="R25" i="37"/>
  <c r="O23" i="37"/>
  <c r="R23" i="37" s="1"/>
  <c r="O23" i="36"/>
  <c r="R23" i="36" s="1"/>
  <c r="R24" i="36"/>
  <c r="R26" i="36"/>
  <c r="R27" i="36"/>
  <c r="O13" i="34" a="1"/>
  <c r="O13" i="34" s="1"/>
  <c r="R13" i="34" s="1"/>
  <c r="O36" i="33" a="1"/>
  <c r="R40" i="33" s="1"/>
  <c r="O23" i="32" a="1"/>
  <c r="O13" i="33" a="1"/>
  <c r="O4" i="31" a="1"/>
  <c r="O36" i="30" a="1"/>
  <c r="O36" i="30" s="1"/>
  <c r="R36" i="30" s="1"/>
  <c r="O36" i="29" a="1"/>
  <c r="R38" i="29" s="1"/>
  <c r="O23" i="30" a="1"/>
  <c r="O23" i="30" s="1"/>
  <c r="R23" i="30" s="1"/>
  <c r="R25" i="30"/>
  <c r="R24" i="30"/>
  <c r="R26" i="30"/>
  <c r="O13" i="30" a="1"/>
  <c r="O13" i="29" a="1"/>
  <c r="R15" i="29" s="1"/>
  <c r="O4" i="29" a="1"/>
  <c r="R6" i="29" s="1"/>
  <c r="O36" i="28" a="1"/>
  <c r="O23" i="28" a="1"/>
  <c r="R26" i="28" s="1"/>
  <c r="O23" i="27"/>
  <c r="R23" i="27" s="1"/>
  <c r="R25" i="27"/>
  <c r="O23" i="26" a="1"/>
  <c r="O13" i="26" a="1"/>
  <c r="R15" i="26" s="1"/>
  <c r="O4" i="26" a="1"/>
  <c r="R6" i="26" s="1"/>
  <c r="O36" i="25" a="1"/>
  <c r="O23" i="25" a="1"/>
  <c r="O4" i="25" a="1"/>
  <c r="R5" i="25" s="1"/>
  <c r="O23" i="24" a="1"/>
  <c r="R26" i="24" s="1"/>
  <c r="R16" i="23"/>
  <c r="R15" i="23"/>
  <c r="R14" i="23"/>
  <c r="R16" i="65"/>
  <c r="R26" i="69"/>
  <c r="R14" i="69"/>
  <c r="O36" i="54"/>
  <c r="R36" i="54" s="1"/>
  <c r="R39" i="54"/>
  <c r="R37" i="54"/>
  <c r="R40" i="54"/>
  <c r="R38" i="54"/>
  <c r="R26" i="54"/>
  <c r="R14" i="57"/>
  <c r="R15" i="57"/>
  <c r="R6" i="57"/>
  <c r="R37" i="38"/>
  <c r="R37" i="47"/>
  <c r="R40" i="9"/>
  <c r="R37" i="9"/>
  <c r="R38" i="9"/>
  <c r="R27" i="22"/>
  <c r="O36" i="44" a="1"/>
  <c r="R39" i="44" s="1"/>
  <c r="O36" i="43" a="1"/>
  <c r="O23" i="43" a="1"/>
  <c r="O13" i="43" a="1"/>
  <c r="R15" i="43" s="1"/>
  <c r="O23" i="40" a="1"/>
  <c r="O23" i="40" s="1"/>
  <c r="R23" i="40" s="1"/>
  <c r="R24" i="40"/>
  <c r="R25" i="40"/>
  <c r="O23" i="59" a="1"/>
  <c r="R24" i="59" s="1"/>
  <c r="O13" i="59" a="1"/>
  <c r="R16" i="59" s="1"/>
  <c r="O4" i="59" a="1"/>
  <c r="R5" i="59" s="1"/>
  <c r="O23" i="51" a="1"/>
  <c r="R27" i="51" s="1"/>
  <c r="R40" i="51"/>
  <c r="O4" i="69" a="1"/>
  <c r="O23" i="68" a="1"/>
  <c r="O13" i="68" a="1"/>
  <c r="R40" i="68"/>
  <c r="O36" i="68"/>
  <c r="R36" i="68" s="1"/>
  <c r="O36" i="67" a="1"/>
  <c r="O36" i="67" s="1"/>
  <c r="R36" i="67" s="1"/>
  <c r="O13" i="67" a="1"/>
  <c r="O36" i="66" a="1"/>
  <c r="R40" i="66" s="1"/>
  <c r="R40" i="65"/>
  <c r="R39" i="65"/>
  <c r="R38" i="65"/>
  <c r="R37" i="65"/>
  <c r="O36" i="65"/>
  <c r="R36" i="65" s="1"/>
  <c r="R27" i="65"/>
  <c r="R26" i="65"/>
  <c r="R25" i="65"/>
  <c r="R24" i="65"/>
  <c r="O36" i="64" a="1"/>
  <c r="R37" i="64" s="1"/>
  <c r="R16" i="64"/>
  <c r="R15" i="64"/>
  <c r="O23" i="64"/>
  <c r="R23" i="64" s="1"/>
  <c r="R24" i="64"/>
  <c r="R27" i="64"/>
  <c r="R26" i="64"/>
  <c r="R25" i="64"/>
  <c r="O23" i="63"/>
  <c r="R23" i="63" s="1"/>
  <c r="R26" i="63"/>
  <c r="R25" i="63"/>
  <c r="R27" i="63"/>
  <c r="R24" i="63"/>
  <c r="O13" i="63" a="1"/>
  <c r="R16" i="63" s="1"/>
  <c r="O36" i="61" a="1"/>
  <c r="O36" i="61" s="1"/>
  <c r="R36" i="61" s="1"/>
  <c r="R24" i="61"/>
  <c r="R26" i="61"/>
  <c r="R25" i="61"/>
  <c r="R27" i="61"/>
  <c r="O13" i="61" a="1"/>
  <c r="O13" i="61" s="1"/>
  <c r="R13" i="61" s="1"/>
  <c r="O36" i="62" a="1"/>
  <c r="R25" i="62"/>
  <c r="R26" i="62"/>
  <c r="R27" i="62"/>
  <c r="O13" i="62" a="1"/>
  <c r="O4" i="62" a="1"/>
  <c r="R5" i="61" l="1"/>
  <c r="R6" i="61"/>
  <c r="R38" i="69"/>
  <c r="O23" i="35"/>
  <c r="R23" i="35" s="1"/>
  <c r="T23" i="35" s="1"/>
  <c r="V24" i="35" s="1"/>
  <c r="X24" i="35" s="1"/>
  <c r="R25" i="35"/>
  <c r="R38" i="30"/>
  <c r="R38" i="20"/>
  <c r="O36" i="51"/>
  <c r="R36" i="51" s="1"/>
  <c r="T36" i="51" s="1"/>
  <c r="V37" i="51" s="1"/>
  <c r="X37" i="51" s="1"/>
  <c r="L4" i="43"/>
  <c r="L4" i="32"/>
  <c r="R40" i="37"/>
  <c r="R5" i="32"/>
  <c r="T4" i="32" s="1"/>
  <c r="V5" i="32" s="1"/>
  <c r="X5" i="32" s="1"/>
  <c r="R16" i="14"/>
  <c r="T13" i="66"/>
  <c r="V14" i="66" s="1"/>
  <c r="X14" i="66" s="1"/>
  <c r="R6" i="40"/>
  <c r="L5" i="14"/>
  <c r="R38" i="23"/>
  <c r="T36" i="23" s="1"/>
  <c r="V37" i="23" s="1"/>
  <c r="X37" i="23" s="1"/>
  <c r="R26" i="31"/>
  <c r="O36" i="20"/>
  <c r="R36" i="20" s="1"/>
  <c r="R37" i="20"/>
  <c r="R27" i="35"/>
  <c r="R26" i="33"/>
  <c r="R37" i="68"/>
  <c r="T36" i="68" s="1"/>
  <c r="V37" i="68" s="1"/>
  <c r="X37" i="68" s="1"/>
  <c r="R27" i="46"/>
  <c r="R27" i="33"/>
  <c r="L5" i="63"/>
  <c r="R40" i="20"/>
  <c r="R5" i="43"/>
  <c r="L3" i="18"/>
  <c r="R26" i="35"/>
  <c r="R14" i="52"/>
  <c r="T13" i="52" s="1"/>
  <c r="V14" i="52" s="1"/>
  <c r="X14" i="52" s="1"/>
  <c r="R26" i="8"/>
  <c r="R16" i="58"/>
  <c r="L4" i="46"/>
  <c r="R38" i="37"/>
  <c r="R5" i="36"/>
  <c r="R39" i="23"/>
  <c r="R16" i="8"/>
  <c r="L3" i="21"/>
  <c r="L4" i="40"/>
  <c r="R24" i="33"/>
  <c r="T13" i="51"/>
  <c r="V14" i="51" s="1"/>
  <c r="X14" i="51" s="1"/>
  <c r="L5" i="24"/>
  <c r="R37" i="51"/>
  <c r="R5" i="52"/>
  <c r="R15" i="52"/>
  <c r="L4" i="9"/>
  <c r="R16" i="29"/>
  <c r="R14" i="53"/>
  <c r="T13" i="53" s="1"/>
  <c r="V14" i="53" s="1"/>
  <c r="X14" i="53" s="1"/>
  <c r="R16" i="52"/>
  <c r="R39" i="50"/>
  <c r="R14" i="45"/>
  <c r="R14" i="36"/>
  <c r="R37" i="37"/>
  <c r="T36" i="37" s="1"/>
  <c r="V37" i="37" s="1"/>
  <c r="X37" i="37" s="1"/>
  <c r="R24" i="52"/>
  <c r="R25" i="52"/>
  <c r="R15" i="8"/>
  <c r="T13" i="8" s="1"/>
  <c r="V14" i="8" s="1"/>
  <c r="X14" i="8" s="1"/>
  <c r="R38" i="51"/>
  <c r="R25" i="44"/>
  <c r="R14" i="7"/>
  <c r="T13" i="7" s="1"/>
  <c r="V14" i="7" s="1"/>
  <c r="X14" i="7" s="1"/>
  <c r="R15" i="14"/>
  <c r="R6" i="32"/>
  <c r="L5" i="50"/>
  <c r="L5" i="35"/>
  <c r="L5" i="38"/>
  <c r="R16" i="37"/>
  <c r="R39" i="37"/>
  <c r="O13" i="8"/>
  <c r="R13" i="8" s="1"/>
  <c r="R15" i="59"/>
  <c r="L5" i="58"/>
  <c r="R25" i="33"/>
  <c r="L5" i="34"/>
  <c r="R39" i="57"/>
  <c r="R39" i="30"/>
  <c r="L5" i="67"/>
  <c r="L5" i="27"/>
  <c r="R14" i="37"/>
  <c r="R15" i="7"/>
  <c r="L5" i="60"/>
  <c r="R6" i="7"/>
  <c r="T36" i="8"/>
  <c r="V37" i="8" s="1"/>
  <c r="X37" i="8" s="1"/>
  <c r="R26" i="52"/>
  <c r="R24" i="60"/>
  <c r="R26" i="15"/>
  <c r="R27" i="8"/>
  <c r="R14" i="64"/>
  <c r="T13" i="64" s="1"/>
  <c r="V14" i="64" s="1"/>
  <c r="X14" i="64" s="1"/>
  <c r="R39" i="68"/>
  <c r="R27" i="52"/>
  <c r="R26" i="60"/>
  <c r="R16" i="57"/>
  <c r="R25" i="8"/>
  <c r="L3" i="22"/>
  <c r="R14" i="14"/>
  <c r="T13" i="14" s="1"/>
  <c r="V14" i="14" s="1"/>
  <c r="X14" i="14" s="1"/>
  <c r="R15" i="36"/>
  <c r="T13" i="36" s="1"/>
  <c r="V14" i="36" s="1"/>
  <c r="X14" i="36" s="1"/>
  <c r="R15" i="13"/>
  <c r="R6" i="50"/>
  <c r="R6" i="38"/>
  <c r="L3" i="15"/>
  <c r="O36" i="59"/>
  <c r="R36" i="59" s="1"/>
  <c r="R15" i="37"/>
  <c r="T13" i="37" s="1"/>
  <c r="V14" i="37" s="1"/>
  <c r="X14" i="37" s="1"/>
  <c r="L4" i="19"/>
  <c r="L4" i="6"/>
  <c r="L3" i="54"/>
  <c r="L3" i="20"/>
  <c r="R39" i="33"/>
  <c r="L5" i="33"/>
  <c r="R15" i="15"/>
  <c r="L3" i="39"/>
  <c r="R27" i="44"/>
  <c r="R5" i="57"/>
  <c r="T4" i="57" s="1"/>
  <c r="V5" i="57" s="1"/>
  <c r="X5" i="57" s="1"/>
  <c r="O4" i="52"/>
  <c r="R4" i="52" s="1"/>
  <c r="T4" i="52" s="1"/>
  <c r="V5" i="52" s="1"/>
  <c r="X5" i="52" s="1"/>
  <c r="R16" i="69"/>
  <c r="R27" i="30"/>
  <c r="R38" i="22"/>
  <c r="R16" i="31"/>
  <c r="R16" i="44"/>
  <c r="R15" i="63"/>
  <c r="R16" i="41"/>
  <c r="L3" i="45"/>
  <c r="L4" i="45"/>
  <c r="R37" i="7"/>
  <c r="L3" i="33"/>
  <c r="L5" i="36"/>
  <c r="O36" i="24"/>
  <c r="R36" i="24" s="1"/>
  <c r="R38" i="66"/>
  <c r="R25" i="19"/>
  <c r="L5" i="68"/>
  <c r="L3" i="58"/>
  <c r="R25" i="50"/>
  <c r="R6" i="21"/>
  <c r="L3" i="37"/>
  <c r="L3" i="67"/>
  <c r="L5" i="51"/>
  <c r="R38" i="44"/>
  <c r="L4" i="66"/>
  <c r="L3" i="8"/>
  <c r="R37" i="23"/>
  <c r="R40" i="23"/>
  <c r="L3" i="31"/>
  <c r="L3" i="59"/>
  <c r="L4" i="57"/>
  <c r="L3" i="46"/>
  <c r="R14" i="34"/>
  <c r="R39" i="64"/>
  <c r="R40" i="22"/>
  <c r="R6" i="51"/>
  <c r="L3" i="30"/>
  <c r="R40" i="34"/>
  <c r="L5" i="47"/>
  <c r="L3" i="29"/>
  <c r="O13" i="6"/>
  <c r="R13" i="6" s="1"/>
  <c r="T13" i="6" s="1"/>
  <c r="V14" i="6" s="1"/>
  <c r="X14" i="6" s="1"/>
  <c r="R16" i="6"/>
  <c r="L5" i="57"/>
  <c r="L4" i="26"/>
  <c r="L4" i="29"/>
  <c r="L3" i="9"/>
  <c r="L5" i="41"/>
  <c r="L5" i="18"/>
  <c r="L3" i="63"/>
  <c r="R38" i="24"/>
  <c r="T36" i="24" s="1"/>
  <c r="V37" i="24" s="1"/>
  <c r="X37" i="24" s="1"/>
  <c r="L5" i="43"/>
  <c r="L3" i="25"/>
  <c r="L4" i="39"/>
  <c r="L4" i="27"/>
  <c r="L4" i="31"/>
  <c r="L5" i="8"/>
  <c r="R15" i="31"/>
  <c r="R15" i="9"/>
  <c r="R40" i="53"/>
  <c r="R5" i="30"/>
  <c r="R27" i="19"/>
  <c r="L3" i="50"/>
  <c r="O36" i="32"/>
  <c r="R36" i="32" s="1"/>
  <c r="R37" i="32"/>
  <c r="L4" i="54"/>
  <c r="L5" i="64"/>
  <c r="L4" i="67"/>
  <c r="L5" i="15"/>
  <c r="L4" i="23"/>
  <c r="L4" i="35"/>
  <c r="L5" i="56"/>
  <c r="R24" i="14"/>
  <c r="L5" i="53"/>
  <c r="L3" i="32"/>
  <c r="R24" i="38"/>
  <c r="R24" i="22"/>
  <c r="R6" i="45"/>
  <c r="L3" i="56"/>
  <c r="R40" i="38"/>
  <c r="R14" i="70"/>
  <c r="R27" i="38"/>
  <c r="R16" i="27"/>
  <c r="R5" i="9"/>
  <c r="R25" i="7"/>
  <c r="L3" i="51"/>
  <c r="R25" i="9"/>
  <c r="L5" i="9"/>
  <c r="L4" i="36"/>
  <c r="L3" i="43"/>
  <c r="R38" i="59"/>
  <c r="L3" i="68"/>
  <c r="R14" i="38"/>
  <c r="L3" i="38"/>
  <c r="L4" i="38"/>
  <c r="L4" i="21"/>
  <c r="L5" i="54"/>
  <c r="R15" i="27"/>
  <c r="L3" i="24"/>
  <c r="L4" i="15"/>
  <c r="L5" i="22"/>
  <c r="L4" i="58"/>
  <c r="L4" i="24"/>
  <c r="L4" i="28"/>
  <c r="R5" i="45"/>
  <c r="L5" i="32"/>
  <c r="R14" i="56"/>
  <c r="T36" i="65"/>
  <c r="V37" i="65" s="1"/>
  <c r="X37" i="65" s="1"/>
  <c r="R25" i="22"/>
  <c r="R27" i="15"/>
  <c r="R39" i="38"/>
  <c r="R15" i="70"/>
  <c r="R24" i="15"/>
  <c r="L4" i="50"/>
  <c r="R6" i="9"/>
  <c r="T4" i="9" s="1"/>
  <c r="V5" i="9" s="1"/>
  <c r="X5" i="9" s="1"/>
  <c r="R25" i="28"/>
  <c r="L3" i="6"/>
  <c r="R37" i="59"/>
  <c r="L3" i="14"/>
  <c r="L5" i="28"/>
  <c r="L5" i="30"/>
  <c r="R5" i="38"/>
  <c r="L5" i="23"/>
  <c r="R40" i="44"/>
  <c r="L3" i="34"/>
  <c r="L5" i="66"/>
  <c r="L4" i="34"/>
  <c r="L5" i="59"/>
  <c r="L4" i="44"/>
  <c r="L3" i="7"/>
  <c r="L4" i="47"/>
  <c r="L5" i="45"/>
  <c r="L5" i="19"/>
  <c r="R38" i="57"/>
  <c r="O36" i="47"/>
  <c r="R36" i="47" s="1"/>
  <c r="R5" i="53"/>
  <c r="R26" i="22"/>
  <c r="R15" i="38"/>
  <c r="R25" i="41"/>
  <c r="R16" i="56"/>
  <c r="R37" i="52"/>
  <c r="R39" i="9"/>
  <c r="R38" i="38"/>
  <c r="R16" i="70"/>
  <c r="R26" i="27"/>
  <c r="R25" i="15"/>
  <c r="T23" i="15" s="1"/>
  <c r="V24" i="15" s="1"/>
  <c r="X24" i="15" s="1"/>
  <c r="R40" i="50"/>
  <c r="L5" i="7"/>
  <c r="R38" i="32"/>
  <c r="L3" i="60"/>
  <c r="R5" i="50"/>
  <c r="L3" i="64"/>
  <c r="L4" i="22"/>
  <c r="L3" i="53"/>
  <c r="L3" i="19"/>
  <c r="R40" i="32"/>
  <c r="R25" i="51"/>
  <c r="R15" i="53"/>
  <c r="R39" i="34"/>
  <c r="L5" i="40"/>
  <c r="R40" i="59"/>
  <c r="T36" i="26"/>
  <c r="V37" i="26" s="1"/>
  <c r="X37" i="26" s="1"/>
  <c r="R38" i="34"/>
  <c r="T36" i="34" s="1"/>
  <c r="V37" i="34" s="1"/>
  <c r="X37" i="34" s="1"/>
  <c r="R6" i="30"/>
  <c r="R37" i="53"/>
  <c r="T36" i="53" s="1"/>
  <c r="V37" i="53" s="1"/>
  <c r="X37" i="53" s="1"/>
  <c r="L3" i="44"/>
  <c r="R24" i="45"/>
  <c r="R15" i="56"/>
  <c r="R5" i="40"/>
  <c r="R26" i="39"/>
  <c r="R5" i="7"/>
  <c r="L3" i="40"/>
  <c r="L3" i="52"/>
  <c r="L4" i="52"/>
  <c r="L3" i="27"/>
  <c r="R24" i="51"/>
  <c r="L4" i="60"/>
  <c r="L4" i="41"/>
  <c r="L3" i="26"/>
  <c r="L5" i="25"/>
  <c r="L5" i="37"/>
  <c r="L4" i="18"/>
  <c r="O13" i="60"/>
  <c r="R13" i="60" s="1"/>
  <c r="R14" i="60"/>
  <c r="R16" i="60"/>
  <c r="R15" i="60"/>
  <c r="R24" i="58"/>
  <c r="R25" i="58"/>
  <c r="R26" i="58"/>
  <c r="O23" i="42"/>
  <c r="R23" i="42" s="1"/>
  <c r="R25" i="42"/>
  <c r="R27" i="42"/>
  <c r="R24" i="42"/>
  <c r="O36" i="25"/>
  <c r="R36" i="25" s="1"/>
  <c r="R39" i="25"/>
  <c r="R40" i="25"/>
  <c r="R38" i="25"/>
  <c r="R37" i="25"/>
  <c r="O36" i="28"/>
  <c r="R36" i="28" s="1"/>
  <c r="R38" i="28"/>
  <c r="R37" i="28"/>
  <c r="R39" i="28"/>
  <c r="R40" i="28"/>
  <c r="R26" i="42"/>
  <c r="O23" i="68"/>
  <c r="R23" i="68" s="1"/>
  <c r="R26" i="68"/>
  <c r="R24" i="68"/>
  <c r="R25" i="68"/>
  <c r="R27" i="68"/>
  <c r="O13" i="42"/>
  <c r="R13" i="42" s="1"/>
  <c r="R14" i="42"/>
  <c r="R15" i="42"/>
  <c r="R16" i="42"/>
  <c r="O4" i="35"/>
  <c r="R4" i="35" s="1"/>
  <c r="R5" i="35"/>
  <c r="R6" i="35"/>
  <c r="O23" i="25"/>
  <c r="R23" i="25" s="1"/>
  <c r="R24" i="25"/>
  <c r="R25" i="25"/>
  <c r="R27" i="25"/>
  <c r="R26" i="25"/>
  <c r="O23" i="16"/>
  <c r="R23" i="16" s="1"/>
  <c r="R27" i="16"/>
  <c r="R25" i="16"/>
  <c r="R24" i="16"/>
  <c r="O4" i="34"/>
  <c r="R4" i="34" s="1"/>
  <c r="R5" i="34"/>
  <c r="R6" i="34"/>
  <c r="O36" i="35"/>
  <c r="R36" i="35" s="1"/>
  <c r="R38" i="35"/>
  <c r="R39" i="35"/>
  <c r="R40" i="35"/>
  <c r="O13" i="65"/>
  <c r="R13" i="65" s="1"/>
  <c r="R15" i="65"/>
  <c r="R26" i="16"/>
  <c r="O4" i="23"/>
  <c r="R4" i="23" s="1"/>
  <c r="R5" i="23"/>
  <c r="R6" i="23"/>
  <c r="O23" i="53"/>
  <c r="R23" i="53" s="1"/>
  <c r="R25" i="53"/>
  <c r="R24" i="53"/>
  <c r="R26" i="53"/>
  <c r="O36" i="46"/>
  <c r="R36" i="46" s="1"/>
  <c r="R40" i="46"/>
  <c r="R39" i="46"/>
  <c r="R37" i="46"/>
  <c r="R38" i="46"/>
  <c r="O36" i="43"/>
  <c r="R36" i="43" s="1"/>
  <c r="R39" i="43"/>
  <c r="R38" i="43"/>
  <c r="R40" i="43"/>
  <c r="R37" i="43"/>
  <c r="R27" i="58"/>
  <c r="O4" i="31"/>
  <c r="R4" i="31" s="1"/>
  <c r="R5" i="31"/>
  <c r="R6" i="31"/>
  <c r="O36" i="40"/>
  <c r="R36" i="40" s="1"/>
  <c r="R37" i="40"/>
  <c r="R38" i="40"/>
  <c r="R40" i="40"/>
  <c r="R39" i="40"/>
  <c r="O23" i="21"/>
  <c r="R23" i="21" s="1"/>
  <c r="R25" i="21"/>
  <c r="R26" i="21"/>
  <c r="R24" i="21"/>
  <c r="R27" i="21"/>
  <c r="O36" i="13"/>
  <c r="R36" i="13" s="1"/>
  <c r="R39" i="13"/>
  <c r="R40" i="13"/>
  <c r="R37" i="13"/>
  <c r="R38" i="13"/>
  <c r="O23" i="43"/>
  <c r="R23" i="43" s="1"/>
  <c r="R27" i="43"/>
  <c r="R25" i="43"/>
  <c r="R24" i="43"/>
  <c r="R26" i="43"/>
  <c r="O13" i="67"/>
  <c r="R13" i="67" s="1"/>
  <c r="R14" i="67"/>
  <c r="R16" i="67"/>
  <c r="R15" i="67"/>
  <c r="O13" i="68"/>
  <c r="R13" i="68" s="1"/>
  <c r="R14" i="68"/>
  <c r="R15" i="68"/>
  <c r="R16" i="68"/>
  <c r="O23" i="51"/>
  <c r="R23" i="51" s="1"/>
  <c r="R26" i="51"/>
  <c r="O23" i="58"/>
  <c r="R23" i="58" s="1"/>
  <c r="O13" i="33"/>
  <c r="R13" i="33" s="1"/>
  <c r="R16" i="33"/>
  <c r="R14" i="33"/>
  <c r="R15" i="33"/>
  <c r="O4" i="22"/>
  <c r="R4" i="22" s="1"/>
  <c r="R6" i="22"/>
  <c r="R5" i="22"/>
  <c r="O36" i="70"/>
  <c r="R36" i="70" s="1"/>
  <c r="R38" i="70"/>
  <c r="R37" i="70"/>
  <c r="R40" i="70"/>
  <c r="R39" i="70"/>
  <c r="O23" i="34"/>
  <c r="R23" i="34" s="1"/>
  <c r="R26" i="34"/>
  <c r="R24" i="34"/>
  <c r="R27" i="34"/>
  <c r="R25" i="34"/>
  <c r="O4" i="56"/>
  <c r="R4" i="56" s="1"/>
  <c r="R6" i="56"/>
  <c r="R26" i="29"/>
  <c r="R24" i="29"/>
  <c r="O23" i="29"/>
  <c r="R23" i="29" s="1"/>
  <c r="R27" i="29"/>
  <c r="O4" i="24"/>
  <c r="R4" i="24" s="1"/>
  <c r="R5" i="24"/>
  <c r="R6" i="66"/>
  <c r="O36" i="42"/>
  <c r="R36" i="42" s="1"/>
  <c r="R37" i="42"/>
  <c r="O4" i="26"/>
  <c r="R4" i="26" s="1"/>
  <c r="R5" i="26"/>
  <c r="O13" i="18"/>
  <c r="R13" i="18" s="1"/>
  <c r="R14" i="18"/>
  <c r="R14" i="22"/>
  <c r="O13" i="28"/>
  <c r="R13" i="28" s="1"/>
  <c r="R15" i="28"/>
  <c r="O4" i="6"/>
  <c r="R4" i="6" s="1"/>
  <c r="R6" i="6"/>
  <c r="R5" i="68"/>
  <c r="R6" i="8"/>
  <c r="O4" i="63"/>
  <c r="R4" i="63" s="1"/>
  <c r="R5" i="63"/>
  <c r="T23" i="39"/>
  <c r="V24" i="39" s="1"/>
  <c r="X24" i="39" s="1"/>
  <c r="R39" i="60"/>
  <c r="R14" i="44"/>
  <c r="T13" i="44" s="1"/>
  <c r="V14" i="44" s="1"/>
  <c r="X14" i="44" s="1"/>
  <c r="O23" i="62"/>
  <c r="R23" i="62" s="1"/>
  <c r="O13" i="59"/>
  <c r="R13" i="59" s="1"/>
  <c r="R14" i="59"/>
  <c r="R27" i="40"/>
  <c r="R26" i="44"/>
  <c r="R27" i="69"/>
  <c r="T13" i="23"/>
  <c r="V14" i="23" s="1"/>
  <c r="X14" i="23" s="1"/>
  <c r="O13" i="26"/>
  <c r="R13" i="26" s="1"/>
  <c r="R14" i="26"/>
  <c r="O36" i="33"/>
  <c r="R36" i="33" s="1"/>
  <c r="R38" i="33"/>
  <c r="R39" i="14"/>
  <c r="T4" i="7"/>
  <c r="V5" i="7" s="1"/>
  <c r="X5" i="7" s="1"/>
  <c r="T36" i="50"/>
  <c r="V37" i="50" s="1"/>
  <c r="X37" i="50" s="1"/>
  <c r="O36" i="69"/>
  <c r="R36" i="69" s="1"/>
  <c r="R40" i="69"/>
  <c r="T36" i="56"/>
  <c r="V37" i="56" s="1"/>
  <c r="X37" i="56" s="1"/>
  <c r="T23" i="22"/>
  <c r="V24" i="22" s="1"/>
  <c r="X24" i="22" s="1"/>
  <c r="R14" i="41"/>
  <c r="T13" i="41" s="1"/>
  <c r="V14" i="41" s="1"/>
  <c r="X14" i="41" s="1"/>
  <c r="R38" i="42"/>
  <c r="R25" i="14"/>
  <c r="O4" i="47"/>
  <c r="R4" i="47" s="1"/>
  <c r="R5" i="47"/>
  <c r="T13" i="27"/>
  <c r="V14" i="27" s="1"/>
  <c r="X14" i="27" s="1"/>
  <c r="R16" i="22"/>
  <c r="R24" i="9"/>
  <c r="O23" i="67"/>
  <c r="R23" i="67" s="1"/>
  <c r="R27" i="67"/>
  <c r="R24" i="67"/>
  <c r="R25" i="67"/>
  <c r="O4" i="44"/>
  <c r="R4" i="44" s="1"/>
  <c r="R5" i="44"/>
  <c r="R26" i="9"/>
  <c r="R37" i="67"/>
  <c r="R15" i="18"/>
  <c r="R14" i="28"/>
  <c r="R26" i="47"/>
  <c r="T36" i="17"/>
  <c r="V37" i="17" s="1"/>
  <c r="X37" i="17" s="1"/>
  <c r="T36" i="39"/>
  <c r="V37" i="39" s="1"/>
  <c r="X37" i="39" s="1"/>
  <c r="O23" i="31"/>
  <c r="R23" i="31" s="1"/>
  <c r="R24" i="31"/>
  <c r="R27" i="31"/>
  <c r="O4" i="18"/>
  <c r="R4" i="18" s="1"/>
  <c r="R5" i="18"/>
  <c r="O36" i="36"/>
  <c r="R36" i="36" s="1"/>
  <c r="R39" i="36"/>
  <c r="R38" i="36"/>
  <c r="R40" i="36"/>
  <c r="R37" i="60"/>
  <c r="T13" i="24"/>
  <c r="V14" i="24" s="1"/>
  <c r="X14" i="24" s="1"/>
  <c r="O23" i="32"/>
  <c r="R23" i="32" s="1"/>
  <c r="R27" i="32"/>
  <c r="R25" i="32"/>
  <c r="O23" i="7"/>
  <c r="R23" i="7" s="1"/>
  <c r="R24" i="7"/>
  <c r="O36" i="62"/>
  <c r="R36" i="62" s="1"/>
  <c r="R39" i="62"/>
  <c r="O23" i="26"/>
  <c r="R23" i="26" s="1"/>
  <c r="R24" i="26"/>
  <c r="R26" i="26"/>
  <c r="R27" i="26"/>
  <c r="R25" i="26"/>
  <c r="O13" i="35"/>
  <c r="R13" i="35" s="1"/>
  <c r="R14" i="35"/>
  <c r="R27" i="47"/>
  <c r="R38" i="67"/>
  <c r="R38" i="64"/>
  <c r="O4" i="19"/>
  <c r="R4" i="19" s="1"/>
  <c r="R6" i="19"/>
  <c r="O4" i="28"/>
  <c r="R4" i="28" s="1"/>
  <c r="R5" i="28"/>
  <c r="R25" i="38"/>
  <c r="O4" i="58"/>
  <c r="R4" i="58" s="1"/>
  <c r="R5" i="58"/>
  <c r="R40" i="52"/>
  <c r="O36" i="57"/>
  <c r="R36" i="57" s="1"/>
  <c r="R26" i="40"/>
  <c r="R24" i="44"/>
  <c r="R25" i="6"/>
  <c r="R38" i="47"/>
  <c r="T36" i="47" s="1"/>
  <c r="V37" i="47" s="1"/>
  <c r="X37" i="47" s="1"/>
  <c r="R25" i="54"/>
  <c r="T36" i="54"/>
  <c r="V37" i="54" s="1"/>
  <c r="X37" i="54" s="1"/>
  <c r="R25" i="69"/>
  <c r="T23" i="30"/>
  <c r="V24" i="30" s="1"/>
  <c r="X24" i="30" s="1"/>
  <c r="R40" i="14"/>
  <c r="O13" i="15"/>
  <c r="R13" i="15" s="1"/>
  <c r="R14" i="15"/>
  <c r="O4" i="20"/>
  <c r="R4" i="20" s="1"/>
  <c r="R5" i="20"/>
  <c r="O23" i="18"/>
  <c r="R23" i="18" s="1"/>
  <c r="R27" i="18"/>
  <c r="O23" i="45"/>
  <c r="R23" i="45" s="1"/>
  <c r="R25" i="45"/>
  <c r="T36" i="9"/>
  <c r="V37" i="9" s="1"/>
  <c r="X37" i="9" s="1"/>
  <c r="R26" i="45"/>
  <c r="R27" i="7"/>
  <c r="R15" i="47"/>
  <c r="R40" i="60"/>
  <c r="O36" i="16"/>
  <c r="R36" i="16" s="1"/>
  <c r="R37" i="16"/>
  <c r="R39" i="16"/>
  <c r="R15" i="22"/>
  <c r="R16" i="26"/>
  <c r="R5" i="8"/>
  <c r="R16" i="34"/>
  <c r="O4" i="14"/>
  <c r="R4" i="14" s="1"/>
  <c r="R6" i="14"/>
  <c r="T4" i="36"/>
  <c r="V5" i="36" s="1"/>
  <c r="X5" i="36" s="1"/>
  <c r="T36" i="31"/>
  <c r="V37" i="31" s="1"/>
  <c r="X37" i="31" s="1"/>
  <c r="R27" i="20"/>
  <c r="R14" i="9"/>
  <c r="T13" i="9" s="1"/>
  <c r="V14" i="9" s="1"/>
  <c r="X14" i="9" s="1"/>
  <c r="R26" i="38"/>
  <c r="O13" i="45"/>
  <c r="R13" i="45" s="1"/>
  <c r="R15" i="45"/>
  <c r="R37" i="30"/>
  <c r="O4" i="67"/>
  <c r="R4" i="67" s="1"/>
  <c r="R5" i="67"/>
  <c r="R26" i="20"/>
  <c r="O36" i="19"/>
  <c r="R36" i="19" s="1"/>
  <c r="R39" i="19"/>
  <c r="O4" i="59"/>
  <c r="R4" i="59" s="1"/>
  <c r="R6" i="59"/>
  <c r="O36" i="64"/>
  <c r="R36" i="64" s="1"/>
  <c r="R40" i="64"/>
  <c r="R24" i="6"/>
  <c r="O13" i="39"/>
  <c r="R13" i="39" s="1"/>
  <c r="R14" i="39"/>
  <c r="R27" i="9"/>
  <c r="T23" i="9" s="1"/>
  <c r="V24" i="9" s="1"/>
  <c r="X24" i="9" s="1"/>
  <c r="R5" i="51"/>
  <c r="O13" i="40"/>
  <c r="R13" i="40" s="1"/>
  <c r="R14" i="40"/>
  <c r="O36" i="7"/>
  <c r="R36" i="7" s="1"/>
  <c r="R39" i="7"/>
  <c r="R5" i="33"/>
  <c r="R5" i="19"/>
  <c r="R5" i="21"/>
  <c r="T4" i="21" s="1"/>
  <c r="V5" i="21" s="1"/>
  <c r="X5" i="21" s="1"/>
  <c r="R6" i="18"/>
  <c r="R15" i="39"/>
  <c r="O13" i="63"/>
  <c r="R13" i="63" s="1"/>
  <c r="R14" i="63"/>
  <c r="R38" i="52"/>
  <c r="R37" i="57"/>
  <c r="R25" i="60"/>
  <c r="R26" i="6"/>
  <c r="R40" i="47"/>
  <c r="R27" i="54"/>
  <c r="R6" i="65"/>
  <c r="O23" i="24"/>
  <c r="R23" i="24" s="1"/>
  <c r="R24" i="24"/>
  <c r="R27" i="24"/>
  <c r="R24" i="27"/>
  <c r="O4" i="29"/>
  <c r="R4" i="29" s="1"/>
  <c r="T4" i="29" s="1"/>
  <c r="V5" i="29" s="1"/>
  <c r="X5" i="29" s="1"/>
  <c r="R5" i="29"/>
  <c r="O36" i="29"/>
  <c r="R36" i="29" s="1"/>
  <c r="R39" i="29"/>
  <c r="R24" i="37"/>
  <c r="T23" i="37" s="1"/>
  <c r="V24" i="37" s="1"/>
  <c r="X24" i="37" s="1"/>
  <c r="R38" i="14"/>
  <c r="O23" i="19"/>
  <c r="R23" i="19" s="1"/>
  <c r="R24" i="19"/>
  <c r="O36" i="21"/>
  <c r="R36" i="21" s="1"/>
  <c r="R40" i="21"/>
  <c r="O13" i="54"/>
  <c r="R13" i="54" s="1"/>
  <c r="R14" i="54"/>
  <c r="T13" i="57"/>
  <c r="V14" i="57" s="1"/>
  <c r="X14" i="57" s="1"/>
  <c r="O13" i="46"/>
  <c r="R13" i="46" s="1"/>
  <c r="R15" i="46"/>
  <c r="O13" i="13"/>
  <c r="R13" i="13" s="1"/>
  <c r="R16" i="13"/>
  <c r="R15" i="44"/>
  <c r="R40" i="62"/>
  <c r="R15" i="41"/>
  <c r="R25" i="18"/>
  <c r="R16" i="35"/>
  <c r="R6" i="63"/>
  <c r="R26" i="41"/>
  <c r="R15" i="34"/>
  <c r="R16" i="40"/>
  <c r="O4" i="46"/>
  <c r="R4" i="46" s="1"/>
  <c r="R5" i="46"/>
  <c r="R38" i="53"/>
  <c r="R38" i="19"/>
  <c r="O4" i="15"/>
  <c r="R4" i="15" s="1"/>
  <c r="R6" i="15"/>
  <c r="R37" i="33"/>
  <c r="R16" i="28"/>
  <c r="O23" i="66"/>
  <c r="R23" i="66" s="1"/>
  <c r="R25" i="66"/>
  <c r="R26" i="66"/>
  <c r="R27" i="66"/>
  <c r="R39" i="67"/>
  <c r="R25" i="47"/>
  <c r="T23" i="70"/>
  <c r="V24" i="70" s="1"/>
  <c r="X24" i="70" s="1"/>
  <c r="R14" i="46"/>
  <c r="R16" i="39"/>
  <c r="R39" i="69"/>
  <c r="R6" i="68"/>
  <c r="O4" i="54"/>
  <c r="R4" i="54" s="1"/>
  <c r="R5" i="54"/>
  <c r="R6" i="33"/>
  <c r="O4" i="41"/>
  <c r="R4" i="41" s="1"/>
  <c r="R5" i="41"/>
  <c r="O13" i="50"/>
  <c r="R13" i="50" s="1"/>
  <c r="R15" i="50"/>
  <c r="R16" i="18"/>
  <c r="R26" i="14"/>
  <c r="R37" i="19"/>
  <c r="T4" i="30"/>
  <c r="V5" i="30" s="1"/>
  <c r="X5" i="30" s="1"/>
  <c r="R6" i="24"/>
  <c r="R14" i="31"/>
  <c r="O23" i="57"/>
  <c r="R23" i="57" s="1"/>
  <c r="R27" i="57"/>
  <c r="R24" i="57"/>
  <c r="O13" i="47"/>
  <c r="R13" i="47" s="1"/>
  <c r="R16" i="47"/>
  <c r="O4" i="60"/>
  <c r="R4" i="60" s="1"/>
  <c r="T4" i="60" s="1"/>
  <c r="V5" i="60" s="1"/>
  <c r="X5" i="60" s="1"/>
  <c r="R5" i="60"/>
  <c r="O36" i="63"/>
  <c r="R36" i="63" s="1"/>
  <c r="R38" i="63"/>
  <c r="R40" i="63"/>
  <c r="R39" i="63"/>
  <c r="O36" i="15"/>
  <c r="R36" i="15" s="1"/>
  <c r="R38" i="15"/>
  <c r="R37" i="15"/>
  <c r="R40" i="15"/>
  <c r="R38" i="60"/>
  <c r="O23" i="59"/>
  <c r="R23" i="59" s="1"/>
  <c r="R26" i="59"/>
  <c r="R24" i="69"/>
  <c r="R37" i="14"/>
  <c r="O36" i="22"/>
  <c r="R36" i="22" s="1"/>
  <c r="R39" i="22"/>
  <c r="R24" i="32"/>
  <c r="R26" i="32"/>
  <c r="O4" i="37"/>
  <c r="R4" i="37" s="1"/>
  <c r="R6" i="37"/>
  <c r="R26" i="57"/>
  <c r="O36" i="66"/>
  <c r="R36" i="66" s="1"/>
  <c r="R37" i="66"/>
  <c r="R39" i="66"/>
  <c r="R39" i="52"/>
  <c r="R27" i="60"/>
  <c r="O13" i="43"/>
  <c r="R13" i="43" s="1"/>
  <c r="R14" i="43"/>
  <c r="O36" i="44"/>
  <c r="R36" i="44" s="1"/>
  <c r="R37" i="44"/>
  <c r="R27" i="6"/>
  <c r="R24" i="54"/>
  <c r="R15" i="69"/>
  <c r="R5" i="65"/>
  <c r="T4" i="65" s="1"/>
  <c r="V5" i="65" s="1"/>
  <c r="X5" i="65" s="1"/>
  <c r="O4" i="25"/>
  <c r="R4" i="25" s="1"/>
  <c r="R6" i="25"/>
  <c r="O23" i="28"/>
  <c r="R23" i="28" s="1"/>
  <c r="R24" i="28"/>
  <c r="R27" i="28"/>
  <c r="O13" i="29"/>
  <c r="R13" i="29" s="1"/>
  <c r="R14" i="29"/>
  <c r="O13" i="20"/>
  <c r="R13" i="20" s="1"/>
  <c r="R14" i="20"/>
  <c r="T23" i="52"/>
  <c r="V24" i="52" s="1"/>
  <c r="X24" i="52" s="1"/>
  <c r="O13" i="58"/>
  <c r="R13" i="58" s="1"/>
  <c r="R14" i="58"/>
  <c r="O4" i="39"/>
  <c r="R4" i="39" s="1"/>
  <c r="R5" i="39"/>
  <c r="O36" i="41"/>
  <c r="R36" i="41" s="1"/>
  <c r="R37" i="41"/>
  <c r="O23" i="46"/>
  <c r="R23" i="46" s="1"/>
  <c r="R25" i="46"/>
  <c r="R27" i="41"/>
  <c r="R15" i="35"/>
  <c r="R16" i="43"/>
  <c r="R40" i="67"/>
  <c r="R24" i="46"/>
  <c r="R16" i="38"/>
  <c r="R6" i="53"/>
  <c r="T4" i="53" s="1"/>
  <c r="V5" i="53" s="1"/>
  <c r="X5" i="53" s="1"/>
  <c r="R15" i="20"/>
  <c r="R25" i="24"/>
  <c r="O4" i="64"/>
  <c r="R4" i="64" s="1"/>
  <c r="R6" i="64"/>
  <c r="R38" i="62"/>
  <c r="R24" i="47"/>
  <c r="R38" i="41"/>
  <c r="R27" i="14"/>
  <c r="R40" i="29"/>
  <c r="R25" i="59"/>
  <c r="O23" i="50"/>
  <c r="R23" i="50" s="1"/>
  <c r="R24" i="50"/>
  <c r="R39" i="41"/>
  <c r="R24" i="20"/>
  <c r="R6" i="28"/>
  <c r="R40" i="16"/>
  <c r="T13" i="32"/>
  <c r="V14" i="32" s="1"/>
  <c r="X14" i="32" s="1"/>
  <c r="T36" i="6"/>
  <c r="V37" i="6" s="1"/>
  <c r="X37" i="6" s="1"/>
  <c r="T36" i="18"/>
  <c r="V37" i="18" s="1"/>
  <c r="X37" i="18" s="1"/>
  <c r="R24" i="41"/>
  <c r="R38" i="21"/>
  <c r="R40" i="30"/>
  <c r="T36" i="30" s="1"/>
  <c r="V37" i="30" s="1"/>
  <c r="X37" i="30" s="1"/>
  <c r="R26" i="18"/>
  <c r="R25" i="57"/>
  <c r="O13" i="16"/>
  <c r="R13" i="16" s="1"/>
  <c r="R15" i="16"/>
  <c r="O36" i="27"/>
  <c r="R36" i="27" s="1"/>
  <c r="R40" i="27"/>
  <c r="R39" i="27"/>
  <c r="R38" i="27"/>
  <c r="R37" i="27"/>
  <c r="R5" i="66"/>
  <c r="O4" i="27"/>
  <c r="R4" i="27" s="1"/>
  <c r="R5" i="27"/>
  <c r="R27" i="59"/>
  <c r="R6" i="43"/>
  <c r="T4" i="43" s="1"/>
  <c r="V5" i="43" s="1"/>
  <c r="X5" i="43" s="1"/>
  <c r="O4" i="13"/>
  <c r="R4" i="13" s="1"/>
  <c r="R5" i="13"/>
  <c r="R39" i="58"/>
  <c r="R37" i="58"/>
  <c r="R40" i="58"/>
  <c r="R38" i="58"/>
  <c r="R25" i="56"/>
  <c r="R24" i="56"/>
  <c r="R27" i="56"/>
  <c r="R26" i="56"/>
  <c r="R5" i="70"/>
  <c r="R6" i="70"/>
  <c r="O4" i="69"/>
  <c r="R4" i="69" s="1"/>
  <c r="R6" i="69"/>
  <c r="R5" i="69"/>
  <c r="T23" i="8"/>
  <c r="V24" i="8" s="1"/>
  <c r="X24" i="8" s="1"/>
  <c r="O13" i="21"/>
  <c r="R13" i="21" s="1"/>
  <c r="R14" i="21"/>
  <c r="R16" i="21"/>
  <c r="R15" i="21"/>
  <c r="O4" i="17"/>
  <c r="R4" i="17" s="1"/>
  <c r="R5" i="17"/>
  <c r="R16" i="17"/>
  <c r="R14" i="17"/>
  <c r="R15" i="17"/>
  <c r="R6" i="16"/>
  <c r="R5" i="16"/>
  <c r="T4" i="16"/>
  <c r="V5" i="16" s="1"/>
  <c r="X5" i="16" s="1"/>
  <c r="T23" i="36"/>
  <c r="V24" i="36" s="1"/>
  <c r="X24" i="36" s="1"/>
  <c r="O13" i="30"/>
  <c r="R13" i="30" s="1"/>
  <c r="R16" i="30"/>
  <c r="R14" i="30"/>
  <c r="R15" i="30"/>
  <c r="T23" i="64"/>
  <c r="V24" i="64" s="1"/>
  <c r="X24" i="64" s="1"/>
  <c r="T23" i="63"/>
  <c r="V24" i="63" s="1"/>
  <c r="X24" i="63" s="1"/>
  <c r="R38" i="61"/>
  <c r="R37" i="61"/>
  <c r="R40" i="61"/>
  <c r="R39" i="61"/>
  <c r="T23" i="61"/>
  <c r="V24" i="61" s="1"/>
  <c r="X24" i="61" s="1"/>
  <c r="R15" i="61"/>
  <c r="R16" i="61"/>
  <c r="R14" i="61"/>
  <c r="T13" i="61"/>
  <c r="V14" i="61" s="1"/>
  <c r="X14" i="61" s="1"/>
  <c r="O13" i="62"/>
  <c r="R13" i="62" s="1"/>
  <c r="R14" i="62"/>
  <c r="R15" i="62"/>
  <c r="R16" i="62"/>
  <c r="T23" i="62"/>
  <c r="V24" i="62" s="1"/>
  <c r="X24" i="62" s="1"/>
  <c r="O4" i="62"/>
  <c r="R4" i="62" s="1"/>
  <c r="R5" i="62"/>
  <c r="R6" i="62"/>
  <c r="T4" i="61" l="1"/>
  <c r="V5" i="61" s="1"/>
  <c r="X5" i="61" s="1"/>
  <c r="T4" i="33"/>
  <c r="V5" i="33" s="1"/>
  <c r="X5" i="33" s="1"/>
  <c r="T4" i="37"/>
  <c r="V5" i="37" s="1"/>
  <c r="X5" i="37" s="1"/>
  <c r="T4" i="40"/>
  <c r="V5" i="40" s="1"/>
  <c r="X5" i="40" s="1"/>
  <c r="T4" i="38"/>
  <c r="V5" i="38" s="1"/>
  <c r="X5" i="38" s="1"/>
  <c r="T13" i="38"/>
  <c r="V14" i="38" s="1"/>
  <c r="X14" i="38" s="1"/>
  <c r="T23" i="14"/>
  <c r="V24" i="14" s="1"/>
  <c r="X24" i="14" s="1"/>
  <c r="T36" i="57"/>
  <c r="V37" i="57" s="1"/>
  <c r="X37" i="57" s="1"/>
  <c r="T13" i="43"/>
  <c r="V14" i="43" s="1"/>
  <c r="X14" i="43" s="1"/>
  <c r="T23" i="38"/>
  <c r="V24" i="38" s="1"/>
  <c r="X24" i="38" s="1"/>
  <c r="T4" i="45"/>
  <c r="V5" i="45" s="1"/>
  <c r="X5" i="45" s="1"/>
  <c r="T4" i="67"/>
  <c r="V5" i="67" s="1"/>
  <c r="X5" i="67" s="1"/>
  <c r="T23" i="58"/>
  <c r="V24" i="58" s="1"/>
  <c r="X24" i="58" s="1"/>
  <c r="T23" i="33"/>
  <c r="V24" i="33" s="1"/>
  <c r="X24" i="33" s="1"/>
  <c r="T36" i="44"/>
  <c r="V37" i="44" s="1"/>
  <c r="X37" i="44" s="1"/>
  <c r="T13" i="69"/>
  <c r="V14" i="69" s="1"/>
  <c r="X14" i="69" s="1"/>
  <c r="T4" i="25"/>
  <c r="V5" i="25" s="1"/>
  <c r="X5" i="25" s="1"/>
  <c r="T23" i="20"/>
  <c r="V24" i="20" s="1"/>
  <c r="X24" i="20" s="1"/>
  <c r="T23" i="60"/>
  <c r="V24" i="60" s="1"/>
  <c r="X24" i="60" s="1"/>
  <c r="T4" i="70"/>
  <c r="V5" i="70" s="1"/>
  <c r="X5" i="70" s="1"/>
  <c r="T23" i="44"/>
  <c r="V24" i="44" s="1"/>
  <c r="X24" i="44" s="1"/>
  <c r="T23" i="41"/>
  <c r="V24" i="41" s="1"/>
  <c r="X24" i="41" s="1"/>
  <c r="T13" i="18"/>
  <c r="V14" i="18" s="1"/>
  <c r="X14" i="18" s="1"/>
  <c r="T4" i="50"/>
  <c r="V5" i="50" s="1"/>
  <c r="X5" i="50" s="1"/>
  <c r="T36" i="38"/>
  <c r="V37" i="38" s="1"/>
  <c r="X37" i="38" s="1"/>
  <c r="T4" i="41"/>
  <c r="V5" i="41" s="1"/>
  <c r="X5" i="41" s="1"/>
  <c r="T4" i="51"/>
  <c r="V5" i="51" s="1"/>
  <c r="X5" i="51" s="1"/>
  <c r="T36" i="20"/>
  <c r="V37" i="20" s="1"/>
  <c r="X37" i="20" s="1"/>
  <c r="T13" i="17"/>
  <c r="V14" i="17" s="1"/>
  <c r="X14" i="17" s="1"/>
  <c r="T23" i="69"/>
  <c r="V24" i="69" s="1"/>
  <c r="X24" i="69" s="1"/>
  <c r="T36" i="61"/>
  <c r="V37" i="61" s="1"/>
  <c r="X37" i="61" s="1"/>
  <c r="T13" i="34"/>
  <c r="V14" i="34" s="1"/>
  <c r="X14" i="34" s="1"/>
  <c r="T13" i="22"/>
  <c r="V14" i="22" s="1"/>
  <c r="X14" i="22" s="1"/>
  <c r="T36" i="60"/>
  <c r="V37" i="60" s="1"/>
  <c r="X37" i="60" s="1"/>
  <c r="T4" i="68"/>
  <c r="V5" i="68" s="1"/>
  <c r="X5" i="68" s="1"/>
  <c r="T13" i="65"/>
  <c r="V14" i="65" s="1"/>
  <c r="X14" i="65" s="1"/>
  <c r="T4" i="6"/>
  <c r="V5" i="6" s="1"/>
  <c r="X5" i="6" s="1"/>
  <c r="T13" i="56"/>
  <c r="V14" i="56" s="1"/>
  <c r="X14" i="56" s="1"/>
  <c r="T13" i="39"/>
  <c r="V14" i="39" s="1"/>
  <c r="X14" i="39" s="1"/>
  <c r="T23" i="51"/>
  <c r="V24" i="51" s="1"/>
  <c r="X24" i="51" s="1"/>
  <c r="T4" i="27"/>
  <c r="V5" i="27" s="1"/>
  <c r="X5" i="27" s="1"/>
  <c r="T23" i="54"/>
  <c r="V24" i="54" s="1"/>
  <c r="X24" i="54" s="1"/>
  <c r="T23" i="57"/>
  <c r="V24" i="57" s="1"/>
  <c r="X24" i="57" s="1"/>
  <c r="T36" i="52"/>
  <c r="V37" i="52" s="1"/>
  <c r="X37" i="52" s="1"/>
  <c r="T23" i="47"/>
  <c r="V24" i="47" s="1"/>
  <c r="X24" i="47" s="1"/>
  <c r="T23" i="40"/>
  <c r="V24" i="40" s="1"/>
  <c r="X24" i="40" s="1"/>
  <c r="T4" i="54"/>
  <c r="V5" i="54" s="1"/>
  <c r="X5" i="54" s="1"/>
  <c r="T23" i="27"/>
  <c r="V24" i="27" s="1"/>
  <c r="X24" i="27" s="1"/>
  <c r="T13" i="29"/>
  <c r="V14" i="29" s="1"/>
  <c r="X14" i="29" s="1"/>
  <c r="T36" i="63"/>
  <c r="V37" i="63" s="1"/>
  <c r="X37" i="63" s="1"/>
  <c r="T23" i="6"/>
  <c r="V24" i="6" s="1"/>
  <c r="X24" i="6" s="1"/>
  <c r="T23" i="32"/>
  <c r="V24" i="32" s="1"/>
  <c r="X24" i="32" s="1"/>
  <c r="T36" i="42"/>
  <c r="V37" i="42" s="1"/>
  <c r="X37" i="42" s="1"/>
  <c r="T13" i="45"/>
  <c r="V14" i="45" s="1"/>
  <c r="X14" i="45" s="1"/>
  <c r="T4" i="19"/>
  <c r="V5" i="19" s="1"/>
  <c r="X5" i="19" s="1"/>
  <c r="T13" i="16"/>
  <c r="V14" i="16" s="1"/>
  <c r="X14" i="16" s="1"/>
  <c r="T13" i="58"/>
  <c r="V14" i="58" s="1"/>
  <c r="X14" i="58" s="1"/>
  <c r="T4" i="66"/>
  <c r="V5" i="66" s="1"/>
  <c r="X5" i="66" s="1"/>
  <c r="T13" i="31"/>
  <c r="V14" i="31" s="1"/>
  <c r="X14" i="31" s="1"/>
  <c r="T36" i="67"/>
  <c r="V37" i="67" s="1"/>
  <c r="X37" i="67" s="1"/>
  <c r="T4" i="47"/>
  <c r="V5" i="47" s="1"/>
  <c r="X5" i="47" s="1"/>
  <c r="T4" i="63"/>
  <c r="V5" i="63" s="1"/>
  <c r="X5" i="63" s="1"/>
  <c r="T13" i="28"/>
  <c r="V14" i="28" s="1"/>
  <c r="X14" i="28" s="1"/>
  <c r="T23" i="29"/>
  <c r="V24" i="29" s="1"/>
  <c r="X24" i="29" s="1"/>
  <c r="T36" i="13"/>
  <c r="V37" i="13" s="1"/>
  <c r="X37" i="13" s="1"/>
  <c r="T4" i="23"/>
  <c r="V5" i="23" s="1"/>
  <c r="X5" i="23" s="1"/>
  <c r="T36" i="32"/>
  <c r="V37" i="32" s="1"/>
  <c r="X37" i="32" s="1"/>
  <c r="T36" i="14"/>
  <c r="V37" i="14" s="1"/>
  <c r="X37" i="14" s="1"/>
  <c r="T13" i="54"/>
  <c r="V14" i="54" s="1"/>
  <c r="X14" i="54" s="1"/>
  <c r="T13" i="63"/>
  <c r="V14" i="63" s="1"/>
  <c r="X14" i="63" s="1"/>
  <c r="T4" i="8"/>
  <c r="V5" i="8" s="1"/>
  <c r="X5" i="8" s="1"/>
  <c r="T36" i="59"/>
  <c r="V37" i="59" s="1"/>
  <c r="X37" i="59" s="1"/>
  <c r="T13" i="70"/>
  <c r="V14" i="70" s="1"/>
  <c r="X14" i="70" s="1"/>
  <c r="T4" i="39"/>
  <c r="V5" i="39" s="1"/>
  <c r="X5" i="39" s="1"/>
  <c r="T23" i="66"/>
  <c r="V24" i="66" s="1"/>
  <c r="X24" i="66" s="1"/>
  <c r="T4" i="58"/>
  <c r="V5" i="58" s="1"/>
  <c r="X5" i="58" s="1"/>
  <c r="T36" i="46"/>
  <c r="V37" i="46" s="1"/>
  <c r="X37" i="46" s="1"/>
  <c r="T23" i="56"/>
  <c r="V24" i="56" s="1"/>
  <c r="X24" i="56" s="1"/>
  <c r="T23" i="50"/>
  <c r="V24" i="50" s="1"/>
  <c r="X24" i="50" s="1"/>
  <c r="T4" i="64"/>
  <c r="V5" i="64" s="1"/>
  <c r="X5" i="64" s="1"/>
  <c r="T36" i="15"/>
  <c r="V37" i="15" s="1"/>
  <c r="X37" i="15" s="1"/>
  <c r="T23" i="24"/>
  <c r="V24" i="24" s="1"/>
  <c r="X24" i="24" s="1"/>
  <c r="T36" i="7"/>
  <c r="V37" i="7" s="1"/>
  <c r="X37" i="7" s="1"/>
  <c r="T4" i="20"/>
  <c r="V5" i="20" s="1"/>
  <c r="X5" i="20" s="1"/>
  <c r="T4" i="56"/>
  <c r="V5" i="56" s="1"/>
  <c r="X5" i="56" s="1"/>
  <c r="T13" i="68"/>
  <c r="V14" i="68" s="1"/>
  <c r="X14" i="68" s="1"/>
  <c r="T4" i="34"/>
  <c r="V5" i="34" s="1"/>
  <c r="X5" i="34" s="1"/>
  <c r="T13" i="42"/>
  <c r="V14" i="42" s="1"/>
  <c r="X14" i="42" s="1"/>
  <c r="T36" i="25"/>
  <c r="V37" i="25" s="1"/>
  <c r="X37" i="25" s="1"/>
  <c r="T23" i="18"/>
  <c r="V24" i="18" s="1"/>
  <c r="X24" i="18" s="1"/>
  <c r="T13" i="50"/>
  <c r="V14" i="50" s="1"/>
  <c r="X14" i="50" s="1"/>
  <c r="T23" i="26"/>
  <c r="V24" i="26" s="1"/>
  <c r="X24" i="26" s="1"/>
  <c r="T36" i="62"/>
  <c r="V37" i="62" s="1"/>
  <c r="X37" i="62" s="1"/>
  <c r="T13" i="33"/>
  <c r="V14" i="33" s="1"/>
  <c r="X14" i="33" s="1"/>
  <c r="T23" i="25"/>
  <c r="V24" i="25" s="1"/>
  <c r="X24" i="25" s="1"/>
  <c r="T36" i="64"/>
  <c r="V37" i="64" s="1"/>
  <c r="X37" i="64" s="1"/>
  <c r="T23" i="45"/>
  <c r="V24" i="45" s="1"/>
  <c r="X24" i="45" s="1"/>
  <c r="T13" i="35"/>
  <c r="V14" i="35" s="1"/>
  <c r="X14" i="35" s="1"/>
  <c r="T4" i="24"/>
  <c r="V5" i="24" s="1"/>
  <c r="X5" i="24" s="1"/>
  <c r="T23" i="46"/>
  <c r="V24" i="46" s="1"/>
  <c r="X24" i="46" s="1"/>
  <c r="T36" i="66"/>
  <c r="V37" i="66" s="1"/>
  <c r="X37" i="66" s="1"/>
  <c r="T13" i="47"/>
  <c r="V14" i="47" s="1"/>
  <c r="X14" i="47" s="1"/>
  <c r="T4" i="15"/>
  <c r="V5" i="15" s="1"/>
  <c r="X5" i="15" s="1"/>
  <c r="T13" i="13"/>
  <c r="V14" i="13" s="1"/>
  <c r="X14" i="13" s="1"/>
  <c r="T36" i="21"/>
  <c r="V37" i="21" s="1"/>
  <c r="X37" i="21" s="1"/>
  <c r="T4" i="14"/>
  <c r="V5" i="14" s="1"/>
  <c r="X5" i="14" s="1"/>
  <c r="T36" i="16"/>
  <c r="V37" i="16" s="1"/>
  <c r="X37" i="16" s="1"/>
  <c r="T23" i="7"/>
  <c r="V24" i="7" s="1"/>
  <c r="X24" i="7" s="1"/>
  <c r="T13" i="26"/>
  <c r="V14" i="26" s="1"/>
  <c r="X14" i="26" s="1"/>
  <c r="T23" i="21"/>
  <c r="V24" i="21" s="1"/>
  <c r="X24" i="21" s="1"/>
  <c r="T23" i="53"/>
  <c r="V24" i="53" s="1"/>
  <c r="X24" i="53" s="1"/>
  <c r="T36" i="28"/>
  <c r="V37" i="28" s="1"/>
  <c r="X37" i="28" s="1"/>
  <c r="T36" i="27"/>
  <c r="V37" i="27" s="1"/>
  <c r="X37" i="27" s="1"/>
  <c r="T4" i="59"/>
  <c r="V5" i="59" s="1"/>
  <c r="X5" i="59" s="1"/>
  <c r="T4" i="18"/>
  <c r="V5" i="18" s="1"/>
  <c r="X5" i="18" s="1"/>
  <c r="T23" i="59"/>
  <c r="V24" i="59" s="1"/>
  <c r="X24" i="59" s="1"/>
  <c r="T23" i="67"/>
  <c r="V24" i="67" s="1"/>
  <c r="X24" i="67" s="1"/>
  <c r="T36" i="40"/>
  <c r="V37" i="40" s="1"/>
  <c r="X37" i="40" s="1"/>
  <c r="T36" i="22"/>
  <c r="V37" i="22" s="1"/>
  <c r="X37" i="22" s="1"/>
  <c r="T36" i="29"/>
  <c r="V37" i="29" s="1"/>
  <c r="X37" i="29" s="1"/>
  <c r="T13" i="40"/>
  <c r="V14" i="40" s="1"/>
  <c r="X14" i="40" s="1"/>
  <c r="T4" i="28"/>
  <c r="V5" i="28" s="1"/>
  <c r="X5" i="28" s="1"/>
  <c r="T36" i="70"/>
  <c r="V37" i="70" s="1"/>
  <c r="X37" i="70" s="1"/>
  <c r="T36" i="43"/>
  <c r="V37" i="43" s="1"/>
  <c r="X37" i="43" s="1"/>
  <c r="T23" i="28"/>
  <c r="V24" i="28" s="1"/>
  <c r="X24" i="28" s="1"/>
  <c r="T23" i="31"/>
  <c r="V24" i="31" s="1"/>
  <c r="X24" i="31" s="1"/>
  <c r="T36" i="69"/>
  <c r="V37" i="69" s="1"/>
  <c r="X37" i="69" s="1"/>
  <c r="T13" i="67"/>
  <c r="V14" i="67" s="1"/>
  <c r="X14" i="67" s="1"/>
  <c r="T4" i="31"/>
  <c r="V5" i="31" s="1"/>
  <c r="X5" i="31" s="1"/>
  <c r="T23" i="16"/>
  <c r="V24" i="16" s="1"/>
  <c r="X24" i="16" s="1"/>
  <c r="T4" i="35"/>
  <c r="V5" i="35" s="1"/>
  <c r="X5" i="35" s="1"/>
  <c r="T4" i="46"/>
  <c r="V5" i="46" s="1"/>
  <c r="X5" i="46" s="1"/>
  <c r="T36" i="33"/>
  <c r="V37" i="33" s="1"/>
  <c r="X37" i="33" s="1"/>
  <c r="T23" i="43"/>
  <c r="V24" i="43" s="1"/>
  <c r="X24" i="43" s="1"/>
  <c r="T36" i="19"/>
  <c r="V37" i="19" s="1"/>
  <c r="X37" i="19" s="1"/>
  <c r="T13" i="15"/>
  <c r="V14" i="15" s="1"/>
  <c r="X14" i="15" s="1"/>
  <c r="T13" i="59"/>
  <c r="V14" i="59" s="1"/>
  <c r="X14" i="59" s="1"/>
  <c r="T4" i="26"/>
  <c r="V5" i="26" s="1"/>
  <c r="X5" i="26" s="1"/>
  <c r="T36" i="58"/>
  <c r="V37" i="58" s="1"/>
  <c r="X37" i="58" s="1"/>
  <c r="T36" i="41"/>
  <c r="V37" i="41" s="1"/>
  <c r="X37" i="41" s="1"/>
  <c r="T13" i="20"/>
  <c r="V14" i="20" s="1"/>
  <c r="X14" i="20" s="1"/>
  <c r="T13" i="46"/>
  <c r="V14" i="46" s="1"/>
  <c r="X14" i="46" s="1"/>
  <c r="T23" i="19"/>
  <c r="V24" i="19" s="1"/>
  <c r="X24" i="19" s="1"/>
  <c r="T36" i="36"/>
  <c r="V37" i="36" s="1"/>
  <c r="X37" i="36" s="1"/>
  <c r="T4" i="44"/>
  <c r="V5" i="44" s="1"/>
  <c r="X5" i="44" s="1"/>
  <c r="T23" i="34"/>
  <c r="V24" i="34" s="1"/>
  <c r="X24" i="34" s="1"/>
  <c r="T4" i="22"/>
  <c r="V5" i="22" s="1"/>
  <c r="X5" i="22" s="1"/>
  <c r="T36" i="35"/>
  <c r="V37" i="35" s="1"/>
  <c r="X37" i="35" s="1"/>
  <c r="T23" i="68"/>
  <c r="V24" i="68" s="1"/>
  <c r="X24" i="68" s="1"/>
  <c r="T23" i="42"/>
  <c r="V24" i="42" s="1"/>
  <c r="X24" i="42" s="1"/>
  <c r="T13" i="60"/>
  <c r="V14" i="60" s="1"/>
  <c r="X14" i="60" s="1"/>
  <c r="T4" i="13"/>
  <c r="V5" i="13" s="1"/>
  <c r="X5" i="13" s="1"/>
  <c r="T4" i="69"/>
  <c r="V5" i="69" s="1"/>
  <c r="X5" i="69" s="1"/>
  <c r="T13" i="21"/>
  <c r="V14" i="21" s="1"/>
  <c r="X14" i="21" s="1"/>
  <c r="T4" i="17"/>
  <c r="V5" i="17" s="1"/>
  <c r="X5" i="17" s="1"/>
  <c r="T13" i="30"/>
  <c r="V14" i="30" s="1"/>
  <c r="X14" i="30" s="1"/>
  <c r="T13" i="62"/>
  <c r="V14" i="62" s="1"/>
  <c r="X14" i="62" s="1"/>
  <c r="T4" i="62"/>
  <c r="V5" i="62" s="1"/>
  <c r="X5" i="6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<sst xmlns="http://schemas.openxmlformats.org/spreadsheetml/2006/main" count="6728" uniqueCount="40">
  <si>
    <t>GEO MEAN</t>
  </si>
  <si>
    <t>NORMALISED GEO MEAN</t>
  </si>
  <si>
    <t>ENVIRONMENT</t>
  </si>
  <si>
    <t>SOCIAL</t>
  </si>
  <si>
    <t>GOVERNANCE</t>
  </si>
  <si>
    <t>Matrix Multiplication</t>
  </si>
  <si>
    <t>Result 2 (Element wise division)</t>
  </si>
  <si>
    <t>Multiplication/~Priority vector</t>
  </si>
  <si>
    <t>Pairwise Matrix*Priority Vector</t>
  </si>
  <si>
    <t>Principal Eigen Value ( Avg Result 2)</t>
  </si>
  <si>
    <t>Consistency index</t>
  </si>
  <si>
    <t>(PEV-n)/n-1  (n : number of criteria)</t>
  </si>
  <si>
    <t>Consistency Ratio</t>
  </si>
  <si>
    <t>CI/Random Index</t>
  </si>
  <si>
    <t>GHG EMISSIONS</t>
  </si>
  <si>
    <t>POLLUTION &amp; WASTE MANAGEMENT</t>
  </si>
  <si>
    <t>ECOLOGICAL STRATEGY</t>
  </si>
  <si>
    <t>RESOURCE USE</t>
  </si>
  <si>
    <t>DECISION WEIGHTS</t>
  </si>
  <si>
    <t>HUMAN RIGHTS</t>
  </si>
  <si>
    <t>COMMUNITY BUILDING &amp; RELATIONS</t>
  </si>
  <si>
    <t>CUSTOMER WELFARE</t>
  </si>
  <si>
    <t>SOCIAL IMPACT</t>
  </si>
  <si>
    <t>GENDER INEQUALITY</t>
  </si>
  <si>
    <t>GOVERANCE</t>
  </si>
  <si>
    <t>CORPORATE GOVERNANCE</t>
  </si>
  <si>
    <t>ETHICAL CONDUCT</t>
  </si>
  <si>
    <t>STAKEHOLDER RIGHTS&amp;MANAGEMENT</t>
  </si>
  <si>
    <t>RISK ADMINISTRATION</t>
  </si>
  <si>
    <t>ANTI CORRUPTION LAWS</t>
  </si>
  <si>
    <t>SUM</t>
  </si>
  <si>
    <t>(PEV-n)/(n-1)  (n : number of criteria)</t>
  </si>
  <si>
    <t>RANK</t>
  </si>
  <si>
    <t>MAIN CRITERIA RANK</t>
  </si>
  <si>
    <t>SUB-CRITERIA RANK</t>
  </si>
  <si>
    <t>SUB-CRITERIA</t>
  </si>
  <si>
    <t>MAIN CRITERIA</t>
  </si>
  <si>
    <t>RESULT</t>
  </si>
  <si>
    <t>ROUND</t>
  </si>
  <si>
    <t xml:space="preserve">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</si>
</sst>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microsoft.com/office/2017/06/relationships/rdRichValue" Target="richData/rdrichvalue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65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4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33CE-B55D-DB47-8931-D211AFAF39A8}">
  <sheetPr>
    <tabColor theme="9" tint="0.59999389629810485"/>
  </sheetPr>
  <dimension ref="A2:X57"/>
  <sheetViews>
    <sheetView topLeftCell="D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</v>
      </c>
      <c r="J3" s="8">
        <f>I3/I$6</f>
        <v>0.13111168513516738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0.25</v>
      </c>
      <c r="I4" s="1">
        <f t="shared" ref="I4:I5" si="0">GEOMEAN(D5:F5)</f>
        <v>0.79370052598409979</v>
      </c>
      <c r="J4" s="8">
        <f t="shared" ref="J4:J5" si="1">I4/I$6</f>
        <v>0.20812682690888806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0.40036547057859756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0.25</v>
      </c>
      <c r="I5" s="1">
        <f t="shared" si="0"/>
        <v>2.5198420997897464</v>
      </c>
      <c r="J5" s="8">
        <f t="shared" si="1"/>
        <v>0.66076148795594458</v>
      </c>
      <c r="K5" s="9">
        <f t="shared" si="2"/>
        <v>0.7</v>
      </c>
      <c r="L5" s="20">
        <f>RANK(K5,K$3:K$5,0)</f>
        <v>1</v>
      </c>
      <c r="N5" t="s">
        <v>5</v>
      </c>
      <c r="O5" s="1">
        <v>0.635540569168209</v>
      </c>
      <c r="Q5" t="s">
        <v>6</v>
      </c>
      <c r="R5" s="1">
        <f>O5/J4</f>
        <v>3.0536215758789731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4</v>
      </c>
      <c r="E6" s="2">
        <v>4</v>
      </c>
      <c r="F6" s="2">
        <v>1</v>
      </c>
      <c r="I6" s="1">
        <f>SUM(I3:I5)</f>
        <v>3.8135426257738461</v>
      </c>
      <c r="J6" s="1"/>
      <c r="K6" s="1"/>
      <c r="L6" s="1"/>
      <c r="O6" s="1">
        <v>2.0177155361321661</v>
      </c>
      <c r="R6" s="1">
        <f>O6/J5</f>
        <v>3.0536215758789722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0.537284965911771</v>
      </c>
      <c r="J12" s="8">
        <f>I12/I$16</f>
        <v>0.1113226322601734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0.25</v>
      </c>
      <c r="I13" s="1">
        <f t="shared" ref="I13:I15" si="3">GEOMEAN(D14:G14)</f>
        <v>0.59460355750136051</v>
      </c>
      <c r="J13" s="8">
        <f t="shared" ref="J13:J15" si="4">I13/I$16</f>
        <v>0.12319874437578164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0.44861466963204283</v>
      </c>
      <c r="R13" s="1">
        <f>O13/J12</f>
        <v>4.0298604203283688</v>
      </c>
      <c r="T13" s="1">
        <f>AVERAGE(R13:R16)</f>
        <v>4.0205942863899944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1.3160740129524926</v>
      </c>
      <c r="J14" s="8">
        <f t="shared" si="4"/>
        <v>0.27268364586091848</v>
      </c>
      <c r="K14" s="9">
        <f t="shared" si="5"/>
        <v>0.3</v>
      </c>
      <c r="L14" s="20">
        <f t="shared" si="6"/>
        <v>2</v>
      </c>
      <c r="N14" t="s">
        <v>5</v>
      </c>
      <c r="O14" s="4">
        <v>0.49406194394219594</v>
      </c>
      <c r="Q14" t="s">
        <v>6</v>
      </c>
      <c r="R14" s="1">
        <f>O14/J13</f>
        <v>4.0102839233101664</v>
      </c>
      <c r="V14" s="1">
        <f>(T13-4)/(4-1)</f>
        <v>6.8647621299981294E-3</v>
      </c>
      <c r="X14" s="1">
        <f>V14/0.9</f>
        <v>7.627513477775699E-3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0.5</v>
      </c>
      <c r="I15" s="1">
        <f t="shared" si="3"/>
        <v>2.3784142300054421</v>
      </c>
      <c r="J15" s="8">
        <f t="shared" si="4"/>
        <v>0.49279497750312656</v>
      </c>
      <c r="K15" s="9">
        <f t="shared" si="5"/>
        <v>0.5</v>
      </c>
      <c r="L15" s="20">
        <f t="shared" si="6"/>
        <v>1</v>
      </c>
      <c r="O15" s="4">
        <v>1.0994465201445651</v>
      </c>
      <c r="R15" s="1">
        <f>O15/J14</f>
        <v>4.0319488786112778</v>
      </c>
    </row>
    <row r="16" spans="1:24" x14ac:dyDescent="0.2">
      <c r="C16" s="2" t="s">
        <v>17</v>
      </c>
      <c r="D16" s="2">
        <v>4</v>
      </c>
      <c r="E16" s="2">
        <v>4</v>
      </c>
      <c r="F16" s="2">
        <v>2</v>
      </c>
      <c r="G16" s="2">
        <v>1</v>
      </c>
      <c r="I16" s="1">
        <f>SUM(I12:I15)</f>
        <v>4.8263767663710659</v>
      </c>
      <c r="J16" s="1"/>
      <c r="O16" s="4">
        <v>1.9762477757687837</v>
      </c>
      <c r="R16" s="1">
        <f>O16/J15</f>
        <v>4.0102839233101664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0.57434917749851755</v>
      </c>
      <c r="J21" s="8">
        <f>I21/I$26</f>
        <v>0.10766289786097018</v>
      </c>
      <c r="K21" s="9">
        <f>ROUND(J21,1)</f>
        <v>0.1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1/C23</f>
        <v>0.5</v>
      </c>
      <c r="F22" s="2">
        <f>1/C25</f>
        <v>0.5</v>
      </c>
      <c r="G22" s="2">
        <f>1/C26</f>
        <v>0.5</v>
      </c>
      <c r="I22" s="1">
        <f t="shared" ref="I22:I25" si="7">GEOMEAN(C23:G23)</f>
        <v>0.87055056329612412</v>
      </c>
      <c r="J22" s="8">
        <f t="shared" ref="J22:J25" si="8">I22/I$26</f>
        <v>0.16318643788638937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1</v>
      </c>
      <c r="J23" s="8">
        <f t="shared" si="8"/>
        <v>0.18745199275792132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0.55383144893048508</v>
      </c>
      <c r="R23" s="1">
        <f>O23/J21</f>
        <v>5.1441254130617207</v>
      </c>
      <c r="T23" s="1">
        <f>AVERAGE(R23:R27)</f>
        <v>5.1165338210045022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1</v>
      </c>
      <c r="E24" s="2">
        <v>1</v>
      </c>
      <c r="F24" s="2">
        <f>1/E25</f>
        <v>1</v>
      </c>
      <c r="G24" s="2">
        <f>1/E26</f>
        <v>0.5</v>
      </c>
      <c r="I24" s="1">
        <f t="shared" si="7"/>
        <v>1.1486983549970351</v>
      </c>
      <c r="J24" s="8">
        <f t="shared" si="8"/>
        <v>0.21532579572194036</v>
      </c>
      <c r="K24" s="9">
        <f t="shared" si="9"/>
        <v>0.2</v>
      </c>
      <c r="L24" s="20">
        <f t="shared" si="10"/>
        <v>2</v>
      </c>
      <c r="N24" t="s">
        <v>5</v>
      </c>
      <c r="O24" s="1">
        <v>0.83681356211361058</v>
      </c>
      <c r="Q24" t="s">
        <v>6</v>
      </c>
      <c r="R24" s="1">
        <f>O24/J22</f>
        <v>5.1279602211563766</v>
      </c>
      <c r="V24" s="1">
        <f>(T23-5)/(5-1)</f>
        <v>2.913345525112554E-2</v>
      </c>
      <c r="X24" s="1">
        <f>V24/1.12</f>
        <v>2.6012013617076373E-2</v>
      </c>
    </row>
    <row r="25" spans="1:24" x14ac:dyDescent="0.2">
      <c r="B25" s="22" t="s">
        <v>22</v>
      </c>
      <c r="C25" s="2">
        <v>2</v>
      </c>
      <c r="D25" s="2">
        <v>2</v>
      </c>
      <c r="E25" s="2">
        <v>1</v>
      </c>
      <c r="F25" s="2">
        <v>1</v>
      </c>
      <c r="G25" s="2">
        <f>1/F26</f>
        <v>0.5</v>
      </c>
      <c r="I25" s="1">
        <f t="shared" si="7"/>
        <v>1.7411011265922482</v>
      </c>
      <c r="J25" s="8">
        <f t="shared" si="8"/>
        <v>0.32637287577277874</v>
      </c>
      <c r="K25" s="9">
        <f t="shared" si="9"/>
        <v>0.3</v>
      </c>
      <c r="L25" s="20">
        <f t="shared" si="10"/>
        <v>1</v>
      </c>
      <c r="O25" s="1">
        <v>0.94447645997458074</v>
      </c>
      <c r="R25" s="1">
        <f>O25/J23</f>
        <v>5.038497836586318</v>
      </c>
    </row>
    <row r="26" spans="1:24" x14ac:dyDescent="0.2">
      <c r="B26" s="22" t="s">
        <v>23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5.3346992223839251</v>
      </c>
      <c r="J26" s="1"/>
      <c r="O26" s="1">
        <v>1.1076628978609702</v>
      </c>
      <c r="R26" s="1">
        <f>O26/J24</f>
        <v>5.1441254130617207</v>
      </c>
    </row>
    <row r="27" spans="1:24" x14ac:dyDescent="0.2">
      <c r="B27" s="23"/>
      <c r="O27" s="1">
        <v>1.6736271242272212</v>
      </c>
      <c r="R27" s="5">
        <f>O27/J25</f>
        <v>5.1279602211563766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0.54928027165305893</v>
      </c>
      <c r="J34" s="8">
        <f>I34/I$39</f>
        <v>9.1391340369882848E-2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1</v>
      </c>
      <c r="F35" s="2">
        <f>1/C38</f>
        <v>0.2</v>
      </c>
      <c r="G35" s="2">
        <f>1/C39</f>
        <v>0.25</v>
      </c>
      <c r="I35" s="1">
        <f t="shared" ref="I35:I38" si="11">GEOMEAN(C36:G36)</f>
        <v>0.44093010311086023</v>
      </c>
      <c r="J35" s="8">
        <f t="shared" ref="J35:J38" si="12">I35/I$39</f>
        <v>7.3363627299880566E-2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</v>
      </c>
      <c r="F36" s="2">
        <f>1/D38</f>
        <v>0.33333333333333331</v>
      </c>
      <c r="G36" s="2">
        <f>1/D39</f>
        <v>0.25</v>
      </c>
      <c r="I36" s="1">
        <f t="shared" si="11"/>
        <v>1.0456395525912732</v>
      </c>
      <c r="J36" s="8">
        <f t="shared" si="12"/>
        <v>0.17397748505965094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0.48762434245792957</v>
      </c>
      <c r="R36" s="1">
        <f>O36/J34</f>
        <v>5.3355639657367533</v>
      </c>
      <c r="T36" s="1">
        <f>AVERAGE(R36:R40)</f>
        <v>5.2725523912080607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5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1.97435048583482</v>
      </c>
      <c r="J37" s="8">
        <f t="shared" si="12"/>
        <v>0.32849994178262371</v>
      </c>
      <c r="K37" s="9">
        <f t="shared" si="13"/>
        <v>0.3</v>
      </c>
      <c r="L37" s="20">
        <f t="shared" si="14"/>
        <v>1</v>
      </c>
      <c r="N37" t="s">
        <v>5</v>
      </c>
      <c r="O37" s="1">
        <v>0.39224234664789204</v>
      </c>
      <c r="Q37" t="s">
        <v>6</v>
      </c>
      <c r="R37" s="1">
        <f>O37/J35</f>
        <v>5.3465506148512176</v>
      </c>
      <c r="V37" s="1">
        <f>(T36-5)/(5-1)</f>
        <v>6.8138097802015185E-2</v>
      </c>
      <c r="X37" s="1">
        <f>V37/1.12</f>
        <v>6.0837587323227839E-2</v>
      </c>
    </row>
    <row r="38" spans="1:24" x14ac:dyDescent="0.2">
      <c r="B38" s="22" t="s">
        <v>28</v>
      </c>
      <c r="C38" s="2">
        <v>5</v>
      </c>
      <c r="D38" s="2">
        <v>3</v>
      </c>
      <c r="E38" s="2">
        <v>2</v>
      </c>
      <c r="F38" s="2">
        <v>1</v>
      </c>
      <c r="G38" s="2">
        <f>1/F39</f>
        <v>1</v>
      </c>
      <c r="I38" s="1">
        <f t="shared" si="11"/>
        <v>2</v>
      </c>
      <c r="J38" s="8">
        <f t="shared" si="12"/>
        <v>0.33276760548796197</v>
      </c>
      <c r="K38" s="9">
        <f t="shared" si="13"/>
        <v>0.3</v>
      </c>
      <c r="L38" s="20">
        <f t="shared" si="14"/>
        <v>1</v>
      </c>
      <c r="O38" s="1">
        <v>0.96282073556422954</v>
      </c>
      <c r="R38" s="1">
        <f>O38/J36</f>
        <v>5.5341686036794426</v>
      </c>
    </row>
    <row r="39" spans="1:24" x14ac:dyDescent="0.2">
      <c r="B39" s="22" t="s">
        <v>29</v>
      </c>
      <c r="C39" s="2">
        <v>4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6.0102004131900122</v>
      </c>
      <c r="J39" s="1"/>
      <c r="O39" s="1">
        <v>1.6862701011389436</v>
      </c>
      <c r="R39" s="1">
        <f>O39/J37</f>
        <v>5.1332432267363659</v>
      </c>
    </row>
    <row r="40" spans="1:24" x14ac:dyDescent="0.2">
      <c r="O40" s="1">
        <v>1.6682423880689412</v>
      </c>
      <c r="R40" s="5">
        <f>O40/J38</f>
        <v>5.0132355450365216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CC42-C8E5-A844-B67F-9D1837FB1C07}">
  <sheetPr>
    <tabColor theme="9" tint="0.59999389629810485"/>
  </sheetPr>
  <dimension ref="A2:X57"/>
  <sheetViews>
    <sheetView tabSelected="1" topLeftCell="E1" zoomScale="85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ht="19" x14ac:dyDescent="0.25">
      <c r="A2" t="s">
        <v>18</v>
      </c>
      <c r="D2" s="6"/>
      <c r="E2" s="6"/>
      <c r="F2" s="6"/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</v>
      </c>
      <c r="J3" s="8">
        <f>I3/I$6</f>
        <v>0.23441091646544246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f>1/D6</f>
        <v>0.2</v>
      </c>
      <c r="I4" s="1">
        <f t="shared" ref="I4:I5" si="0">GEOMEAN(D5:F5)</f>
        <v>0.3419951893353394</v>
      </c>
      <c r="J4" s="8">
        <f t="shared" ref="J4:J5" si="1">I4/I$6</f>
        <v>8.0167405758869423E-2</v>
      </c>
      <c r="K4" s="9">
        <f t="shared" ref="K4:K5" si="2">ROUND(J4,1)</f>
        <v>0.1</v>
      </c>
      <c r="L4" s="20">
        <f>RANK(K4,K$3:K$5,0)</f>
        <v>3</v>
      </c>
      <c r="O4" s="1" cm="1">
        <f t="array" ref="O4:O6">MMULT(D4:F6,J3:J5)</f>
        <v>0.77233228081492722</v>
      </c>
      <c r="R4" s="1">
        <f>O4/J3</f>
        <v>3.2947794943192701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f>1/E6</f>
        <v>0.2</v>
      </c>
      <c r="I5" s="1">
        <f t="shared" si="0"/>
        <v>2.924017738212866</v>
      </c>
      <c r="J5" s="8">
        <f t="shared" si="1"/>
        <v>0.68542167777568819</v>
      </c>
      <c r="K5" s="9">
        <f t="shared" si="2"/>
        <v>0.7</v>
      </c>
      <c r="L5" s="20">
        <f>RANK(K5,K$3:K$5,0)</f>
        <v>1</v>
      </c>
      <c r="N5" t="s">
        <v>5</v>
      </c>
      <c r="O5" s="1">
        <v>0.2641339246070955</v>
      </c>
      <c r="Q5" t="s">
        <v>6</v>
      </c>
      <c r="R5" s="1">
        <f>O5/J4</f>
        <v>3.2947794943192696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v>5</v>
      </c>
      <c r="E6" s="2">
        <v>5</v>
      </c>
      <c r="F6" s="2">
        <v>1</v>
      </c>
      <c r="I6" s="1">
        <f>SUM(I3:I5)</f>
        <v>4.2660129275482053</v>
      </c>
      <c r="J6" s="1"/>
      <c r="K6" s="1"/>
      <c r="L6" s="1"/>
      <c r="O6" s="1">
        <v>2.2583132888972477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2.8284271247461898</v>
      </c>
      <c r="J12" s="8">
        <f>I12/I$16</f>
        <v>0.53801616347078318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4</v>
      </c>
      <c r="G13" s="2">
        <v>4</v>
      </c>
      <c r="I13" s="1">
        <f t="shared" ref="I13:I15" si="3">GEOMEAN(D14:G14)</f>
        <v>0.70710678118654757</v>
      </c>
      <c r="J13" s="8">
        <f t="shared" ref="J13:J15" si="4">I13/I$16</f>
        <v>0.13450404086769582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2.3859515095876507</v>
      </c>
      <c r="R13" s="1">
        <f>O13/J12</f>
        <v>4.4347208719449913</v>
      </c>
      <c r="T13" s="1">
        <f>AVERAGE(R13:R16)</f>
        <v>4.3939226442342871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f>1/E15</f>
        <v>0.25</v>
      </c>
      <c r="G14" s="2">
        <v>4</v>
      </c>
      <c r="I14" s="1">
        <f t="shared" si="3"/>
        <v>1.4142135623730949</v>
      </c>
      <c r="J14" s="8">
        <f t="shared" si="4"/>
        <v>0.26900808173539159</v>
      </c>
      <c r="K14" s="9">
        <f t="shared" si="5"/>
        <v>0.3</v>
      </c>
      <c r="L14" s="20">
        <f t="shared" si="6"/>
        <v>2</v>
      </c>
      <c r="N14" t="s">
        <v>5</v>
      </c>
      <c r="O14" s="4">
        <v>0.57014695787375747</v>
      </c>
      <c r="Q14" t="s">
        <v>6</v>
      </c>
      <c r="R14" s="1">
        <f>O14/J13</f>
        <v>4.2388834877799653</v>
      </c>
      <c r="V14" s="1">
        <f>(T13-4)/(4-1)</f>
        <v>0.13130754807809572</v>
      </c>
      <c r="X14" s="1">
        <f>V14/0.9</f>
        <v>0.14589727564232857</v>
      </c>
    </row>
    <row r="15" spans="1:24" x14ac:dyDescent="0.2">
      <c r="C15" s="2" t="s">
        <v>16</v>
      </c>
      <c r="D15" s="2">
        <f>1/F13</f>
        <v>0.25</v>
      </c>
      <c r="E15" s="2">
        <v>4</v>
      </c>
      <c r="F15" s="2">
        <v>1</v>
      </c>
      <c r="G15" s="2">
        <v>4</v>
      </c>
      <c r="I15" s="1">
        <f t="shared" si="3"/>
        <v>0.30739407647563216</v>
      </c>
      <c r="J15" s="8">
        <f t="shared" si="4"/>
        <v>5.8471713926129473E-2</v>
      </c>
      <c r="K15" s="9">
        <f t="shared" si="5"/>
        <v>0.1</v>
      </c>
      <c r="L15" s="20">
        <f t="shared" si="6"/>
        <v>3</v>
      </c>
      <c r="O15" s="4">
        <v>1.1754151417783885</v>
      </c>
      <c r="R15" s="1">
        <f>O15/J14</f>
        <v>4.3694417438899826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1/7</f>
        <v>0.14285714285714285</v>
      </c>
      <c r="G16" s="2">
        <v>1</v>
      </c>
      <c r="I16" s="1">
        <f>SUM(I12:I15)</f>
        <v>5.2571415447814642</v>
      </c>
      <c r="J16" s="1"/>
      <c r="O16" s="4">
        <v>0.26503149097294804</v>
      </c>
      <c r="R16" s="1">
        <f>O16/J15</f>
        <v>4.5326444733222093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3.031433133020796</v>
      </c>
      <c r="J21" s="8">
        <f>I21/I$26</f>
        <v>0.48458352678944822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4</v>
      </c>
      <c r="F22" s="2">
        <v>4</v>
      </c>
      <c r="G22" s="2">
        <v>4</v>
      </c>
      <c r="I22" s="1">
        <f t="shared" ref="I22:I25" si="7">GEOMEAN(C23:G23)</f>
        <v>0.89411296065798118</v>
      </c>
      <c r="J22" s="8">
        <f t="shared" ref="J22:J25" si="8">I22/I$26</f>
        <v>0.14292659373028876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v>4</v>
      </c>
      <c r="F23" s="2">
        <f>1/7</f>
        <v>0.14285714285714285</v>
      </c>
      <c r="G23" s="2">
        <v>4</v>
      </c>
      <c r="I23" s="1">
        <f t="shared" si="7"/>
        <v>0.28048878636154989</v>
      </c>
      <c r="J23" s="8">
        <f t="shared" si="8"/>
        <v>4.4836959733473861E-2</v>
      </c>
      <c r="K23" s="9">
        <f t="shared" si="9"/>
        <v>0</v>
      </c>
      <c r="L23" s="20">
        <f t="shared" si="10"/>
        <v>5</v>
      </c>
      <c r="O23" s="1" cm="1">
        <f t="array" ref="O23:O27">MMULT(C22:G26,J21:J25)</f>
        <v>2.5462494196316552</v>
      </c>
      <c r="R23" s="1">
        <f>O23/J21</f>
        <v>5.2545108920675334</v>
      </c>
      <c r="T23" s="1">
        <f>AVERAGE(R23:R27)</f>
        <v>6.7346303174174036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0.25</v>
      </c>
      <c r="E24" s="2">
        <v>1</v>
      </c>
      <c r="F24" s="2">
        <f>1/E25</f>
        <v>0.25</v>
      </c>
      <c r="G24" s="2">
        <f>1/9</f>
        <v>0.1111111111111111</v>
      </c>
      <c r="I24" s="1">
        <f t="shared" si="7"/>
        <v>0.956352499790037</v>
      </c>
      <c r="J24" s="8">
        <f t="shared" si="8"/>
        <v>0.15287576762095842</v>
      </c>
      <c r="K24" s="9">
        <f t="shared" si="9"/>
        <v>0.2</v>
      </c>
      <c r="L24" s="20">
        <f t="shared" si="10"/>
        <v>2</v>
      </c>
      <c r="N24" t="s">
        <v>5</v>
      </c>
      <c r="O24" s="1">
        <v>1.1643683182392917</v>
      </c>
      <c r="Q24" t="s">
        <v>6</v>
      </c>
      <c r="R24" s="1">
        <f>O24/J22</f>
        <v>8.1466176996880364</v>
      </c>
      <c r="V24" s="1">
        <f>(T23-5)/(5-1)</f>
        <v>0.4336575793543509</v>
      </c>
      <c r="X24" s="1">
        <f>V24/1.12</f>
        <v>0.38719426728067041</v>
      </c>
    </row>
    <row r="25" spans="1:24" x14ac:dyDescent="0.2">
      <c r="B25" s="22" t="s">
        <v>22</v>
      </c>
      <c r="C25" s="2">
        <f>1/F22</f>
        <v>0.25</v>
      </c>
      <c r="D25" s="2">
        <v>4</v>
      </c>
      <c r="E25" s="2">
        <v>4</v>
      </c>
      <c r="F25" s="2">
        <v>1</v>
      </c>
      <c r="G25" s="2">
        <f>1/F26</f>
        <v>0.2</v>
      </c>
      <c r="I25" s="1">
        <f t="shared" si="7"/>
        <v>1.0933620739432781</v>
      </c>
      <c r="J25" s="8">
        <f t="shared" si="8"/>
        <v>0.17477715212583067</v>
      </c>
      <c r="K25" s="9">
        <f t="shared" si="9"/>
        <v>0.2</v>
      </c>
      <c r="L25" s="20">
        <f t="shared" si="10"/>
        <v>2</v>
      </c>
      <c r="O25" s="1">
        <v>0.25935311533818445</v>
      </c>
      <c r="R25" s="1">
        <f>O25/J23</f>
        <v>5.784359976230939</v>
      </c>
    </row>
    <row r="26" spans="1:24" x14ac:dyDescent="0.2">
      <c r="B26" s="22" t="s">
        <v>23</v>
      </c>
      <c r="C26" s="2">
        <f>1/G22</f>
        <v>0.25</v>
      </c>
      <c r="D26" s="2">
        <f>1/G23</f>
        <v>0.25</v>
      </c>
      <c r="E26" s="2">
        <v>5</v>
      </c>
      <c r="F26" s="2">
        <v>5</v>
      </c>
      <c r="G26" s="2">
        <v>1</v>
      </c>
      <c r="H26" t="s">
        <v>30</v>
      </c>
      <c r="I26" s="1">
        <f>SUM(I21:I25)</f>
        <v>6.2557494537736424</v>
      </c>
      <c r="J26" s="1"/>
      <c r="O26" s="1">
        <v>1.060031293598537</v>
      </c>
      <c r="R26" s="1">
        <f>O26/J24</f>
        <v>6.9339393030999412</v>
      </c>
    </row>
    <row r="27" spans="1:24" x14ac:dyDescent="0.2">
      <c r="B27" s="23"/>
      <c r="O27" s="1">
        <v>1.3202183190279264</v>
      </c>
      <c r="R27" s="5">
        <f>O27/J25</f>
        <v>7.5537237160005688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</v>
      </c>
      <c r="J34" s="8">
        <f>I34/I$39</f>
        <v>0.1497732340047187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v>4</v>
      </c>
      <c r="F35" s="2">
        <v>4</v>
      </c>
      <c r="G35" s="2">
        <f>1/C39</f>
        <v>0.25</v>
      </c>
      <c r="I35" s="1">
        <f t="shared" ref="I35:I38" si="11">GEOMEAN(C36:G36)</f>
        <v>1.7411011265922482</v>
      </c>
      <c r="J35" s="8">
        <f t="shared" ref="J35:J38" si="12">I35/I$39</f>
        <v>0.26077034645898017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v>4</v>
      </c>
      <c r="F36" s="2">
        <v>4</v>
      </c>
      <c r="G36" s="2">
        <f>1/D39</f>
        <v>0.25</v>
      </c>
      <c r="I36" s="1">
        <f t="shared" si="11"/>
        <v>0.32987697769322355</v>
      </c>
      <c r="J36" s="8">
        <f t="shared" si="12"/>
        <v>4.9406741772816544E-2</v>
      </c>
      <c r="K36" s="9">
        <f t="shared" si="13"/>
        <v>0</v>
      </c>
      <c r="L36" s="20">
        <f t="shared" si="14"/>
        <v>5</v>
      </c>
      <c r="O36" s="1" cm="1">
        <f t="array" ref="O36:O40">MMULT(C35:G39,J34:J38)</f>
        <v>0.87018820875873804</v>
      </c>
      <c r="R36" s="1">
        <f>O36/J34</f>
        <v>5.8100381856702263</v>
      </c>
      <c r="T36" s="1">
        <f>AVERAGE(R36:R40)</f>
        <v>5.8100381856702255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0.25</v>
      </c>
      <c r="E37" s="2">
        <v>1</v>
      </c>
      <c r="F37" s="2">
        <f>1/E38</f>
        <v>0.25</v>
      </c>
      <c r="G37" s="2">
        <f>1/4</f>
        <v>0.25</v>
      </c>
      <c r="I37" s="1">
        <f t="shared" si="11"/>
        <v>0.57434917749851755</v>
      </c>
      <c r="J37" s="8">
        <f t="shared" si="12"/>
        <v>8.6022133761903194E-2</v>
      </c>
      <c r="K37" s="9">
        <f t="shared" si="13"/>
        <v>0.1</v>
      </c>
      <c r="L37" s="20">
        <f t="shared" si="14"/>
        <v>3</v>
      </c>
      <c r="N37" t="s">
        <v>5</v>
      </c>
      <c r="O37" s="1">
        <v>1.5150856706171294</v>
      </c>
      <c r="Q37" t="s">
        <v>6</v>
      </c>
      <c r="R37" s="1">
        <f>O37/J35</f>
        <v>5.8100381856702263</v>
      </c>
      <c r="V37" s="1">
        <f>(T36-5)/(5-1)</f>
        <v>0.20250954641755636</v>
      </c>
      <c r="X37" s="1">
        <f>V37/1.12</f>
        <v>0.1808120950156753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v>4</v>
      </c>
      <c r="F38" s="2">
        <v>1</v>
      </c>
      <c r="G38" s="2">
        <f>1/F39</f>
        <v>0.25</v>
      </c>
      <c r="I38" s="1">
        <f t="shared" si="11"/>
        <v>3.031433133020796</v>
      </c>
      <c r="J38" s="8">
        <f t="shared" si="12"/>
        <v>0.4540275440015813</v>
      </c>
      <c r="K38" s="9">
        <f t="shared" si="13"/>
        <v>0.5</v>
      </c>
      <c r="L38" s="20">
        <f t="shared" si="14"/>
        <v>1</v>
      </c>
      <c r="O38" s="1">
        <v>0.28705505632961237</v>
      </c>
      <c r="R38" s="1">
        <f>O38/J36</f>
        <v>5.8100381856702255</v>
      </c>
    </row>
    <row r="39" spans="1:24" x14ac:dyDescent="0.2">
      <c r="B39" s="22" t="s">
        <v>29</v>
      </c>
      <c r="C39" s="2">
        <v>4</v>
      </c>
      <c r="D39" s="2">
        <v>4</v>
      </c>
      <c r="E39" s="2">
        <v>4</v>
      </c>
      <c r="F39" s="2">
        <v>4</v>
      </c>
      <c r="G39" s="2">
        <v>1</v>
      </c>
      <c r="H39" t="s">
        <v>30</v>
      </c>
      <c r="I39" s="1">
        <f>SUM(I34:I38)</f>
        <v>6.6767604148047859</v>
      </c>
      <c r="J39" s="1"/>
      <c r="O39" s="1">
        <v>0.49979188196948943</v>
      </c>
      <c r="R39" s="1">
        <f>O39/J37</f>
        <v>5.8100381856702246</v>
      </c>
    </row>
    <row r="40" spans="1:24" x14ac:dyDescent="0.2">
      <c r="O40" s="1">
        <v>2.6379173679952554</v>
      </c>
      <c r="R40" s="5">
        <f>O40/J38</f>
        <v>5.8100381856702246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3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5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5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A5DB-FA41-184A-9205-077A20FB85FE}">
  <sheetPr>
    <tabColor theme="9" tint="0.59999389629810485"/>
  </sheetPr>
  <dimension ref="A2:X57"/>
  <sheetViews>
    <sheetView topLeftCell="R24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2.924017738212866</v>
      </c>
      <c r="J3" s="8">
        <f>I3/I$6</f>
        <v>0.6927739377769635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5</v>
      </c>
      <c r="I4" s="1">
        <f t="shared" ref="I4:I5" si="0">GEOMEAN(D5:F5)</f>
        <v>0.92831776672255584</v>
      </c>
      <c r="J4" s="8">
        <f t="shared" ref="J4:J5" si="1">I4/I$6</f>
        <v>0.21994201552066076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2.228904248892146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4</v>
      </c>
      <c r="I5" s="1">
        <f t="shared" si="0"/>
        <v>0.36840314986403866</v>
      </c>
      <c r="J5" s="8">
        <f t="shared" si="1"/>
        <v>8.7284046702375731E-2</v>
      </c>
      <c r="K5" s="9">
        <f t="shared" si="2"/>
        <v>0.1</v>
      </c>
      <c r="L5" s="20">
        <f>RANK(K5,K$3:K$5,0)</f>
        <v>3</v>
      </c>
      <c r="N5" t="s">
        <v>5</v>
      </c>
      <c r="O5" s="1">
        <v>0.70763298988555645</v>
      </c>
      <c r="Q5" t="s">
        <v>6</v>
      </c>
      <c r="R5" s="1">
        <f>O5/J4</f>
        <v>3.2173615769156365</v>
      </c>
      <c r="V5" s="1">
        <f>(T4-3)/(3-1)</f>
        <v>0.10868078845781803</v>
      </c>
      <c r="X5" s="7">
        <f>V5/0.58</f>
        <v>0.1873806697548587</v>
      </c>
    </row>
    <row r="6" spans="1:24" x14ac:dyDescent="0.2">
      <c r="C6" s="2" t="s">
        <v>4</v>
      </c>
      <c r="D6" s="2">
        <f>1/F4</f>
        <v>0.2</v>
      </c>
      <c r="E6" s="2">
        <f>1/F5</f>
        <v>0.25</v>
      </c>
      <c r="F6" s="2">
        <v>1</v>
      </c>
      <c r="I6" s="1">
        <f>SUM(I3:I5)</f>
        <v>4.2207386547994608</v>
      </c>
      <c r="J6" s="1"/>
      <c r="K6" s="1"/>
      <c r="L6" s="1"/>
      <c r="O6" s="1">
        <v>0.28082433813793362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2.6321480259049852</v>
      </c>
      <c r="J12" s="8">
        <f>I12/I$16</f>
        <v>0.52381296316647918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4</v>
      </c>
      <c r="G13" s="2">
        <v>3</v>
      </c>
      <c r="I13" s="1">
        <f t="shared" ref="I13:I15" si="3">GEOMEAN(D14:G14)</f>
        <v>1.2247448713915889</v>
      </c>
      <c r="J13" s="8">
        <f t="shared" ref="J13:J15" si="4">I13/I$16</f>
        <v>0.24373144439169728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2.3473172957033301</v>
      </c>
      <c r="R13" s="1">
        <f>O13/J12</f>
        <v>4.4812126861345005</v>
      </c>
      <c r="T13" s="1">
        <f>AVERAGE(R13:R16)</f>
        <v>4.511649974197975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3</v>
      </c>
      <c r="G14" s="2">
        <v>3</v>
      </c>
      <c r="I14" s="1">
        <f t="shared" si="3"/>
        <v>0.75983568565159254</v>
      </c>
      <c r="J14" s="8">
        <f t="shared" si="4"/>
        <v>0.15121177764459112</v>
      </c>
      <c r="K14" s="9">
        <f t="shared" si="5"/>
        <v>0.2</v>
      </c>
      <c r="L14" s="20">
        <f t="shared" si="6"/>
        <v>2</v>
      </c>
      <c r="N14" t="s">
        <v>5</v>
      </c>
      <c r="O14" s="4">
        <v>1.0720514625087878</v>
      </c>
      <c r="Q14" t="s">
        <v>6</v>
      </c>
      <c r="R14" s="1">
        <f>O14/J13</f>
        <v>4.3984946841159704</v>
      </c>
      <c r="V14" s="1">
        <f>(T13-4)/(4-1)</f>
        <v>0.170549991399325</v>
      </c>
      <c r="X14" s="1">
        <f>V14/0.9</f>
        <v>0.18949999044369445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4</v>
      </c>
      <c r="I15" s="1">
        <f t="shared" si="3"/>
        <v>0.40824829046386302</v>
      </c>
      <c r="J15" s="8">
        <f t="shared" si="4"/>
        <v>8.124381479723243E-2</v>
      </c>
      <c r="K15" s="9">
        <f t="shared" si="5"/>
        <v>0.1</v>
      </c>
      <c r="L15" s="20">
        <f t="shared" si="6"/>
        <v>4</v>
      </c>
      <c r="O15" s="4">
        <v>0.68838409242237297</v>
      </c>
      <c r="R15" s="1">
        <f>O15/J14</f>
        <v>4.5524502333432926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0.33333333333333331</v>
      </c>
      <c r="F16" s="2">
        <f>1/G15</f>
        <v>0.25</v>
      </c>
      <c r="G16" s="2">
        <v>1</v>
      </c>
      <c r="I16" s="1">
        <f>SUM(I12:I15)</f>
        <v>5.0249768734120295</v>
      </c>
      <c r="J16" s="1"/>
      <c r="O16" s="4">
        <v>0.37489489506110568</v>
      </c>
      <c r="R16" s="1">
        <f>O16/J15</f>
        <v>4.6144422931981337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1.5518455739153598</v>
      </c>
      <c r="J21" s="8">
        <f>I21/I$26</f>
        <v>0.28334706417742034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3</v>
      </c>
      <c r="F22" s="2">
        <v>2</v>
      </c>
      <c r="G22" s="2">
        <f>1/C26</f>
        <v>0.5</v>
      </c>
      <c r="I22" s="1">
        <f t="shared" ref="I22:I25" si="7">GEOMEAN(C23:G23)</f>
        <v>1.3195079107728942</v>
      </c>
      <c r="J22" s="8">
        <f t="shared" ref="J22:J25" si="8">I22/I$26</f>
        <v>0.24092519188818012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2</v>
      </c>
      <c r="F23" s="2">
        <v>3</v>
      </c>
      <c r="G23" s="2">
        <v>2</v>
      </c>
      <c r="I23" s="1">
        <f t="shared" si="7"/>
        <v>0.8027415617602307</v>
      </c>
      <c r="J23" s="8">
        <f t="shared" si="8"/>
        <v>0.14657029580854702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1.8302676950433485</v>
      </c>
      <c r="R23" s="1">
        <f>O23/J21</f>
        <v>6.4594552985991402</v>
      </c>
      <c r="T23" s="1">
        <f>AVERAGE(R23:R27)</f>
        <v>6.3836340867446841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0.5</v>
      </c>
      <c r="E24" s="2">
        <v>1</v>
      </c>
      <c r="F24" s="2">
        <v>1</v>
      </c>
      <c r="G24" s="2">
        <v>2</v>
      </c>
      <c r="I24" s="1">
        <f t="shared" si="7"/>
        <v>0.8027415617602307</v>
      </c>
      <c r="J24" s="8">
        <f t="shared" si="8"/>
        <v>0.14657029580854702</v>
      </c>
      <c r="K24" s="9">
        <f t="shared" si="9"/>
        <v>0.1</v>
      </c>
      <c r="L24" s="20">
        <f t="shared" si="10"/>
        <v>4</v>
      </c>
      <c r="N24" t="s">
        <v>5</v>
      </c>
      <c r="O24" s="1">
        <v>1.4333999969579998</v>
      </c>
      <c r="Q24" t="s">
        <v>6</v>
      </c>
      <c r="R24" s="1">
        <f>O24/J22</f>
        <v>5.9495646168179848</v>
      </c>
      <c r="V24" s="1">
        <f>(T23-5)/(5-1)</f>
        <v>0.34590852168617103</v>
      </c>
      <c r="X24" s="1">
        <f>V24/1.12</f>
        <v>0.30884689436265267</v>
      </c>
    </row>
    <row r="25" spans="1:24" x14ac:dyDescent="0.2">
      <c r="B25" s="22" t="s">
        <v>22</v>
      </c>
      <c r="C25" s="2">
        <f>1/F22</f>
        <v>0.5</v>
      </c>
      <c r="D25" s="2">
        <f>1/F23</f>
        <v>0.33333333333333331</v>
      </c>
      <c r="E25" s="2">
        <v>1</v>
      </c>
      <c r="F25" s="2">
        <v>1</v>
      </c>
      <c r="G25" s="2">
        <v>2</v>
      </c>
      <c r="I25" s="1">
        <f t="shared" si="7"/>
        <v>1</v>
      </c>
      <c r="J25" s="8">
        <f t="shared" si="8"/>
        <v>0.1825871523173056</v>
      </c>
      <c r="K25" s="9">
        <f t="shared" si="9"/>
        <v>0.2</v>
      </c>
      <c r="L25" s="20">
        <f t="shared" si="10"/>
        <v>2</v>
      </c>
      <c r="O25" s="1">
        <v>0.87322651358826875</v>
      </c>
      <c r="R25" s="1">
        <f>O25/J23</f>
        <v>5.9577318089669014</v>
      </c>
    </row>
    <row r="26" spans="1:24" x14ac:dyDescent="0.2">
      <c r="B26" s="22" t="s">
        <v>23</v>
      </c>
      <c r="C26" s="2">
        <v>2</v>
      </c>
      <c r="D26" s="2">
        <v>2</v>
      </c>
      <c r="E26" s="2">
        <f>1/G24</f>
        <v>0.5</v>
      </c>
      <c r="F26" s="2">
        <f>1/G25</f>
        <v>0.5</v>
      </c>
      <c r="G26" s="2">
        <v>1</v>
      </c>
      <c r="H26" t="s">
        <v>30</v>
      </c>
      <c r="I26" s="1">
        <f>SUM(I21:I25)</f>
        <v>5.476836608208715</v>
      </c>
      <c r="J26" s="1"/>
      <c r="O26" s="1">
        <v>0.88029682563647538</v>
      </c>
      <c r="R26" s="1">
        <f>O26/J24</f>
        <v>6.0059701782026576</v>
      </c>
    </row>
    <row r="27" spans="1:24" x14ac:dyDescent="0.2">
      <c r="B27" s="23"/>
      <c r="O27" s="1">
        <v>1.3777019602570535</v>
      </c>
      <c r="R27" s="5">
        <f>O27/J25</f>
        <v>7.5454485311367385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1.4841113939020589</v>
      </c>
      <c r="J34" s="8">
        <f>I34/I$39</f>
        <v>0.2257997281361315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4</v>
      </c>
      <c r="E35" s="2">
        <v>3</v>
      </c>
      <c r="F35" s="2">
        <v>3</v>
      </c>
      <c r="G35" s="2">
        <f>1/C39</f>
        <v>0.2</v>
      </c>
      <c r="I35" s="1">
        <f t="shared" ref="I35:I38" si="11">GEOMEAN(C36:G36)</f>
        <v>0.87055056329612412</v>
      </c>
      <c r="J35" s="8">
        <f t="shared" ref="J35:J38" si="12">I35/I$39</f>
        <v>0.13244968088560691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4</v>
      </c>
      <c r="F36" s="2">
        <v>2</v>
      </c>
      <c r="G36" s="2">
        <f>1/D39</f>
        <v>0.25</v>
      </c>
      <c r="I36" s="1">
        <f t="shared" si="11"/>
        <v>0.34941355938578961</v>
      </c>
      <c r="J36" s="8">
        <f t="shared" si="12"/>
        <v>5.3161431844378132E-2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1.3305045973669878</v>
      </c>
      <c r="R36" s="1">
        <f>O36/J34</f>
        <v>5.8924100943329973</v>
      </c>
      <c r="T36" s="1">
        <f>AVERAGE(R36:R40)</f>
        <v>5.6947168049710282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0.25</v>
      </c>
      <c r="E37" s="2">
        <v>1</v>
      </c>
      <c r="F37" s="2">
        <f>1/E38</f>
        <v>0.25</v>
      </c>
      <c r="G37" s="2">
        <f>1/E39</f>
        <v>0.25</v>
      </c>
      <c r="I37" s="1">
        <f t="shared" si="11"/>
        <v>0.69882711877157921</v>
      </c>
      <c r="J37" s="8">
        <f t="shared" si="12"/>
        <v>0.10632286368875626</v>
      </c>
      <c r="K37" s="9">
        <f t="shared" si="13"/>
        <v>0.1</v>
      </c>
      <c r="L37" s="20">
        <f t="shared" si="14"/>
        <v>3</v>
      </c>
      <c r="N37" t="s">
        <v>5</v>
      </c>
      <c r="O37" s="1">
        <v>0.73475764153594658</v>
      </c>
      <c r="Q37" t="s">
        <v>6</v>
      </c>
      <c r="R37" s="1">
        <f>O37/J35</f>
        <v>5.5474474277558752</v>
      </c>
      <c r="V37" s="1">
        <f>(T36-5)/(5-1)</f>
        <v>0.17367920124275704</v>
      </c>
      <c r="X37" s="1">
        <f>V37/1.12</f>
        <v>0.15507071539531878</v>
      </c>
    </row>
    <row r="38" spans="1:24" x14ac:dyDescent="0.2">
      <c r="B38" s="22" t="s">
        <v>28</v>
      </c>
      <c r="C38" s="2">
        <f>1/3</f>
        <v>0.33333333333333331</v>
      </c>
      <c r="D38" s="2">
        <f>1/F36</f>
        <v>0.5</v>
      </c>
      <c r="E38" s="2">
        <v>4</v>
      </c>
      <c r="F38" s="2">
        <v>1</v>
      </c>
      <c r="G38" s="2">
        <f>1/4</f>
        <v>0.25</v>
      </c>
      <c r="I38" s="1">
        <f t="shared" si="11"/>
        <v>3.1697863849222272</v>
      </c>
      <c r="J38" s="8">
        <f t="shared" si="12"/>
        <v>0.48226629544512722</v>
      </c>
      <c r="K38" s="9">
        <f t="shared" si="13"/>
        <v>0.5</v>
      </c>
      <c r="L38" s="20">
        <f t="shared" si="14"/>
        <v>1</v>
      </c>
      <c r="O38" s="1">
        <v>0.3086877178946279</v>
      </c>
      <c r="R38" s="1">
        <f>O38/J36</f>
        <v>5.8066103034670595</v>
      </c>
    </row>
    <row r="39" spans="1:24" x14ac:dyDescent="0.2">
      <c r="B39" s="22" t="s">
        <v>29</v>
      </c>
      <c r="C39" s="2">
        <v>5</v>
      </c>
      <c r="D39" s="2">
        <v>4</v>
      </c>
      <c r="E39" s="2">
        <v>4</v>
      </c>
      <c r="F39" s="2">
        <v>4</v>
      </c>
      <c r="G39" s="2">
        <v>1</v>
      </c>
      <c r="H39" t="s">
        <v>30</v>
      </c>
      <c r="I39" s="1">
        <f>SUM(I34:I38)</f>
        <v>6.572689020277779</v>
      </c>
      <c r="J39" s="1"/>
      <c r="O39" s="1">
        <v>0.58102658141573127</v>
      </c>
      <c r="R39" s="1">
        <f>O39/J37</f>
        <v>5.4647378866374092</v>
      </c>
    </row>
    <row r="40" spans="1:24" x14ac:dyDescent="0.2">
      <c r="O40" s="1">
        <v>2.7790008418007499</v>
      </c>
      <c r="R40" s="5">
        <f>O40/J38</f>
        <v>5.7623783126618013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0AB6-D512-B14F-BE03-3D35B735EF1D}">
  <sheetPr>
    <tabColor theme="9" tint="0.59999389629810485"/>
  </sheetPr>
  <dimension ref="A2:X57"/>
  <sheetViews>
    <sheetView topLeftCell="S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0.64832901382223673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5</v>
      </c>
      <c r="I4" s="1">
        <f t="shared" ref="I4:I5" si="0">GEOMEAN(D5:F5)</f>
        <v>0.87358046473629891</v>
      </c>
      <c r="J4" s="8">
        <f t="shared" ref="J4:J5" si="1">I4/I$6</f>
        <v>0.22965079406263714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1.9473823565857793</v>
      </c>
      <c r="R4" s="1">
        <f>O4/J3</f>
        <v>3.0036945980636398</v>
      </c>
      <c r="T4" s="1">
        <f>AVERAGE(R4:R6)</f>
        <v>3.0036945980636403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 t="shared" si="0"/>
        <v>0.46415888336127792</v>
      </c>
      <c r="J5" s="8">
        <f t="shared" si="1"/>
        <v>0.12202019211512623</v>
      </c>
      <c r="K5" s="9">
        <f t="shared" si="2"/>
        <v>0.1</v>
      </c>
      <c r="L5" s="20">
        <f>RANK(K5,K$3:K$5,0)</f>
        <v>3</v>
      </c>
      <c r="N5" t="s">
        <v>5</v>
      </c>
      <c r="O5" s="1">
        <v>0.68980084956696852</v>
      </c>
      <c r="Q5" t="s">
        <v>6</v>
      </c>
      <c r="R5" s="1">
        <f>O5/J4</f>
        <v>3.0036945980636394</v>
      </c>
      <c r="V5" s="1">
        <f>(T4-3)/(3-1)</f>
        <v>1.8472990318201266E-3</v>
      </c>
      <c r="X5" s="1">
        <f>V5/0.58</f>
        <v>3.1849983307243564E-3</v>
      </c>
    </row>
    <row r="6" spans="1:24" x14ac:dyDescent="0.2">
      <c r="C6" s="2" t="s">
        <v>4</v>
      </c>
      <c r="D6" s="2">
        <f>1/F4</f>
        <v>0.2</v>
      </c>
      <c r="E6" s="2">
        <f>1/F5</f>
        <v>0.5</v>
      </c>
      <c r="F6" s="2">
        <v>1</v>
      </c>
      <c r="I6" s="1">
        <f>SUM(I3:I5)</f>
        <v>3.8039514224280464</v>
      </c>
      <c r="J6" s="1"/>
      <c r="K6" s="1"/>
      <c r="L6" s="1"/>
      <c r="O6" s="1">
        <v>0.36651139191089216</v>
      </c>
      <c r="R6" s="1">
        <f>O6/J5</f>
        <v>3.0036945980636398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1.8612097182041991</v>
      </c>
      <c r="J12" s="8">
        <f>I12/I$16</f>
        <v>0.41556636357781529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3</v>
      </c>
      <c r="G13" s="2">
        <v>1</v>
      </c>
      <c r="I13" s="1">
        <f t="shared" ref="I13:I15" si="3">GEOMEAN(D14:G14)</f>
        <v>1.189207115002721</v>
      </c>
      <c r="J13" s="8">
        <f t="shared" ref="J13:J15" si="4">I13/I$16</f>
        <v>0.26552326236474444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2.2232276568436982</v>
      </c>
      <c r="R13" s="1">
        <f>O13/J12</f>
        <v>5.3498739351829085</v>
      </c>
      <c r="T13" s="1">
        <f>AVERAGE(R13:R16)</f>
        <v>5.1634068360227117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2</v>
      </c>
      <c r="G14" s="2">
        <v>4</v>
      </c>
      <c r="I14" s="1">
        <f t="shared" si="3"/>
        <v>0.95544279220436679</v>
      </c>
      <c r="J14" s="8">
        <f t="shared" si="4"/>
        <v>0.21332893487473256</v>
      </c>
      <c r="K14" s="9">
        <f t="shared" si="5"/>
        <v>0.2</v>
      </c>
      <c r="L14" s="20">
        <f t="shared" si="6"/>
        <v>3</v>
      </c>
      <c r="N14" t="s">
        <v>5</v>
      </c>
      <c r="O14" s="4">
        <v>1.2183984797394936</v>
      </c>
      <c r="Q14" t="s">
        <v>6</v>
      </c>
      <c r="R14" s="1">
        <f>O14/J13</f>
        <v>4.5886694404417261</v>
      </c>
      <c r="V14" s="1">
        <f>(T13-4)/(4-1)</f>
        <v>0.38780227867423722</v>
      </c>
      <c r="X14" s="1">
        <f>V14/0.9</f>
        <v>0.43089142074915243</v>
      </c>
    </row>
    <row r="15" spans="1:24" x14ac:dyDescent="0.2">
      <c r="C15" s="2" t="s">
        <v>16</v>
      </c>
      <c r="D15" s="2">
        <f>1/3</f>
        <v>0.33333333333333331</v>
      </c>
      <c r="E15" s="2">
        <f>1/F14</f>
        <v>0.5</v>
      </c>
      <c r="F15" s="2">
        <v>1</v>
      </c>
      <c r="G15" s="2">
        <v>5</v>
      </c>
      <c r="I15" s="1">
        <f t="shared" si="3"/>
        <v>0.47287080450158792</v>
      </c>
      <c r="J15" s="8">
        <f t="shared" si="4"/>
        <v>0.10558143918270756</v>
      </c>
      <c r="K15" s="9">
        <f t="shared" si="5"/>
        <v>0.1</v>
      </c>
      <c r="L15" s="20">
        <f t="shared" si="6"/>
        <v>4</v>
      </c>
      <c r="O15" s="4">
        <v>1.0125198831632476</v>
      </c>
      <c r="R15" s="1">
        <f>O15/J14</f>
        <v>4.7462848101585591</v>
      </c>
    </row>
    <row r="16" spans="1:24" x14ac:dyDescent="0.2">
      <c r="C16" s="2" t="s">
        <v>17</v>
      </c>
      <c r="D16" s="2">
        <v>1</v>
      </c>
      <c r="E16" s="2">
        <f>1/G14</f>
        <v>0.25</v>
      </c>
      <c r="F16" s="2">
        <f>1/G15</f>
        <v>0.2</v>
      </c>
      <c r="G16" s="2">
        <v>1</v>
      </c>
      <c r="I16" s="1">
        <f>SUM(I12:I15)</f>
        <v>4.4787304299128756</v>
      </c>
      <c r="J16" s="1"/>
      <c r="O16" s="4">
        <v>0.63019440532665549</v>
      </c>
      <c r="R16" s="1">
        <f>O16/J15</f>
        <v>5.968799158307653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1.8205642030260802</v>
      </c>
      <c r="J21" s="8">
        <f>I21/I$26</f>
        <v>0.31633302721115825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f>1/C25</f>
        <v>0.5</v>
      </c>
      <c r="G22" s="2">
        <v>2</v>
      </c>
      <c r="I22" s="1">
        <f t="shared" ref="I22:I25" si="7">GEOMEAN(C23:G23)</f>
        <v>1.5720061711932456</v>
      </c>
      <c r="J22" s="8">
        <f t="shared" ref="J22:J25" si="8">I22/I$26</f>
        <v>0.27314470431837773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4</v>
      </c>
      <c r="F23" s="2">
        <v>4</v>
      </c>
      <c r="G23" s="2">
        <v>3</v>
      </c>
      <c r="I23" s="1">
        <f t="shared" si="7"/>
        <v>0.87055056329612412</v>
      </c>
      <c r="J23" s="8">
        <f t="shared" si="8"/>
        <v>0.1512629406697705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2.5683771966751472</v>
      </c>
      <c r="R23" s="1">
        <f>O23/J21</f>
        <v>8.1192192270227519</v>
      </c>
      <c r="T23" s="1">
        <f>AVERAGE(R23:R27)</f>
        <v>8.1546986134599102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0.25</v>
      </c>
      <c r="E24" s="2">
        <v>1</v>
      </c>
      <c r="F24" s="2">
        <v>4</v>
      </c>
      <c r="G24" s="2">
        <v>2</v>
      </c>
      <c r="I24" s="1">
        <f t="shared" si="7"/>
        <v>0.91028210151304012</v>
      </c>
      <c r="J24" s="8">
        <f t="shared" si="8"/>
        <v>0.15816651360557912</v>
      </c>
      <c r="K24" s="9">
        <f t="shared" si="9"/>
        <v>0.2</v>
      </c>
      <c r="L24" s="20">
        <f t="shared" si="10"/>
        <v>3</v>
      </c>
      <c r="N24" t="s">
        <v>5</v>
      </c>
      <c r="O24" s="1">
        <v>1.8774075694473509</v>
      </c>
      <c r="Q24" t="s">
        <v>6</v>
      </c>
      <c r="R24" s="1">
        <f>O24/J22</f>
        <v>6.8733075903204872</v>
      </c>
      <c r="V24" s="1">
        <f>(T23-5)/(5-1)</f>
        <v>0.78867465336497755</v>
      </c>
      <c r="X24" s="1">
        <f>V24/1.12</f>
        <v>0.70417379764730137</v>
      </c>
    </row>
    <row r="25" spans="1:24" x14ac:dyDescent="0.2">
      <c r="B25" s="22" t="s">
        <v>22</v>
      </c>
      <c r="C25" s="2">
        <v>2</v>
      </c>
      <c r="D25" s="2">
        <f>1/F23</f>
        <v>0.25</v>
      </c>
      <c r="E25" s="2">
        <f>1/F24</f>
        <v>0.25</v>
      </c>
      <c r="F25" s="2">
        <v>1</v>
      </c>
      <c r="G25" s="2">
        <v>5</v>
      </c>
      <c r="I25" s="1">
        <f t="shared" si="7"/>
        <v>0.5818107591526881</v>
      </c>
      <c r="J25" s="8">
        <f t="shared" si="8"/>
        <v>0.10109281419511433</v>
      </c>
      <c r="K25" s="9">
        <f t="shared" si="9"/>
        <v>0.1</v>
      </c>
      <c r="L25" s="20">
        <f t="shared" si="10"/>
        <v>5</v>
      </c>
      <c r="O25" s="1">
        <v>1.1334840563646995</v>
      </c>
      <c r="R25" s="1">
        <f>O25/J23</f>
        <v>7.4934683363009835</v>
      </c>
    </row>
    <row r="26" spans="1:24" x14ac:dyDescent="0.2">
      <c r="B26" s="22" t="s">
        <v>23</v>
      </c>
      <c r="C26" s="2">
        <v>2</v>
      </c>
      <c r="D26" s="2">
        <f>1/G22</f>
        <v>0.5</v>
      </c>
      <c r="E26" s="2">
        <f>1/G23</f>
        <v>0.33333333333333331</v>
      </c>
      <c r="F26" s="2">
        <f>1/G25</f>
        <v>0.2</v>
      </c>
      <c r="G26" s="2">
        <v>1</v>
      </c>
      <c r="H26" t="s">
        <v>30</v>
      </c>
      <c r="I26" s="1">
        <f>SUM(I21:I25)</f>
        <v>5.7552137981811784</v>
      </c>
      <c r="J26" s="1"/>
      <c r="O26" s="1">
        <v>1.4023985502505043</v>
      </c>
      <c r="R26" s="1">
        <f>O26/J24</f>
        <v>8.8665958317047746</v>
      </c>
    </row>
    <row r="27" spans="1:24" x14ac:dyDescent="0.2">
      <c r="B27" s="23"/>
      <c r="O27" s="1">
        <v>0.95238550372099229</v>
      </c>
      <c r="R27" s="5">
        <f>O27/J25</f>
        <v>9.4209020819505458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1.8205642030260802</v>
      </c>
      <c r="J34" s="8">
        <f>I34/I$39</f>
        <v>0.29294092475588657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f>1/4</f>
        <v>0.25</v>
      </c>
      <c r="F35" s="2">
        <v>4</v>
      </c>
      <c r="G35" s="2">
        <v>5</v>
      </c>
      <c r="I35" s="1">
        <f t="shared" ref="I35:I38" si="11">GEOMEAN(C36:G36)</f>
        <v>1.8205642030260802</v>
      </c>
      <c r="J35" s="8">
        <f t="shared" ref="J35:J38" si="12">I35/I$39</f>
        <v>0.29294092475588657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1/4</f>
        <v>0.25</v>
      </c>
      <c r="D36" s="2">
        <v>1</v>
      </c>
      <c r="E36" s="2">
        <v>5</v>
      </c>
      <c r="F36" s="2">
        <v>4</v>
      </c>
      <c r="G36" s="2">
        <v>4</v>
      </c>
      <c r="I36" s="1">
        <f t="shared" si="11"/>
        <v>1.7411011265922482</v>
      </c>
      <c r="J36" s="8">
        <f t="shared" si="12"/>
        <v>0.28015478568109725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2.1375784618317906</v>
      </c>
      <c r="R36" s="1">
        <f>O36/J34</f>
        <v>7.2969608586204773</v>
      </c>
      <c r="T36" s="1">
        <f>AVERAGE(R36:R40)</f>
        <v>6.5476699772679297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4</v>
      </c>
      <c r="D37" s="2">
        <f>1/E36</f>
        <v>0.2</v>
      </c>
      <c r="E37" s="2">
        <v>1</v>
      </c>
      <c r="F37" s="2">
        <v>5</v>
      </c>
      <c r="G37" s="2">
        <v>4</v>
      </c>
      <c r="I37" s="1">
        <f t="shared" si="11"/>
        <v>0.41627660370093655</v>
      </c>
      <c r="J37" s="8">
        <f t="shared" si="12"/>
        <v>6.6981682403564849E-2</v>
      </c>
      <c r="K37" s="9">
        <f t="shared" si="13"/>
        <v>0.1</v>
      </c>
      <c r="L37" s="20">
        <f t="shared" si="14"/>
        <v>4</v>
      </c>
      <c r="N37" t="s">
        <v>5</v>
      </c>
      <c r="O37" s="1">
        <v>2.3028035435788632</v>
      </c>
      <c r="Q37" t="s">
        <v>6</v>
      </c>
      <c r="R37" s="1">
        <f>O37/J35</f>
        <v>7.8609827066594899</v>
      </c>
      <c r="V37" s="1">
        <f>(T36-5)/(5-1)</f>
        <v>0.38691749431698241</v>
      </c>
      <c r="X37" s="1">
        <f>V37/1.12</f>
        <v>0.34546204849730572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f>1/F37</f>
        <v>0.2</v>
      </c>
      <c r="F38" s="2">
        <v>1</v>
      </c>
      <c r="G38" s="2">
        <v>1</v>
      </c>
      <c r="I38" s="1">
        <f t="shared" si="11"/>
        <v>0.41627660370093655</v>
      </c>
      <c r="J38" s="8">
        <f t="shared" si="12"/>
        <v>6.6981682403564849E-2</v>
      </c>
      <c r="K38" s="9">
        <f t="shared" si="13"/>
        <v>0.1</v>
      </c>
      <c r="L38" s="20">
        <f t="shared" si="14"/>
        <v>4</v>
      </c>
      <c r="O38" s="1">
        <v>2.1133418112879045</v>
      </c>
      <c r="R38" s="1">
        <f>O38/J36</f>
        <v>7.5434792454109312</v>
      </c>
    </row>
    <row r="39" spans="1:24" x14ac:dyDescent="0.2">
      <c r="B39" s="22" t="s">
        <v>29</v>
      </c>
      <c r="C39" s="2">
        <f>1/G35</f>
        <v>0.2</v>
      </c>
      <c r="D39" s="2">
        <f>1/G36</f>
        <v>0.25</v>
      </c>
      <c r="E39" s="2">
        <f>1/4</f>
        <v>0.25</v>
      </c>
      <c r="F39" s="2">
        <v>1</v>
      </c>
      <c r="G39" s="2">
        <v>1</v>
      </c>
      <c r="H39" t="s">
        <v>30</v>
      </c>
      <c r="I39" s="1">
        <f>SUM(I34:I38)</f>
        <v>6.2147827400462816</v>
      </c>
      <c r="J39" s="1"/>
      <c r="O39" s="1">
        <v>0.3364647843212924</v>
      </c>
      <c r="R39" s="1">
        <f>O39/J37</f>
        <v>5.0232357899595748</v>
      </c>
    </row>
    <row r="40" spans="1:24" x14ac:dyDescent="0.2">
      <c r="O40" s="1">
        <v>0.33582547736755297</v>
      </c>
      <c r="R40" s="5">
        <f>O40/J38</f>
        <v>5.0136912856891742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5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CA5-B6C6-A440-BA38-9A82D2F257CF}">
  <sheetPr>
    <tabColor theme="9" tint="0.59999389629810485"/>
  </sheetPr>
  <dimension ref="A2:X57"/>
  <sheetViews>
    <sheetView topLeftCell="B27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0.63370792467708237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0.6299605249474366</v>
      </c>
      <c r="J4" s="8">
        <f t="shared" ref="J4:J5" si="1">I4/I$6</f>
        <v>0.17437145536097684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1.9069556060068122</v>
      </c>
      <c r="R4" s="1">
        <f>O4/J3</f>
        <v>3.0092027127142789</v>
      </c>
      <c r="T4" s="1">
        <f>AVERAGE(R4:R6)</f>
        <v>3.0092027127142789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1</v>
      </c>
      <c r="I5" s="1">
        <f t="shared" si="0"/>
        <v>0.69336127435063466</v>
      </c>
      <c r="J5" s="8">
        <f t="shared" si="1"/>
        <v>0.19192061996194079</v>
      </c>
      <c r="K5" s="9">
        <f t="shared" si="2"/>
        <v>0.2</v>
      </c>
      <c r="L5" s="20">
        <f>RANK(K5,K$3:K$5,0)</f>
        <v>2</v>
      </c>
      <c r="N5" t="s">
        <v>5</v>
      </c>
      <c r="O5" s="1">
        <v>0.5247190564921882</v>
      </c>
      <c r="Q5" t="s">
        <v>6</v>
      </c>
      <c r="R5" s="1">
        <f>O5/J4</f>
        <v>3.0092027127142784</v>
      </c>
      <c r="V5" s="1">
        <f>(T4-3)/(3-1)</f>
        <v>4.60135635713943E-3</v>
      </c>
      <c r="X5" s="1">
        <f>V5/0.58</f>
        <v>7.9333730295507426E-3</v>
      </c>
    </row>
    <row r="6" spans="1:24" x14ac:dyDescent="0.2">
      <c r="C6" s="2" t="s">
        <v>4</v>
      </c>
      <c r="D6" s="2">
        <f>1/F4</f>
        <v>0.33333333333333331</v>
      </c>
      <c r="E6" s="2">
        <f>1/F5</f>
        <v>1</v>
      </c>
      <c r="F6" s="2">
        <v>1</v>
      </c>
      <c r="I6" s="1">
        <f>SUM(I3:I5)</f>
        <v>3.612750284404735</v>
      </c>
      <c r="J6" s="1"/>
      <c r="K6" s="1"/>
      <c r="L6" s="1"/>
      <c r="O6" s="1">
        <v>0.57752805021527842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1.5650845800732873</v>
      </c>
      <c r="J12" s="8">
        <f>I12/I$16</f>
        <v>0.35917198729048894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2</v>
      </c>
      <c r="G13" s="2">
        <v>3</v>
      </c>
      <c r="I13" s="1">
        <f t="shared" ref="I13:I15" si="3">GEOMEAN(D14:G14)</f>
        <v>1.4142135623730949</v>
      </c>
      <c r="J13" s="8">
        <f t="shared" ref="J13:J15" si="4">I13/I$16</f>
        <v>0.32454852735621548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1.4395812617587582</v>
      </c>
      <c r="R13" s="1">
        <f>O13/J12</f>
        <v>4.0080555073869455</v>
      </c>
      <c r="T13" s="1">
        <f>AVERAGE(R13:R16)</f>
        <v>4.045691889248431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2</v>
      </c>
      <c r="I14" s="1">
        <f t="shared" si="3"/>
        <v>0.8408964152537145</v>
      </c>
      <c r="J14" s="8">
        <f t="shared" si="4"/>
        <v>0.19297770894783337</v>
      </c>
      <c r="K14" s="9">
        <f t="shared" si="5"/>
        <v>0.2</v>
      </c>
      <c r="L14" s="20">
        <f t="shared" si="6"/>
        <v>3</v>
      </c>
      <c r="N14" t="s">
        <v>5</v>
      </c>
      <c r="O14" s="4">
        <v>1.316279485353296</v>
      </c>
      <c r="Q14" t="s">
        <v>6</v>
      </c>
      <c r="R14" s="1">
        <f>O14/J13</f>
        <v>4.055724720354636</v>
      </c>
      <c r="V14" s="1">
        <f>(T13-4)/(4-1)</f>
        <v>1.5230629749477012E-2</v>
      </c>
      <c r="X14" s="1">
        <f>V14/0.9</f>
        <v>1.6922921943863346E-2</v>
      </c>
    </row>
    <row r="15" spans="1:24" x14ac:dyDescent="0.2">
      <c r="C15" s="2" t="s">
        <v>16</v>
      </c>
      <c r="D15" s="2">
        <f>1/F13</f>
        <v>0.5</v>
      </c>
      <c r="E15" s="2">
        <f>1/F14</f>
        <v>0.5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0.12330177640546233</v>
      </c>
      <c r="K15" s="9">
        <f t="shared" si="5"/>
        <v>0.1</v>
      </c>
      <c r="L15" s="20">
        <f t="shared" si="6"/>
        <v>4</v>
      </c>
      <c r="O15" s="4">
        <v>0.78144151908211024</v>
      </c>
      <c r="R15" s="1">
        <f>O15/J14</f>
        <v>4.0493874828483589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4.3574795236118673</v>
      </c>
      <c r="J16" s="1"/>
      <c r="O16" s="4">
        <v>0.50178889032098306</v>
      </c>
      <c r="R16" s="1">
        <f>O16/J15</f>
        <v>4.0695998464037828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2.0476725110792193</v>
      </c>
      <c r="J21" s="8">
        <f>I21/I$26</f>
        <v>0.34925803644772313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3</v>
      </c>
      <c r="F22" s="2">
        <v>2</v>
      </c>
      <c r="G22" s="2">
        <v>2</v>
      </c>
      <c r="I22" s="1">
        <f t="shared" ref="I22:I25" si="7">GEOMEAN(C23:G23)</f>
        <v>1.9036539387158786</v>
      </c>
      <c r="J22" s="8">
        <f t="shared" ref="J22:J25" si="8">I22/I$26</f>
        <v>0.32469373550434893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5</v>
      </c>
      <c r="F23" s="2">
        <v>5</v>
      </c>
      <c r="G23" s="2">
        <v>3</v>
      </c>
      <c r="I23" s="1">
        <f t="shared" si="7"/>
        <v>0.5818107591526881</v>
      </c>
      <c r="J23" s="8">
        <f t="shared" si="8"/>
        <v>9.9235635691925173E-2</v>
      </c>
      <c r="K23" s="9">
        <f t="shared" si="9"/>
        <v>0.1</v>
      </c>
      <c r="L23" s="20">
        <f t="shared" si="10"/>
        <v>3</v>
      </c>
      <c r="O23" s="1" t="e" cm="1" vm="1">
        <f t="array" aca="1" ref="O23" ca="1">MMULT(C22:G26,J21:J25)</f>
        <v>#VALUE!</v>
      </c>
      <c r="R23" s="1" t="e" vm="2">
        <f ca="1">O23/J21</f>
        <v>#VALUE!</v>
      </c>
      <c r="T23" s="1" t="e" vm="2">
        <f ca="1">AVERAGE(R23:R27)</f>
        <v>#VALUE!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0.2</v>
      </c>
      <c r="E24" s="2">
        <v>1</v>
      </c>
      <c r="F24" s="2">
        <v>1</v>
      </c>
      <c r="G24" s="2">
        <v>1</v>
      </c>
      <c r="I24" s="1">
        <f t="shared" si="7"/>
        <v>0.63095734448019325</v>
      </c>
      <c r="J24" s="8">
        <f t="shared" si="8"/>
        <v>0.10761824560475164</v>
      </c>
      <c r="K24" s="9">
        <f t="shared" si="9"/>
        <v>0.1</v>
      </c>
      <c r="L24" s="20">
        <f t="shared" si="10"/>
        <v>3</v>
      </c>
      <c r="N24" t="s">
        <v>5</v>
      </c>
      <c r="O24" s="1" t="e" cm="1">
        <f t="array" ref="O24">MMULT(C23:G27,J22:J26)</f>
        <v>#VALUE!</v>
      </c>
      <c r="Q24" t="s">
        <v>6</v>
      </c>
      <c r="R24" s="1" t="e">
        <f>O24/J22</f>
        <v>#VALUE!</v>
      </c>
      <c r="V24" s="1" t="e" vm="2">
        <f ca="1">(T23-5)/(5-1)</f>
        <v>#VALUE!</v>
      </c>
      <c r="X24" s="1" t="e" vm="2">
        <f ca="1">V24/1.12</f>
        <v>#VALUE!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1</v>
      </c>
      <c r="F25" s="2">
        <v>1</v>
      </c>
      <c r="G25" s="2">
        <v>1</v>
      </c>
      <c r="I25" s="1">
        <f t="shared" si="7"/>
        <v>0.69882711877157921</v>
      </c>
      <c r="J25" s="8">
        <f t="shared" si="8"/>
        <v>0.11919434675125112</v>
      </c>
      <c r="K25" s="9">
        <f t="shared" si="9"/>
        <v>0.1</v>
      </c>
      <c r="L25" s="20">
        <f t="shared" si="10"/>
        <v>3</v>
      </c>
      <c r="O25" s="1"/>
      <c r="R25" s="1">
        <f>O25/J23</f>
        <v>0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5.8629216721995583</v>
      </c>
      <c r="J26" s="1"/>
      <c r="O26" s="1"/>
      <c r="R26" s="1">
        <f>O26/J24</f>
        <v>0</v>
      </c>
    </row>
    <row r="27" spans="1:24" x14ac:dyDescent="0.2">
      <c r="B27" s="23"/>
      <c r="O27" s="1"/>
      <c r="R27" s="5">
        <f>O27/J25</f>
        <v>0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1.5848931924611136</v>
      </c>
      <c r="J34" s="8">
        <f>I34/I$39</f>
        <v>0.27629199019070777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5</v>
      </c>
      <c r="I35" s="1">
        <f t="shared" ref="I35:I38" si="11">GEOMEAN(C36:G36)</f>
        <v>1.7826024579660034</v>
      </c>
      <c r="J35" s="8">
        <f t="shared" ref="J35:J38" si="12">I35/I$39</f>
        <v>0.31075834205929231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2</v>
      </c>
      <c r="F36" s="2">
        <v>3</v>
      </c>
      <c r="G36" s="2">
        <v>3</v>
      </c>
      <c r="I36" s="1">
        <f t="shared" si="11"/>
        <v>1.3195079107728942</v>
      </c>
      <c r="J36" s="8">
        <f t="shared" si="12"/>
        <v>0.23002778261272061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1.4135218832374337</v>
      </c>
      <c r="R36" s="1">
        <f>O36/J34</f>
        <v>5.1160436546197534</v>
      </c>
      <c r="T36" s="1">
        <f>AVERAGE(R36:R40)</f>
        <v>5.1339469364042625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0.5</v>
      </c>
      <c r="E37" s="2">
        <v>1</v>
      </c>
      <c r="F37" s="2">
        <v>2</v>
      </c>
      <c r="G37" s="2">
        <v>4</v>
      </c>
      <c r="I37" s="1">
        <f t="shared" si="11"/>
        <v>0.60836434189320576</v>
      </c>
      <c r="J37" s="8">
        <f t="shared" si="12"/>
        <v>0.10605521910389434</v>
      </c>
      <c r="K37" s="9">
        <f t="shared" si="13"/>
        <v>0.1</v>
      </c>
      <c r="L37" s="20">
        <f t="shared" si="14"/>
        <v>4</v>
      </c>
      <c r="N37" t="s">
        <v>5</v>
      </c>
      <c r="O37" s="1">
        <v>1.5958715528872787</v>
      </c>
      <c r="Q37" t="s">
        <v>6</v>
      </c>
      <c r="R37" s="1">
        <f>O37/J35</f>
        <v>5.1354101785714521</v>
      </c>
      <c r="V37" s="1">
        <f>(T36-5)/(5-1)</f>
        <v>3.3486734101065618E-2</v>
      </c>
      <c r="X37" s="1">
        <f>V37/1.12</f>
        <v>2.9898869733094299E-2</v>
      </c>
    </row>
    <row r="38" spans="1:24" x14ac:dyDescent="0.2">
      <c r="B38" s="22" t="s">
        <v>28</v>
      </c>
      <c r="C38" s="2">
        <f>1/F35</f>
        <v>0.5</v>
      </c>
      <c r="D38" s="2">
        <f>1/F36</f>
        <v>0.33333333333333331</v>
      </c>
      <c r="E38" s="2">
        <f>1/F37</f>
        <v>0.5</v>
      </c>
      <c r="F38" s="2">
        <v>1</v>
      </c>
      <c r="G38" s="2">
        <v>1</v>
      </c>
      <c r="I38" s="1">
        <f t="shared" si="11"/>
        <v>0.44093010311086023</v>
      </c>
      <c r="J38" s="8">
        <f t="shared" si="12"/>
        <v>7.6866666033384851E-2</v>
      </c>
      <c r="K38" s="9">
        <f t="shared" si="13"/>
        <v>0.1</v>
      </c>
      <c r="L38" s="20">
        <f t="shared" si="14"/>
        <v>4</v>
      </c>
      <c r="O38" s="1">
        <v>1.1812760461744025</v>
      </c>
      <c r="R38" s="1">
        <f>O38/J36</f>
        <v>5.1353624886400029</v>
      </c>
    </row>
    <row r="39" spans="1:24" x14ac:dyDescent="0.2">
      <c r="B39" s="22" t="s">
        <v>29</v>
      </c>
      <c r="C39" s="2">
        <f>1/G35</f>
        <v>0.2</v>
      </c>
      <c r="D39" s="2">
        <f>1/G36</f>
        <v>0.33333333333333331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5.7362980062040778</v>
      </c>
      <c r="J39" s="1"/>
      <c r="O39" s="1">
        <v>0.53966788555875755</v>
      </c>
      <c r="R39" s="1">
        <f>O39/J37</f>
        <v>5.0885556610852447</v>
      </c>
    </row>
    <row r="40" spans="1:24" x14ac:dyDescent="0.2">
      <c r="O40" s="1">
        <v>0.39927334284836502</v>
      </c>
      <c r="R40" s="5">
        <f>O40/J38</f>
        <v>5.1943626991048628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3F23-0BAB-6446-A160-4382592A0DC0}">
  <sheetPr>
    <tabColor theme="9" tint="0.59999389629810485"/>
  </sheetPr>
  <dimension ref="A2:X57"/>
  <sheetViews>
    <sheetView topLeftCell="T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2.924017738212866</v>
      </c>
      <c r="J3" s="8">
        <f>I3/I$6</f>
        <v>0.68542167777568819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5</v>
      </c>
      <c r="I4" s="1">
        <f t="shared" ref="I4:I5" si="0">GEOMEAN(D5:F5)</f>
        <v>1</v>
      </c>
      <c r="J4" s="8">
        <f t="shared" ref="J4:J5" si="1">I4/I$6</f>
        <v>0.23441091646544246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2.2583132888972477</v>
      </c>
      <c r="R4" s="1">
        <f>O4/J3</f>
        <v>3.2947794943192701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5</v>
      </c>
      <c r="I5" s="1">
        <f t="shared" si="0"/>
        <v>0.3419951893353394</v>
      </c>
      <c r="J5" s="8">
        <f t="shared" si="1"/>
        <v>8.0167405758869423E-2</v>
      </c>
      <c r="K5" s="9">
        <f t="shared" si="2"/>
        <v>0.1</v>
      </c>
      <c r="L5" s="20">
        <f>RANK(K5,K$3:K$5,0)</f>
        <v>3</v>
      </c>
      <c r="N5" t="s">
        <v>5</v>
      </c>
      <c r="O5" s="1">
        <v>0.77233228081492722</v>
      </c>
      <c r="Q5" t="s">
        <v>6</v>
      </c>
      <c r="R5" s="1">
        <f>O5/J4</f>
        <v>3.2947794943192701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f>1/5</f>
        <v>0.2</v>
      </c>
      <c r="E6" s="2">
        <f>1/5</f>
        <v>0.2</v>
      </c>
      <c r="F6" s="2">
        <v>1</v>
      </c>
      <c r="I6" s="1">
        <f>SUM(I3:I5)</f>
        <v>4.2660129275482053</v>
      </c>
      <c r="J6" s="1"/>
      <c r="K6" s="1"/>
      <c r="L6" s="1"/>
      <c r="O6" s="1">
        <v>0.26413392460709556</v>
      </c>
      <c r="R6" s="1">
        <f>O6/J5</f>
        <v>3.2947794943192705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0.50813274815461473</v>
      </c>
      <c r="J12" s="8">
        <f>I12/I$16</f>
        <v>0.11724505586597153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f>1/D15</f>
        <v>0.2</v>
      </c>
      <c r="G13" s="2">
        <f>1/D16</f>
        <v>0.33333333333333331</v>
      </c>
      <c r="I13" s="1">
        <f t="shared" ref="I13:I15" si="3">GEOMEAN(D14:G14)</f>
        <v>1</v>
      </c>
      <c r="J13" s="8">
        <f t="shared" ref="J13:J15" si="4">I13/I$16</f>
        <v>0.23073705895117033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0.51667776675181187</v>
      </c>
      <c r="R13" s="1">
        <f>O13/J12</f>
        <v>4.4068192294816351</v>
      </c>
      <c r="T13" s="1">
        <f>AVERAGE(R13:R16)</f>
        <v>6.4718002546121909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0.2</v>
      </c>
      <c r="G14" s="2">
        <v>5</v>
      </c>
      <c r="I14" s="1">
        <f t="shared" si="3"/>
        <v>1.5811388300841898</v>
      </c>
      <c r="J14" s="8">
        <f t="shared" si="4"/>
        <v>0.36482732344712021</v>
      </c>
      <c r="K14" s="9">
        <f t="shared" si="5"/>
        <v>0.4</v>
      </c>
      <c r="L14" s="20">
        <f t="shared" si="6"/>
        <v>1</v>
      </c>
      <c r="N14" t="s">
        <v>5</v>
      </c>
      <c r="O14" s="4">
        <v>1.8569003881852559</v>
      </c>
      <c r="Q14" t="s">
        <v>6</v>
      </c>
      <c r="R14" s="1">
        <f>O14/J13</f>
        <v>8.0476902870562377</v>
      </c>
      <c r="V14" s="1">
        <f>(T13-4)/(4-1)</f>
        <v>0.82393341820406363</v>
      </c>
      <c r="X14" s="1">
        <f>V14/0.9</f>
        <v>0.91548157578229294</v>
      </c>
    </row>
    <row r="15" spans="1:24" x14ac:dyDescent="0.2">
      <c r="C15" s="2" t="s">
        <v>16</v>
      </c>
      <c r="D15" s="2">
        <v>5</v>
      </c>
      <c r="E15" s="2">
        <v>5</v>
      </c>
      <c r="F15" s="2">
        <v>1</v>
      </c>
      <c r="G15" s="2">
        <f>1/F16</f>
        <v>0.25</v>
      </c>
      <c r="I15" s="1">
        <f t="shared" si="3"/>
        <v>1.2446659545769567</v>
      </c>
      <c r="J15" s="8">
        <f t="shared" si="4"/>
        <v>0.28719056173573798</v>
      </c>
      <c r="K15" s="9">
        <f t="shared" si="5"/>
        <v>0.3</v>
      </c>
      <c r="L15" s="20">
        <f t="shared" si="6"/>
        <v>2</v>
      </c>
      <c r="O15" s="4">
        <v>2.1765355379667639</v>
      </c>
      <c r="R15" s="1">
        <f>O15/J14</f>
        <v>5.9659334651842251</v>
      </c>
    </row>
    <row r="16" spans="1:24" x14ac:dyDescent="0.2">
      <c r="C16" s="2" t="s">
        <v>17</v>
      </c>
      <c r="D16" s="2">
        <v>3</v>
      </c>
      <c r="E16" s="2">
        <f>1/G14</f>
        <v>0.2</v>
      </c>
      <c r="F16" s="2">
        <v>4</v>
      </c>
      <c r="G16" s="2">
        <v>1</v>
      </c>
      <c r="I16" s="1">
        <f>SUM(I12:I15)</f>
        <v>4.333937532815761</v>
      </c>
      <c r="J16" s="1"/>
      <c r="O16" s="4">
        <v>2.1443824349123677</v>
      </c>
      <c r="R16" s="1">
        <f>O16/J15</f>
        <v>7.4667580367266675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2.9925557394776896</v>
      </c>
      <c r="J21" s="8">
        <f>I21/I$26</f>
        <v>0.44678069326998027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4</v>
      </c>
      <c r="F22" s="2">
        <v>5</v>
      </c>
      <c r="G22" s="2">
        <v>3</v>
      </c>
      <c r="I22" s="1">
        <f t="shared" ref="I22:I25" si="7">GEOMEAN(C23:G23)</f>
        <v>0.54928027165305893</v>
      </c>
      <c r="J22" s="8">
        <f t="shared" ref="J22:J25" si="8">I22/I$26</f>
        <v>8.2006098443302311E-2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f>1/D24</f>
        <v>0.2</v>
      </c>
      <c r="F23" s="2">
        <v>4</v>
      </c>
      <c r="G23" s="2">
        <f>1/D26</f>
        <v>0.25</v>
      </c>
      <c r="I23" s="1">
        <f t="shared" si="7"/>
        <v>1.7187719275874789</v>
      </c>
      <c r="J23" s="8">
        <f t="shared" si="8"/>
        <v>0.25660812370183061</v>
      </c>
      <c r="K23" s="9">
        <f t="shared" si="9"/>
        <v>0.3</v>
      </c>
      <c r="L23" s="20">
        <f t="shared" si="10"/>
        <v>2</v>
      </c>
      <c r="O23" s="1" cm="1">
        <f t="array" ref="O23:O27">MMULT(C22:G26,J21:J25)</f>
        <v>2.5392531059867185</v>
      </c>
      <c r="R23" s="1">
        <f>O23/J21</f>
        <v>5.6834441242345735</v>
      </c>
      <c r="T23" s="1">
        <f>AVERAGE(R23:R27)</f>
        <v>5.6542672932984148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5</v>
      </c>
      <c r="E24" s="2">
        <v>1</v>
      </c>
      <c r="F24" s="2">
        <v>4</v>
      </c>
      <c r="G24" s="2">
        <v>3</v>
      </c>
      <c r="I24" s="1">
        <f t="shared" si="7"/>
        <v>0.31547867224009662</v>
      </c>
      <c r="J24" s="8">
        <f t="shared" si="8"/>
        <v>4.7100135190773135E-2</v>
      </c>
      <c r="K24" s="9">
        <f t="shared" si="9"/>
        <v>0</v>
      </c>
      <c r="L24" s="20">
        <f t="shared" si="10"/>
        <v>5</v>
      </c>
      <c r="N24" t="s">
        <v>5</v>
      </c>
      <c r="O24" s="1">
        <v>0.47529967461278444</v>
      </c>
      <c r="Q24" t="s">
        <v>6</v>
      </c>
      <c r="R24" s="1">
        <f>O24/J22</f>
        <v>5.7959064464138477</v>
      </c>
      <c r="V24" s="1">
        <f>(T23-5)/(5-1)</f>
        <v>0.16356682332460371</v>
      </c>
      <c r="X24" s="1">
        <f>V24/1.12</f>
        <v>0.14604180653982471</v>
      </c>
    </row>
    <row r="25" spans="1:24" x14ac:dyDescent="0.2">
      <c r="B25" s="22" t="s">
        <v>22</v>
      </c>
      <c r="C25" s="2">
        <f>1/F22</f>
        <v>0.2</v>
      </c>
      <c r="D25" s="2">
        <f>1/F23</f>
        <v>0.25</v>
      </c>
      <c r="E25" s="2">
        <f>1/4</f>
        <v>0.25</v>
      </c>
      <c r="F25" s="2">
        <v>1</v>
      </c>
      <c r="G25" s="2">
        <f>1/F26</f>
        <v>0.25</v>
      </c>
      <c r="I25" s="1">
        <f t="shared" si="7"/>
        <v>1.1219551454461996</v>
      </c>
      <c r="J25" s="8">
        <f t="shared" si="8"/>
        <v>0.16750494939411362</v>
      </c>
      <c r="K25" s="9">
        <f t="shared" si="9"/>
        <v>0.2</v>
      </c>
      <c r="L25" s="20">
        <f t="shared" si="10"/>
        <v>3</v>
      </c>
      <c r="O25" s="1">
        <v>1.4692491781812707</v>
      </c>
      <c r="R25" s="1">
        <f>O25/J23</f>
        <v>5.7256534087302908</v>
      </c>
    </row>
    <row r="26" spans="1:24" x14ac:dyDescent="0.2">
      <c r="B26" s="22" t="s">
        <v>23</v>
      </c>
      <c r="C26" s="2">
        <f>1/G22</f>
        <v>0.33333333333333331</v>
      </c>
      <c r="D26" s="2">
        <v>4</v>
      </c>
      <c r="E26" s="2">
        <f>1/G24</f>
        <v>0.33333333333333331</v>
      </c>
      <c r="F26" s="2">
        <v>4</v>
      </c>
      <c r="G26" s="2">
        <v>1</v>
      </c>
      <c r="H26" t="s">
        <v>30</v>
      </c>
      <c r="I26" s="1">
        <f>SUM(I21:I25)</f>
        <v>6.6980417564045238</v>
      </c>
      <c r="J26" s="1"/>
      <c r="O26" s="1">
        <v>0.2629860667295808</v>
      </c>
      <c r="R26" s="1">
        <f>O26/J24</f>
        <v>5.5835522693170416</v>
      </c>
    </row>
    <row r="27" spans="1:24" x14ac:dyDescent="0.2">
      <c r="B27" s="23"/>
      <c r="O27" s="1">
        <v>0.91839282292101909</v>
      </c>
      <c r="R27" s="5">
        <f>O27/J25</f>
        <v>5.4827802177963161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0.91461010385465269</v>
      </c>
      <c r="J34" s="8">
        <f>I34/I$39</f>
        <v>0.1435268037495869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0.2</v>
      </c>
      <c r="E35" s="2">
        <v>4</v>
      </c>
      <c r="F35" s="2">
        <v>4</v>
      </c>
      <c r="G35" s="2">
        <f>1/C39</f>
        <v>0.2</v>
      </c>
      <c r="I35" s="1">
        <f t="shared" ref="I35:I38" si="11">GEOMEAN(C36:G36)</f>
        <v>3.3144540173399868</v>
      </c>
      <c r="J35" s="8">
        <f t="shared" ref="J35:J38" si="12">I35/I$39</f>
        <v>0.52012654275180104</v>
      </c>
      <c r="K35" s="9">
        <f t="shared" ref="K35:K38" si="13">ROUND(J35,1)</f>
        <v>0.5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5</v>
      </c>
      <c r="D36" s="2">
        <v>1</v>
      </c>
      <c r="E36" s="2">
        <v>4</v>
      </c>
      <c r="F36" s="2">
        <v>5</v>
      </c>
      <c r="G36" s="2">
        <v>4</v>
      </c>
      <c r="I36" s="1">
        <f t="shared" si="11"/>
        <v>0.57434917749851755</v>
      </c>
      <c r="J36" s="8">
        <f t="shared" si="12"/>
        <v>9.0130757724131427E-2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1.0042647047783781</v>
      </c>
      <c r="R36" s="1">
        <f>O36/J34</f>
        <v>6.9970533624543885</v>
      </c>
      <c r="T36" s="1">
        <f>AVERAGE(R36:R40)</f>
        <v>7.5080304214233609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1/4</f>
        <v>0.25</v>
      </c>
      <c r="E37" s="2">
        <v>1</v>
      </c>
      <c r="F37" s="2">
        <f>1/E38</f>
        <v>0.25</v>
      </c>
      <c r="G37" s="2">
        <v>4</v>
      </c>
      <c r="I37" s="1">
        <f t="shared" si="11"/>
        <v>0.5818107591526881</v>
      </c>
      <c r="J37" s="8">
        <f t="shared" si="12"/>
        <v>9.1301679586055062E-2</v>
      </c>
      <c r="K37" s="9">
        <f t="shared" si="13"/>
        <v>0.1</v>
      </c>
      <c r="L37" s="20">
        <f t="shared" si="14"/>
        <v>3</v>
      </c>
      <c r="N37" t="s">
        <v>5</v>
      </c>
      <c r="O37" s="1">
        <v>2.6744488550802381</v>
      </c>
      <c r="Q37" t="s">
        <v>6</v>
      </c>
      <c r="R37" s="1">
        <f>O37/J35</f>
        <v>5.1419195815900851</v>
      </c>
      <c r="V37" s="1">
        <f>(T36-5)/(5-1)</f>
        <v>0.62700760535584021</v>
      </c>
      <c r="X37" s="1">
        <f>V37/1.12</f>
        <v>0.55982821906771441</v>
      </c>
    </row>
    <row r="38" spans="1:24" x14ac:dyDescent="0.2">
      <c r="B38" s="22" t="s">
        <v>28</v>
      </c>
      <c r="C38" s="2">
        <f>1/F35</f>
        <v>0.25</v>
      </c>
      <c r="D38" s="2">
        <f>1/5</f>
        <v>0.2</v>
      </c>
      <c r="E38" s="2">
        <v>4</v>
      </c>
      <c r="F38" s="2">
        <v>1</v>
      </c>
      <c r="G38" s="2">
        <f>1/F39</f>
        <v>0.33333333333333331</v>
      </c>
      <c r="I38" s="1">
        <f t="shared" si="11"/>
        <v>0.98717524291740988</v>
      </c>
      <c r="J38" s="8">
        <f t="shared" si="12"/>
        <v>0.15491421618842541</v>
      </c>
      <c r="K38" s="9">
        <f t="shared" si="13"/>
        <v>0.2</v>
      </c>
      <c r="L38" s="20">
        <f t="shared" si="14"/>
        <v>2</v>
      </c>
      <c r="O38" s="1">
        <v>0.89852637899969379</v>
      </c>
      <c r="R38" s="1">
        <f>O38/J36</f>
        <v>9.9691426288666847</v>
      </c>
    </row>
    <row r="39" spans="1:24" x14ac:dyDescent="0.2">
      <c r="B39" s="22" t="s">
        <v>29</v>
      </c>
      <c r="C39" s="2">
        <v>5</v>
      </c>
      <c r="D39" s="2">
        <f>1/G36</f>
        <v>0.25</v>
      </c>
      <c r="E39" s="2">
        <f>1/G37</f>
        <v>0.25</v>
      </c>
      <c r="F39" s="2">
        <v>3</v>
      </c>
      <c r="G39" s="2">
        <v>1</v>
      </c>
      <c r="H39" t="s">
        <v>30</v>
      </c>
      <c r="I39" s="1">
        <f>SUM(I34:I38)</f>
        <v>6.3723993007632558</v>
      </c>
      <c r="J39" s="1"/>
      <c r="O39" s="1">
        <v>0.64336979203314615</v>
      </c>
      <c r="R39" s="1">
        <f>O39/J37</f>
        <v>7.0466369835699174</v>
      </c>
    </row>
    <row r="40" spans="1:24" x14ac:dyDescent="0.2">
      <c r="O40" s="1">
        <v>1.2990175988135082</v>
      </c>
      <c r="R40" s="5">
        <f>O40/J38</f>
        <v>8.3853995506357268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2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5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7370-E885-E649-9D8A-7E4F6A7160C2}">
  <sheetPr>
    <tabColor theme="9" tint="0.59999389629810485"/>
  </sheetPr>
  <dimension ref="A2:X57"/>
  <sheetViews>
    <sheetView topLeftCell="K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2.5198420997897464</v>
      </c>
      <c r="J3" s="8">
        <f>I3/I$6</f>
        <v>0.64335971947514681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4</v>
      </c>
      <c r="I4" s="1">
        <f t="shared" ref="I4:I5" si="0">GEOMEAN(D5:F5)</f>
        <v>1</v>
      </c>
      <c r="J4" s="8">
        <f t="shared" ref="J4:J5" si="1">I4/I$6</f>
        <v>0.25531747387220344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2.0699208415745596</v>
      </c>
      <c r="R4" s="1">
        <f>O4/J3</f>
        <v>3.2173615769156361</v>
      </c>
      <c r="T4" s="1">
        <f>AVERAGE(R4:R6)</f>
        <v>3.2173615769156356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4</v>
      </c>
      <c r="I5" s="1">
        <f t="shared" si="0"/>
        <v>0.3968502629920499</v>
      </c>
      <c r="J5" s="8">
        <f t="shared" si="1"/>
        <v>0.10132280665264976</v>
      </c>
      <c r="K5" s="9">
        <f t="shared" si="2"/>
        <v>0.1</v>
      </c>
      <c r="L5" s="20">
        <f>RANK(K5,K$3:K$5,0)</f>
        <v>3</v>
      </c>
      <c r="N5" t="s">
        <v>5</v>
      </c>
      <c r="O5" s="1">
        <v>0.8214486303515891</v>
      </c>
      <c r="Q5" t="s">
        <v>6</v>
      </c>
      <c r="R5" s="1">
        <f>O5/J4</f>
        <v>3.2173615769156356</v>
      </c>
      <c r="V5" s="1">
        <f>(T4-3)/(3-1)</f>
        <v>0.10868078845781781</v>
      </c>
      <c r="X5" s="1">
        <f>V5/0.58</f>
        <v>0.18738066975485831</v>
      </c>
    </row>
    <row r="6" spans="1:24" x14ac:dyDescent="0.2">
      <c r="C6" s="2" t="s">
        <v>4</v>
      </c>
      <c r="D6" s="2">
        <f>1/F4</f>
        <v>0.25</v>
      </c>
      <c r="E6" s="2">
        <f>1/F5</f>
        <v>0.25</v>
      </c>
      <c r="F6" s="2">
        <v>1</v>
      </c>
      <c r="I6" s="1">
        <f>SUM(I3:I5)</f>
        <v>3.9166923627817964</v>
      </c>
      <c r="J6" s="1"/>
      <c r="K6" s="1"/>
      <c r="L6" s="1"/>
      <c r="O6" s="1">
        <v>0.32599210498948733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0.37991784282579627</v>
      </c>
      <c r="J12" s="8">
        <f>I12/I$16</f>
        <v>7.5139218079567222E-2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0.25</v>
      </c>
      <c r="G13" s="2">
        <f>1/D16</f>
        <v>0.33333333333333331</v>
      </c>
      <c r="I13" s="1">
        <f t="shared" ref="I13:I15" si="3">GEOMEAN(D14:G14)</f>
        <v>0.70710678118654757</v>
      </c>
      <c r="J13" s="8">
        <f t="shared" ref="J13:J15" si="4">I13/I$16</f>
        <v>0.13984984290795519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0.34672558578419277</v>
      </c>
      <c r="R13" s="1">
        <f>O13/J12</f>
        <v>4.6144422931981328</v>
      </c>
      <c r="T13" s="1">
        <f>AVERAGE(R13:R16)</f>
        <v>4.5116499741979741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0.25</v>
      </c>
      <c r="G14" s="2">
        <f>1/E16</f>
        <v>0.25</v>
      </c>
      <c r="I14" s="1">
        <f t="shared" si="3"/>
        <v>1.5196713713031851</v>
      </c>
      <c r="J14" s="8">
        <f t="shared" si="4"/>
        <v>0.30055687231826889</v>
      </c>
      <c r="K14" s="9">
        <f t="shared" si="5"/>
        <v>0.3</v>
      </c>
      <c r="L14" s="20">
        <f t="shared" si="6"/>
        <v>2</v>
      </c>
      <c r="N14" t="s">
        <v>5</v>
      </c>
      <c r="O14" s="4">
        <v>0.63665944997934354</v>
      </c>
      <c r="Q14" t="s">
        <v>6</v>
      </c>
      <c r="R14" s="1">
        <f>O14/J13</f>
        <v>4.5524502333432935</v>
      </c>
      <c r="V14" s="1">
        <f>(T13-4)/(4-1)</f>
        <v>0.1705499913993247</v>
      </c>
      <c r="X14" s="1">
        <f>V14/0.9</f>
        <v>0.18949999044369409</v>
      </c>
    </row>
    <row r="15" spans="1:24" x14ac:dyDescent="0.2">
      <c r="C15" s="2" t="s">
        <v>16</v>
      </c>
      <c r="D15" s="2">
        <v>4</v>
      </c>
      <c r="E15" s="2">
        <v>4</v>
      </c>
      <c r="F15" s="2">
        <v>1</v>
      </c>
      <c r="G15" s="2">
        <f>1/F16</f>
        <v>0.33333333333333331</v>
      </c>
      <c r="I15" s="1">
        <f t="shared" si="3"/>
        <v>2.4494897427831779</v>
      </c>
      <c r="J15" s="8">
        <f t="shared" si="4"/>
        <v>0.48445406669420871</v>
      </c>
      <c r="K15" s="9">
        <f t="shared" si="5"/>
        <v>0.5</v>
      </c>
      <c r="L15" s="20">
        <f t="shared" si="6"/>
        <v>1</v>
      </c>
      <c r="O15" s="4">
        <v>1.3219978051664278</v>
      </c>
      <c r="R15" s="1">
        <f>O15/J14</f>
        <v>4.3984946841159696</v>
      </c>
    </row>
    <row r="16" spans="1:24" x14ac:dyDescent="0.2">
      <c r="C16" s="2" t="s">
        <v>17</v>
      </c>
      <c r="D16" s="2">
        <v>3</v>
      </c>
      <c r="E16" s="2">
        <v>4</v>
      </c>
      <c r="F16" s="2">
        <v>3</v>
      </c>
      <c r="G16" s="2">
        <v>1</v>
      </c>
      <c r="I16" s="1">
        <f>SUM(I12:I15)</f>
        <v>5.0561857380987068</v>
      </c>
      <c r="J16" s="1"/>
      <c r="O16" s="4">
        <v>2.1709417095195378</v>
      </c>
      <c r="R16" s="1">
        <f>O16/J15</f>
        <v>4.4812126861345014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</v>
      </c>
      <c r="J21" s="8">
        <f>I21/I$26</f>
        <v>0.15288049926736053</v>
      </c>
      <c r="K21" s="9">
        <f>ROUND(J21,1)</f>
        <v>0.2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4</v>
      </c>
      <c r="E22" s="2">
        <f>1/C24</f>
        <v>0.25</v>
      </c>
      <c r="F22" s="2">
        <f>1/C25</f>
        <v>0.25</v>
      </c>
      <c r="G22" s="2">
        <v>4</v>
      </c>
      <c r="I22" s="1">
        <f t="shared" ref="I22:I25" si="7">GEOMEAN(C23:G23)</f>
        <v>0.60836434189320576</v>
      </c>
      <c r="J22" s="8">
        <f t="shared" ref="J22:J25" si="8">I22/I$26</f>
        <v>9.3007044325092506E-2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f>1/D24</f>
        <v>0.25</v>
      </c>
      <c r="F23" s="2">
        <f>1/D25</f>
        <v>0.33333333333333331</v>
      </c>
      <c r="G23" s="2">
        <v>4</v>
      </c>
      <c r="I23" s="1">
        <f t="shared" si="7"/>
        <v>3.031433133020796</v>
      </c>
      <c r="J23" s="8">
        <f t="shared" si="8"/>
        <v>0.46344701087183821</v>
      </c>
      <c r="K23" s="9">
        <f t="shared" si="9"/>
        <v>0.5</v>
      </c>
      <c r="L23" s="20">
        <f t="shared" si="10"/>
        <v>1</v>
      </c>
      <c r="O23" s="1" cm="1">
        <f t="array" ref="O23:O27">MMULT(C22:G26,J21:J25)</f>
        <v>0.91375623845593612</v>
      </c>
      <c r="R23" s="1">
        <f>O23/J21</f>
        <v>5.9769312818500193</v>
      </c>
      <c r="T23" s="1">
        <f>AVERAGE(R23:R27)</f>
        <v>5.82597646535572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4</v>
      </c>
      <c r="E24" s="2">
        <v>1</v>
      </c>
      <c r="F24" s="2">
        <v>4</v>
      </c>
      <c r="G24" s="2">
        <v>4</v>
      </c>
      <c r="I24" s="1">
        <f t="shared" si="7"/>
        <v>1.5518455739153598</v>
      </c>
      <c r="J24" s="8">
        <f t="shared" si="8"/>
        <v>0.23724692612602383</v>
      </c>
      <c r="K24" s="9">
        <f t="shared" si="9"/>
        <v>0.2</v>
      </c>
      <c r="L24" s="20">
        <f t="shared" si="10"/>
        <v>2</v>
      </c>
      <c r="N24" t="s">
        <v>5</v>
      </c>
      <c r="O24" s="1">
        <v>0.53984530820730692</v>
      </c>
      <c r="Q24" t="s">
        <v>6</v>
      </c>
      <c r="R24" s="1">
        <f>O24/J22</f>
        <v>5.8043486074060873</v>
      </c>
      <c r="V24" s="1">
        <f>(T23-5)/(5-1)</f>
        <v>0.20649411633893</v>
      </c>
      <c r="X24" s="1">
        <f>V24/1.12</f>
        <v>0.18436974673118747</v>
      </c>
    </row>
    <row r="25" spans="1:24" x14ac:dyDescent="0.2">
      <c r="B25" s="22" t="s">
        <v>22</v>
      </c>
      <c r="C25" s="2">
        <v>4</v>
      </c>
      <c r="D25" s="2">
        <v>3</v>
      </c>
      <c r="E25" s="2">
        <f>1/F24</f>
        <v>0.25</v>
      </c>
      <c r="F25" s="2">
        <v>1</v>
      </c>
      <c r="G25" s="2">
        <v>3</v>
      </c>
      <c r="I25" s="1">
        <f t="shared" si="7"/>
        <v>0.34941355938578961</v>
      </c>
      <c r="J25" s="8">
        <f t="shared" si="8"/>
        <v>5.341851940968504E-2</v>
      </c>
      <c r="K25" s="9">
        <f t="shared" si="9"/>
        <v>0.1</v>
      </c>
      <c r="L25" s="20">
        <f t="shared" si="10"/>
        <v>4</v>
      </c>
      <c r="O25" s="1">
        <v>2.6096589673844859</v>
      </c>
      <c r="R25" s="1">
        <f>O25/J23</f>
        <v>5.6309759393532088</v>
      </c>
    </row>
    <row r="26" spans="1:24" x14ac:dyDescent="0.2">
      <c r="B26" s="22" t="s">
        <v>23</v>
      </c>
      <c r="C26" s="2">
        <f>1/G22</f>
        <v>0.25</v>
      </c>
      <c r="D26" s="2">
        <f>1/4</f>
        <v>0.25</v>
      </c>
      <c r="E26" s="2">
        <f>1/4</f>
        <v>0.25</v>
      </c>
      <c r="F26" s="2">
        <f>1/G25</f>
        <v>0.33333333333333331</v>
      </c>
      <c r="G26" s="2">
        <v>1</v>
      </c>
      <c r="H26" t="s">
        <v>30</v>
      </c>
      <c r="I26" s="1">
        <f>SUM(I21:I25)</f>
        <v>6.5410566082151504</v>
      </c>
      <c r="J26" s="1"/>
      <c r="O26" s="1">
        <v>1.4039073671177582</v>
      </c>
      <c r="R26" s="1">
        <f>O26/J24</f>
        <v>5.9174944436245847</v>
      </c>
    </row>
    <row r="27" spans="1:24" x14ac:dyDescent="0.2">
      <c r="B27" s="23"/>
      <c r="O27" s="1">
        <v>0.30983446673443249</v>
      </c>
      <c r="R27" s="5">
        <f>O27/J25</f>
        <v>5.8001320545447008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1.7411011265922482</v>
      </c>
      <c r="J34" s="8">
        <f>I34/I$39</f>
        <v>0.32974727372365581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4</v>
      </c>
      <c r="F35" s="2">
        <v>4</v>
      </c>
      <c r="G35" s="2">
        <f>1/C39</f>
        <v>0.25</v>
      </c>
      <c r="I35" s="1">
        <f t="shared" ref="I35:I38" si="11">GEOMEAN(C36:G36)</f>
        <v>0.89130122898300168</v>
      </c>
      <c r="J35" s="8">
        <f t="shared" ref="J35:J38" si="12">I35/I$39</f>
        <v>0.16880360700181124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f>1/D37</f>
        <v>0.25</v>
      </c>
      <c r="F36" s="2">
        <v>3</v>
      </c>
      <c r="G36" s="2">
        <v>3</v>
      </c>
      <c r="I36" s="1">
        <f t="shared" si="11"/>
        <v>0.94408751129490198</v>
      </c>
      <c r="J36" s="8">
        <f t="shared" si="12"/>
        <v>0.17880080499135267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2.5531013121544963</v>
      </c>
      <c r="R36" s="1">
        <f>O36/J34</f>
        <v>7.7426002141692276</v>
      </c>
      <c r="T36" s="1">
        <f>AVERAGE(R36:R40)</f>
        <v>8.7307199727024027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v>4</v>
      </c>
      <c r="E37" s="2">
        <v>1</v>
      </c>
      <c r="F37" s="2">
        <f>1/E38</f>
        <v>0.25</v>
      </c>
      <c r="G37" s="2">
        <v>3</v>
      </c>
      <c r="I37" s="1">
        <f t="shared" si="11"/>
        <v>1.0592238410488122</v>
      </c>
      <c r="J37" s="8">
        <f t="shared" si="12"/>
        <v>0.20060648316997062</v>
      </c>
      <c r="K37" s="9">
        <f t="shared" si="13"/>
        <v>0.2</v>
      </c>
      <c r="L37" s="20">
        <f t="shared" si="14"/>
        <v>2</v>
      </c>
      <c r="N37" t="s">
        <v>5</v>
      </c>
      <c r="O37" s="1">
        <v>1.2638855695301041</v>
      </c>
      <c r="Q37" t="s">
        <v>6</v>
      </c>
      <c r="R37" s="1">
        <f>O37/J35</f>
        <v>7.4873137605201929</v>
      </c>
      <c r="V37" s="1">
        <f>(T36-5)/(5-1)</f>
        <v>0.93267999317560069</v>
      </c>
      <c r="X37" s="1">
        <f>V37/1.12</f>
        <v>0.83274999390678628</v>
      </c>
    </row>
    <row r="38" spans="1:24" x14ac:dyDescent="0.2">
      <c r="B38" s="22" t="s">
        <v>28</v>
      </c>
      <c r="C38" s="2">
        <f>1/F35</f>
        <v>0.25</v>
      </c>
      <c r="D38" s="2">
        <f>1/F36</f>
        <v>0.33333333333333331</v>
      </c>
      <c r="E38" s="2">
        <v>4</v>
      </c>
      <c r="F38" s="2">
        <v>1</v>
      </c>
      <c r="G38" s="2">
        <v>4</v>
      </c>
      <c r="I38" s="1">
        <f t="shared" si="11"/>
        <v>0.64439401497725424</v>
      </c>
      <c r="J38" s="8">
        <f t="shared" si="12"/>
        <v>0.12204183111320964</v>
      </c>
      <c r="K38" s="9">
        <f t="shared" si="13"/>
        <v>0.1</v>
      </c>
      <c r="L38" s="20">
        <f t="shared" si="14"/>
        <v>5</v>
      </c>
      <c r="O38" s="1">
        <v>1.3527291655616331</v>
      </c>
      <c r="R38" s="1">
        <f>O38/J36</f>
        <v>7.5655652983612409</v>
      </c>
    </row>
    <row r="39" spans="1:24" x14ac:dyDescent="0.2">
      <c r="B39" s="22" t="s">
        <v>29</v>
      </c>
      <c r="C39" s="2">
        <v>4</v>
      </c>
      <c r="D39" s="2">
        <f>1/G36</f>
        <v>0.33333333333333331</v>
      </c>
      <c r="E39" s="2">
        <f>1/G37</f>
        <v>0.33333333333333331</v>
      </c>
      <c r="F39" s="2">
        <f>1/G38</f>
        <v>0.25</v>
      </c>
      <c r="G39" s="2">
        <v>1</v>
      </c>
      <c r="H39" t="s">
        <v>30</v>
      </c>
      <c r="I39" s="1">
        <f>SUM(I34:I38)</f>
        <v>5.2801077228962185</v>
      </c>
      <c r="J39" s="1"/>
      <c r="O39" s="1">
        <v>1.5426817150197376</v>
      </c>
      <c r="R39" s="1">
        <f>O39/J37</f>
        <v>7.690089027245687</v>
      </c>
    </row>
    <row r="40" spans="1:24" x14ac:dyDescent="0.2">
      <c r="O40" s="1">
        <v>1.6070506841313801</v>
      </c>
      <c r="R40" s="5">
        <f>O40/J38</f>
        <v>13.168031563215665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5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982E-6AFA-C34B-AC1E-F2E0AB0FC239}">
  <sheetPr>
    <tabColor theme="9" tint="0.59999389629810485"/>
  </sheetPr>
  <dimension ref="A2:X57"/>
  <sheetViews>
    <sheetView topLeftCell="C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0.61441065559838248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4</v>
      </c>
      <c r="I4" s="1">
        <f t="shared" ref="I4:I5" si="0">GEOMEAN(D5:F5)</f>
        <v>1</v>
      </c>
      <c r="J4" s="8">
        <f t="shared" ref="J4:J5" si="1">I4/I$6</f>
        <v>0.26836857302828449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1.8883994601765681</v>
      </c>
      <c r="R4" s="1">
        <f>O4/J3</f>
        <v>3.0735135254733357</v>
      </c>
      <c r="T4" s="1">
        <f>AVERAGE(R4:R6)</f>
        <v>3.0735135254733361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0.11722077137333307</v>
      </c>
      <c r="K5" s="9">
        <f t="shared" si="2"/>
        <v>0.1</v>
      </c>
      <c r="L5" s="20">
        <f>RANK(K5,K$3:K$5,0)</f>
        <v>3</v>
      </c>
      <c r="N5" t="s">
        <v>5</v>
      </c>
      <c r="O5" s="1">
        <v>0.82483443901441111</v>
      </c>
      <c r="Q5" t="s">
        <v>6</v>
      </c>
      <c r="R5" s="1">
        <f>O5/J4</f>
        <v>3.0735135254733361</v>
      </c>
      <c r="V5" s="1">
        <f>(T4-3)/(3-1)</f>
        <v>3.6756762736668058E-2</v>
      </c>
      <c r="X5" s="1">
        <f>V5/0.58</f>
        <v>6.3373728856324238E-2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3.7262187174748131</v>
      </c>
      <c r="J6" s="1"/>
      <c r="K6" s="1"/>
      <c r="L6" s="1"/>
      <c r="O6" s="1">
        <v>0.36027962628235688</v>
      </c>
      <c r="R6" s="1">
        <f>O6/J5</f>
        <v>3.0735135254733366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0.31622776601683794</v>
      </c>
      <c r="J12" s="8">
        <f>I12/I$16</f>
        <v>5.6908204723210162E-2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0.25</v>
      </c>
      <c r="G13" s="2">
        <f>1/D16</f>
        <v>0.2</v>
      </c>
      <c r="I13" s="1">
        <f t="shared" ref="I13:I15" si="3">GEOMEAN(D14:G14)</f>
        <v>2.990697562442441</v>
      </c>
      <c r="J13" s="8">
        <f t="shared" ref="J13:J15" si="4">I13/I$16</f>
        <v>0.53820457100410901</v>
      </c>
      <c r="K13" s="9">
        <f t="shared" ref="K13:K15" si="5">ROUND(J13,1)</f>
        <v>0.5</v>
      </c>
      <c r="L13" s="20">
        <f t="shared" ref="L13:L15" si="6">RANK(K13,K$12:K$15,0)</f>
        <v>1</v>
      </c>
      <c r="O13" s="4" cm="1">
        <f t="array" ref="O13:O16">MMULT(D13:G16,J12:J15)</f>
        <v>0.25154387381139964</v>
      </c>
      <c r="R13" s="1">
        <f>O13/J12</f>
        <v>4.4201688497266334</v>
      </c>
      <c r="T13" s="1">
        <f>AVERAGE(R13:R16)</f>
        <v>4.5070063854921276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v>4</v>
      </c>
      <c r="G14" s="2">
        <v>4</v>
      </c>
      <c r="I14" s="1">
        <f t="shared" si="3"/>
        <v>0.66874030497642201</v>
      </c>
      <c r="J14" s="8">
        <f t="shared" si="4"/>
        <v>0.12034620065663</v>
      </c>
      <c r="K14" s="9">
        <f t="shared" si="5"/>
        <v>0.1</v>
      </c>
      <c r="L14" s="20">
        <f t="shared" si="6"/>
        <v>3</v>
      </c>
      <c r="N14" t="s">
        <v>5</v>
      </c>
      <c r="O14" s="4">
        <v>2.4422944917108831</v>
      </c>
      <c r="Q14" t="s">
        <v>6</v>
      </c>
      <c r="R14" s="1">
        <f>O14/J13</f>
        <v>4.537855349601327</v>
      </c>
      <c r="V14" s="1">
        <f>(T13-4)/(4-1)</f>
        <v>0.16900212849737586</v>
      </c>
      <c r="X14" s="1">
        <f>V14/0.9</f>
        <v>0.18778014277486207</v>
      </c>
    </row>
    <row r="15" spans="1:24" x14ac:dyDescent="0.2">
      <c r="C15" s="2" t="s">
        <v>16</v>
      </c>
      <c r="D15" s="2">
        <v>4</v>
      </c>
      <c r="E15" s="2">
        <f>1/F14</f>
        <v>0.25</v>
      </c>
      <c r="F15" s="2">
        <v>1</v>
      </c>
      <c r="G15" s="2">
        <f>1/F16</f>
        <v>0.2</v>
      </c>
      <c r="I15" s="1">
        <f t="shared" si="3"/>
        <v>1.5811388300841898</v>
      </c>
      <c r="J15" s="8">
        <f t="shared" si="4"/>
        <v>0.28454102361605083</v>
      </c>
      <c r="K15" s="9">
        <f t="shared" si="5"/>
        <v>0.3</v>
      </c>
      <c r="L15" s="20">
        <f t="shared" si="6"/>
        <v>2</v>
      </c>
      <c r="O15" s="4">
        <v>0.53943836702370807</v>
      </c>
      <c r="R15" s="1">
        <f>O15/J14</f>
        <v>4.4823880112578349</v>
      </c>
    </row>
    <row r="16" spans="1:24" x14ac:dyDescent="0.2">
      <c r="C16" s="2" t="s">
        <v>17</v>
      </c>
      <c r="D16" s="2">
        <v>5</v>
      </c>
      <c r="E16" s="2">
        <f>1/G14</f>
        <v>0.25</v>
      </c>
      <c r="F16" s="2">
        <v>5</v>
      </c>
      <c r="G16" s="2">
        <v>1</v>
      </c>
      <c r="I16" s="1">
        <f>SUM(I12:I15)</f>
        <v>5.5568044635198905</v>
      </c>
      <c r="J16" s="1"/>
      <c r="O16" s="4">
        <v>1.3053641932662789</v>
      </c>
      <c r="R16" s="1">
        <f>O16/J15</f>
        <v>4.5876133313827161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0.83255320740187311</v>
      </c>
      <c r="J21" s="8">
        <f>I21/I$26</f>
        <v>0.12230432704873374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v>3</v>
      </c>
      <c r="E22" s="2">
        <f>1/C24</f>
        <v>0.2</v>
      </c>
      <c r="F22" s="2">
        <f>1/C25</f>
        <v>0.33333333333333331</v>
      </c>
      <c r="G22" s="2">
        <v>2</v>
      </c>
      <c r="I22" s="1">
        <f t="shared" ref="I22:I25" si="7">GEOMEAN(C23:G23)</f>
        <v>0.57434917749851755</v>
      </c>
      <c r="J22" s="8">
        <f t="shared" ref="J22:J25" si="8">I22/I$26</f>
        <v>8.4373453877095564E-2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f>1/D24</f>
        <v>0.25</v>
      </c>
      <c r="F23" s="2">
        <f>1/D25</f>
        <v>0.25</v>
      </c>
      <c r="G23" s="2">
        <v>3</v>
      </c>
      <c r="I23" s="1">
        <f t="shared" si="7"/>
        <v>3.3144540173399868</v>
      </c>
      <c r="J23" s="8">
        <f t="shared" si="8"/>
        <v>0.48690229587820955</v>
      </c>
      <c r="K23" s="9">
        <f t="shared" si="9"/>
        <v>0.5</v>
      </c>
      <c r="L23" s="20">
        <f t="shared" si="10"/>
        <v>1</v>
      </c>
      <c r="O23" s="1" cm="1">
        <f t="array" ref="O23:O27">MMULT(C22:G26,J21:J25)</f>
        <v>0.66482455481515368</v>
      </c>
      <c r="R23" s="1">
        <f>O23/J21</f>
        <v>5.4358220257427661</v>
      </c>
      <c r="T23" s="1">
        <f>AVERAGE(R23:R27)</f>
        <v>5.4683871674326623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v>4</v>
      </c>
      <c r="E24" s="2">
        <v>1</v>
      </c>
      <c r="F24" s="2">
        <v>4</v>
      </c>
      <c r="G24" s="2">
        <v>5</v>
      </c>
      <c r="I24" s="1">
        <f t="shared" si="7"/>
        <v>1.7187719275874789</v>
      </c>
      <c r="J24" s="8">
        <f t="shared" si="8"/>
        <v>0.25249226365945843</v>
      </c>
      <c r="K24" s="9">
        <f t="shared" si="9"/>
        <v>0.3</v>
      </c>
      <c r="L24" s="20">
        <f t="shared" si="10"/>
        <v>2</v>
      </c>
      <c r="N24" t="s">
        <v>5</v>
      </c>
      <c r="O24" s="1">
        <v>0.47177318138726476</v>
      </c>
      <c r="Q24" t="s">
        <v>6</v>
      </c>
      <c r="R24" s="1">
        <f>O24/J22</f>
        <v>5.5914883142567975</v>
      </c>
      <c r="V24" s="1">
        <f>(T23-5)/(5-1)</f>
        <v>0.11709679185816557</v>
      </c>
      <c r="X24" s="1">
        <f>V24/1.12</f>
        <v>0.10455070701621925</v>
      </c>
    </row>
    <row r="25" spans="1:24" x14ac:dyDescent="0.2">
      <c r="B25" s="22" t="s">
        <v>22</v>
      </c>
      <c r="C25" s="2">
        <v>3</v>
      </c>
      <c r="D25" s="2">
        <v>4</v>
      </c>
      <c r="E25" s="2">
        <f>1/F24</f>
        <v>0.25</v>
      </c>
      <c r="F25" s="2">
        <v>1</v>
      </c>
      <c r="G25" s="2">
        <v>5</v>
      </c>
      <c r="I25" s="1">
        <f t="shared" si="7"/>
        <v>0.36709777158498536</v>
      </c>
      <c r="J25" s="8">
        <f t="shared" si="8"/>
        <v>5.3927659536502554E-2</v>
      </c>
      <c r="K25" s="9">
        <f t="shared" si="9"/>
        <v>0.1</v>
      </c>
      <c r="L25" s="20">
        <f t="shared" si="10"/>
        <v>3</v>
      </c>
      <c r="O25" s="1">
        <v>2.7155250989506072</v>
      </c>
      <c r="R25" s="1">
        <f>O25/J23</f>
        <v>5.5771458092073782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0.2</v>
      </c>
      <c r="F26" s="2">
        <f>1/G25</f>
        <v>0.2</v>
      </c>
      <c r="G26" s="2">
        <v>1</v>
      </c>
      <c r="H26" t="s">
        <v>30</v>
      </c>
      <c r="I26" s="1">
        <f>SUM(I21:I25)</f>
        <v>6.8072261014128426</v>
      </c>
      <c r="J26" s="1"/>
      <c r="O26" s="1">
        <v>1.348262931966107</v>
      </c>
      <c r="R26" s="1">
        <f>O26/J24</f>
        <v>5.3398187826639205</v>
      </c>
    </row>
    <row r="27" spans="1:24" x14ac:dyDescent="0.2">
      <c r="B27" s="23"/>
      <c r="O27" s="1">
        <v>0.29108321959410155</v>
      </c>
      <c r="R27" s="5">
        <f>O27/J25</f>
        <v>5.3976609052924527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0.85239815840382582</v>
      </c>
      <c r="J34" s="8">
        <f>I34/I$39</f>
        <v>0.1488587399761867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v>3</v>
      </c>
      <c r="E35" s="2">
        <v>3</v>
      </c>
      <c r="F35" s="2">
        <f>1/C38</f>
        <v>0.25</v>
      </c>
      <c r="G35" s="2">
        <f>1/C39</f>
        <v>0.2</v>
      </c>
      <c r="I35" s="1">
        <f t="shared" ref="I35:I38" si="11">GEOMEAN(C36:G36)</f>
        <v>0.60836434189320576</v>
      </c>
      <c r="J35" s="8">
        <f t="shared" ref="J35:J38" si="12">I35/I$39</f>
        <v>0.10624184072645716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f>1/D37</f>
        <v>0.25</v>
      </c>
      <c r="F36" s="2">
        <f>1/D38</f>
        <v>0.33333333333333331</v>
      </c>
      <c r="G36" s="2">
        <v>3</v>
      </c>
      <c r="I36" s="1">
        <f t="shared" si="11"/>
        <v>1</v>
      </c>
      <c r="J36" s="8">
        <f t="shared" si="12"/>
        <v>0.17463522006539167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1.1272976118763285</v>
      </c>
      <c r="R36" s="1">
        <f>O36/J34</f>
        <v>7.5729353349132547</v>
      </c>
      <c r="T36" s="1">
        <f>AVERAGE(R36:R40)</f>
        <v>7.0863441381017891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v>4</v>
      </c>
      <c r="E37" s="2">
        <v>1</v>
      </c>
      <c r="F37" s="2">
        <f>1/E38</f>
        <v>0.25</v>
      </c>
      <c r="G37" s="2">
        <v>3</v>
      </c>
      <c r="I37" s="1">
        <f t="shared" si="11"/>
        <v>2.4914618792310348</v>
      </c>
      <c r="J37" s="8">
        <f t="shared" si="12"/>
        <v>0.43509699356404608</v>
      </c>
      <c r="K37" s="9">
        <f t="shared" si="13"/>
        <v>0.4</v>
      </c>
      <c r="L37" s="20">
        <f t="shared" si="14"/>
        <v>1</v>
      </c>
      <c r="N37" t="s">
        <v>5</v>
      </c>
      <c r="O37" s="1">
        <v>0.75005417392663776</v>
      </c>
      <c r="Q37" t="s">
        <v>6</v>
      </c>
      <c r="R37" s="1">
        <f>O37/J35</f>
        <v>7.0598755518347627</v>
      </c>
      <c r="V37" s="1">
        <f>(T36-5)/(5-1)</f>
        <v>0.52158603452544727</v>
      </c>
      <c r="X37" s="1">
        <f>V37/1.12</f>
        <v>0.46570181654057785</v>
      </c>
    </row>
    <row r="38" spans="1:24" x14ac:dyDescent="0.2">
      <c r="B38" s="22" t="s">
        <v>28</v>
      </c>
      <c r="C38" s="2">
        <v>4</v>
      </c>
      <c r="D38" s="2">
        <v>3</v>
      </c>
      <c r="E38" s="2">
        <v>4</v>
      </c>
      <c r="F38" s="2">
        <v>1</v>
      </c>
      <c r="G38" s="2">
        <v>2</v>
      </c>
      <c r="I38" s="1">
        <f t="shared" si="11"/>
        <v>0.77399739650057642</v>
      </c>
      <c r="J38" s="8">
        <f t="shared" si="12"/>
        <v>0.13516720566791837</v>
      </c>
      <c r="K38" s="9">
        <f t="shared" si="13"/>
        <v>0.1</v>
      </c>
      <c r="L38" s="20">
        <f t="shared" si="14"/>
        <v>3</v>
      </c>
      <c r="O38" s="1">
        <v>1.1634980283580492</v>
      </c>
      <c r="R38" s="1">
        <f>O38/J36</f>
        <v>6.6624477463502529</v>
      </c>
    </row>
    <row r="39" spans="1:24" x14ac:dyDescent="0.2">
      <c r="B39" s="22" t="s">
        <v>29</v>
      </c>
      <c r="C39" s="2">
        <v>5</v>
      </c>
      <c r="D39" s="2">
        <f>1/G36</f>
        <v>0.33333333333333331</v>
      </c>
      <c r="E39" s="2">
        <f>1/G37</f>
        <v>0.33333333333333331</v>
      </c>
      <c r="F39" s="2">
        <f>1/G38</f>
        <v>0.5</v>
      </c>
      <c r="G39" s="2">
        <v>1</v>
      </c>
      <c r="H39" t="s">
        <v>30</v>
      </c>
      <c r="I39" s="1">
        <f>SUM(I34:I38)</f>
        <v>5.7262217760286429</v>
      </c>
      <c r="J39" s="1"/>
      <c r="O39" s="1">
        <v>2.3181327672455678</v>
      </c>
      <c r="R39" s="1">
        <f>O39/J37</f>
        <v>5.3278528731188297</v>
      </c>
    </row>
    <row r="40" spans="1:24" x14ac:dyDescent="0.2">
      <c r="O40" s="1">
        <v>1.190635089261491</v>
      </c>
      <c r="R40" s="5">
        <f>O40/J38</f>
        <v>8.8086091842918481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2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B07B-7360-A841-8337-661E5E2DFE13}">
  <sheetPr>
    <tabColor theme="9" tint="0.59999389629810485"/>
  </sheetPr>
  <dimension ref="A2:X57"/>
  <sheetViews>
    <sheetView topLeftCell="T18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1.2599210498948732</v>
      </c>
      <c r="J3" s="8">
        <f>I3/I$6</f>
        <v>0.39999999999999997</v>
      </c>
      <c r="K3" s="9">
        <f>ROUND(J3,1)</f>
        <v>0.4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2</v>
      </c>
      <c r="I4" s="1">
        <f t="shared" ref="I4:I5" si="0">GEOMEAN(D5:F5)</f>
        <v>1.2599210498948732</v>
      </c>
      <c r="J4" s="8">
        <f t="shared" ref="J4:J5" si="1">I4/I$6</f>
        <v>0.39999999999999997</v>
      </c>
      <c r="K4" s="9">
        <f t="shared" ref="K4:K5" si="2">ROUND(J4,1)</f>
        <v>0.4</v>
      </c>
      <c r="L4" s="20">
        <f>RANK(K4,K$3:K$5,0)</f>
        <v>1</v>
      </c>
      <c r="O4" s="1" cm="1">
        <f t="array" ref="O4:O6">MMULT(D4:F6,J3:J5)</f>
        <v>1.2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1</v>
      </c>
      <c r="E5" s="2">
        <v>1</v>
      </c>
      <c r="F5" s="2">
        <v>2</v>
      </c>
      <c r="I5" s="1">
        <f t="shared" si="0"/>
        <v>0.6299605249474366</v>
      </c>
      <c r="J5" s="8">
        <f t="shared" si="1"/>
        <v>0.19999999999999998</v>
      </c>
      <c r="K5" s="9">
        <f t="shared" si="2"/>
        <v>0.2</v>
      </c>
      <c r="L5" s="20">
        <f>RANK(K5,K$3:K$5,0)</f>
        <v>3</v>
      </c>
      <c r="N5" t="s">
        <v>5</v>
      </c>
      <c r="O5" s="1">
        <v>1.2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f>1/F4</f>
        <v>0.5</v>
      </c>
      <c r="E6" s="2">
        <f>1/F5</f>
        <v>0.5</v>
      </c>
      <c r="F6" s="2">
        <v>1</v>
      </c>
      <c r="I6" s="1">
        <f>SUM(I3:I5)</f>
        <v>3.1498026247371831</v>
      </c>
      <c r="J6" s="1"/>
      <c r="K6" s="1"/>
      <c r="L6" s="1"/>
      <c r="O6" s="1">
        <v>0.6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1.7320508075688774</v>
      </c>
      <c r="J12" s="8">
        <f>I12/I$16</f>
        <v>0.38980434942864589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3</v>
      </c>
      <c r="G13" s="2">
        <v>3</v>
      </c>
      <c r="I13" s="1">
        <f t="shared" ref="I13:I15" si="3">GEOMEAN(D14:G14)</f>
        <v>1.4142135623730949</v>
      </c>
      <c r="J13" s="8">
        <f t="shared" ref="J13:J15" si="4">I13/I$16</f>
        <v>0.31827391853924591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1.5838434640642161</v>
      </c>
      <c r="R13" s="1">
        <f>O13/J12</f>
        <v>4.0631754529823176</v>
      </c>
      <c r="T13" s="1">
        <f>AVERAGE(R13:R16)</f>
        <v>4.0811826937346023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2</v>
      </c>
      <c r="I14" s="1">
        <f t="shared" si="3"/>
        <v>0.75983568565159254</v>
      </c>
      <c r="J14" s="8">
        <f t="shared" si="4"/>
        <v>0.17100379147296452</v>
      </c>
      <c r="K14" s="9">
        <f t="shared" si="5"/>
        <v>0.2</v>
      </c>
      <c r="L14" s="20">
        <f t="shared" si="6"/>
        <v>3</v>
      </c>
      <c r="N14" t="s">
        <v>5</v>
      </c>
      <c r="O14" s="4">
        <v>1.2919217320321079</v>
      </c>
      <c r="Q14" t="s">
        <v>6</v>
      </c>
      <c r="R14" s="1">
        <f>O14/J13</f>
        <v>4.0591504888667238</v>
      </c>
      <c r="V14" s="1">
        <f>(T13-4)/(4-1)</f>
        <v>2.7060897911534099E-2</v>
      </c>
      <c r="X14" s="1">
        <f>V14/0.9</f>
        <v>3.0067664346148999E-2</v>
      </c>
    </row>
    <row r="15" spans="1:24" x14ac:dyDescent="0.2">
      <c r="C15" s="2" t="s">
        <v>16</v>
      </c>
      <c r="D15" s="2">
        <f>1/F13</f>
        <v>0.33333333333333331</v>
      </c>
      <c r="E15" s="2">
        <f>1/F14</f>
        <v>0.5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0.12091794055914354</v>
      </c>
      <c r="K15" s="9">
        <f t="shared" si="5"/>
        <v>0.1</v>
      </c>
      <c r="L15" s="20">
        <f t="shared" si="6"/>
        <v>4</v>
      </c>
      <c r="O15" s="4">
        <v>0.70191141500375642</v>
      </c>
      <c r="R15" s="1">
        <f>O15/J14</f>
        <v>4.1046541071267866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4.4433850215053363</v>
      </c>
      <c r="J16" s="1"/>
      <c r="O16" s="4">
        <v>0.49549157870813065</v>
      </c>
      <c r="R16" s="1">
        <f>O16/J15</f>
        <v>4.0977507259625812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0.30194415049767093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I22" s="1">
        <f t="shared" ref="I22:I25" si="7">GEOMEAN(C23:G23)</f>
        <v>2.0644589586666839</v>
      </c>
      <c r="J22" s="8">
        <f t="shared" ref="J22:J25" si="8">I22/I$26</f>
        <v>0.35802131018774652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0.5</v>
      </c>
      <c r="D23" s="2">
        <v>1</v>
      </c>
      <c r="E23" s="2">
        <v>5</v>
      </c>
      <c r="F23" s="2">
        <v>5</v>
      </c>
      <c r="G23" s="2">
        <v>3</v>
      </c>
      <c r="I23" s="1">
        <f t="shared" si="7"/>
        <v>0.63095734448019325</v>
      </c>
      <c r="J23" s="8">
        <f t="shared" si="8"/>
        <v>0.1094214899235747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1.6980558495023292</v>
      </c>
      <c r="R23" s="1">
        <f>O23/J21</f>
        <v>5.6237414988949332</v>
      </c>
      <c r="T23" s="1">
        <f>AVERAGE(R23:R27)</f>
        <v>5.2873619866865784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0.2</v>
      </c>
      <c r="E24" s="2">
        <v>1</v>
      </c>
      <c r="F24" s="2">
        <v>1</v>
      </c>
      <c r="G24" s="2">
        <v>1</v>
      </c>
      <c r="I24" s="1">
        <f t="shared" si="7"/>
        <v>0.63095734448019325</v>
      </c>
      <c r="J24" s="8">
        <f t="shared" si="8"/>
        <v>0.1094214899235747</v>
      </c>
      <c r="K24" s="9">
        <f t="shared" si="9"/>
        <v>0.1</v>
      </c>
      <c r="L24" s="20">
        <f t="shared" si="10"/>
        <v>3</v>
      </c>
      <c r="N24" t="s">
        <v>5</v>
      </c>
      <c r="O24" s="1">
        <v>1.966782963074629</v>
      </c>
      <c r="Q24" t="s">
        <v>6</v>
      </c>
      <c r="R24" s="1">
        <f>O24/J22</f>
        <v>5.4934801563718292</v>
      </c>
      <c r="V24" s="1">
        <f>(T23-5)/(5-1)</f>
        <v>7.1840496671644605E-2</v>
      </c>
      <c r="X24" s="1">
        <f>V24/1.12</f>
        <v>6.4143300599682679E-2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1</v>
      </c>
      <c r="F25" s="2">
        <v>1</v>
      </c>
      <c r="G25" s="2">
        <v>1</v>
      </c>
      <c r="I25" s="1">
        <f t="shared" si="7"/>
        <v>0.69882711877157921</v>
      </c>
      <c r="J25" s="8">
        <f t="shared" si="8"/>
        <v>0.12119155946743324</v>
      </c>
      <c r="K25" s="9">
        <f t="shared" si="9"/>
        <v>0.1</v>
      </c>
      <c r="L25" s="20">
        <f t="shared" si="10"/>
        <v>3</v>
      </c>
      <c r="O25" s="1">
        <v>0.56261087660096742</v>
      </c>
      <c r="R25" s="1">
        <f>O25/J23</f>
        <v>5.1416853946507421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5.7663018929908976</v>
      </c>
      <c r="J26" s="1"/>
      <c r="O26" s="1">
        <v>0.56261087660096742</v>
      </c>
      <c r="R26" s="1">
        <f>O26/J24</f>
        <v>5.1416853946507421</v>
      </c>
    </row>
    <row r="27" spans="1:24" x14ac:dyDescent="0.2">
      <c r="B27" s="23"/>
      <c r="O27" s="1">
        <v>0.61034705129266698</v>
      </c>
      <c r="R27" s="5">
        <f>O27/J25</f>
        <v>5.0362174888646454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1.515716566510398</v>
      </c>
      <c r="J34" s="8">
        <f>I34/I$39</f>
        <v>0.25392905747659267</v>
      </c>
      <c r="K34" s="9">
        <f>ROUND(J34,1)</f>
        <v>0.3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4</v>
      </c>
      <c r="I35" s="1">
        <f t="shared" ref="I35:I38" si="11">GEOMEAN(C36:G36)</f>
        <v>2.1689435423953971</v>
      </c>
      <c r="J35" s="8">
        <f t="shared" ref="J35:J38" si="12">I35/I$39</f>
        <v>0.36336463004320341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1.3195079107728942</v>
      </c>
      <c r="J36" s="8">
        <f t="shared" si="12"/>
        <v>0.22105808402350163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1.3074921737613572</v>
      </c>
      <c r="R36" s="1">
        <f>O36/J34</f>
        <v>5.1490451181699939</v>
      </c>
      <c r="T36" s="1">
        <f>AVERAGE(R36:R40)</f>
        <v>5.1741396815184704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0.33333333333333331</v>
      </c>
      <c r="E37" s="2">
        <v>1</v>
      </c>
      <c r="F37" s="2">
        <v>3</v>
      </c>
      <c r="G37" s="2">
        <v>4</v>
      </c>
      <c r="I37" s="1">
        <f t="shared" si="11"/>
        <v>0.52961192052440609</v>
      </c>
      <c r="J37" s="8">
        <f t="shared" si="12"/>
        <v>8.8726255804375001E-2</v>
      </c>
      <c r="K37" s="9">
        <f t="shared" si="13"/>
        <v>0.1</v>
      </c>
      <c r="L37" s="20">
        <f t="shared" si="14"/>
        <v>4</v>
      </c>
      <c r="N37" t="s">
        <v>5</v>
      </c>
      <c r="O37" s="1">
        <v>1.9270608534171103</v>
      </c>
      <c r="Q37" t="s">
        <v>6</v>
      </c>
      <c r="R37" s="1">
        <f>O37/J35</f>
        <v>5.3033803900726006</v>
      </c>
      <c r="V37" s="1">
        <f>(T36-5)/(5-1)</f>
        <v>4.3534920379617592E-2</v>
      </c>
      <c r="X37" s="1">
        <f>V37/1.12</f>
        <v>3.8870464624658561E-2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0.33333333333333331</v>
      </c>
      <c r="F38" s="2">
        <v>1</v>
      </c>
      <c r="G38" s="2">
        <v>1</v>
      </c>
      <c r="I38" s="1">
        <f t="shared" si="11"/>
        <v>0.43527528164806206</v>
      </c>
      <c r="J38" s="8">
        <f t="shared" si="12"/>
        <v>7.2921972652327388E-2</v>
      </c>
      <c r="K38" s="9">
        <f t="shared" si="13"/>
        <v>0.1</v>
      </c>
      <c r="L38" s="20">
        <f t="shared" si="14"/>
        <v>4</v>
      </c>
      <c r="O38" s="1">
        <v>1.1539753428702633</v>
      </c>
      <c r="R38" s="1">
        <f>O38/J36</f>
        <v>5.2202358849160166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5.969055221851157</v>
      </c>
      <c r="J39" s="1"/>
      <c r="O39" s="1">
        <v>0.45313994271363345</v>
      </c>
      <c r="R39" s="1">
        <f>O39/J37</f>
        <v>5.1071685444804897</v>
      </c>
    </row>
    <row r="40" spans="1:24" x14ac:dyDescent="0.2">
      <c r="O40" s="1">
        <v>0.37123617134252684</v>
      </c>
      <c r="R40" s="5">
        <f>O40/J38</f>
        <v>5.0908684699532527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BC24-BABF-9146-A65F-AF31FAAC03C5}">
  <sheetPr>
    <tabColor theme="9" tint="0.59999389629810485"/>
  </sheetPr>
  <dimension ref="A2:X57"/>
  <sheetViews>
    <sheetView topLeftCell="C28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0.53961455022107463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2</v>
      </c>
      <c r="I4" s="1">
        <f t="shared" ref="I4:I5" si="0">GEOMEAN(D5:F5)</f>
        <v>1</v>
      </c>
      <c r="J4" s="8">
        <f t="shared" ref="J4:J5" si="1">I4/I$6</f>
        <v>0.2969613312124974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1.7573467809914225</v>
      </c>
      <c r="R4" s="1">
        <f>O4/J3</f>
        <v>3.2566704887246929</v>
      </c>
      <c r="T4" s="1">
        <f>AVERAGE(R4:R6)</f>
        <v>3.2566704887246929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3</v>
      </c>
      <c r="I5" s="1">
        <f t="shared" si="0"/>
        <v>0.55032120814910446</v>
      </c>
      <c r="J5" s="8">
        <f t="shared" si="1"/>
        <v>0.16342411856642791</v>
      </c>
      <c r="K5" s="9">
        <f t="shared" si="2"/>
        <v>0.2</v>
      </c>
      <c r="L5" s="20">
        <f>RANK(K5,K$3:K$5,0)</f>
        <v>3</v>
      </c>
      <c r="N5" t="s">
        <v>5</v>
      </c>
      <c r="O5" s="1">
        <v>0.96710520365213937</v>
      </c>
      <c r="Q5" t="s">
        <v>6</v>
      </c>
      <c r="R5" s="1">
        <f>O5/J4</f>
        <v>3.2566704887246929</v>
      </c>
      <c r="V5" s="1">
        <f>(T4-3)/(3-1)</f>
        <v>0.12833524436234645</v>
      </c>
      <c r="X5" s="1">
        <f>V5/0.58</f>
        <v>0.2212676626937008</v>
      </c>
    </row>
    <row r="6" spans="1:24" x14ac:dyDescent="0.2">
      <c r="C6" s="2" t="s">
        <v>4</v>
      </c>
      <c r="D6" s="2">
        <f>1/F4</f>
        <v>0.5</v>
      </c>
      <c r="E6" s="2">
        <f>1/F5</f>
        <v>0.33333333333333331</v>
      </c>
      <c r="F6" s="2">
        <v>1</v>
      </c>
      <c r="I6" s="1">
        <f>SUM(I3:I5)</f>
        <v>3.3674418009812443</v>
      </c>
      <c r="J6" s="1"/>
      <c r="K6" s="1"/>
      <c r="L6" s="1"/>
      <c r="O6" s="1">
        <v>0.53221850408113103</v>
      </c>
      <c r="R6" s="1">
        <f>O6/J5</f>
        <v>3.2566704887246933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</v>
      </c>
      <c r="J12" s="8">
        <f>I12/I$16</f>
        <v>0.4327767502175513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4</v>
      </c>
      <c r="I13" s="1">
        <f t="shared" ref="I13:I15" si="3">GEOMEAN(D14:G14)</f>
        <v>1.4142135623730949</v>
      </c>
      <c r="J13" s="8">
        <f t="shared" ref="J13:J15" si="4">I13/I$16</f>
        <v>0.30601937481870717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1.7836116248912242</v>
      </c>
      <c r="R13" s="1">
        <f>O13/J12</f>
        <v>4.1213203435596428</v>
      </c>
      <c r="T13" s="1">
        <f>AVERAGE(R13:R16)</f>
        <v>4.1213203435596428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2</v>
      </c>
      <c r="I14" s="1">
        <f t="shared" si="3"/>
        <v>0.70710678118654757</v>
      </c>
      <c r="J14" s="8">
        <f t="shared" si="4"/>
        <v>0.15300968740935361</v>
      </c>
      <c r="K14" s="9">
        <f t="shared" si="5"/>
        <v>0.2</v>
      </c>
      <c r="L14" s="20">
        <f t="shared" si="6"/>
        <v>3</v>
      </c>
      <c r="N14" t="s">
        <v>5</v>
      </c>
      <c r="O14" s="4">
        <v>1.2612038749637413</v>
      </c>
      <c r="Q14" t="s">
        <v>6</v>
      </c>
      <c r="R14" s="1">
        <f>O14/J13</f>
        <v>4.1213203435596428</v>
      </c>
      <c r="V14" s="1">
        <f>(T13-4)/(4-1)</f>
        <v>4.0440114519880943E-2</v>
      </c>
      <c r="X14" s="1">
        <f>V14/0.9</f>
        <v>4.4933460577645488E-2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0.5</v>
      </c>
      <c r="J15" s="8">
        <f t="shared" si="4"/>
        <v>0.10819418755438782</v>
      </c>
      <c r="K15" s="9">
        <f t="shared" si="5"/>
        <v>0.1</v>
      </c>
      <c r="L15" s="20">
        <f t="shared" si="6"/>
        <v>4</v>
      </c>
      <c r="O15" s="4">
        <v>0.63060193748187066</v>
      </c>
      <c r="R15" s="1">
        <f>O15/J14</f>
        <v>4.1213203435596419</v>
      </c>
    </row>
    <row r="16" spans="1:24" x14ac:dyDescent="0.2">
      <c r="C16" s="2" t="s">
        <v>17</v>
      </c>
      <c r="D16" s="2">
        <f>1/G13</f>
        <v>0.25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4.6213203435596428</v>
      </c>
      <c r="J16" s="1"/>
      <c r="O16" s="4">
        <v>0.44590290622280604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1.4309690811052556</v>
      </c>
      <c r="J21" s="8">
        <f>I21/I$26</f>
        <v>0.24883662224769051</v>
      </c>
      <c r="K21" s="9">
        <f>ROUND(J21,1)</f>
        <v>0.2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2</v>
      </c>
      <c r="G22" s="2">
        <v>3</v>
      </c>
      <c r="I22" s="1">
        <f t="shared" ref="I22:I25" si="7">GEOMEAN(C23:G23)</f>
        <v>2.1411273683383238</v>
      </c>
      <c r="J22" s="8">
        <f t="shared" ref="J22:J25" si="8">I22/I$26</f>
        <v>0.37232873104978398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3</v>
      </c>
      <c r="I23" s="1">
        <f t="shared" si="7"/>
        <v>1.0592238410488122</v>
      </c>
      <c r="J23" s="8">
        <f t="shared" si="8"/>
        <v>0.18419243734269322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1.2795648612142321</v>
      </c>
      <c r="R23" s="1">
        <f>O23/J21</f>
        <v>5.1421886764744809</v>
      </c>
      <c r="T23" s="1">
        <f>AVERAGE(R23:R27)</f>
        <v>5.1918389638345683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0.33333333333333331</v>
      </c>
      <c r="E24" s="2">
        <v>1</v>
      </c>
      <c r="F24" s="2">
        <v>2</v>
      </c>
      <c r="G24" s="2">
        <v>2</v>
      </c>
      <c r="I24" s="1">
        <f t="shared" si="7"/>
        <v>0.63095734448019325</v>
      </c>
      <c r="J24" s="8">
        <f t="shared" si="8"/>
        <v>0.10971955750543236</v>
      </c>
      <c r="K24" s="9">
        <f t="shared" si="9"/>
        <v>0.1</v>
      </c>
      <c r="L24" s="20">
        <f t="shared" si="10"/>
        <v>4</v>
      </c>
      <c r="N24" t="s">
        <v>5</v>
      </c>
      <c r="O24" s="1">
        <v>1.9771084084159156</v>
      </c>
      <c r="Q24" t="s">
        <v>6</v>
      </c>
      <c r="R24" s="1">
        <f>O24/J22</f>
        <v>5.3101150771831165</v>
      </c>
      <c r="V24" s="1">
        <f>(T23-5)/(5-1)</f>
        <v>4.7959740958642083E-2</v>
      </c>
      <c r="X24" s="1">
        <f>V24/1.12</f>
        <v>4.2821197284501858E-2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0.48835934193058694</v>
      </c>
      <c r="J25" s="8">
        <f t="shared" si="8"/>
        <v>8.4922651854399928E-2</v>
      </c>
      <c r="K25" s="9">
        <f t="shared" si="9"/>
        <v>0.1</v>
      </c>
      <c r="L25" s="20">
        <f t="shared" si="10"/>
        <v>4</v>
      </c>
      <c r="O25" s="1">
        <v>0.94642305532664306</v>
      </c>
      <c r="R25" s="1">
        <f>O25/J23</f>
        <v>5.1382297176827434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0.33333333333333331</v>
      </c>
      <c r="E26" s="2">
        <f>1/G24</f>
        <v>0.5</v>
      </c>
      <c r="F26" s="2">
        <f>1/G25</f>
        <v>0.5</v>
      </c>
      <c r="G26" s="2">
        <v>1</v>
      </c>
      <c r="H26" t="s">
        <v>30</v>
      </c>
      <c r="I26" s="1">
        <f>SUM(I21:I25)</f>
        <v>5.7506369769031718</v>
      </c>
      <c r="J26" s="1"/>
      <c r="O26" s="1">
        <v>0.57054513721938083</v>
      </c>
      <c r="R26" s="1">
        <f>O26/J24</f>
        <v>5.2000313361738852</v>
      </c>
    </row>
    <row r="27" spans="1:24" x14ac:dyDescent="0.2">
      <c r="B27" s="23"/>
      <c r="O27" s="1">
        <v>0.43893376704428755</v>
      </c>
      <c r="R27" s="5">
        <f>O27/J25</f>
        <v>5.1686300116586148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1.4309690811052556</v>
      </c>
      <c r="J34" s="8">
        <f>I34/I$39</f>
        <v>0.2413444955530106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3</v>
      </c>
      <c r="I35" s="1">
        <f t="shared" ref="I35:I38" si="11">GEOMEAN(C36:G36)</f>
        <v>2.1689435423953971</v>
      </c>
      <c r="J35" s="8">
        <f t="shared" ref="J35:J38" si="12">I35/I$39</f>
        <v>0.36580985014579326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1.3195079107728942</v>
      </c>
      <c r="J36" s="8">
        <f t="shared" si="12"/>
        <v>0.22254566874199772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1.2379944102119027</v>
      </c>
      <c r="R36" s="1">
        <f>O36/J34</f>
        <v>5.129573837493969</v>
      </c>
      <c r="T36" s="1">
        <f>AVERAGE(R36:R40)</f>
        <v>5.1875670251900896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0.33333333333333331</v>
      </c>
      <c r="E37" s="2">
        <v>1</v>
      </c>
      <c r="F37" s="2">
        <v>3</v>
      </c>
      <c r="G37" s="2">
        <v>4</v>
      </c>
      <c r="I37" s="1">
        <f t="shared" si="11"/>
        <v>0.60836434189320576</v>
      </c>
      <c r="J37" s="8">
        <f t="shared" si="12"/>
        <v>0.10260556090649398</v>
      </c>
      <c r="K37" s="9">
        <f t="shared" si="13"/>
        <v>0.1</v>
      </c>
      <c r="L37" s="20">
        <f t="shared" si="14"/>
        <v>4</v>
      </c>
      <c r="N37" t="s">
        <v>5</v>
      </c>
      <c r="O37" s="1">
        <v>1.9559912941615905</v>
      </c>
      <c r="Q37" t="s">
        <v>6</v>
      </c>
      <c r="R37" s="1">
        <f>O37/J35</f>
        <v>5.3470164714865698</v>
      </c>
      <c r="V37" s="1">
        <f>(T36-5)/(5-1)</f>
        <v>4.6891756297522402E-2</v>
      </c>
      <c r="X37" s="1">
        <f>V37/1.12</f>
        <v>4.1867639551359283E-2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0.33333333333333331</v>
      </c>
      <c r="F38" s="2">
        <v>1</v>
      </c>
      <c r="G38" s="2">
        <v>2</v>
      </c>
      <c r="I38" s="1">
        <f t="shared" si="11"/>
        <v>0.40137078088011535</v>
      </c>
      <c r="J38" s="8">
        <f t="shared" si="12"/>
        <v>6.7694424652704407E-2</v>
      </c>
      <c r="K38" s="9">
        <f t="shared" si="13"/>
        <v>0.1</v>
      </c>
      <c r="L38" s="20">
        <f t="shared" si="14"/>
        <v>4</v>
      </c>
      <c r="O38" s="1">
        <v>1.1644211623405722</v>
      </c>
      <c r="R38" s="1">
        <f>O38/J36</f>
        <v>5.2322795987124442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0.25</v>
      </c>
      <c r="E39" s="2">
        <f>1/G37</f>
        <v>0.25</v>
      </c>
      <c r="F39" s="2">
        <f>1/G38</f>
        <v>0.5</v>
      </c>
      <c r="G39" s="2">
        <v>1</v>
      </c>
      <c r="H39" t="s">
        <v>30</v>
      </c>
      <c r="I39" s="1">
        <f>SUM(I34:I38)</f>
        <v>5.9291556570468682</v>
      </c>
      <c r="J39" s="1"/>
      <c r="O39" s="1">
        <v>0.52430101010552232</v>
      </c>
      <c r="R39" s="1">
        <f>O39/J37</f>
        <v>5.1098693430790352</v>
      </c>
    </row>
    <row r="40" spans="1:24" x14ac:dyDescent="0.2">
      <c r="O40" s="1">
        <v>0.34653425001223603</v>
      </c>
      <c r="R40" s="5">
        <f>O40/J38</f>
        <v>5.1190958751784281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4284-2729-6042-8D4C-7C4455101296}">
  <sheetPr>
    <tabColor theme="9" tint="0.59999389629810485"/>
  </sheetPr>
  <dimension ref="A2:X57"/>
  <sheetViews>
    <sheetView topLeftCell="Q14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2.7144176165949068</v>
      </c>
      <c r="J3" s="8">
        <f>I3/I$6</f>
        <v>0.67381057108364217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5</v>
      </c>
      <c r="I4" s="1">
        <f t="shared" ref="I4:I5" si="0">GEOMEAN(D5:F5)</f>
        <v>0.90856029641606983</v>
      </c>
      <c r="J4" s="8">
        <f t="shared" ref="J4:J5" si="1">I4/I$6</f>
        <v>0.22553549919853697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2.0792222164668948</v>
      </c>
      <c r="R4" s="1">
        <f>O4/J3</f>
        <v>3.0857666912571999</v>
      </c>
      <c r="T4" s="1">
        <f>AVERAGE(R4:R6)</f>
        <v>3.0857666912571999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3</v>
      </c>
      <c r="I5" s="1">
        <f t="shared" si="0"/>
        <v>0.40548013303822666</v>
      </c>
      <c r="J5" s="8">
        <f t="shared" si="1"/>
        <v>0.10065392971782092</v>
      </c>
      <c r="K5" s="9">
        <f t="shared" si="2"/>
        <v>0.1</v>
      </c>
      <c r="L5" s="20">
        <f>RANK(K5,K$3:K$5,0)</f>
        <v>3</v>
      </c>
      <c r="N5" t="s">
        <v>5</v>
      </c>
      <c r="O5" s="1">
        <v>0.69594993112291026</v>
      </c>
      <c r="Q5" t="s">
        <v>6</v>
      </c>
      <c r="R5" s="1">
        <f>O5/J4</f>
        <v>3.0857666912571999</v>
      </c>
      <c r="V5" s="1">
        <f>(T4-3)/(3-1)</f>
        <v>4.2883345628599967E-2</v>
      </c>
      <c r="X5" s="1">
        <f>V5/0.58</f>
        <v>7.3936802807930982E-2</v>
      </c>
    </row>
    <row r="6" spans="1:24" x14ac:dyDescent="0.2">
      <c r="C6" s="2" t="s">
        <v>4</v>
      </c>
      <c r="D6" s="2">
        <f>1/F4</f>
        <v>0.2</v>
      </c>
      <c r="E6" s="2">
        <f>1/F5</f>
        <v>0.33333333333333331</v>
      </c>
      <c r="F6" s="2">
        <v>1</v>
      </c>
      <c r="I6" s="1">
        <f>SUM(I3:I5)</f>
        <v>4.0284580460492032</v>
      </c>
      <c r="J6" s="1"/>
      <c r="K6" s="1"/>
      <c r="L6" s="1"/>
      <c r="O6" s="1">
        <v>0.31059454366739503</v>
      </c>
      <c r="R6" s="1">
        <f>O6/J5</f>
        <v>3.0857666912572004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0.42728700639623407</v>
      </c>
      <c r="J12" s="8">
        <f>I12/I$16</f>
        <v>9.6498424551168999E-2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0.33333333333333331</v>
      </c>
      <c r="G13" s="2">
        <f>1/D16</f>
        <v>0.5</v>
      </c>
      <c r="I13" s="1">
        <f t="shared" ref="I13:I15" si="3">GEOMEAN(D14:G14)</f>
        <v>1.4953487812212205</v>
      </c>
      <c r="J13" s="8">
        <f t="shared" ref="J13:J15" si="4">I13/I$16</f>
        <v>0.33770931337085064</v>
      </c>
      <c r="K13" s="9">
        <f t="shared" ref="K13:K15" si="5">ROUND(J13,1)</f>
        <v>0.3</v>
      </c>
      <c r="L13" s="20">
        <f t="shared" ref="L13:L15" si="6">RANK(K13,K$12:K$15,0)</f>
        <v>1</v>
      </c>
      <c r="O13" s="4" cm="1">
        <f t="array" ref="O13:O16">MMULT(D13:G16,J12:J15)</f>
        <v>0.3973994298773087</v>
      </c>
      <c r="R13" s="1">
        <f>O13/J12</f>
        <v>4.118196040253328</v>
      </c>
      <c r="T13" s="1">
        <f>AVERAGE(R13:R16)</f>
        <v>5.7909149773831512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v>4</v>
      </c>
      <c r="G14" s="2">
        <f>1/E16</f>
        <v>0.25</v>
      </c>
      <c r="I14" s="1">
        <f t="shared" si="3"/>
        <v>1.3160740129524926</v>
      </c>
      <c r="J14" s="8">
        <f t="shared" si="4"/>
        <v>0.29722193032212374</v>
      </c>
      <c r="K14" s="9">
        <f t="shared" si="5"/>
        <v>0.3</v>
      </c>
      <c r="L14" s="20">
        <f t="shared" si="6"/>
        <v>1</v>
      </c>
      <c r="N14" t="s">
        <v>5</v>
      </c>
      <c r="O14" s="4">
        <v>2.0762317403541548</v>
      </c>
      <c r="Q14" t="s">
        <v>6</v>
      </c>
      <c r="R14" s="1">
        <f>O14/J13</f>
        <v>6.1479848442147365</v>
      </c>
      <c r="V14" s="1">
        <f>(T13-4)/(4-1)</f>
        <v>0.5969716591277171</v>
      </c>
      <c r="X14" s="1">
        <f>V14/0.9</f>
        <v>0.66330184347524124</v>
      </c>
    </row>
    <row r="15" spans="1:24" x14ac:dyDescent="0.2">
      <c r="C15" s="2" t="s">
        <v>16</v>
      </c>
      <c r="D15" s="2">
        <v>3</v>
      </c>
      <c r="E15" s="2">
        <f>1/F14</f>
        <v>0.25</v>
      </c>
      <c r="F15" s="2">
        <v>1</v>
      </c>
      <c r="G15" s="2">
        <v>4</v>
      </c>
      <c r="I15" s="1">
        <f t="shared" si="3"/>
        <v>1.189207115002721</v>
      </c>
      <c r="J15" s="8">
        <f t="shared" si="4"/>
        <v>0.26857033175585665</v>
      </c>
      <c r="K15" s="9">
        <f t="shared" si="5"/>
        <v>0.3</v>
      </c>
      <c r="L15" s="20">
        <f t="shared" si="6"/>
        <v>1</v>
      </c>
      <c r="O15" s="4">
        <v>1.74542585934177</v>
      </c>
      <c r="R15" s="1">
        <f>O15/J14</f>
        <v>5.8724666024815502</v>
      </c>
    </row>
    <row r="16" spans="1:24" x14ac:dyDescent="0.2">
      <c r="C16" s="2" t="s">
        <v>17</v>
      </c>
      <c r="D16" s="2">
        <v>2</v>
      </c>
      <c r="E16" s="2">
        <v>4</v>
      </c>
      <c r="F16" s="2">
        <f>1/G15</f>
        <v>0.25</v>
      </c>
      <c r="G16" s="2">
        <v>1</v>
      </c>
      <c r="I16" s="1">
        <f>SUM(I12:I15)</f>
        <v>4.4279169155726681</v>
      </c>
      <c r="J16" s="1"/>
      <c r="O16" s="4">
        <v>1.8867099169221282</v>
      </c>
      <c r="R16" s="1">
        <f>O16/J15</f>
        <v>7.0250124225829911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0.69314484315514635</v>
      </c>
      <c r="J21" s="8">
        <f>I21/I$26</f>
        <v>0.12147435749333063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v>1</v>
      </c>
      <c r="E22" s="2">
        <f>1/C24</f>
        <v>0.2</v>
      </c>
      <c r="F22" s="2">
        <f>1/C25</f>
        <v>0.2</v>
      </c>
      <c r="G22" s="2">
        <v>4</v>
      </c>
      <c r="I22" s="1">
        <f t="shared" ref="I22:I25" si="7">GEOMEAN(C23:G23)</f>
        <v>1</v>
      </c>
      <c r="J22" s="8">
        <f t="shared" ref="J22:J25" si="8">I22/I$26</f>
        <v>0.17525104412576734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v>2</v>
      </c>
      <c r="F23" s="2">
        <v>2</v>
      </c>
      <c r="G23" s="2">
        <f>1/D26</f>
        <v>0.25</v>
      </c>
      <c r="I23" s="1">
        <f t="shared" si="7"/>
        <v>2.2865252596366319</v>
      </c>
      <c r="J23" s="8">
        <f t="shared" si="8"/>
        <v>0.40071593917126097</v>
      </c>
      <c r="K23" s="9">
        <f t="shared" si="9"/>
        <v>0.4</v>
      </c>
      <c r="L23" s="20">
        <f t="shared" si="10"/>
        <v>1</v>
      </c>
      <c r="O23" s="1" cm="1">
        <f t="array" ref="O23:O27">MMULT(C22:G26,J21:J25)</f>
        <v>0.78720964380708924</v>
      </c>
      <c r="R23" s="1">
        <f>O23/J21</f>
        <v>6.4804594158920317</v>
      </c>
      <c r="T23" s="1">
        <f>AVERAGE(R23:R27)</f>
        <v>7.7862649752257251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f>1/E23</f>
        <v>0.5</v>
      </c>
      <c r="E24" s="2">
        <v>1</v>
      </c>
      <c r="F24" s="2">
        <v>5</v>
      </c>
      <c r="G24" s="2">
        <v>5</v>
      </c>
      <c r="I24" s="1">
        <f t="shared" si="7"/>
        <v>1.2011244339814313</v>
      </c>
      <c r="J24" s="8">
        <f t="shared" si="8"/>
        <v>0.21049831118021714</v>
      </c>
      <c r="K24" s="9">
        <f t="shared" si="9"/>
        <v>0.2</v>
      </c>
      <c r="L24" s="20">
        <f t="shared" si="10"/>
        <v>2</v>
      </c>
      <c r="N24" t="s">
        <v>5</v>
      </c>
      <c r="O24" s="1">
        <v>1.5421689893294102</v>
      </c>
      <c r="Q24" t="s">
        <v>6</v>
      </c>
      <c r="R24" s="1">
        <f>O24/J22</f>
        <v>8.7997706206114614</v>
      </c>
      <c r="V24" s="1">
        <f>(T23-5)/(5-1)</f>
        <v>0.69656624380643128</v>
      </c>
      <c r="X24" s="1">
        <f>V24/1.12</f>
        <v>0.62193414625574217</v>
      </c>
    </row>
    <row r="25" spans="1:24" x14ac:dyDescent="0.2">
      <c r="B25" s="22" t="s">
        <v>22</v>
      </c>
      <c r="C25" s="2">
        <v>5</v>
      </c>
      <c r="D25" s="2">
        <f>1/F23</f>
        <v>0.5</v>
      </c>
      <c r="E25" s="2">
        <f>1/F24</f>
        <v>0.2</v>
      </c>
      <c r="F25" s="2">
        <v>1</v>
      </c>
      <c r="G25" s="2">
        <v>5</v>
      </c>
      <c r="I25" s="1">
        <f t="shared" si="7"/>
        <v>0.52530556088075342</v>
      </c>
      <c r="J25" s="8">
        <f t="shared" si="8"/>
        <v>9.206034802942388E-2</v>
      </c>
      <c r="K25" s="9">
        <f t="shared" si="9"/>
        <v>0.1</v>
      </c>
      <c r="L25" s="20">
        <f t="shared" si="10"/>
        <v>4</v>
      </c>
      <c r="O25" s="1">
        <v>2.608506544749003</v>
      </c>
      <c r="R25" s="1">
        <f>O25/J23</f>
        <v>6.5096151406998564</v>
      </c>
    </row>
    <row r="26" spans="1:24" x14ac:dyDescent="0.2">
      <c r="B26" s="22" t="s">
        <v>23</v>
      </c>
      <c r="C26" s="2">
        <f>1/G22</f>
        <v>0.25</v>
      </c>
      <c r="D26" s="2">
        <v>4</v>
      </c>
      <c r="E26" s="2">
        <f>1/F24</f>
        <v>0.2</v>
      </c>
      <c r="F26" s="2">
        <f>1/G25</f>
        <v>0.2</v>
      </c>
      <c r="G26" s="2">
        <v>1</v>
      </c>
      <c r="H26" t="s">
        <v>30</v>
      </c>
      <c r="I26" s="1">
        <f>SUM(I21:I25)</f>
        <v>5.7061000976539633</v>
      </c>
      <c r="J26" s="1"/>
      <c r="O26" s="1">
        <v>1.4459405486911254</v>
      </c>
      <c r="R26" s="1">
        <f>O26/J24</f>
        <v>6.8691313511450938</v>
      </c>
    </row>
    <row r="27" spans="1:24" x14ac:dyDescent="0.2">
      <c r="B27" s="23"/>
      <c r="O27" s="1">
        <v>0.94567596397612153</v>
      </c>
      <c r="R27" s="5">
        <f>O27/J25</f>
        <v>10.272348347780188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1.9036539387158786</v>
      </c>
      <c r="J34" s="8">
        <f>I34/I$39</f>
        <v>0.34703225439179664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5</v>
      </c>
      <c r="F35" s="2">
        <v>5</v>
      </c>
      <c r="G35" s="2">
        <f>1/C39</f>
        <v>0.2</v>
      </c>
      <c r="I35" s="1">
        <f t="shared" ref="I35:I38" si="11">GEOMEAN(C36:G36)</f>
        <v>0.956352499790037</v>
      </c>
      <c r="J35" s="8">
        <f t="shared" ref="J35:J38" si="12">I35/I$39</f>
        <v>0.17434112222058695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4</v>
      </c>
      <c r="F36" s="2">
        <v>5</v>
      </c>
      <c r="G36" s="2">
        <f>1/D39</f>
        <v>0.2</v>
      </c>
      <c r="I36" s="1">
        <f t="shared" si="11"/>
        <v>0.90288045144743434</v>
      </c>
      <c r="J36" s="8">
        <f t="shared" si="12"/>
        <v>0.16459327619359429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2.5384685453089526</v>
      </c>
      <c r="R36" s="1">
        <f>O36/J34</f>
        <v>7.3147913866330185</v>
      </c>
      <c r="T36" s="1">
        <f>AVERAGE(R36:R40)</f>
        <v>9.2729349902912581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</v>
      </c>
      <c r="D37" s="2">
        <f>1/E36</f>
        <v>0.25</v>
      </c>
      <c r="E37" s="2">
        <v>1</v>
      </c>
      <c r="F37" s="2">
        <v>4</v>
      </c>
      <c r="G37" s="2">
        <v>3</v>
      </c>
      <c r="I37" s="1">
        <f t="shared" si="11"/>
        <v>0.49593441964128315</v>
      </c>
      <c r="J37" s="8">
        <f t="shared" si="12"/>
        <v>9.0407839459884412E-2</v>
      </c>
      <c r="K37" s="9">
        <f t="shared" si="13"/>
        <v>0.1</v>
      </c>
      <c r="L37" s="20">
        <f t="shared" si="14"/>
        <v>5</v>
      </c>
      <c r="N37" t="s">
        <v>5</v>
      </c>
      <c r="O37" s="1">
        <v>1.398884976719573</v>
      </c>
      <c r="Q37" t="s">
        <v>6</v>
      </c>
      <c r="R37" s="1">
        <f>O37/J35</f>
        <v>8.023838317098928</v>
      </c>
      <c r="V37" s="1">
        <f>(T36-5)/(5-1)</f>
        <v>1.0682337475728145</v>
      </c>
      <c r="X37" s="1">
        <f>V37/1.12</f>
        <v>0.9537801317614415</v>
      </c>
    </row>
    <row r="38" spans="1:24" x14ac:dyDescent="0.2">
      <c r="B38" s="22" t="s">
        <v>28</v>
      </c>
      <c r="C38" s="2">
        <f>1/F35</f>
        <v>0.2</v>
      </c>
      <c r="D38" s="2">
        <f>1/F36</f>
        <v>0.2</v>
      </c>
      <c r="E38" s="2">
        <f>1/F37</f>
        <v>0.25</v>
      </c>
      <c r="F38" s="2">
        <v>1</v>
      </c>
      <c r="G38" s="2">
        <v>3</v>
      </c>
      <c r="I38" s="1">
        <f t="shared" si="11"/>
        <v>1.2267032046963888</v>
      </c>
      <c r="J38" s="8">
        <f t="shared" si="12"/>
        <v>0.2236255077341377</v>
      </c>
      <c r="K38" s="9">
        <f t="shared" si="13"/>
        <v>0.2</v>
      </c>
      <c r="L38" s="20">
        <f t="shared" si="14"/>
        <v>2</v>
      </c>
      <c r="O38" s="1">
        <v>1.3100928886690513</v>
      </c>
      <c r="R38" s="1">
        <f>O38/J36</f>
        <v>7.9595772012468027</v>
      </c>
    </row>
    <row r="39" spans="1:24" x14ac:dyDescent="0.2">
      <c r="B39" s="22" t="s">
        <v>29</v>
      </c>
      <c r="C39" s="2">
        <v>5</v>
      </c>
      <c r="D39" s="2">
        <v>5</v>
      </c>
      <c r="E39" s="2">
        <f>1/G37</f>
        <v>0.33333333333333331</v>
      </c>
      <c r="F39" s="2">
        <f>1/G38</f>
        <v>0.33333333333333331</v>
      </c>
      <c r="G39" s="2">
        <v>1</v>
      </c>
      <c r="H39" t="s">
        <v>30</v>
      </c>
      <c r="I39" s="1">
        <f>SUM(I34:I38)</f>
        <v>5.4855245142910221</v>
      </c>
      <c r="J39" s="1"/>
      <c r="O39" s="1">
        <v>0.90670735703317273</v>
      </c>
      <c r="R39" s="1">
        <f>O39/J37</f>
        <v>10.02907892114262</v>
      </c>
    </row>
    <row r="40" spans="1:24" x14ac:dyDescent="0.2">
      <c r="O40" s="1">
        <v>2.9154927626805485</v>
      </c>
      <c r="R40" s="5">
        <f>O40/J38</f>
        <v>13.037389125334927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5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8EED-8CF7-D94A-81C8-2FA8A381139B}">
  <sheetPr>
    <tabColor theme="9" tint="0.59999389629810485"/>
  </sheetPr>
  <dimension ref="A2:X57"/>
  <sheetViews>
    <sheetView topLeftCell="P17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2" t="s">
        <v>0</v>
      </c>
      <c r="J2" s="12" t="s">
        <v>1</v>
      </c>
      <c r="K2" s="12" t="s">
        <v>38</v>
      </c>
      <c r="L2" s="12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0.64369774048354755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3</v>
      </c>
      <c r="I4" s="1">
        <f t="shared" ref="I4:I5" si="0">GEOMEAN(D5:F5)</f>
        <v>0.92831776672255584</v>
      </c>
      <c r="J4" s="8">
        <f t="shared" ref="J4:J5" si="1">I4/I$6</f>
        <v>0.24229710620173139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2.1971987314363677</v>
      </c>
      <c r="R4" s="1">
        <f>O4/J3</f>
        <v>3.4134013423533625</v>
      </c>
      <c r="T4" s="1">
        <f>AVERAGE(R4:R6)</f>
        <v>3.4134013423533625</v>
      </c>
      <c r="V4" s="2" t="s">
        <v>31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0.11400515331472107</v>
      </c>
      <c r="K5" s="9">
        <f t="shared" si="2"/>
        <v>0.1</v>
      </c>
      <c r="L5" s="20">
        <f>RANK(K5,K$3:K$5,0)</f>
        <v>3</v>
      </c>
      <c r="N5" t="s">
        <v>5</v>
      </c>
      <c r="O5" s="1">
        <v>0.82705726755732512</v>
      </c>
      <c r="Q5" t="s">
        <v>6</v>
      </c>
      <c r="R5" s="1">
        <f>O5/J4</f>
        <v>3.4134013423533625</v>
      </c>
      <c r="V5" s="1">
        <f>(T4-3)/(3-1)</f>
        <v>0.20670067117668123</v>
      </c>
      <c r="X5" s="1">
        <f>V5/0.58</f>
        <v>0.35638046754600217</v>
      </c>
    </row>
    <row r="6" spans="1:24" x14ac:dyDescent="0.2">
      <c r="C6" s="2" t="s">
        <v>4</v>
      </c>
      <c r="D6" s="2">
        <f>1/3</f>
        <v>0.33333333333333331</v>
      </c>
      <c r="E6" s="2">
        <f>1/4</f>
        <v>0.25</v>
      </c>
      <c r="F6" s="2">
        <v>1</v>
      </c>
      <c r="H6" t="s">
        <v>30</v>
      </c>
      <c r="I6" s="1">
        <f>SUM(I3:I5)</f>
        <v>3.8313200734211752</v>
      </c>
      <c r="J6" s="1"/>
      <c r="K6" s="1"/>
      <c r="L6" s="1"/>
      <c r="O6" s="1">
        <v>0.38914534335966977</v>
      </c>
      <c r="R6" s="1">
        <f>O6/J5</f>
        <v>3.4134013423533625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2" t="s">
        <v>38</v>
      </c>
      <c r="L11" s="12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2.340347319320716</v>
      </c>
      <c r="J12" s="8">
        <f>I12/I$16</f>
        <v>0.48050954089581499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3</v>
      </c>
      <c r="G13" s="2">
        <v>2</v>
      </c>
      <c r="I13" s="1">
        <f t="shared" ref="I13:I15" si="3">GEOMEAN(D14:G14)</f>
        <v>1.3160740129524926</v>
      </c>
      <c r="J13" s="8">
        <f t="shared" ref="J13:J15" si="4">I13/I$16</f>
        <v>0.27021037199395886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2.4977609651909707</v>
      </c>
      <c r="R13" s="1">
        <f>O13/J12</f>
        <v>5.1981506143132759</v>
      </c>
      <c r="T13" s="1">
        <f>AVERAGE(R13:R16)</f>
        <v>4.8711413381306574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5</v>
      </c>
      <c r="I14" s="1">
        <f t="shared" si="3"/>
        <v>0.81649658092772603</v>
      </c>
      <c r="J14" s="8">
        <f t="shared" si="4"/>
        <v>0.1676393901049093</v>
      </c>
      <c r="K14" s="9">
        <f t="shared" si="5"/>
        <v>0.2</v>
      </c>
      <c r="L14" s="20">
        <f t="shared" si="6"/>
        <v>3</v>
      </c>
      <c r="N14" t="s">
        <v>5</v>
      </c>
      <c r="O14" s="4">
        <v>1.2774339355144335</v>
      </c>
      <c r="Q14" t="s">
        <v>6</v>
      </c>
      <c r="R14" s="1">
        <f>O14/J13</f>
        <v>4.727553298890367</v>
      </c>
      <c r="V14" s="1">
        <f>(T13-4)/(4-1)</f>
        <v>0.29038044604355245</v>
      </c>
      <c r="X14" s="1">
        <f>V14/0.9</f>
        <v>0.32264494004839162</v>
      </c>
    </row>
    <row r="15" spans="1:24" x14ac:dyDescent="0.2">
      <c r="C15" s="2" t="s">
        <v>16</v>
      </c>
      <c r="D15" s="2">
        <f>1/F13</f>
        <v>0.33333333333333331</v>
      </c>
      <c r="E15" s="2">
        <f>1/F14</f>
        <v>0.33333333333333331</v>
      </c>
      <c r="F15" s="2">
        <v>1</v>
      </c>
      <c r="G15" s="2">
        <v>4</v>
      </c>
      <c r="I15" s="1">
        <f t="shared" si="3"/>
        <v>0.39763536438352531</v>
      </c>
      <c r="J15" s="8">
        <f t="shared" si="4"/>
        <v>8.1640697005316745E-2</v>
      </c>
      <c r="K15" s="9">
        <f t="shared" si="5"/>
        <v>0.1</v>
      </c>
      <c r="L15" s="20">
        <f t="shared" si="6"/>
        <v>4</v>
      </c>
      <c r="O15" s="4">
        <v>0.74444214908943418</v>
      </c>
      <c r="R15" s="1">
        <f>O15/J14</f>
        <v>4.4407352509667311</v>
      </c>
    </row>
    <row r="16" spans="1:24" x14ac:dyDescent="0.2">
      <c r="C16" s="2" t="s">
        <v>17</v>
      </c>
      <c r="D16" s="2">
        <f>1/G13</f>
        <v>0.5</v>
      </c>
      <c r="E16" s="2">
        <f>1/G14</f>
        <v>0.2</v>
      </c>
      <c r="F16" s="2">
        <f>1/G15</f>
        <v>0.25</v>
      </c>
      <c r="G16" s="2">
        <v>1</v>
      </c>
      <c r="H16" t="s">
        <v>30</v>
      </c>
      <c r="I16" s="1">
        <f>SUM(I12:I15)</f>
        <v>4.8705532775844604</v>
      </c>
      <c r="J16" s="1"/>
      <c r="O16" s="4">
        <v>0.41784738937824334</v>
      </c>
      <c r="R16" s="1">
        <f>O16/J15</f>
        <v>5.1181261883522575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2" t="s">
        <v>38</v>
      </c>
      <c r="L20" s="12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2.2679331552660544</v>
      </c>
      <c r="J21" s="8">
        <f>I21/I$26</f>
        <v>0.35156944074614499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v>3</v>
      </c>
      <c r="G22" s="2">
        <v>1</v>
      </c>
      <c r="I22" s="1">
        <f t="shared" ref="I22:I25" si="7">GEOMEAN(C23:G23)</f>
        <v>0.60341763365451628</v>
      </c>
      <c r="J22" s="8">
        <f t="shared" ref="J22:J25" si="8">I22/I$26</f>
        <v>9.3540323050391533E-2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1</v>
      </c>
      <c r="F23" s="2">
        <v>2</v>
      </c>
      <c r="G23" s="2">
        <f>1/D26</f>
        <v>0.2</v>
      </c>
      <c r="I23" s="1">
        <f t="shared" si="7"/>
        <v>0.56097757272309978</v>
      </c>
      <c r="J23" s="8">
        <f t="shared" si="8"/>
        <v>8.6961368793188096E-2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1.7565873241774832</v>
      </c>
      <c r="R23" s="1">
        <f>O23/J21</f>
        <v>4.9964164133533115</v>
      </c>
      <c r="T23" s="1">
        <f>AVERAGE(R23:R27)</f>
        <v>4.9672398792260708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1</v>
      </c>
      <c r="E24" s="2">
        <v>1</v>
      </c>
      <c r="F24" s="2">
        <v>2</v>
      </c>
      <c r="G24" s="2">
        <f>1/9</f>
        <v>0.1111111111111111</v>
      </c>
      <c r="I24" s="1">
        <f t="shared" si="7"/>
        <v>0.39202634084155785</v>
      </c>
      <c r="J24" s="8">
        <f t="shared" si="8"/>
        <v>6.0770962798176356E-2</v>
      </c>
      <c r="K24" s="9">
        <f t="shared" si="9"/>
        <v>0.1</v>
      </c>
      <c r="L24" s="20">
        <f t="shared" si="10"/>
        <v>3</v>
      </c>
      <c r="N24" t="s">
        <v>5</v>
      </c>
      <c r="O24" s="1">
        <v>0.45378908651158112</v>
      </c>
      <c r="Q24" t="s">
        <v>6</v>
      </c>
      <c r="R24" s="1">
        <f>O24/J22</f>
        <v>4.851267044129389</v>
      </c>
      <c r="V24" s="1">
        <f>(T23-5)/(5-1)</f>
        <v>-8.1900301934823005E-3</v>
      </c>
      <c r="X24" s="1">
        <f>V24/1.12</f>
        <v>-7.312526958466339E-3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0.5</v>
      </c>
      <c r="E25" s="2">
        <f>1/F24</f>
        <v>0.5</v>
      </c>
      <c r="F25" s="2">
        <v>1</v>
      </c>
      <c r="G25" s="2">
        <f>1/9</f>
        <v>0.1111111111111111</v>
      </c>
      <c r="I25" s="1">
        <f t="shared" si="7"/>
        <v>2.6265278044037674</v>
      </c>
      <c r="J25" s="8">
        <f t="shared" si="8"/>
        <v>0.40715790461209889</v>
      </c>
      <c r="K25" s="9">
        <f t="shared" si="9"/>
        <v>0.4</v>
      </c>
      <c r="L25" s="20">
        <f t="shared" si="10"/>
        <v>1</v>
      </c>
      <c r="O25" s="1">
        <v>0.43517574480559068</v>
      </c>
      <c r="R25" s="1">
        <f>O25/J23</f>
        <v>5.0042421231952723</v>
      </c>
    </row>
    <row r="26" spans="1:24" x14ac:dyDescent="0.2">
      <c r="B26" s="22" t="s">
        <v>23</v>
      </c>
      <c r="C26" s="2">
        <v>1</v>
      </c>
      <c r="D26" s="2">
        <v>5</v>
      </c>
      <c r="E26" s="2">
        <v>5</v>
      </c>
      <c r="F26" s="2">
        <v>5</v>
      </c>
      <c r="G26" s="2">
        <v>1</v>
      </c>
      <c r="H26" t="s">
        <v>30</v>
      </c>
      <c r="I26" s="1">
        <f>SUM(I21:I25)</f>
        <v>6.4508825068889966</v>
      </c>
      <c r="J26" s="1"/>
      <c r="O26" s="1">
        <v>0.3134513894811366</v>
      </c>
      <c r="R26" s="1">
        <f>O26/J24</f>
        <v>5.1579138300330305</v>
      </c>
    </row>
    <row r="27" spans="1:24" x14ac:dyDescent="0.2">
      <c r="B27" s="23"/>
      <c r="O27" s="1">
        <v>1.9650906185670238</v>
      </c>
      <c r="R27" s="5">
        <f>O27/J25</f>
        <v>4.8263599854193524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2" t="s">
        <v>38</v>
      </c>
      <c r="L33" s="12" t="s">
        <v>32</v>
      </c>
      <c r="V33" s="3"/>
    </row>
    <row r="34" spans="1:24" x14ac:dyDescent="0.2">
      <c r="A34" s="11" t="s">
        <v>24</v>
      </c>
      <c r="B34" s="16"/>
      <c r="C34" s="16" t="s">
        <v>25</v>
      </c>
      <c r="D34" s="16" t="s">
        <v>26</v>
      </c>
      <c r="E34" s="16" t="s">
        <v>27</v>
      </c>
      <c r="F34" s="16" t="s">
        <v>28</v>
      </c>
      <c r="G34" s="17" t="s">
        <v>29</v>
      </c>
      <c r="I34" s="1">
        <f>GEOMEAN(C35:G35)</f>
        <v>1.8205642030260802</v>
      </c>
      <c r="J34" s="8">
        <f>I34/I$39</f>
        <v>0.29819807806441584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4</v>
      </c>
      <c r="F35" s="2">
        <v>4</v>
      </c>
      <c r="G35" s="2">
        <f>1/C39</f>
        <v>0.25</v>
      </c>
      <c r="I35" s="1">
        <f t="shared" ref="I35:I38" si="11">GEOMEAN(C36:G36)</f>
        <v>1.5720061711932456</v>
      </c>
      <c r="J35" s="8">
        <f t="shared" ref="J35:J38" si="12">I35/I$39</f>
        <v>0.25748568393031929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0.38385194963737745</v>
      </c>
      <c r="J36" s="8">
        <f t="shared" si="12"/>
        <v>6.2872769580378907E-2</v>
      </c>
      <c r="K36" s="9">
        <f t="shared" si="13"/>
        <v>0.1</v>
      </c>
      <c r="L36" s="20">
        <f t="shared" si="14"/>
        <v>4</v>
      </c>
      <c r="O36" s="1" cm="1">
        <f t="array" ref="O36:O40">MMULT(C35:G39,J34:J38)</f>
        <v>2.1936125562463715</v>
      </c>
      <c r="R36" s="1">
        <f>O36/J34</f>
        <v>7.3562263395021414</v>
      </c>
      <c r="T36" s="1">
        <f>AVERAGE(R36:R40)</f>
        <v>6.5594976517912595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0.33333333333333331</v>
      </c>
      <c r="E37" s="2">
        <v>1</v>
      </c>
      <c r="F37" s="2">
        <f>1/E38</f>
        <v>0.5</v>
      </c>
      <c r="G37" s="2">
        <f>1/E39</f>
        <v>0.2</v>
      </c>
      <c r="I37" s="1">
        <f t="shared" si="11"/>
        <v>0.42514150020859692</v>
      </c>
      <c r="J37" s="8">
        <f t="shared" si="12"/>
        <v>6.9635763494032582E-2</v>
      </c>
      <c r="K37" s="9">
        <f t="shared" si="13"/>
        <v>0.1</v>
      </c>
      <c r="L37" s="20">
        <f t="shared" si="14"/>
        <v>4</v>
      </c>
      <c r="N37" t="s">
        <v>5</v>
      </c>
      <c r="O37" s="1">
        <v>2.031517481983883</v>
      </c>
      <c r="Q37" t="s">
        <v>6</v>
      </c>
      <c r="R37" s="1">
        <f>O37/J35</f>
        <v>7.8898269254210334</v>
      </c>
      <c r="V37" s="1">
        <f>(T36-5)/(5-1)</f>
        <v>0.38987441294781489</v>
      </c>
      <c r="X37" s="1">
        <f>V37/1.12</f>
        <v>0.34810215441769182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v>2</v>
      </c>
      <c r="F38" s="2">
        <v>1</v>
      </c>
      <c r="G38" s="2">
        <f>1/9</f>
        <v>0.1111111111111111</v>
      </c>
      <c r="I38" s="1">
        <f t="shared" si="11"/>
        <v>1.9036539387158786</v>
      </c>
      <c r="J38" s="8">
        <f t="shared" si="12"/>
        <v>0.31180770493085336</v>
      </c>
      <c r="K38" s="9">
        <f t="shared" si="13"/>
        <v>0.3</v>
      </c>
      <c r="L38" s="20">
        <f t="shared" si="14"/>
        <v>1</v>
      </c>
      <c r="O38" s="1">
        <v>0.32043027313977629</v>
      </c>
      <c r="R38" s="1">
        <f>O38/J36</f>
        <v>5.0964873231825143</v>
      </c>
    </row>
    <row r="39" spans="1:24" x14ac:dyDescent="0.2">
      <c r="B39" s="22" t="s">
        <v>29</v>
      </c>
      <c r="C39" s="2">
        <v>4</v>
      </c>
      <c r="D39" s="2">
        <f>1/G36</f>
        <v>0.25</v>
      </c>
      <c r="E39" s="2">
        <v>5</v>
      </c>
      <c r="F39" s="2">
        <v>5</v>
      </c>
      <c r="G39" s="2">
        <v>1</v>
      </c>
      <c r="H39" t="s">
        <v>30</v>
      </c>
      <c r="I39" s="1">
        <f>SUM(I34:I38)</f>
        <v>6.1052177627811792</v>
      </c>
      <c r="J39" s="1"/>
      <c r="O39" s="1">
        <v>0.36894754370134669</v>
      </c>
      <c r="R39" s="1">
        <f>O39/J37</f>
        <v>5.2982479862228198</v>
      </c>
    </row>
    <row r="40" spans="1:24" x14ac:dyDescent="0.2">
      <c r="O40" s="1">
        <v>2.2315141035431538</v>
      </c>
      <c r="R40" s="5">
        <f>O40/J38</f>
        <v>7.1566996846277915</v>
      </c>
    </row>
    <row r="41" spans="1:24" x14ac:dyDescent="0.2">
      <c r="O41" s="1"/>
      <c r="R41" s="1"/>
    </row>
    <row r="43" spans="1:24" s="11" customFormat="1" ht="17" x14ac:dyDescent="0.2">
      <c r="A43" s="11" t="s">
        <v>37</v>
      </c>
      <c r="B43" s="10" t="s">
        <v>33</v>
      </c>
      <c r="C43" s="12" t="s">
        <v>36</v>
      </c>
      <c r="D43" s="10" t="s">
        <v>34</v>
      </c>
      <c r="E43" s="10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4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0537-9700-F94C-8DBA-74D7EF8A85E4}">
  <sheetPr>
    <tabColor theme="9" tint="0.59999389629810485"/>
  </sheetPr>
  <dimension ref="A2:X57"/>
  <sheetViews>
    <sheetView topLeftCell="S13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0.6299605249474366</v>
      </c>
      <c r="J3" s="8">
        <f>I3/I$6</f>
        <v>0.19854705589169738</v>
      </c>
      <c r="K3" s="9">
        <f>ROUND(J3,1)</f>
        <v>0.2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1</v>
      </c>
      <c r="I4" s="1">
        <f t="shared" ref="I4:I5" si="0">GEOMEAN(D5:F5)</f>
        <v>1.1006424162982089</v>
      </c>
      <c r="J4" s="8">
        <f t="shared" ref="J4:J5" si="1">I4/I$6</f>
        <v>0.34689365871578581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0.73982975596316058</v>
      </c>
      <c r="R4" s="1">
        <f>O4/J3</f>
        <v>3.7262187174748127</v>
      </c>
      <c r="T4" s="1">
        <f>AVERAGE(R4:R6)</f>
        <v>3.7262187174748127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0.33333333333333331</v>
      </c>
      <c r="I5" s="1">
        <f t="shared" si="0"/>
        <v>1.4422495703074083</v>
      </c>
      <c r="J5" s="8">
        <f t="shared" si="1"/>
        <v>0.45455928539251678</v>
      </c>
      <c r="K5" s="9">
        <f t="shared" si="2"/>
        <v>0.5</v>
      </c>
      <c r="L5" s="20">
        <f>RANK(K5,K$3:K$5,0)</f>
        <v>1</v>
      </c>
      <c r="N5" t="s">
        <v>5</v>
      </c>
      <c r="O5" s="1">
        <v>1.2926016440800807</v>
      </c>
      <c r="Q5" t="s">
        <v>6</v>
      </c>
      <c r="R5" s="1">
        <f>O5/J4</f>
        <v>3.7262187174748123</v>
      </c>
      <c r="V5" s="1">
        <f>(T4-3)/(3-1)</f>
        <v>0.36310935873740635</v>
      </c>
      <c r="X5" s="1">
        <f>V5/0.58</f>
        <v>0.62605061851276966</v>
      </c>
    </row>
    <row r="6" spans="1:24" x14ac:dyDescent="0.2">
      <c r="C6" s="2" t="s">
        <v>4</v>
      </c>
      <c r="D6" s="2">
        <v>1</v>
      </c>
      <c r="E6" s="2">
        <v>3</v>
      </c>
      <c r="F6" s="2">
        <v>1</v>
      </c>
      <c r="I6" s="1">
        <f>SUM(I3:I5)</f>
        <v>3.1728525115530539</v>
      </c>
      <c r="J6" s="1"/>
      <c r="K6" s="1"/>
      <c r="L6" s="1"/>
      <c r="O6" s="1">
        <v>1.6937873174315716</v>
      </c>
      <c r="R6" s="1">
        <f>O6/J5</f>
        <v>3.7262187174748136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</v>
      </c>
      <c r="J12" s="8">
        <f>I12/I$16</f>
        <v>0.10819418755438785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0.25</v>
      </c>
      <c r="G13" s="2">
        <f>1/D16</f>
        <v>0.25</v>
      </c>
      <c r="I13" s="1">
        <f t="shared" ref="I13:I15" si="3">GEOMEAN(D14:G14)</f>
        <v>0.70710678118654757</v>
      </c>
      <c r="J13" s="8">
        <f t="shared" ref="J13:J15" si="4">I13/I$16</f>
        <v>0.15300968740935364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0.44590290622280615</v>
      </c>
      <c r="R13" s="1">
        <f>O13/J12</f>
        <v>4.1213203435596428</v>
      </c>
      <c r="T13" s="1">
        <f>AVERAGE(R13:R16)</f>
        <v>4.1213203435596419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0.30601937481870722</v>
      </c>
      <c r="K14" s="9">
        <f t="shared" si="5"/>
        <v>0.3</v>
      </c>
      <c r="L14" s="20">
        <f t="shared" si="6"/>
        <v>2</v>
      </c>
      <c r="N14" t="s">
        <v>5</v>
      </c>
      <c r="O14" s="4">
        <v>0.63060193748187077</v>
      </c>
      <c r="Q14" t="s">
        <v>6</v>
      </c>
      <c r="R14" s="1">
        <f>O14/J13</f>
        <v>4.1213203435596419</v>
      </c>
      <c r="V14" s="1">
        <f>(T13-4)/(4-1)</f>
        <v>4.0440114519880645E-2</v>
      </c>
      <c r="X14" s="1">
        <f>V14/0.9</f>
        <v>4.4933460577645162E-2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0.43277675021755141</v>
      </c>
      <c r="K15" s="9">
        <f t="shared" si="5"/>
        <v>0.4</v>
      </c>
      <c r="L15" s="20">
        <f t="shared" si="6"/>
        <v>1</v>
      </c>
      <c r="O15" s="4">
        <v>1.2612038749637415</v>
      </c>
      <c r="R15" s="1">
        <f>O15/J14</f>
        <v>4.1213203435596428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4.6213203435596419</v>
      </c>
      <c r="J16" s="1"/>
      <c r="O16" s="4">
        <v>1.7836116248912246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0.41524364653850576</v>
      </c>
      <c r="J21" s="8">
        <f>I21/I$26</f>
        <v>7.4446991522079495E-2</v>
      </c>
      <c r="K21" s="9">
        <f>ROUND(J21,1)</f>
        <v>0.1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0.33333333333333331</v>
      </c>
      <c r="E22" s="2">
        <f>1/C24</f>
        <v>0.33333333333333331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0.94408751129490198</v>
      </c>
      <c r="J22" s="8">
        <f t="shared" ref="J22:J25" si="8">I22/I$26</f>
        <v>0.16926080756531256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3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1.0844717711976986</v>
      </c>
      <c r="J23" s="8">
        <f t="shared" si="8"/>
        <v>0.19442961121574423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0.3829646610147196</v>
      </c>
      <c r="R23" s="1">
        <f>O23/J21</f>
        <v>5.1441254130617207</v>
      </c>
      <c r="T23" s="1">
        <f>AVERAGE(R23:R27)</f>
        <v>5.116533821004503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3</v>
      </c>
      <c r="D24" s="2">
        <v>1</v>
      </c>
      <c r="E24" s="2">
        <v>1</v>
      </c>
      <c r="F24" s="2">
        <f>1/E25</f>
        <v>1</v>
      </c>
      <c r="G24" s="2">
        <f>1/E26</f>
        <v>0.5</v>
      </c>
      <c r="I24" s="1">
        <f t="shared" si="7"/>
        <v>1.2457309396155174</v>
      </c>
      <c r="J24" s="8">
        <f t="shared" si="8"/>
        <v>0.2233409745662385</v>
      </c>
      <c r="K24" s="9">
        <f t="shared" si="9"/>
        <v>0.2</v>
      </c>
      <c r="L24" s="20">
        <f t="shared" si="10"/>
        <v>2</v>
      </c>
      <c r="N24" t="s">
        <v>5</v>
      </c>
      <c r="O24" s="1">
        <v>0.86796268819572708</v>
      </c>
      <c r="Q24" t="s">
        <v>6</v>
      </c>
      <c r="R24" s="1">
        <f>O24/J22</f>
        <v>5.1279602211563766</v>
      </c>
      <c r="V24" s="1">
        <f>(T23-5)/(5-1)</f>
        <v>2.9133455251125762E-2</v>
      </c>
      <c r="X24" s="1">
        <f>V24/1.12</f>
        <v>2.6012013617076571E-2</v>
      </c>
    </row>
    <row r="25" spans="1:24" x14ac:dyDescent="0.2">
      <c r="B25" s="22" t="s">
        <v>22</v>
      </c>
      <c r="C25" s="2">
        <v>3</v>
      </c>
      <c r="D25" s="2">
        <v>2</v>
      </c>
      <c r="E25" s="2">
        <v>1</v>
      </c>
      <c r="F25" s="2">
        <v>1</v>
      </c>
      <c r="G25" s="2">
        <f>1/F26</f>
        <v>0.5</v>
      </c>
      <c r="I25" s="1">
        <f t="shared" si="7"/>
        <v>1.8881750225898042</v>
      </c>
      <c r="J25" s="8">
        <f t="shared" si="8"/>
        <v>0.33852161513062518</v>
      </c>
      <c r="K25" s="9">
        <f t="shared" si="9"/>
        <v>0.3</v>
      </c>
      <c r="L25" s="20">
        <f t="shared" si="10"/>
        <v>1</v>
      </c>
      <c r="O25" s="1">
        <v>0.97963317547884632</v>
      </c>
      <c r="R25" s="1">
        <f>O25/J23</f>
        <v>5.0384978365863189</v>
      </c>
    </row>
    <row r="26" spans="1:24" x14ac:dyDescent="0.2">
      <c r="B26" s="22" t="s">
        <v>23</v>
      </c>
      <c r="C26" s="2">
        <v>3</v>
      </c>
      <c r="D26" s="2">
        <v>2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5.5777088912364281</v>
      </c>
      <c r="J26" s="1"/>
      <c r="O26" s="1">
        <v>1.1488939830441589</v>
      </c>
      <c r="R26" s="1">
        <f>O26/J24</f>
        <v>5.1441254130617207</v>
      </c>
    </row>
    <row r="27" spans="1:24" x14ac:dyDescent="0.2">
      <c r="B27" s="23"/>
      <c r="O27" s="1">
        <v>1.7359253763914542</v>
      </c>
      <c r="R27" s="5">
        <f>O27/J25</f>
        <v>5.1279602211563757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0.57434917749851755</v>
      </c>
      <c r="J34" s="8">
        <f>I34/I$39</f>
        <v>9.8363318528730287E-2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1</v>
      </c>
      <c r="F35" s="2">
        <f>1/C38</f>
        <v>0.25</v>
      </c>
      <c r="G35" s="2">
        <f>1/C39</f>
        <v>0.25</v>
      </c>
      <c r="I35" s="1">
        <f t="shared" ref="I35:I38" si="11">GEOMEAN(C36:G36)</f>
        <v>0.48835934193058694</v>
      </c>
      <c r="J35" s="8">
        <f t="shared" ref="J35:J38" si="12">I35/I$39</f>
        <v>8.3636657609600956E-2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0.33333333333333331</v>
      </c>
      <c r="G36" s="2">
        <f>1/D39</f>
        <v>0.33333333333333331</v>
      </c>
      <c r="I36" s="1">
        <f t="shared" si="11"/>
        <v>1</v>
      </c>
      <c r="J36" s="8">
        <f t="shared" si="12"/>
        <v>0.17126048470572447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0.51494534563304173</v>
      </c>
      <c r="R36" s="1">
        <f>O36/J34</f>
        <v>5.2351359565266673</v>
      </c>
      <c r="T36" s="1">
        <f>AVERAGE(R36:R40)</f>
        <v>5.2040842716253284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4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1.8881750225898042</v>
      </c>
      <c r="J37" s="8">
        <f t="shared" si="12"/>
        <v>0.32336976957797209</v>
      </c>
      <c r="K37" s="9">
        <f t="shared" si="13"/>
        <v>0.3</v>
      </c>
      <c r="L37" s="20">
        <f t="shared" si="14"/>
        <v>1</v>
      </c>
      <c r="N37" t="s">
        <v>5</v>
      </c>
      <c r="O37" s="1">
        <v>0.44039494370007704</v>
      </c>
      <c r="Q37" t="s">
        <v>6</v>
      </c>
      <c r="R37" s="1">
        <f>O37/J35</f>
        <v>5.2655732102034944</v>
      </c>
      <c r="V37" s="1">
        <f>(T36-5)/(5-1)</f>
        <v>5.1021067906332096E-2</v>
      </c>
      <c r="X37" s="1">
        <f>V37/1.12</f>
        <v>4.5554524916367939E-2</v>
      </c>
    </row>
    <row r="38" spans="1:24" x14ac:dyDescent="0.2">
      <c r="B38" s="22" t="s">
        <v>28</v>
      </c>
      <c r="C38" s="2">
        <v>4</v>
      </c>
      <c r="D38" s="2">
        <v>3</v>
      </c>
      <c r="E38" s="2">
        <v>2</v>
      </c>
      <c r="F38" s="2">
        <v>1</v>
      </c>
      <c r="G38" s="2">
        <f>1/F39</f>
        <v>1</v>
      </c>
      <c r="I38" s="1">
        <f t="shared" si="11"/>
        <v>1.8881750225898042</v>
      </c>
      <c r="J38" s="8">
        <f t="shared" si="12"/>
        <v>0.32336976957797209</v>
      </c>
      <c r="K38" s="9">
        <f t="shared" si="13"/>
        <v>0.3</v>
      </c>
      <c r="L38" s="20">
        <f t="shared" si="14"/>
        <v>1</v>
      </c>
      <c r="O38" s="1">
        <v>0.92754020325083064</v>
      </c>
      <c r="R38" s="1">
        <f>O38/J36</f>
        <v>5.415961567810669</v>
      </c>
    </row>
    <row r="39" spans="1:24" x14ac:dyDescent="0.2">
      <c r="B39" s="22" t="s">
        <v>29</v>
      </c>
      <c r="C39" s="2">
        <v>4</v>
      </c>
      <c r="D39" s="2">
        <v>3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5.8390585646087132</v>
      </c>
      <c r="J39" s="1"/>
      <c r="O39" s="1">
        <v>1.633623755511117</v>
      </c>
      <c r="R39" s="1">
        <f>O39/J37</f>
        <v>5.0518753117929034</v>
      </c>
    </row>
    <row r="40" spans="1:24" x14ac:dyDescent="0.2">
      <c r="O40" s="1">
        <v>1.633623755511117</v>
      </c>
      <c r="R40" s="5">
        <f>O40/J38</f>
        <v>5.0518753117929034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69A7-E054-8E41-962D-14DDE831BD5C}">
  <sheetPr>
    <tabColor theme="9" tint="0.59999389629810485"/>
  </sheetPr>
  <dimension ref="A2:X57"/>
  <sheetViews>
    <sheetView topLeftCell="A32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0.48074985676913612</v>
      </c>
      <c r="J3" s="8">
        <f>I3/I$6</f>
        <v>0.13964793890611579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0.33333333333333331</v>
      </c>
      <c r="I4" s="1">
        <f t="shared" ref="I4:I5" si="0">GEOMEAN(D5:F5)</f>
        <v>1.1447142425533319</v>
      </c>
      <c r="J4" s="8">
        <f t="shared" ref="J4:J5" si="1">I4/I$6</f>
        <v>0.33251592768713861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0.42643195927074384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0.52783613340674562</v>
      </c>
      <c r="K5" s="9">
        <f t="shared" si="2"/>
        <v>0.5</v>
      </c>
      <c r="L5" s="20">
        <f>RANK(K5,K$3:K$5,0)</f>
        <v>1</v>
      </c>
      <c r="N5" t="s">
        <v>5</v>
      </c>
      <c r="O5" s="1">
        <v>1.0153778111088587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3.4425846921546075</v>
      </c>
      <c r="J6" s="1"/>
      <c r="K6" s="1"/>
      <c r="L6" s="1"/>
      <c r="O6" s="1">
        <v>1.6118118054993702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0.57735026918962573</v>
      </c>
      <c r="J12" s="8">
        <f>I12/I$16</f>
        <v>0.11488249174430433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0.33333333333333331</v>
      </c>
      <c r="I13" s="1">
        <f t="shared" ref="I13:I15" si="3">GEOMEAN(D14:G14)</f>
        <v>0.5</v>
      </c>
      <c r="J13" s="8">
        <f t="shared" ref="J13:J15" si="4">I13/I$16</f>
        <v>9.9491156300623593E-2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0.47624909869661863</v>
      </c>
      <c r="R13" s="1">
        <f>O13/J12</f>
        <v>4.1455324607392168</v>
      </c>
      <c r="T13" s="1">
        <f>AVERAGE(R13:R16)</f>
        <v>4.2569905237326804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0.25</v>
      </c>
      <c r="G14" s="2">
        <f>1/E16</f>
        <v>0.25</v>
      </c>
      <c r="I14" s="1">
        <f t="shared" si="3"/>
        <v>1.3160740129524926</v>
      </c>
      <c r="J14" s="8">
        <f t="shared" si="4"/>
        <v>0.26187545065169071</v>
      </c>
      <c r="K14" s="9">
        <f t="shared" si="5"/>
        <v>0.3</v>
      </c>
      <c r="L14" s="20">
        <f t="shared" si="6"/>
        <v>2</v>
      </c>
      <c r="N14" t="s">
        <v>5</v>
      </c>
      <c r="O14" s="4">
        <v>0.41078023603369596</v>
      </c>
      <c r="Q14" t="s">
        <v>6</v>
      </c>
      <c r="R14" s="1">
        <f>O14/J13</f>
        <v>4.1288115578079907</v>
      </c>
      <c r="V14" s="1">
        <f>(T13-4)/(4-1)</f>
        <v>8.5663507910893458E-2</v>
      </c>
      <c r="X14" s="1">
        <f>V14/0.9</f>
        <v>9.5181675456548279E-2</v>
      </c>
    </row>
    <row r="15" spans="1:24" x14ac:dyDescent="0.2">
      <c r="C15" s="2" t="s">
        <v>16</v>
      </c>
      <c r="D15" s="2">
        <v>3</v>
      </c>
      <c r="E15" s="2">
        <v>4</v>
      </c>
      <c r="F15" s="2">
        <v>1</v>
      </c>
      <c r="G15" s="2">
        <f>1/F16</f>
        <v>0.25</v>
      </c>
      <c r="I15" s="1">
        <f t="shared" si="3"/>
        <v>2.6321480259049852</v>
      </c>
      <c r="J15" s="8">
        <f t="shared" si="4"/>
        <v>0.52375090130338142</v>
      </c>
      <c r="K15" s="9">
        <f t="shared" si="5"/>
        <v>0.5</v>
      </c>
      <c r="L15" s="20">
        <f t="shared" si="6"/>
        <v>1</v>
      </c>
      <c r="O15" s="4">
        <v>1.1354252764129433</v>
      </c>
      <c r="R15" s="1">
        <f>O15/J14</f>
        <v>4.3357453842556772</v>
      </c>
    </row>
    <row r="16" spans="1:24" x14ac:dyDescent="0.2">
      <c r="C16" s="2" t="s">
        <v>17</v>
      </c>
      <c r="D16" s="2">
        <v>3</v>
      </c>
      <c r="E16" s="2">
        <v>4</v>
      </c>
      <c r="F16" s="2">
        <v>4</v>
      </c>
      <c r="G16" s="2">
        <v>1</v>
      </c>
      <c r="I16" s="1">
        <f>SUM(I12:I15)</f>
        <v>5.0255723080471029</v>
      </c>
      <c r="J16" s="1"/>
      <c r="O16" s="4">
        <v>2.3138648043455516</v>
      </c>
      <c r="R16" s="1">
        <f>O16/J15</f>
        <v>4.4178726921278386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0.27594593229224296</v>
      </c>
      <c r="J21" s="8">
        <f>I21/I$26</f>
        <v>4.603918648357825E-2</v>
      </c>
      <c r="K21" s="9">
        <f>ROUND(J21,1)</f>
        <v>0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0.2</v>
      </c>
      <c r="F22" s="2">
        <f>1/C25</f>
        <v>0.2</v>
      </c>
      <c r="G22" s="2">
        <f>1/C26</f>
        <v>0.2</v>
      </c>
      <c r="I22" s="1">
        <f t="shared" ref="I22:I25" si="7">GEOMEAN(C23:G23)</f>
        <v>1.0456395525912732</v>
      </c>
      <c r="J22" s="8">
        <f t="shared" ref="J22:J25" si="8">I22/I$26</f>
        <v>0.1744558941545529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1.2011244339814313</v>
      </c>
      <c r="J23" s="8">
        <f t="shared" si="8"/>
        <v>0.20039719863487179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0.23683134918686261</v>
      </c>
      <c r="R23" s="1">
        <f>O23/J21</f>
        <v>5.1441254130617216</v>
      </c>
      <c r="T23" s="1">
        <f>AVERAGE(R23:R27)</f>
        <v>5.1165338210045022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v>1</v>
      </c>
      <c r="E24" s="2">
        <v>1</v>
      </c>
      <c r="F24" s="2">
        <f>1/E25</f>
        <v>1</v>
      </c>
      <c r="G24" s="2">
        <f>1/E26</f>
        <v>0.5</v>
      </c>
      <c r="I24" s="1">
        <f t="shared" si="7"/>
        <v>1.3797296614612149</v>
      </c>
      <c r="J24" s="8">
        <f t="shared" si="8"/>
        <v>0.23019593241789127</v>
      </c>
      <c r="K24" s="9">
        <f t="shared" si="9"/>
        <v>0.2</v>
      </c>
      <c r="L24" s="20">
        <f t="shared" si="10"/>
        <v>2</v>
      </c>
      <c r="N24" t="s">
        <v>5</v>
      </c>
      <c r="O24" s="1">
        <v>0.89460288557081447</v>
      </c>
      <c r="Q24" t="s">
        <v>6</v>
      </c>
      <c r="R24" s="1">
        <f>O24/J22</f>
        <v>5.1279602211563766</v>
      </c>
      <c r="V24" s="1">
        <f>(T23-5)/(5-1)</f>
        <v>2.913345525112554E-2</v>
      </c>
      <c r="X24" s="1">
        <f>V24/1.12</f>
        <v>2.6012013617076373E-2</v>
      </c>
    </row>
    <row r="25" spans="1:24" x14ac:dyDescent="0.2">
      <c r="B25" s="22" t="s">
        <v>22</v>
      </c>
      <c r="C25" s="2">
        <v>5</v>
      </c>
      <c r="D25" s="2">
        <v>2</v>
      </c>
      <c r="E25" s="2">
        <v>1</v>
      </c>
      <c r="F25" s="2">
        <v>1</v>
      </c>
      <c r="G25" s="2">
        <f>1/F26</f>
        <v>0.5</v>
      </c>
      <c r="I25" s="1">
        <f t="shared" si="7"/>
        <v>2.0912791051825463</v>
      </c>
      <c r="J25" s="8">
        <f t="shared" si="8"/>
        <v>0.3489117883091058</v>
      </c>
      <c r="K25" s="9">
        <f t="shared" si="9"/>
        <v>0.3</v>
      </c>
      <c r="L25" s="20">
        <f t="shared" si="10"/>
        <v>1</v>
      </c>
      <c r="O25" s="1">
        <v>1.0097008517797601</v>
      </c>
      <c r="R25" s="1">
        <f>O25/J23</f>
        <v>5.038497836586318</v>
      </c>
    </row>
    <row r="26" spans="1:24" x14ac:dyDescent="0.2">
      <c r="B26" s="22" t="s">
        <v>23</v>
      </c>
      <c r="C26" s="2">
        <v>5</v>
      </c>
      <c r="D26" s="2">
        <v>2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5.9937186855087088</v>
      </c>
      <c r="J26" s="1"/>
      <c r="O26" s="1">
        <v>1.184156745934313</v>
      </c>
      <c r="R26" s="1">
        <f>O26/J24</f>
        <v>5.1441254130617216</v>
      </c>
    </row>
    <row r="27" spans="1:24" x14ac:dyDescent="0.2">
      <c r="B27" s="23"/>
      <c r="O27" s="1">
        <v>1.7892057711416289</v>
      </c>
      <c r="R27" s="5">
        <f>O27/J25</f>
        <v>5.1279602211563766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0.64439401497725424</v>
      </c>
      <c r="J34" s="8">
        <f>I34/I$39</f>
        <v>0.1069480858519213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1</v>
      </c>
      <c r="F35" s="2">
        <f>1/C38</f>
        <v>0.33333333333333331</v>
      </c>
      <c r="G35" s="2">
        <f>1/C39</f>
        <v>0.33333333333333331</v>
      </c>
      <c r="I35" s="1">
        <f t="shared" ref="I35:I38" si="11">GEOMEAN(C36:G36)</f>
        <v>0.43527528164806206</v>
      </c>
      <c r="J35" s="8">
        <f t="shared" ref="J35:J38" si="12">I35/I$39</f>
        <v>7.2241295091108729E-2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0.85028300041719385</v>
      </c>
      <c r="J36" s="8">
        <f t="shared" si="12"/>
        <v>0.14111884532362878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0.54687215084443919</v>
      </c>
      <c r="R36" s="1">
        <f>O36/J34</f>
        <v>5.1134356121308251</v>
      </c>
      <c r="T36" s="1">
        <f>AVERAGE(R36:R40)</f>
        <v>5.1851197019138962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4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2.0476725110792193</v>
      </c>
      <c r="J37" s="8">
        <f t="shared" si="12"/>
        <v>0.33984588686667061</v>
      </c>
      <c r="K37" s="9">
        <f t="shared" si="13"/>
        <v>0.3</v>
      </c>
      <c r="L37" s="20">
        <f t="shared" si="14"/>
        <v>1</v>
      </c>
      <c r="N37" t="s">
        <v>5</v>
      </c>
      <c r="O37" s="1">
        <v>0.38439203570727254</v>
      </c>
      <c r="Q37" t="s">
        <v>6</v>
      </c>
      <c r="R37" s="1">
        <f>O37/J35</f>
        <v>5.3209460769285473</v>
      </c>
      <c r="V37" s="1">
        <f>(T36-5)/(5-1)</f>
        <v>4.6279925478474038E-2</v>
      </c>
      <c r="X37" s="1">
        <f>V37/1.12</f>
        <v>4.1321362034351813E-2</v>
      </c>
    </row>
    <row r="38" spans="1:24" x14ac:dyDescent="0.2">
      <c r="B38" s="22" t="s">
        <v>28</v>
      </c>
      <c r="C38" s="2">
        <v>3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2.0476725110792193</v>
      </c>
      <c r="J38" s="8">
        <f t="shared" si="12"/>
        <v>0.33984588686667061</v>
      </c>
      <c r="K38" s="9">
        <f t="shared" si="13"/>
        <v>0.3</v>
      </c>
      <c r="L38" s="20">
        <f t="shared" si="14"/>
        <v>1</v>
      </c>
      <c r="O38" s="1">
        <v>0.76359603611776539</v>
      </c>
      <c r="R38" s="1">
        <f>O38/J36</f>
        <v>5.4110139178548797</v>
      </c>
    </row>
    <row r="39" spans="1:24" x14ac:dyDescent="0.2">
      <c r="B39" s="22" t="s">
        <v>29</v>
      </c>
      <c r="C39" s="2">
        <v>3</v>
      </c>
      <c r="D39" s="2">
        <v>4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6.0252973192009485</v>
      </c>
      <c r="J39" s="1"/>
      <c r="O39" s="1">
        <v>1.7128577476244264</v>
      </c>
      <c r="R39" s="1">
        <f>O39/J37</f>
        <v>5.0401014513276134</v>
      </c>
    </row>
    <row r="40" spans="1:24" x14ac:dyDescent="0.2">
      <c r="O40" s="1">
        <v>1.7128577476244264</v>
      </c>
      <c r="R40" s="5">
        <f>O40/J38</f>
        <v>5.0401014513276134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8998-D2D6-7F46-88FB-834F1D0EABA0}">
  <sheetPr>
    <tabColor theme="9" tint="0.59999389629810485"/>
  </sheetPr>
  <dimension ref="A2:X57"/>
  <sheetViews>
    <sheetView topLeftCell="T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0.5171336186319182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1.2599210498948732</v>
      </c>
      <c r="J4" s="8">
        <f t="shared" ref="J4:J5" si="1">I4/I$6</f>
        <v>0.35856042482418193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1.6071723379119818</v>
      </c>
      <c r="R4" s="1">
        <f>O4/J3</f>
        <v>3.1078473338549739</v>
      </c>
      <c r="T4" s="1">
        <f>AVERAGE(R4:R6)</f>
        <v>3.1078473338549735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0.12430595654389988</v>
      </c>
      <c r="K5" s="9">
        <f t="shared" si="2"/>
        <v>0.1</v>
      </c>
      <c r="L5" s="20">
        <f>RANK(K5,K$3:K$5,0)</f>
        <v>3</v>
      </c>
      <c r="N5" t="s">
        <v>5</v>
      </c>
      <c r="O5" s="1">
        <v>1.1143510603157405</v>
      </c>
      <c r="Q5" t="s">
        <v>6</v>
      </c>
      <c r="R5" s="1">
        <f>O5/J4</f>
        <v>3.1078473338549735</v>
      </c>
      <c r="V5" s="1">
        <f>(T4-3)/(3-1)</f>
        <v>5.3923666927486735E-2</v>
      </c>
      <c r="X5" s="1">
        <f>V5/0.58</f>
        <v>9.297183953014955E-2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3.5138318750951623</v>
      </c>
      <c r="J6" s="1"/>
      <c r="K6" s="1"/>
      <c r="L6" s="1"/>
      <c r="O6" s="1">
        <v>0.38632393562725142</v>
      </c>
      <c r="R6" s="1">
        <f>O6/J5</f>
        <v>3.1078473338549735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2.6321480259049852</v>
      </c>
      <c r="J12" s="8">
        <f>I12/I$16</f>
        <v>0.52391739578792162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4</v>
      </c>
      <c r="G13" s="2">
        <v>3</v>
      </c>
      <c r="I13" s="1">
        <f t="shared" ref="I13:I15" si="3">GEOMEAN(D14:G14)</f>
        <v>1.2574334296829355</v>
      </c>
      <c r="J13" s="8">
        <f t="shared" ref="J13:J15" si="4">I13/I$16</f>
        <v>0.25028654975802611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2.3431982282504311</v>
      </c>
      <c r="R13" s="1">
        <f>O13/J12</f>
        <v>4.4724573894449247</v>
      </c>
      <c r="T13" s="1">
        <f>AVERAGE(R13:R16)</f>
        <v>4.9126265459537368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5</v>
      </c>
      <c r="G14" s="2">
        <v>2</v>
      </c>
      <c r="I14" s="1">
        <f t="shared" si="3"/>
        <v>0.70710678118654757</v>
      </c>
      <c r="J14" s="8">
        <f t="shared" si="4"/>
        <v>0.14074647006824864</v>
      </c>
      <c r="K14" s="9">
        <f t="shared" si="5"/>
        <v>0.1</v>
      </c>
      <c r="L14" s="20">
        <f t="shared" si="6"/>
        <v>3</v>
      </c>
      <c r="N14" t="s">
        <v>5</v>
      </c>
      <c r="O14" s="4">
        <v>1.2550974178178564</v>
      </c>
      <c r="Q14" t="s">
        <v>6</v>
      </c>
      <c r="R14" s="1">
        <f>O14/J13</f>
        <v>5.0146418935866466</v>
      </c>
      <c r="V14" s="1">
        <f>(T13-4)/(4-1)</f>
        <v>0.30420884865124559</v>
      </c>
      <c r="X14" s="1">
        <f>V14/0.9</f>
        <v>0.33800983183471733</v>
      </c>
    </row>
    <row r="15" spans="1:24" x14ac:dyDescent="0.2">
      <c r="C15" s="2" t="s">
        <v>16</v>
      </c>
      <c r="D15" s="2">
        <f>1/F13</f>
        <v>0.25</v>
      </c>
      <c r="E15" s="2">
        <f>1/F14</f>
        <v>0.2</v>
      </c>
      <c r="F15" s="2">
        <v>1</v>
      </c>
      <c r="G15" s="2">
        <v>5</v>
      </c>
      <c r="I15" s="1">
        <f t="shared" si="3"/>
        <v>0.42728700639623407</v>
      </c>
      <c r="J15" s="8">
        <f t="shared" si="4"/>
        <v>8.5049584385803442E-2</v>
      </c>
      <c r="K15" s="9">
        <f t="shared" si="5"/>
        <v>0.1</v>
      </c>
      <c r="L15" s="20">
        <f t="shared" si="6"/>
        <v>3</v>
      </c>
      <c r="O15" s="4">
        <v>0.74703105089585153</v>
      </c>
      <c r="R15" s="1">
        <f>O15/J14</f>
        <v>5.3076361384666528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0.2</v>
      </c>
      <c r="G16" s="2">
        <v>1</v>
      </c>
      <c r="I16" s="1">
        <f>SUM(I12:I15)</f>
        <v>5.0239752431707032</v>
      </c>
      <c r="J16" s="1"/>
      <c r="O16" s="4">
        <v>0.41298128520777344</v>
      </c>
      <c r="R16" s="1">
        <f>O16/J15</f>
        <v>4.855770762316725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2.7594593229224298</v>
      </c>
      <c r="J21" s="8">
        <f>I21/I$26</f>
        <v>0.45714340075246812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4</v>
      </c>
      <c r="F22" s="2">
        <v>5</v>
      </c>
      <c r="G22" s="2">
        <v>2</v>
      </c>
      <c r="I22" s="1">
        <f t="shared" ref="I22:I25" si="7">GEOMEAN(C23:G23)</f>
        <v>1.2457309396155174</v>
      </c>
      <c r="J22" s="8">
        <f t="shared" ref="J22:J25" si="8">I22/I$26</f>
        <v>0.20637292002380189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v>3</v>
      </c>
      <c r="F23" s="2">
        <v>4</v>
      </c>
      <c r="G23" s="2">
        <v>1</v>
      </c>
      <c r="I23" s="1">
        <f t="shared" si="7"/>
        <v>0.87055056329612412</v>
      </c>
      <c r="J23" s="8">
        <f t="shared" si="8"/>
        <v>0.14421899309271102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2.5576214054095709</v>
      </c>
      <c r="R23" s="1">
        <f>O23/J21</f>
        <v>5.5947901713109491</v>
      </c>
      <c r="T23" s="1">
        <f>AVERAGE(R23:R27)</f>
        <v>6.091801776190783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0.33333333333333331</v>
      </c>
      <c r="E24" s="2">
        <v>1</v>
      </c>
      <c r="F24" s="2">
        <v>2</v>
      </c>
      <c r="G24" s="2">
        <v>3</v>
      </c>
      <c r="I24" s="1">
        <f t="shared" si="7"/>
        <v>0.63095734448019325</v>
      </c>
      <c r="J24" s="8">
        <f t="shared" si="8"/>
        <v>0.10452699330967098</v>
      </c>
      <c r="K24" s="9">
        <f t="shared" si="9"/>
        <v>0.1</v>
      </c>
      <c r="L24" s="20">
        <f t="shared" si="10"/>
        <v>3</v>
      </c>
      <c r="N24" t="s">
        <v>5</v>
      </c>
      <c r="O24" s="1">
        <v>1.2591614155500839</v>
      </c>
      <c r="Q24" t="s">
        <v>6</v>
      </c>
      <c r="R24" s="1">
        <f>O24/J22</f>
        <v>6.1013887645959519</v>
      </c>
      <c r="V24" s="1">
        <f>(T23-5)/(5-1)</f>
        <v>0.27295044404769575</v>
      </c>
      <c r="X24" s="1">
        <f>V24/1.12</f>
        <v>0.24370575361401403</v>
      </c>
    </row>
    <row r="25" spans="1:24" x14ac:dyDescent="0.2">
      <c r="B25" s="22" t="s">
        <v>22</v>
      </c>
      <c r="C25" s="2">
        <f>1/F22</f>
        <v>0.2</v>
      </c>
      <c r="D25" s="2">
        <f>1/F23</f>
        <v>0.25</v>
      </c>
      <c r="E25" s="2">
        <f>1/F24</f>
        <v>0.5</v>
      </c>
      <c r="F25" s="2">
        <v>1</v>
      </c>
      <c r="G25" s="2">
        <v>4</v>
      </c>
      <c r="I25" s="1">
        <f t="shared" si="7"/>
        <v>0.52961192052440609</v>
      </c>
      <c r="J25" s="8">
        <f t="shared" si="8"/>
        <v>8.7737692821347926E-2</v>
      </c>
      <c r="K25" s="9">
        <f t="shared" si="9"/>
        <v>0.1</v>
      </c>
      <c r="L25" s="20">
        <f t="shared" si="10"/>
        <v>3</v>
      </c>
      <c r="O25" s="1">
        <v>0.79956288170548118</v>
      </c>
      <c r="R25" s="1">
        <f>O25/J23</f>
        <v>5.5440886429673171</v>
      </c>
    </row>
    <row r="26" spans="1:24" x14ac:dyDescent="0.2">
      <c r="B26" s="22" t="s">
        <v>23</v>
      </c>
      <c r="C26" s="2">
        <f>1/G22</f>
        <v>0.5</v>
      </c>
      <c r="D26" s="2">
        <f>1/G23</f>
        <v>1</v>
      </c>
      <c r="E26" s="2">
        <f>1/G24</f>
        <v>0.33333333333333331</v>
      </c>
      <c r="F26" s="2">
        <f>1/G25</f>
        <v>0.25</v>
      </c>
      <c r="G26" s="2">
        <v>1</v>
      </c>
      <c r="H26" t="s">
        <v>30</v>
      </c>
      <c r="I26" s="1">
        <f>SUM(I21:I25)</f>
        <v>6.0363100908386711</v>
      </c>
      <c r="J26" s="1"/>
      <c r="O26" s="1">
        <v>0.67060917129786235</v>
      </c>
      <c r="R26" s="1">
        <f>O26/J24</f>
        <v>6.4156554212854857</v>
      </c>
    </row>
    <row r="27" spans="1:24" x14ac:dyDescent="0.2">
      <c r="B27" s="23"/>
      <c r="O27" s="1">
        <v>0.59688705924637198</v>
      </c>
      <c r="R27" s="5">
        <f>O27/J25</f>
        <v>6.8030858807942147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2.6390158215457884</v>
      </c>
      <c r="J34" s="8">
        <f>I34/I$39</f>
        <v>0.44201523847254126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2</v>
      </c>
      <c r="F35" s="2">
        <v>4</v>
      </c>
      <c r="G35" s="2">
        <v>4</v>
      </c>
      <c r="I35" s="1">
        <f t="shared" ref="I35:I38" si="11">GEOMEAN(C36:G36)</f>
        <v>1.2457309396155174</v>
      </c>
      <c r="J35" s="8">
        <f t="shared" ref="J35:J38" si="12">I35/I$39</f>
        <v>0.20865053322198207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3</v>
      </c>
      <c r="F36" s="2">
        <v>2</v>
      </c>
      <c r="G36" s="2">
        <v>2</v>
      </c>
      <c r="I36" s="1">
        <f t="shared" si="11"/>
        <v>0.8027415617602307</v>
      </c>
      <c r="J36" s="8">
        <f t="shared" si="12"/>
        <v>0.13445315483005799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2.4050479749222595</v>
      </c>
      <c r="R36" s="1">
        <f>O36/J34</f>
        <v>5.4410974228701061</v>
      </c>
      <c r="T36" s="1">
        <f>AVERAGE(R36:R40)</f>
        <v>5.3528227382778066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0.33333333333333331</v>
      </c>
      <c r="E37" s="2">
        <v>1</v>
      </c>
      <c r="F37" s="2">
        <v>1</v>
      </c>
      <c r="G37" s="2">
        <v>2</v>
      </c>
      <c r="I37" s="1">
        <f t="shared" si="11"/>
        <v>0.82187591475861288</v>
      </c>
      <c r="J37" s="8">
        <f t="shared" si="12"/>
        <v>0.13765801458669394</v>
      </c>
      <c r="K37" s="9">
        <f t="shared" si="13"/>
        <v>0.1</v>
      </c>
      <c r="L37" s="20">
        <f t="shared" si="14"/>
        <v>3</v>
      </c>
      <c r="N37" t="s">
        <v>5</v>
      </c>
      <c r="O37" s="1">
        <v>1.1522759542811285</v>
      </c>
      <c r="Q37" t="s">
        <v>6</v>
      </c>
      <c r="R37" s="1">
        <f>O37/J35</f>
        <v>5.5225162212033689</v>
      </c>
      <c r="V37" s="1">
        <f>(T36-5)/(5-1)</f>
        <v>8.8205684569451659E-2</v>
      </c>
      <c r="X37" s="1">
        <f>V37/1.12</f>
        <v>7.8755075508438979E-2</v>
      </c>
    </row>
    <row r="38" spans="1:24" x14ac:dyDescent="0.2">
      <c r="B38" s="22" t="s">
        <v>28</v>
      </c>
      <c r="C38" s="2">
        <f>1/F35</f>
        <v>0.25</v>
      </c>
      <c r="D38" s="2">
        <f>1/F36</f>
        <v>0.5</v>
      </c>
      <c r="E38" s="2">
        <f>1/F37</f>
        <v>1</v>
      </c>
      <c r="F38" s="2">
        <v>1</v>
      </c>
      <c r="G38" s="2">
        <v>3</v>
      </c>
      <c r="I38" s="1">
        <f t="shared" si="11"/>
        <v>0.46105395574086389</v>
      </c>
      <c r="J38" s="8">
        <f t="shared" si="12"/>
        <v>7.7223058888724633E-2</v>
      </c>
      <c r="K38" s="9">
        <f t="shared" si="13"/>
        <v>0.1</v>
      </c>
      <c r="L38" s="20">
        <f t="shared" si="14"/>
        <v>3</v>
      </c>
      <c r="O38" s="1">
        <v>0.71711508417113246</v>
      </c>
      <c r="R38" s="1">
        <f>O38/J36</f>
        <v>5.3335682980256562</v>
      </c>
    </row>
    <row r="39" spans="1:24" x14ac:dyDescent="0.2">
      <c r="B39" s="22" t="s">
        <v>29</v>
      </c>
      <c r="C39" s="2">
        <f>1/G35</f>
        <v>0.25</v>
      </c>
      <c r="D39" s="2">
        <f>1/G36</f>
        <v>0.5</v>
      </c>
      <c r="E39" s="2">
        <f>1/G37</f>
        <v>0.5</v>
      </c>
      <c r="F39" s="2">
        <f>1/G38</f>
        <v>0.33333333333333331</v>
      </c>
      <c r="G39" s="2">
        <v>1</v>
      </c>
      <c r="H39" t="s">
        <v>30</v>
      </c>
      <c r="I39" s="1">
        <f>SUM(I34:I38)</f>
        <v>5.9704181934210139</v>
      </c>
      <c r="J39" s="1"/>
      <c r="O39" s="1">
        <v>0.71860942231205216</v>
      </c>
      <c r="R39" s="1">
        <f>O39/J37</f>
        <v>5.220251247045903</v>
      </c>
    </row>
    <row r="40" spans="1:24" x14ac:dyDescent="0.2">
      <c r="O40" s="1">
        <v>0.40516471739511128</v>
      </c>
      <c r="R40" s="5">
        <f>O40/J38</f>
        <v>5.2466805022439944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4164-8DB2-8147-91CA-0BC3D50D3550}">
  <sheetPr>
    <tabColor theme="9" tint="0.59999389629810485"/>
  </sheetPr>
  <dimension ref="A2:X57"/>
  <sheetViews>
    <sheetView topLeftCell="V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0.53166957099652934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2</v>
      </c>
      <c r="I4" s="1">
        <f t="shared" ref="I4:I5" si="0">GEOMEAN(D5:F5)</f>
        <v>1.1006424162982089</v>
      </c>
      <c r="J4" s="8">
        <f t="shared" ref="J4:J5" si="1">I4/I$6</f>
        <v>0.32203590868000759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1.7903663376834782</v>
      </c>
      <c r="R4" s="1">
        <f>O4/J3</f>
        <v>3.3674418009812439</v>
      </c>
      <c r="T4" s="1">
        <f>AVERAGE(R4:R6)</f>
        <v>3.3674418009812439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4</v>
      </c>
      <c r="I5" s="1">
        <f t="shared" si="0"/>
        <v>0.5</v>
      </c>
      <c r="J5" s="8">
        <f t="shared" si="1"/>
        <v>0.14629452032346305</v>
      </c>
      <c r="K5" s="9">
        <f t="shared" si="2"/>
        <v>0.1</v>
      </c>
      <c r="L5" s="20">
        <f>RANK(K5,K$3:K$5,0)</f>
        <v>3</v>
      </c>
      <c r="N5" t="s">
        <v>5</v>
      </c>
      <c r="O5" s="1">
        <v>1.0844371803060362</v>
      </c>
      <c r="Q5" t="s">
        <v>6</v>
      </c>
      <c r="R5" s="1">
        <f>O5/J4</f>
        <v>3.3674418009812439</v>
      </c>
      <c r="V5" s="1">
        <f>(T4-3)/(3-1)</f>
        <v>0.18372090049062195</v>
      </c>
      <c r="X5" s="1">
        <f>V5/0.58</f>
        <v>0.31676017325969302</v>
      </c>
    </row>
    <row r="6" spans="1:24" x14ac:dyDescent="0.2">
      <c r="C6" s="2" t="s">
        <v>4</v>
      </c>
      <c r="D6" s="2">
        <f>1/F4</f>
        <v>0.5</v>
      </c>
      <c r="E6" s="2">
        <f>1/F5</f>
        <v>0.25</v>
      </c>
      <c r="F6" s="2">
        <v>1</v>
      </c>
      <c r="I6" s="1">
        <f>SUM(I3:I5)</f>
        <v>3.4177630091303488</v>
      </c>
      <c r="J6" s="1"/>
      <c r="K6" s="1"/>
      <c r="L6" s="1"/>
      <c r="O6" s="1">
        <v>0.49263828299172963</v>
      </c>
      <c r="R6" s="1">
        <f>O6/J5</f>
        <v>3.3674418009812443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2.514866859365871</v>
      </c>
      <c r="J12" s="8">
        <f>I12/I$16</f>
        <v>0.51339782033583681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2</v>
      </c>
      <c r="I13" s="1">
        <f t="shared" ref="I13:I15" si="3">GEOMEAN(D14:G14)</f>
        <v>1.2446659545769567</v>
      </c>
      <c r="J13" s="8">
        <f t="shared" ref="J13:J15" si="4">I13/I$16</f>
        <v>0.25409249231077013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2.5097539019403112</v>
      </c>
      <c r="R13" s="1">
        <f>O13/J12</f>
        <v>4.8885168626126374</v>
      </c>
      <c r="T13" s="1">
        <f>AVERAGE(R13:R16)</f>
        <v>4.6035175332786498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4</v>
      </c>
      <c r="I14" s="1">
        <f t="shared" si="3"/>
        <v>0.63894310424627243</v>
      </c>
      <c r="J14" s="8">
        <f t="shared" si="4"/>
        <v>0.13043712267191895</v>
      </c>
      <c r="K14" s="9">
        <f t="shared" si="5"/>
        <v>0.1</v>
      </c>
      <c r="L14" s="20">
        <f t="shared" si="6"/>
        <v>3</v>
      </c>
      <c r="N14" t="s">
        <v>5</v>
      </c>
      <c r="O14" s="4">
        <v>1.1563736831195905</v>
      </c>
      <c r="Q14" t="s">
        <v>6</v>
      </c>
      <c r="R14" s="1">
        <f>O14/J13</f>
        <v>4.5509950829451391</v>
      </c>
      <c r="V14" s="1">
        <f>(T13-4)/(4-1)</f>
        <v>0.20117251109288325</v>
      </c>
      <c r="X14" s="1">
        <f>V14/0.9</f>
        <v>0.22352501232542582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2</v>
      </c>
      <c r="I15" s="1">
        <f t="shared" si="3"/>
        <v>0.5</v>
      </c>
      <c r="J15" s="8">
        <f t="shared" si="4"/>
        <v>0.10207256468147406</v>
      </c>
      <c r="K15" s="9">
        <f t="shared" si="5"/>
        <v>0.1</v>
      </c>
      <c r="L15" s="20">
        <f t="shared" si="6"/>
        <v>3</v>
      </c>
      <c r="O15" s="4">
        <v>0.5476292045557497</v>
      </c>
      <c r="R15" s="1">
        <f>O15/J14</f>
        <v>4.1984152466562001</v>
      </c>
    </row>
    <row r="16" spans="1:24" x14ac:dyDescent="0.2">
      <c r="C16" s="2" t="s">
        <v>17</v>
      </c>
      <c r="D16" s="2">
        <f>1/G13</f>
        <v>0.5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4.8984759181891002</v>
      </c>
      <c r="J16" s="1"/>
      <c r="O16" s="4">
        <v>0.4875131592630445</v>
      </c>
      <c r="R16" s="1">
        <f>O16/J15</f>
        <v>4.7761429409006224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2.6051710846973521</v>
      </c>
      <c r="J21" s="8">
        <f>I21/I$26</f>
        <v>0.42320595501927194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4</v>
      </c>
      <c r="E22" s="2">
        <v>5</v>
      </c>
      <c r="F22" s="2">
        <v>3</v>
      </c>
      <c r="G22" s="2">
        <v>2</v>
      </c>
      <c r="I22" s="1">
        <f t="shared" ref="I22:I25" si="7">GEOMEAN(C23:G23)</f>
        <v>1.7187719275874789</v>
      </c>
      <c r="J22" s="8">
        <f t="shared" ref="J22:J25" si="8">I22/I$26</f>
        <v>0.27921180276706348</v>
      </c>
      <c r="K22" s="9">
        <f t="shared" ref="K22:K25" si="9">ROUND(J22,1)</f>
        <v>0.3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0.25</v>
      </c>
      <c r="D23" s="2">
        <v>1</v>
      </c>
      <c r="E23" s="2">
        <v>5</v>
      </c>
      <c r="F23" s="2">
        <v>4</v>
      </c>
      <c r="G23" s="2">
        <v>3</v>
      </c>
      <c r="I23" s="1">
        <f t="shared" si="7"/>
        <v>0.60341763365451628</v>
      </c>
      <c r="J23" s="8">
        <f t="shared" si="8"/>
        <v>9.8024247784055066E-2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2.5153250193592505</v>
      </c>
      <c r="R23" s="1">
        <f>O23/J21</f>
        <v>5.943501005898435</v>
      </c>
      <c r="T23" s="1">
        <f>AVERAGE(R23:R27)</f>
        <v>5.5044116063643038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</v>
      </c>
      <c r="D24" s="2">
        <f>1/E23</f>
        <v>0.2</v>
      </c>
      <c r="E24" s="2">
        <v>1</v>
      </c>
      <c r="F24" s="2">
        <v>2</v>
      </c>
      <c r="G24" s="2">
        <v>1</v>
      </c>
      <c r="I24" s="1">
        <f t="shared" si="7"/>
        <v>0.52961192052440609</v>
      </c>
      <c r="J24" s="8">
        <f t="shared" si="8"/>
        <v>8.6034625492229511E-2</v>
      </c>
      <c r="K24" s="9">
        <f t="shared" si="9"/>
        <v>0.1</v>
      </c>
      <c r="L24" s="20">
        <f t="shared" si="10"/>
        <v>3</v>
      </c>
      <c r="N24" t="s">
        <v>5</v>
      </c>
      <c r="O24" s="1">
        <v>1.5598431392232153</v>
      </c>
      <c r="Q24" t="s">
        <v>6</v>
      </c>
      <c r="R24" s="1">
        <f>O24/J22</f>
        <v>5.5865945628542688</v>
      </c>
      <c r="V24" s="1">
        <f>(T23-5)/(5-1)</f>
        <v>0.12610290159107596</v>
      </c>
      <c r="X24" s="1">
        <f>V24/1.12</f>
        <v>0.11259187642060352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0.5</v>
      </c>
      <c r="F25" s="2">
        <v>1</v>
      </c>
      <c r="G25" s="2">
        <v>1</v>
      </c>
      <c r="I25" s="1">
        <f t="shared" si="7"/>
        <v>0.69882711877157921</v>
      </c>
      <c r="J25" s="8">
        <f t="shared" si="8"/>
        <v>0.11352336893738016</v>
      </c>
      <c r="K25" s="9">
        <f t="shared" si="9"/>
        <v>0.1</v>
      </c>
      <c r="L25" s="20">
        <f t="shared" si="10"/>
        <v>3</v>
      </c>
      <c r="O25" s="1">
        <v>0.52410041926316131</v>
      </c>
      <c r="R25" s="1">
        <f>O25/J23</f>
        <v>5.3466405620142199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6.1557996852353316</v>
      </c>
      <c r="J26" s="1"/>
      <c r="O26" s="1">
        <v>0.45944172068649369</v>
      </c>
      <c r="R26" s="1">
        <f>O26/J24</f>
        <v>5.3401955091672901</v>
      </c>
    </row>
    <row r="27" spans="1:24" x14ac:dyDescent="0.2">
      <c r="B27" s="23"/>
      <c r="O27" s="1">
        <v>0.60225582064565519</v>
      </c>
      <c r="R27" s="5">
        <f>O27/J25</f>
        <v>5.3051263918873071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2.9925557394776896</v>
      </c>
      <c r="J34" s="8">
        <f>I34/I$39</f>
        <v>0.45234921190209954</v>
      </c>
      <c r="K34" s="9">
        <f>ROUND(J34,1)</f>
        <v>0.5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4</v>
      </c>
      <c r="F35" s="2">
        <v>4</v>
      </c>
      <c r="G35" s="2">
        <v>5</v>
      </c>
      <c r="I35" s="1">
        <f t="shared" ref="I35:I38" si="11">GEOMEAN(C36:G36)</f>
        <v>1.515716566510398</v>
      </c>
      <c r="J35" s="8">
        <f t="shared" ref="J35:J38" si="12">I35/I$39</f>
        <v>0.2291129235399314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2</v>
      </c>
      <c r="F36" s="2">
        <v>4</v>
      </c>
      <c r="G36" s="2">
        <v>3</v>
      </c>
      <c r="I36" s="1">
        <f t="shared" si="11"/>
        <v>1.2011244339814313</v>
      </c>
      <c r="J36" s="8">
        <f t="shared" si="12"/>
        <v>0.18155975641165045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2.460037670694263</v>
      </c>
      <c r="R36" s="1">
        <f>O36/J34</f>
        <v>5.4383595814171128</v>
      </c>
      <c r="T36" s="1">
        <f>AVERAGE(R36:R40)</f>
        <v>5.6217775158611163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0.5</v>
      </c>
      <c r="E37" s="2">
        <v>1</v>
      </c>
      <c r="F37" s="2">
        <v>4</v>
      </c>
      <c r="G37" s="2">
        <v>5</v>
      </c>
      <c r="I37" s="1">
        <f t="shared" si="11"/>
        <v>0.60056221699071555</v>
      </c>
      <c r="J37" s="8">
        <f t="shared" si="12"/>
        <v>9.0779878205825212E-2</v>
      </c>
      <c r="K37" s="9">
        <f t="shared" si="13"/>
        <v>0.1</v>
      </c>
      <c r="L37" s="20">
        <f t="shared" si="14"/>
        <v>4</v>
      </c>
      <c r="N37" t="s">
        <v>5</v>
      </c>
      <c r="O37" s="1">
        <v>1.2447297096420467</v>
      </c>
      <c r="Q37" t="s">
        <v>6</v>
      </c>
      <c r="R37" s="1">
        <f>O37/J35</f>
        <v>5.4328219046321342</v>
      </c>
      <c r="V37" s="1">
        <f>(T36-5)/(5-1)</f>
        <v>0.15544437896527907</v>
      </c>
      <c r="X37" s="1">
        <f>V37/1.12</f>
        <v>0.13878962407614201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f>1/F37</f>
        <v>0.25</v>
      </c>
      <c r="F38" s="2">
        <v>1</v>
      </c>
      <c r="G38" s="2">
        <v>5</v>
      </c>
      <c r="I38" s="1">
        <f t="shared" si="11"/>
        <v>0.30562842716315974</v>
      </c>
      <c r="J38" s="8">
        <f t="shared" si="12"/>
        <v>4.6198229940493392E-2</v>
      </c>
      <c r="K38" s="9">
        <f t="shared" si="13"/>
        <v>0</v>
      </c>
      <c r="L38" s="20">
        <f t="shared" si="14"/>
        <v>5</v>
      </c>
      <c r="O38" s="1">
        <v>1.0033141836829089</v>
      </c>
      <c r="R38" s="1">
        <f>O38/J36</f>
        <v>5.5260824508273441</v>
      </c>
    </row>
    <row r="39" spans="1:24" x14ac:dyDescent="0.2">
      <c r="B39" s="22" t="s">
        <v>29</v>
      </c>
      <c r="C39" s="2">
        <f>1/G35</f>
        <v>0.2</v>
      </c>
      <c r="D39" s="2">
        <f>1/G36</f>
        <v>0.33333333333333331</v>
      </c>
      <c r="E39" s="2">
        <f>1/G37</f>
        <v>0.2</v>
      </c>
      <c r="F39" s="2">
        <f>1/G38</f>
        <v>0.2</v>
      </c>
      <c r="G39" s="2">
        <v>1</v>
      </c>
      <c r="H39" t="s">
        <v>30</v>
      </c>
      <c r="I39" s="1">
        <f>SUM(I34:I38)</f>
        <v>6.6155873841233941</v>
      </c>
      <c r="J39" s="1"/>
      <c r="O39" s="1">
        <v>0.5375265008717125</v>
      </c>
      <c r="R39" s="1">
        <f>O39/J37</f>
        <v>5.9212075571744949</v>
      </c>
    </row>
    <row r="40" spans="1:24" x14ac:dyDescent="0.2">
      <c r="O40" s="1">
        <v>0.26750697375771887</v>
      </c>
      <c r="R40" s="5">
        <f>O40/J38</f>
        <v>5.7904160852544972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5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F174-38D6-3541-AE11-7A9A49DB8B08}">
  <sheetPr>
    <tabColor theme="9" tint="0.59999389629810485"/>
  </sheetPr>
  <dimension ref="A2:X57"/>
  <sheetViews>
    <sheetView topLeftCell="Q13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0.64369774048354755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3</v>
      </c>
      <c r="I4" s="1">
        <f t="shared" ref="I4:I5" si="0">GEOMEAN(D5:F5)</f>
        <v>0.92831776672255584</v>
      </c>
      <c r="J4" s="8">
        <f t="shared" ref="J4:J5" si="1">I4/I$6</f>
        <v>0.24229710620173139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2.1971987314363677</v>
      </c>
      <c r="R4" s="1">
        <f>O4/J3</f>
        <v>3.4134013423533625</v>
      </c>
      <c r="T4" s="1">
        <f>AVERAGE(R4:R6)</f>
        <v>3.4134013423533625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0.11400515331472107</v>
      </c>
      <c r="K5" s="9">
        <f t="shared" si="2"/>
        <v>0.1</v>
      </c>
      <c r="L5" s="20">
        <f>RANK(K5,K$3:K$5,0)</f>
        <v>3</v>
      </c>
      <c r="N5" t="s">
        <v>5</v>
      </c>
      <c r="O5" s="1">
        <v>0.82705726755732512</v>
      </c>
      <c r="Q5" t="s">
        <v>6</v>
      </c>
      <c r="R5" s="1">
        <f>O5/J4</f>
        <v>3.4134013423533625</v>
      </c>
      <c r="V5" s="1">
        <f>(T4-3)/(3-1)</f>
        <v>0.20670067117668123</v>
      </c>
      <c r="X5" s="1">
        <f>V5/0.58</f>
        <v>0.35638046754600217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3.8313200734211752</v>
      </c>
      <c r="J6" s="1"/>
      <c r="K6" s="1"/>
      <c r="L6" s="1"/>
      <c r="O6" s="1">
        <v>0.38914534335966977</v>
      </c>
      <c r="R6" s="1">
        <f>O6/J5</f>
        <v>3.4134013423533625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2.2133638394006434</v>
      </c>
      <c r="J12" s="8">
        <f>I12/I$16</f>
        <v>0.44941737004124244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3</v>
      </c>
      <c r="F13" s="2">
        <v>2</v>
      </c>
      <c r="G13" s="2">
        <v>4</v>
      </c>
      <c r="I13" s="1">
        <f t="shared" ref="I13:I15" si="3">GEOMEAN(D14:G14)</f>
        <v>1.6068568378893036</v>
      </c>
      <c r="J13" s="8">
        <f t="shared" ref="J13:J15" si="4">I13/I$16</f>
        <v>0.3262678106788573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2.0383279496810687</v>
      </c>
      <c r="R13" s="1">
        <f>O13/J12</f>
        <v>4.5354899155188733</v>
      </c>
      <c r="T13" s="1">
        <f>AVERAGE(R13:R16)</f>
        <v>4.3347432054581514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0.33333333333333331</v>
      </c>
      <c r="E14" s="2">
        <v>1</v>
      </c>
      <c r="F14" s="2">
        <v>4</v>
      </c>
      <c r="G14" s="2">
        <v>5</v>
      </c>
      <c r="I14" s="1">
        <f t="shared" si="3"/>
        <v>0.70710678118654757</v>
      </c>
      <c r="J14" s="8">
        <f t="shared" si="4"/>
        <v>0.14357606475817358</v>
      </c>
      <c r="K14" s="9">
        <f t="shared" si="5"/>
        <v>0.1</v>
      </c>
      <c r="L14" s="20">
        <f t="shared" si="6"/>
        <v>3</v>
      </c>
      <c r="N14" t="s">
        <v>5</v>
      </c>
      <c r="O14" s="4">
        <v>1.4540716323339327</v>
      </c>
      <c r="Q14" t="s">
        <v>6</v>
      </c>
      <c r="R14" s="1">
        <f>O14/J13</f>
        <v>4.4566812438790144</v>
      </c>
      <c r="V14" s="1">
        <f>(T13-4)/(4-1)</f>
        <v>0.11158106848605047</v>
      </c>
      <c r="X14" s="1">
        <f>V14/0.9</f>
        <v>0.12397896498450052</v>
      </c>
    </row>
    <row r="15" spans="1:24" x14ac:dyDescent="0.2">
      <c r="C15" s="2" t="s">
        <v>16</v>
      </c>
      <c r="D15" s="2">
        <f>1/F13</f>
        <v>0.5</v>
      </c>
      <c r="E15" s="2">
        <f>1/F14</f>
        <v>0.25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8.0738754521726699E-2</v>
      </c>
      <c r="K15" s="9">
        <f t="shared" si="5"/>
        <v>0.1</v>
      </c>
      <c r="L15" s="20">
        <f t="shared" si="6"/>
        <v>3</v>
      </c>
      <c r="O15" s="4">
        <v>0.61132921149196251</v>
      </c>
      <c r="R15" s="1">
        <f>O15/J14</f>
        <v>4.2578769136877348</v>
      </c>
    </row>
    <row r="16" spans="1:24" x14ac:dyDescent="0.2">
      <c r="C16" s="2" t="s">
        <v>17</v>
      </c>
      <c r="D16" s="2">
        <f>1/G13</f>
        <v>0.25</v>
      </c>
      <c r="E16" s="2">
        <f>1/G14</f>
        <v>0.2</v>
      </c>
      <c r="F16" s="2">
        <f>1/G15</f>
        <v>0.5</v>
      </c>
      <c r="G16" s="2">
        <v>1</v>
      </c>
      <c r="I16" s="1">
        <f>SUM(I12:I15)</f>
        <v>4.92496282286002</v>
      </c>
      <c r="J16" s="1"/>
      <c r="O16" s="4">
        <v>0.33013469154689556</v>
      </c>
      <c r="R16" s="1">
        <f>O16/J15</f>
        <v>4.0889247487469813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2.0476725110792193</v>
      </c>
      <c r="J21" s="8">
        <f>I21/I$26</f>
        <v>0.33757168003782084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2</v>
      </c>
      <c r="F22" s="2">
        <v>3</v>
      </c>
      <c r="G22" s="2">
        <v>2</v>
      </c>
      <c r="I22" s="1">
        <f t="shared" ref="I22:I25" si="7">GEOMEAN(C23:G23)</f>
        <v>1.9283850080052545</v>
      </c>
      <c r="J22" s="8">
        <f t="shared" ref="J22:J25" si="8">I22/I$26</f>
        <v>0.31790638561094403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4</v>
      </c>
      <c r="F23" s="2">
        <v>4</v>
      </c>
      <c r="G23" s="2">
        <v>5</v>
      </c>
      <c r="I23" s="1">
        <f t="shared" si="7"/>
        <v>1.1339665776330272</v>
      </c>
      <c r="J23" s="8">
        <f t="shared" si="8"/>
        <v>0.1869415156218355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2.0708870097674241</v>
      </c>
      <c r="R23" s="1">
        <f>O23/J21</f>
        <v>6.134658599131912</v>
      </c>
      <c r="T23" s="1">
        <f>AVERAGE(R23:R27)</f>
        <v>5.892103429525096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0.25</v>
      </c>
      <c r="E24" s="2">
        <v>1</v>
      </c>
      <c r="F24" s="2">
        <v>5</v>
      </c>
      <c r="G24" s="2">
        <v>3</v>
      </c>
      <c r="I24" s="1">
        <f t="shared" si="7"/>
        <v>0.54928027165305893</v>
      </c>
      <c r="J24" s="8">
        <f t="shared" si="8"/>
        <v>9.0552304194301034E-2</v>
      </c>
      <c r="K24" s="9">
        <f t="shared" si="9"/>
        <v>0.1</v>
      </c>
      <c r="L24" s="20">
        <f t="shared" si="10"/>
        <v>4</v>
      </c>
      <c r="N24" t="s">
        <v>5</v>
      </c>
      <c r="O24" s="1">
        <v>1.8755461308969239</v>
      </c>
      <c r="Q24" t="s">
        <v>6</v>
      </c>
      <c r="R24" s="1">
        <f>O24/J22</f>
        <v>5.8996805845612359</v>
      </c>
      <c r="V24" s="1">
        <f>(T23-5)/(5-1)</f>
        <v>0.22302585738127401</v>
      </c>
      <c r="X24" s="1">
        <f>V24/1.12</f>
        <v>0.1991302298047089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0.2</v>
      </c>
      <c r="F25" s="2">
        <v>1</v>
      </c>
      <c r="G25" s="2">
        <v>3</v>
      </c>
      <c r="I25" s="1">
        <f t="shared" si="7"/>
        <v>0.4065851364889782</v>
      </c>
      <c r="J25" s="8">
        <f t="shared" si="8"/>
        <v>6.7028114535098701E-2</v>
      </c>
      <c r="K25" s="9">
        <f t="shared" si="9"/>
        <v>0.1</v>
      </c>
      <c r="L25" s="20">
        <f t="shared" si="10"/>
        <v>4</v>
      </c>
      <c r="O25" s="1">
        <v>1.0890498166202831</v>
      </c>
      <c r="R25" s="1">
        <f>O25/J23</f>
        <v>5.8256177767560464</v>
      </c>
    </row>
    <row r="26" spans="1:24" x14ac:dyDescent="0.2">
      <c r="B26" s="22" t="s">
        <v>23</v>
      </c>
      <c r="C26" s="2">
        <f>1/G22</f>
        <v>0.5</v>
      </c>
      <c r="D26" s="2">
        <f>1/G23</f>
        <v>0.2</v>
      </c>
      <c r="E26" s="2">
        <f>1/G24</f>
        <v>0.33333333333333331</v>
      </c>
      <c r="F26" s="2">
        <f>1/G25</f>
        <v>0.33333333333333331</v>
      </c>
      <c r="G26" s="2">
        <v>1</v>
      </c>
      <c r="H26" t="s">
        <v>30</v>
      </c>
      <c r="I26" s="1">
        <f>SUM(I21:I25)</f>
        <v>6.0658895048595376</v>
      </c>
      <c r="J26" s="1"/>
      <c r="O26" s="1">
        <v>0.52102544067264045</v>
      </c>
      <c r="R26" s="1">
        <f>O26/J24</f>
        <v>5.7538617631933384</v>
      </c>
    </row>
    <row r="27" spans="1:24" x14ac:dyDescent="0.2">
      <c r="B27" s="23"/>
      <c r="O27" s="1">
        <v>0.39189317161491011</v>
      </c>
      <c r="R27" s="5">
        <f>O27/J25</f>
        <v>5.8466984239829483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2.3521580450493471</v>
      </c>
      <c r="J34" s="8">
        <f>I34/I$39</f>
        <v>0.38213969720031316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4</v>
      </c>
      <c r="F35" s="2">
        <v>3</v>
      </c>
      <c r="G35" s="2">
        <v>3</v>
      </c>
      <c r="I35" s="1">
        <f t="shared" ref="I35:I38" si="11">GEOMEAN(C36:G36)</f>
        <v>1.97435048583482</v>
      </c>
      <c r="J35" s="8">
        <f t="shared" ref="J35:J38" si="12">I35/I$39</f>
        <v>0.32075977990177129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5</v>
      </c>
      <c r="F36" s="2">
        <v>4</v>
      </c>
      <c r="G36" s="2">
        <v>3</v>
      </c>
      <c r="I36" s="1">
        <f t="shared" si="11"/>
        <v>0.63095734448019325</v>
      </c>
      <c r="J36" s="8">
        <f t="shared" si="12"/>
        <v>0.10250750330040695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2.0174683289980093</v>
      </c>
      <c r="R36" s="1">
        <f>O36/J34</f>
        <v>5.2794000303519262</v>
      </c>
      <c r="T36" s="1">
        <f>AVERAGE(R36:R40)</f>
        <v>5.6810052476040607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0.2</v>
      </c>
      <c r="E37" s="2">
        <v>1</v>
      </c>
      <c r="F37" s="2">
        <v>2</v>
      </c>
      <c r="G37" s="2">
        <v>1</v>
      </c>
      <c r="I37" s="1">
        <f t="shared" si="11"/>
        <v>0.73072127581096269</v>
      </c>
      <c r="J37" s="8">
        <f t="shared" si="12"/>
        <v>0.11871549518704622</v>
      </c>
      <c r="K37" s="9">
        <f t="shared" si="13"/>
        <v>0.1</v>
      </c>
      <c r="L37" s="20">
        <f t="shared" si="14"/>
        <v>3</v>
      </c>
      <c r="N37" t="s">
        <v>5</v>
      </c>
      <c r="O37" s="1">
        <v>1.7268616989835346</v>
      </c>
      <c r="Q37" t="s">
        <v>6</v>
      </c>
      <c r="R37" s="1">
        <f>O37/J35</f>
        <v>5.3836603189850196</v>
      </c>
      <c r="V37" s="1">
        <f>(T36-5)/(5-1)</f>
        <v>0.17025131190101517</v>
      </c>
      <c r="X37" s="1">
        <f>V37/1.12</f>
        <v>0.15201009991162068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f>1/F37</f>
        <v>0.5</v>
      </c>
      <c r="F38" s="2">
        <v>1</v>
      </c>
      <c r="G38" s="2">
        <v>5</v>
      </c>
      <c r="I38" s="1">
        <f t="shared" si="11"/>
        <v>0.46704367745113423</v>
      </c>
      <c r="J38" s="8">
        <f t="shared" si="12"/>
        <v>7.5877524410462319E-2</v>
      </c>
      <c r="K38" s="9">
        <f t="shared" si="13"/>
        <v>0.1</v>
      </c>
      <c r="L38" s="20">
        <f t="shared" si="14"/>
        <v>3</v>
      </c>
      <c r="O38" s="1">
        <v>0.57550289836539426</v>
      </c>
      <c r="R38" s="1">
        <f>O38/J36</f>
        <v>5.614251443417114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0.33333333333333331</v>
      </c>
      <c r="E39" s="2">
        <f>1/G37</f>
        <v>1</v>
      </c>
      <c r="F39" s="2">
        <f>1/G38</f>
        <v>0.2</v>
      </c>
      <c r="G39" s="2">
        <v>1</v>
      </c>
      <c r="H39" t="s">
        <v>30</v>
      </c>
      <c r="I39" s="1">
        <f>SUM(I34:I38)</f>
        <v>6.1552308286264577</v>
      </c>
      <c r="J39" s="1"/>
      <c r="O39" s="1">
        <v>0.75692671293177516</v>
      </c>
      <c r="R39" s="1">
        <f>O39/J37</f>
        <v>6.3759723340173382</v>
      </c>
    </row>
    <row r="40" spans="1:24" x14ac:dyDescent="0.2">
      <c r="O40" s="1">
        <v>0.43642795244897331</v>
      </c>
      <c r="R40" s="5">
        <f>O40/J38</f>
        <v>5.7517421112489107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03DF-E4F2-1D4D-B7AE-C957A6FABB5F}">
  <sheetPr>
    <tabColor theme="9" tint="0.59999389629810485"/>
  </sheetPr>
  <dimension ref="A2:X57"/>
  <sheetViews>
    <sheetView topLeftCell="R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2.5198420997897464</v>
      </c>
      <c r="J3" s="8">
        <f>I3/I$6</f>
        <v>0.6354471993196591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4</v>
      </c>
      <c r="I4" s="1">
        <f t="shared" ref="I4:I5" si="0">GEOMEAN(D5:F5)</f>
        <v>1.0772173450159419</v>
      </c>
      <c r="J4" s="8">
        <f t="shared" ref="J4:J5" si="1">I4/I$6</f>
        <v>0.27164985655492246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2.0936584020410232</v>
      </c>
      <c r="R4" s="1">
        <f>O4/J3</f>
        <v>3.2947794943192705</v>
      </c>
      <c r="T4" s="1">
        <f>AVERAGE(R4:R6)</f>
        <v>3.2947794943192705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5</v>
      </c>
      <c r="I5" s="1">
        <f t="shared" si="0"/>
        <v>0.36840314986403866</v>
      </c>
      <c r="J5" s="8">
        <f t="shared" si="1"/>
        <v>9.2902944125418496E-2</v>
      </c>
      <c r="K5" s="9">
        <f t="shared" si="2"/>
        <v>0.1</v>
      </c>
      <c r="L5" s="20">
        <f>RANK(K5,K$3:K$5,0)</f>
        <v>3</v>
      </c>
      <c r="N5" t="s">
        <v>5</v>
      </c>
      <c r="O5" s="1">
        <v>0.89502637701192977</v>
      </c>
      <c r="Q5" t="s">
        <v>6</v>
      </c>
      <c r="R5" s="1">
        <f>O5/J4</f>
        <v>3.2947794943192705</v>
      </c>
      <c r="V5" s="1">
        <f>(T4-3)/(3-1)</f>
        <v>0.14738974715963526</v>
      </c>
      <c r="X5" s="1">
        <f>V5/0.58</f>
        <v>0.2541202537235091</v>
      </c>
    </row>
    <row r="6" spans="1:24" x14ac:dyDescent="0.2">
      <c r="C6" s="2" t="s">
        <v>4</v>
      </c>
      <c r="D6" s="2">
        <f>1/F4</f>
        <v>0.25</v>
      </c>
      <c r="E6" s="2">
        <f>1/F5</f>
        <v>0.2</v>
      </c>
      <c r="F6" s="2">
        <v>1</v>
      </c>
      <c r="I6" s="1">
        <f>SUM(I3:I5)</f>
        <v>3.9654625946697268</v>
      </c>
      <c r="J6" s="1"/>
      <c r="K6" s="1"/>
      <c r="L6" s="1"/>
      <c r="O6" s="1">
        <v>0.30609471526631776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0.75983568565159254</v>
      </c>
      <c r="J12" s="8">
        <f>I12/I$16</f>
        <v>0.16981828656033934</v>
      </c>
      <c r="K12" s="9">
        <f>ROUND(J12,1)</f>
        <v>0.2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0.33333333333333331</v>
      </c>
      <c r="G13" s="2">
        <v>2</v>
      </c>
      <c r="I13" s="1">
        <f t="shared" ref="I13:I15" si="3">GEOMEAN(D14:G14)</f>
        <v>1.8612097182041991</v>
      </c>
      <c r="J13" s="8">
        <f t="shared" ref="J13:J15" si="4">I13/I$16</f>
        <v>0.41596815106656565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0.71600631954514771</v>
      </c>
      <c r="R13" s="1">
        <f>O13/J12</f>
        <v>4.2163087029543096</v>
      </c>
      <c r="T13" s="1">
        <f>AVERAGE(R13:R16)</f>
        <v>4.3538325665164885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v>3</v>
      </c>
      <c r="G14" s="2">
        <v>2</v>
      </c>
      <c r="I14" s="1">
        <f t="shared" si="3"/>
        <v>1.3160740129524926</v>
      </c>
      <c r="J14" s="8">
        <f t="shared" si="4"/>
        <v>0.29413390037679882</v>
      </c>
      <c r="K14" s="9">
        <f t="shared" si="5"/>
        <v>0.3</v>
      </c>
      <c r="L14" s="20">
        <f t="shared" si="6"/>
        <v>2</v>
      </c>
      <c r="N14" t="s">
        <v>5</v>
      </c>
      <c r="O14" s="4">
        <v>1.8781657493102333</v>
      </c>
      <c r="Q14" t="s">
        <v>6</v>
      </c>
      <c r="R14" s="1">
        <f>O14/J13</f>
        <v>4.5151671936769944</v>
      </c>
      <c r="V14" s="1">
        <f>(T13-4)/(4-1)</f>
        <v>0.11794418883882951</v>
      </c>
      <c r="X14" s="1">
        <f>V14/0.9</f>
        <v>0.13104909870981057</v>
      </c>
    </row>
    <row r="15" spans="1:24" x14ac:dyDescent="0.2">
      <c r="C15" s="2" t="s">
        <v>16</v>
      </c>
      <c r="D15" s="2">
        <v>3</v>
      </c>
      <c r="E15" s="2">
        <f>1/F14</f>
        <v>0.33333333333333331</v>
      </c>
      <c r="F15" s="2">
        <v>1</v>
      </c>
      <c r="G15" s="2">
        <v>3</v>
      </c>
      <c r="I15" s="1">
        <f t="shared" si="3"/>
        <v>0.537284965911771</v>
      </c>
      <c r="J15" s="8">
        <f t="shared" si="4"/>
        <v>0.12007966199629631</v>
      </c>
      <c r="K15" s="9">
        <f t="shared" si="5"/>
        <v>0.1</v>
      </c>
      <c r="L15" s="20">
        <f t="shared" si="6"/>
        <v>4</v>
      </c>
      <c r="O15" s="4">
        <v>1.3024837964022278</v>
      </c>
      <c r="R15" s="1">
        <f>O15/J14</f>
        <v>4.4282001997514984</v>
      </c>
    </row>
    <row r="16" spans="1:24" x14ac:dyDescent="0.2">
      <c r="C16" s="2" t="s">
        <v>17</v>
      </c>
      <c r="D16" s="2">
        <f>1/G13</f>
        <v>0.5</v>
      </c>
      <c r="E16" s="2">
        <f>1/G14</f>
        <v>0.5</v>
      </c>
      <c r="F16" s="2">
        <f>1/3</f>
        <v>0.33333333333333331</v>
      </c>
      <c r="G16" s="2">
        <v>1</v>
      </c>
      <c r="I16" s="1">
        <f>SUM(I12:I15)</f>
        <v>4.4744043827200546</v>
      </c>
      <c r="J16" s="1"/>
      <c r="O16" s="4">
        <v>0.51101751426868169</v>
      </c>
      <c r="R16" s="1">
        <f>O16/J15</f>
        <v>4.25565416968315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2.7019200770412271</v>
      </c>
      <c r="J21" s="8">
        <f>I21/I$26</f>
        <v>0.4285863555136199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4</v>
      </c>
      <c r="F22" s="2">
        <v>3</v>
      </c>
      <c r="G22" s="2">
        <v>4</v>
      </c>
      <c r="I22" s="1">
        <f t="shared" ref="I22:I25" si="7">GEOMEAN(C23:G23)</f>
        <v>0.94408751129490198</v>
      </c>
      <c r="J22" s="8">
        <f t="shared" ref="J22:J25" si="8">I22/I$26</f>
        <v>0.14975388398419737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f>1/D24</f>
        <v>0.25</v>
      </c>
      <c r="F23" s="2">
        <v>3</v>
      </c>
      <c r="G23" s="2">
        <v>3</v>
      </c>
      <c r="I23" s="1">
        <f t="shared" si="7"/>
        <v>1.6437518295172258</v>
      </c>
      <c r="J23" s="8">
        <f t="shared" si="8"/>
        <v>0.26073665611645086</v>
      </c>
      <c r="K23" s="9">
        <f t="shared" si="9"/>
        <v>0.3</v>
      </c>
      <c r="L23" s="20">
        <f t="shared" si="10"/>
        <v>2</v>
      </c>
      <c r="O23" s="1" cm="1">
        <f t="array" ref="O23:O27">MMULT(C22:G26,J21:J25)</f>
        <v>2.505779582309807</v>
      </c>
      <c r="R23" s="1">
        <f>O23/J21</f>
        <v>5.8466153905130014</v>
      </c>
      <c r="T23" s="1">
        <f>AVERAGE(R23:R27)</f>
        <v>5.7516584412691358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4</v>
      </c>
      <c r="E24" s="2">
        <v>1</v>
      </c>
      <c r="F24" s="2">
        <v>4</v>
      </c>
      <c r="G24" s="2">
        <v>3</v>
      </c>
      <c r="I24" s="1">
        <f t="shared" si="7"/>
        <v>0.3701071724871533</v>
      </c>
      <c r="J24" s="8">
        <f t="shared" si="8"/>
        <v>5.8707467165136057E-2</v>
      </c>
      <c r="K24" s="9">
        <f t="shared" si="9"/>
        <v>0.1</v>
      </c>
      <c r="L24" s="20">
        <f t="shared" si="10"/>
        <v>3</v>
      </c>
      <c r="N24" t="s">
        <v>5</v>
      </c>
      <c r="O24" s="1">
        <v>0.84056947967504569</v>
      </c>
      <c r="Q24" t="s">
        <v>6</v>
      </c>
      <c r="R24" s="1">
        <f>O24/J22</f>
        <v>5.6130062026554581</v>
      </c>
      <c r="V24" s="1">
        <f>(T23-5)/(5-1)</f>
        <v>0.18791461031728396</v>
      </c>
      <c r="X24" s="1">
        <f>V24/1.12</f>
        <v>0.16778090206900351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0.33333333333333331</v>
      </c>
      <c r="E25" s="2">
        <f>1/F24</f>
        <v>0.25</v>
      </c>
      <c r="F25" s="2">
        <v>1</v>
      </c>
      <c r="G25" s="2">
        <f>1/F26</f>
        <v>0.25</v>
      </c>
      <c r="I25" s="1">
        <f t="shared" si="7"/>
        <v>0.64439401497725424</v>
      </c>
      <c r="J25" s="8">
        <f t="shared" si="8"/>
        <v>0.10221563722059583</v>
      </c>
      <c r="K25" s="9">
        <f t="shared" si="9"/>
        <v>0.1</v>
      </c>
      <c r="L25" s="20">
        <f t="shared" si="10"/>
        <v>3</v>
      </c>
      <c r="O25" s="1">
        <v>1.5083755612539771</v>
      </c>
      <c r="R25" s="1">
        <f>O25/J23</f>
        <v>5.7850537155784592</v>
      </c>
    </row>
    <row r="26" spans="1:24" x14ac:dyDescent="0.2">
      <c r="B26" s="22" t="s">
        <v>23</v>
      </c>
      <c r="C26" s="2">
        <f>1/G22</f>
        <v>0.25</v>
      </c>
      <c r="D26" s="2">
        <f>1/G23</f>
        <v>0.33333333333333331</v>
      </c>
      <c r="E26" s="2">
        <f>1/G24</f>
        <v>0.33333333333333331</v>
      </c>
      <c r="F26" s="2">
        <v>4</v>
      </c>
      <c r="G26" s="2">
        <v>1</v>
      </c>
      <c r="H26" t="s">
        <v>30</v>
      </c>
      <c r="I26" s="1">
        <f>SUM(I21:I25)</f>
        <v>6.3042606053177623</v>
      </c>
      <c r="J26" s="1"/>
      <c r="O26" s="1">
        <v>0.34222562033200349</v>
      </c>
      <c r="R26" s="1">
        <f>O26/J24</f>
        <v>5.8293371670995402</v>
      </c>
    </row>
    <row r="27" spans="1:24" x14ac:dyDescent="0.2">
      <c r="B27" s="23"/>
      <c r="O27" s="1">
        <v>0.58102227479309443</v>
      </c>
      <c r="R27" s="5">
        <f>O27/J25</f>
        <v>5.6842797304992194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0.22003837472986354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v>4</v>
      </c>
      <c r="F35" s="2">
        <v>3</v>
      </c>
      <c r="G35" s="2">
        <v>1</v>
      </c>
      <c r="I35" s="1">
        <f t="shared" ref="I35:I38" si="11">GEOMEAN(C36:G36)</f>
        <v>2.7019200770412271</v>
      </c>
      <c r="J35" s="8">
        <f t="shared" ref="J35:J38" si="12">I35/I$39</f>
        <v>0.45056653131688995</v>
      </c>
      <c r="K35" s="9">
        <f t="shared" ref="K35:K38" si="13">ROUND(J35,1)</f>
        <v>0.5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v>4</v>
      </c>
      <c r="F36" s="2">
        <v>4</v>
      </c>
      <c r="G36" s="2">
        <v>3</v>
      </c>
      <c r="I36" s="1">
        <f t="shared" si="11"/>
        <v>0.71548454055262778</v>
      </c>
      <c r="J36" s="8">
        <f t="shared" si="12"/>
        <v>0.11931270298737903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1.2906303138770476</v>
      </c>
      <c r="R36" s="1">
        <f>O36/J34</f>
        <v>5.8654783078702852</v>
      </c>
      <c r="T36" s="1">
        <f>AVERAGE(R36:R40)</f>
        <v>5.6024355541434385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0.25</v>
      </c>
      <c r="E37" s="2">
        <v>1</v>
      </c>
      <c r="F37" s="2">
        <v>1</v>
      </c>
      <c r="G37" s="2">
        <v>3</v>
      </c>
      <c r="I37" s="1">
        <f t="shared" si="11"/>
        <v>0.69882711877157921</v>
      </c>
      <c r="J37" s="8">
        <f t="shared" si="12"/>
        <v>0.11653494622975198</v>
      </c>
      <c r="K37" s="9">
        <f t="shared" si="13"/>
        <v>0.1</v>
      </c>
      <c r="L37" s="20">
        <f t="shared" si="14"/>
        <v>3</v>
      </c>
      <c r="N37" t="s">
        <v>5</v>
      </c>
      <c r="O37" s="1">
        <v>2.3347145865833516</v>
      </c>
      <c r="Q37" t="s">
        <v>6</v>
      </c>
      <c r="R37" s="1">
        <f>O37/J35</f>
        <v>5.1817310525919051</v>
      </c>
      <c r="V37" s="1">
        <f>(T36-5)/(5-1)</f>
        <v>0.15060888853585963</v>
      </c>
      <c r="X37" s="1">
        <f>V37/1.12</f>
        <v>0.13447222190701752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v>1</v>
      </c>
      <c r="F38" s="2">
        <v>1</v>
      </c>
      <c r="G38" s="2">
        <v>2</v>
      </c>
      <c r="I38" s="1">
        <f t="shared" si="11"/>
        <v>0.56097757272309978</v>
      </c>
      <c r="J38" s="8">
        <f t="shared" si="12"/>
        <v>9.354744473611562E-2</v>
      </c>
      <c r="K38" s="9">
        <f t="shared" si="13"/>
        <v>0.1</v>
      </c>
      <c r="L38" s="20">
        <f t="shared" si="14"/>
        <v>3</v>
      </c>
      <c r="O38" s="1">
        <v>0.68414120993716621</v>
      </c>
      <c r="R38" s="1">
        <f>O38/J36</f>
        <v>5.7340181959462866</v>
      </c>
    </row>
    <row r="39" spans="1:24" x14ac:dyDescent="0.2">
      <c r="B39" s="22" t="s">
        <v>29</v>
      </c>
      <c r="C39" s="2">
        <v>1</v>
      </c>
      <c r="D39" s="2">
        <f>1/G36</f>
        <v>0.33333333333333331</v>
      </c>
      <c r="E39" s="2">
        <f>1/G37</f>
        <v>0.33333333333333331</v>
      </c>
      <c r="F39" s="2">
        <f>1/G38</f>
        <v>0.5</v>
      </c>
      <c r="G39" s="2">
        <v>1</v>
      </c>
      <c r="H39" t="s">
        <v>30</v>
      </c>
      <c r="I39" s="1">
        <f>SUM(I34:I38)</f>
        <v>5.9967172198614271</v>
      </c>
      <c r="J39" s="1"/>
      <c r="O39" s="1">
        <v>0.60893029642853924</v>
      </c>
      <c r="R39" s="1">
        <f>O39/J37</f>
        <v>5.2253020757225537</v>
      </c>
    </row>
    <row r="40" spans="1:24" x14ac:dyDescent="0.2">
      <c r="O40" s="1">
        <v>0.56181303734894483</v>
      </c>
      <c r="R40" s="5">
        <f>O40/J38</f>
        <v>6.0056481385861638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81BF-B1B1-714A-9CDB-036D79DF8D4D}">
  <sheetPr>
    <tabColor theme="9" tint="0.59999389629810485"/>
  </sheetPr>
  <dimension ref="A2:X57"/>
  <sheetViews>
    <sheetView topLeftCell="U10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1.7099759466766968</v>
      </c>
      <c r="J3" s="8">
        <f>I3/I$6</f>
        <v>0.52666989239882944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1</v>
      </c>
      <c r="I4" s="1">
        <f t="shared" ref="I4:I5" si="0">GEOMEAN(D5:F5)</f>
        <v>0.84343266530174932</v>
      </c>
      <c r="J4" s="8">
        <f t="shared" ref="J4:J5" si="1">I4/I$6</f>
        <v>0.25977592956406459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2.0391037182562584</v>
      </c>
      <c r="R4" s="1">
        <f>O4/J3</f>
        <v>3.8716922073686977</v>
      </c>
      <c r="T4" s="1">
        <f>AVERAGE(R4:R6)</f>
        <v>3.8716922073686972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3</v>
      </c>
      <c r="I5" s="1">
        <f t="shared" si="0"/>
        <v>0.69336127435063466</v>
      </c>
      <c r="J5" s="8">
        <f t="shared" si="1"/>
        <v>0.21355417803710591</v>
      </c>
      <c r="K5" s="9">
        <f t="shared" si="2"/>
        <v>0.2</v>
      </c>
      <c r="L5" s="20">
        <f>RANK(K5,K$3:K$5,0)</f>
        <v>3</v>
      </c>
      <c r="N5" t="s">
        <v>5</v>
      </c>
      <c r="O5" s="1">
        <v>1.0057724421551482</v>
      </c>
      <c r="Q5" t="s">
        <v>6</v>
      </c>
      <c r="R5" s="1">
        <f>O5/J4</f>
        <v>3.8716922073686963</v>
      </c>
      <c r="V5" s="1">
        <f>(T4-3)/(3-1)</f>
        <v>0.43584610368434862</v>
      </c>
      <c r="X5" s="1">
        <f>V5/0.58</f>
        <v>0.75145879945577354</v>
      </c>
    </row>
    <row r="6" spans="1:24" x14ac:dyDescent="0.2">
      <c r="C6" s="2" t="s">
        <v>4</v>
      </c>
      <c r="D6" s="2">
        <f>1/F4</f>
        <v>1</v>
      </c>
      <c r="E6" s="2">
        <f>1/F5</f>
        <v>0.33333333333333331</v>
      </c>
      <c r="F6" s="2">
        <v>1</v>
      </c>
      <c r="I6" s="1">
        <f>SUM(I3:I5)</f>
        <v>3.2467698863290808</v>
      </c>
      <c r="J6" s="1"/>
      <c r="K6" s="1"/>
      <c r="L6" s="1"/>
      <c r="O6" s="1">
        <v>0.82681604695729027</v>
      </c>
      <c r="R6" s="1">
        <f>O6/J5</f>
        <v>3.8716922073686968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2.7831576837137408</v>
      </c>
      <c r="J12" s="8">
        <f>I12/I$16</f>
        <v>0.5651680270157553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3</v>
      </c>
      <c r="I13" s="1">
        <f t="shared" ref="I13:I15" si="3">GEOMEAN(D14:G14)</f>
        <v>0.79527072876705063</v>
      </c>
      <c r="J13" s="8">
        <f t="shared" ref="J13:J15" si="4">I13/I$16</f>
        <v>0.16149339699679224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2.3362409313303925</v>
      </c>
      <c r="R13" s="1">
        <f>O13/J12</f>
        <v>4.133710365157059</v>
      </c>
      <c r="T13" s="1">
        <f>AVERAGE(R13:R16)</f>
        <v>4.2547128592893939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2</v>
      </c>
      <c r="G14" s="2">
        <v>1</v>
      </c>
      <c r="I14" s="1">
        <f t="shared" si="3"/>
        <v>0.70710678118654757</v>
      </c>
      <c r="J14" s="8">
        <f t="shared" si="4"/>
        <v>0.14359019136831863</v>
      </c>
      <c r="K14" s="9">
        <f t="shared" si="5"/>
        <v>0.1</v>
      </c>
      <c r="L14" s="20">
        <f t="shared" si="6"/>
        <v>3</v>
      </c>
      <c r="N14" t="s">
        <v>5</v>
      </c>
      <c r="O14" s="4">
        <v>0.69145576975571432</v>
      </c>
      <c r="Q14" t="s">
        <v>6</v>
      </c>
      <c r="R14" s="1">
        <f>O14/J13</f>
        <v>4.2816349312996911</v>
      </c>
      <c r="V14" s="1">
        <f>(T13-4)/(4-1)</f>
        <v>8.490428642979797E-2</v>
      </c>
      <c r="X14" s="1">
        <f>V14/0.9</f>
        <v>9.4338096033108859E-2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0.63894310424627243</v>
      </c>
      <c r="J15" s="8">
        <f t="shared" si="4"/>
        <v>0.12974838461913377</v>
      </c>
      <c r="K15" s="9">
        <f t="shared" si="5"/>
        <v>0.1</v>
      </c>
      <c r="L15" s="20">
        <f t="shared" si="6"/>
        <v>3</v>
      </c>
      <c r="O15" s="4">
        <v>0.62512566585892104</v>
      </c>
      <c r="R15" s="1">
        <f>O15/J14</f>
        <v>4.3535401680427537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1</v>
      </c>
      <c r="F16" s="2">
        <f>1/G15</f>
        <v>0.5</v>
      </c>
      <c r="G16" s="2">
        <v>1</v>
      </c>
      <c r="I16" s="1">
        <f>SUM(I12:I15)</f>
        <v>4.9244782979136117</v>
      </c>
      <c r="J16" s="1"/>
      <c r="O16" s="4">
        <v>0.55142621963867045</v>
      </c>
      <c r="R16" s="1">
        <f>O16/J15</f>
        <v>4.2499659726580719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2.6051710846973521</v>
      </c>
      <c r="J21" s="8">
        <f>I21/I$26</f>
        <v>0.43437616006450286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v>3</v>
      </c>
      <c r="G22" s="2">
        <v>2</v>
      </c>
      <c r="I22" s="1">
        <f t="shared" ref="I22:I25" si="7">GEOMEAN(C23:G23)</f>
        <v>1.0371372893366482</v>
      </c>
      <c r="J22" s="8">
        <f t="shared" ref="J22:J25" si="8">I22/I$26</f>
        <v>0.17292826403917225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1</v>
      </c>
      <c r="F23" s="2">
        <v>2</v>
      </c>
      <c r="G23" s="2">
        <v>3</v>
      </c>
      <c r="I23" s="1">
        <f t="shared" si="7"/>
        <v>1.3797296614612149</v>
      </c>
      <c r="J23" s="8">
        <f t="shared" si="8"/>
        <v>0.23005079236177819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2.6459465363733843</v>
      </c>
      <c r="R23" s="1">
        <f>O23/J21</f>
        <v>6.0913714417026785</v>
      </c>
      <c r="T23" s="1">
        <f>AVERAGE(R23:R27)</f>
        <v>5.6207467312207093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1</v>
      </c>
      <c r="E24" s="2">
        <v>1</v>
      </c>
      <c r="F24" s="2">
        <v>4</v>
      </c>
      <c r="G24" s="2">
        <v>5</v>
      </c>
      <c r="I24" s="1">
        <f t="shared" si="7"/>
        <v>0.60836434189320576</v>
      </c>
      <c r="J24" s="8">
        <f t="shared" si="8"/>
        <v>0.10143631959681396</v>
      </c>
      <c r="K24" s="9">
        <f t="shared" si="9"/>
        <v>0.1</v>
      </c>
      <c r="L24" s="20">
        <f t="shared" si="10"/>
        <v>4</v>
      </c>
      <c r="N24" t="s">
        <v>5</v>
      </c>
      <c r="O24" s="1">
        <v>0.87635231942067715</v>
      </c>
      <c r="Q24" t="s">
        <v>6</v>
      </c>
      <c r="R24" s="1">
        <f>O24/J22</f>
        <v>5.0677217185396781</v>
      </c>
      <c r="V24" s="1">
        <f>(T23-5)/(5-1)</f>
        <v>0.15518668280517733</v>
      </c>
      <c r="X24" s="1">
        <f>V24/1.12</f>
        <v>0.13855953821890832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0.5</v>
      </c>
      <c r="E25" s="2">
        <f>1/F24</f>
        <v>0.25</v>
      </c>
      <c r="F25" s="2">
        <v>1</v>
      </c>
      <c r="G25" s="2">
        <v>2</v>
      </c>
      <c r="I25" s="1">
        <f t="shared" si="7"/>
        <v>0.36709777158498536</v>
      </c>
      <c r="J25" s="8">
        <f t="shared" si="8"/>
        <v>6.1208463937732716E-2</v>
      </c>
      <c r="K25" s="9">
        <f t="shared" si="9"/>
        <v>0.1</v>
      </c>
      <c r="L25" s="20">
        <f t="shared" si="10"/>
        <v>4</v>
      </c>
      <c r="O25" s="1">
        <v>1.2233606944929956</v>
      </c>
      <c r="R25" s="1">
        <f>O25/J23</f>
        <v>5.3177851809748899</v>
      </c>
    </row>
    <row r="26" spans="1:24" x14ac:dyDescent="0.2">
      <c r="B26" s="22" t="s">
        <v>23</v>
      </c>
      <c r="C26" s="2">
        <f>1/G22</f>
        <v>0.5</v>
      </c>
      <c r="D26" s="2">
        <f>1/G23</f>
        <v>0.33333333333333331</v>
      </c>
      <c r="E26" s="2">
        <f>1/G24</f>
        <v>0.2</v>
      </c>
      <c r="F26" s="2">
        <f>1/G24</f>
        <v>0.2</v>
      </c>
      <c r="G26" s="2">
        <v>1</v>
      </c>
      <c r="H26" t="s">
        <v>30</v>
      </c>
      <c r="I26" s="1">
        <f>SUM(I21:I25)</f>
        <v>5.9975001489734066</v>
      </c>
      <c r="J26" s="1"/>
      <c r="O26" s="1">
        <v>0.51262213093714437</v>
      </c>
      <c r="R26" s="1">
        <f>O26/J24</f>
        <v>5.0536349600882549</v>
      </c>
    </row>
    <row r="27" spans="1:24" x14ac:dyDescent="0.2">
      <c r="B27" s="23"/>
      <c r="O27" s="1">
        <v>0.40233672104142665</v>
      </c>
      <c r="R27" s="5">
        <f>O27/J25</f>
        <v>6.5732203547980426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1.8881750225898042</v>
      </c>
      <c r="J34" s="8">
        <f>I34/I$39</f>
        <v>0.30207336775863153</v>
      </c>
      <c r="K34" s="9">
        <f>ROUND(J34,1)</f>
        <v>0.3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2</v>
      </c>
      <c r="F35" s="2">
        <v>4</v>
      </c>
      <c r="G35" s="2">
        <v>3</v>
      </c>
      <c r="I35" s="1">
        <f t="shared" ref="I35:I38" si="11">GEOMEAN(C36:G36)</f>
        <v>2.2679331552660544</v>
      </c>
      <c r="J35" s="8">
        <f t="shared" ref="J35:J38" si="12">I35/I$39</f>
        <v>0.36282770286995097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4</v>
      </c>
      <c r="F36" s="2">
        <v>5</v>
      </c>
      <c r="G36" s="2">
        <v>3</v>
      </c>
      <c r="I36" s="1">
        <f t="shared" si="11"/>
        <v>1.2011244339814313</v>
      </c>
      <c r="J36" s="8">
        <f t="shared" si="12"/>
        <v>0.19215787653641334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1.5610014529572291</v>
      </c>
      <c r="R36" s="1">
        <f>O36/J34</f>
        <v>5.1676235629104861</v>
      </c>
      <c r="T36" s="1">
        <f>AVERAGE(R36:R40)</f>
        <v>5.5266841416110113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0.25</v>
      </c>
      <c r="E37" s="2">
        <v>1</v>
      </c>
      <c r="F37" s="2">
        <v>4</v>
      </c>
      <c r="G37" s="2">
        <v>5</v>
      </c>
      <c r="I37" s="1">
        <f t="shared" si="11"/>
        <v>0.51856864466832409</v>
      </c>
      <c r="J37" s="8">
        <f t="shared" si="12"/>
        <v>8.2961470750807745E-2</v>
      </c>
      <c r="K37" s="9">
        <f t="shared" si="13"/>
        <v>0.1</v>
      </c>
      <c r="L37" s="20">
        <f t="shared" si="14"/>
        <v>4</v>
      </c>
      <c r="N37" t="s">
        <v>5</v>
      </c>
      <c r="O37" s="1">
        <v>2.0282786767808636</v>
      </c>
      <c r="Q37" t="s">
        <v>6</v>
      </c>
      <c r="R37" s="1">
        <f>O37/J35</f>
        <v>5.590197938959097</v>
      </c>
      <c r="V37" s="1">
        <f>(T36-5)/(5-1)</f>
        <v>0.13167103540275282</v>
      </c>
      <c r="X37" s="1">
        <f>V37/1.12</f>
        <v>0.11756342446674357</v>
      </c>
    </row>
    <row r="38" spans="1:24" x14ac:dyDescent="0.2">
      <c r="B38" s="22" t="s">
        <v>28</v>
      </c>
      <c r="C38" s="2">
        <f>1/F35</f>
        <v>0.25</v>
      </c>
      <c r="D38" s="2">
        <f>1/F36</f>
        <v>0.2</v>
      </c>
      <c r="E38" s="2">
        <f>1/F37</f>
        <v>0.25</v>
      </c>
      <c r="F38" s="2">
        <v>1</v>
      </c>
      <c r="G38" s="2">
        <v>3</v>
      </c>
      <c r="I38" s="1">
        <f t="shared" si="11"/>
        <v>0.37491537104736494</v>
      </c>
      <c r="J38" s="8">
        <f t="shared" si="12"/>
        <v>5.9979582084196355E-2</v>
      </c>
      <c r="K38" s="9">
        <f t="shared" si="13"/>
        <v>0.1</v>
      </c>
      <c r="L38" s="20">
        <f t="shared" si="14"/>
        <v>4</v>
      </c>
      <c r="O38" s="1">
        <v>1.0656452795574296</v>
      </c>
      <c r="R38" s="1">
        <f>O38/J36</f>
        <v>5.5456757680994304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0.33333333333333331</v>
      </c>
      <c r="E39" s="2">
        <f>1/G37</f>
        <v>0.2</v>
      </c>
      <c r="F39" s="2">
        <f>1/G38</f>
        <v>0.33333333333333331</v>
      </c>
      <c r="G39" s="2">
        <v>1</v>
      </c>
      <c r="H39" t="s">
        <v>30</v>
      </c>
      <c r="I39" s="1">
        <f>SUM(I34:I38)</f>
        <v>6.2507166275529791</v>
      </c>
      <c r="J39" s="1"/>
      <c r="O39" s="1">
        <v>0.45902356865114824</v>
      </c>
      <c r="R39" s="1">
        <f>O39/J37</f>
        <v>5.5329728908727072</v>
      </c>
    </row>
    <row r="40" spans="1:24" x14ac:dyDescent="0.2">
      <c r="O40" s="1">
        <v>0.34769867118460912</v>
      </c>
      <c r="R40" s="5">
        <f>O40/J38</f>
        <v>5.796950547213334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CF2A-9C34-CC42-918B-FCFEC4DCE5D8}">
  <sheetPr>
    <tabColor theme="9" tint="0.59999389629810485"/>
  </sheetPr>
  <dimension ref="A2:X57"/>
  <sheetViews>
    <sheetView topLeftCell="T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0.13106737421512862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0.5</v>
      </c>
      <c r="I4" s="1">
        <f t="shared" ref="I4:I5" si="0">GEOMEAN(D5:F5)</f>
        <v>1.0772173450159419</v>
      </c>
      <c r="J4" s="8">
        <f t="shared" ref="J4:J5" si="1">I4/I$6</f>
        <v>0.30418043030394426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0.47427955801638105</v>
      </c>
      <c r="R4" s="1">
        <f>O4/J3</f>
        <v>3.618593573393162</v>
      </c>
      <c r="T4" s="1">
        <f>AVERAGE(R4:R6)</f>
        <v>3.6185935733931616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0.25</v>
      </c>
      <c r="I5" s="1">
        <f t="shared" si="0"/>
        <v>2</v>
      </c>
      <c r="J5" s="8">
        <f t="shared" si="1"/>
        <v>0.56475219548092714</v>
      </c>
      <c r="K5" s="9">
        <f t="shared" si="2"/>
        <v>0.6</v>
      </c>
      <c r="L5" s="20">
        <f>RANK(K5,K$3:K$5,0)</f>
        <v>1</v>
      </c>
      <c r="N5" t="s">
        <v>5</v>
      </c>
      <c r="O5" s="1">
        <v>1.1007053502498192</v>
      </c>
      <c r="Q5" t="s">
        <v>6</v>
      </c>
      <c r="R5" s="1">
        <f>O5/J4</f>
        <v>3.6185935733931616</v>
      </c>
      <c r="V5" s="1">
        <f>(T4-3)/(3-1)</f>
        <v>0.30929678669658078</v>
      </c>
      <c r="X5" s="1">
        <f>V5/0.58</f>
        <v>0.5332703218906566</v>
      </c>
    </row>
    <row r="6" spans="1:24" x14ac:dyDescent="0.2">
      <c r="C6" s="2" t="s">
        <v>4</v>
      </c>
      <c r="D6" s="2">
        <v>2</v>
      </c>
      <c r="E6" s="2">
        <v>4</v>
      </c>
      <c r="F6" s="2">
        <v>1</v>
      </c>
      <c r="I6" s="1">
        <f>SUM(I3:I5)</f>
        <v>3.5413762283772199</v>
      </c>
      <c r="J6" s="1"/>
      <c r="K6" s="1"/>
      <c r="L6" s="1"/>
      <c r="O6" s="1">
        <v>2.0436086651269614</v>
      </c>
      <c r="R6" s="1">
        <f>O6/J5</f>
        <v>3.6185935733931616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0.63894310424627243</v>
      </c>
      <c r="J12" s="8">
        <f>I12/I$16</f>
        <v>0.13006465326742611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0.5</v>
      </c>
      <c r="G13" s="2">
        <f>1/D16</f>
        <v>0.33333333333333331</v>
      </c>
      <c r="I13" s="1">
        <f t="shared" ref="I13:I15" si="3">GEOMEAN(D14:G14)</f>
        <v>0.47287080450158792</v>
      </c>
      <c r="J13" s="8">
        <f t="shared" ref="J13:J15" si="4">I13/I$16</f>
        <v>9.6258613355473394E-2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0.53005772000004536</v>
      </c>
      <c r="R13" s="1">
        <f>O13/J12</f>
        <v>4.0753402764253943</v>
      </c>
      <c r="T13" s="1">
        <f>AVERAGE(R13:R16)</f>
        <v>4.2006213833862365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0.2</v>
      </c>
      <c r="G14" s="2">
        <f>1/E16</f>
        <v>0.25</v>
      </c>
      <c r="I14" s="1">
        <f t="shared" si="3"/>
        <v>1.3512001548070343</v>
      </c>
      <c r="J14" s="8">
        <f t="shared" si="4"/>
        <v>0.27505325350867449</v>
      </c>
      <c r="K14" s="9">
        <f t="shared" si="5"/>
        <v>0.3</v>
      </c>
      <c r="L14" s="20">
        <f t="shared" si="6"/>
        <v>2</v>
      </c>
      <c r="N14" t="s">
        <v>5</v>
      </c>
      <c r="O14" s="4">
        <v>0.4059897872917409</v>
      </c>
      <c r="Q14" t="s">
        <v>6</v>
      </c>
      <c r="R14" s="1">
        <f>O14/J13</f>
        <v>4.2176982728024699</v>
      </c>
      <c r="V14" s="1">
        <f>(T13-4)/(4-1)</f>
        <v>6.687379446207882E-2</v>
      </c>
      <c r="X14" s="1">
        <f>V14/0.9</f>
        <v>7.430421606897647E-2</v>
      </c>
    </row>
    <row r="15" spans="1:24" x14ac:dyDescent="0.2">
      <c r="C15" s="2" t="s">
        <v>16</v>
      </c>
      <c r="D15" s="2">
        <v>2</v>
      </c>
      <c r="E15" s="2">
        <v>5</v>
      </c>
      <c r="F15" s="2">
        <v>1</v>
      </c>
      <c r="G15" s="2">
        <f>1/F16</f>
        <v>0.33333333333333331</v>
      </c>
      <c r="I15" s="1">
        <f t="shared" si="3"/>
        <v>2.4494897427831779</v>
      </c>
      <c r="J15" s="8">
        <f t="shared" si="4"/>
        <v>0.49862347986842592</v>
      </c>
      <c r="K15" s="9">
        <f t="shared" si="5"/>
        <v>0.5</v>
      </c>
      <c r="L15" s="20">
        <f t="shared" si="6"/>
        <v>1</v>
      </c>
      <c r="O15" s="4">
        <v>1.1826834534437023</v>
      </c>
      <c r="R15" s="1">
        <f>O15/J14</f>
        <v>4.2998344442648211</v>
      </c>
    </row>
    <row r="16" spans="1:24" x14ac:dyDescent="0.2">
      <c r="C16" s="2" t="s">
        <v>17</v>
      </c>
      <c r="D16" s="2">
        <v>3</v>
      </c>
      <c r="E16" s="2">
        <v>4</v>
      </c>
      <c r="F16" s="2">
        <v>3</v>
      </c>
      <c r="G16" s="2">
        <v>1</v>
      </c>
      <c r="I16" s="1">
        <f>SUM(I12:I15)</f>
        <v>4.9125038063380728</v>
      </c>
      <c r="J16" s="1"/>
      <c r="O16" s="4">
        <v>2.0990116536186214</v>
      </c>
      <c r="R16" s="1">
        <f>O16/J15</f>
        <v>4.2096125400522597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0.31957717183806089</v>
      </c>
      <c r="J21" s="8">
        <f>I21/I$26</f>
        <v>4.8139481837013227E-2</v>
      </c>
      <c r="K21" s="9">
        <f>ROUND(J21,1)</f>
        <v>0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0.33333333333333331</v>
      </c>
      <c r="F22" s="2">
        <f>1/C25</f>
        <v>0.25</v>
      </c>
      <c r="G22" s="2">
        <f>1/C26</f>
        <v>0.2</v>
      </c>
      <c r="I22" s="1">
        <f t="shared" ref="I22:I25" si="7">GEOMEAN(C23:G23)</f>
        <v>0.54928027165305893</v>
      </c>
      <c r="J22" s="8">
        <f t="shared" ref="J22:J25" si="8">I22/I$26</f>
        <v>8.2740789990065663E-2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0.2</v>
      </c>
      <c r="F23" s="2">
        <f>1/D25</f>
        <v>0.25</v>
      </c>
      <c r="G23" s="2">
        <f>1/D26</f>
        <v>0.2</v>
      </c>
      <c r="I23" s="1">
        <f t="shared" si="7"/>
        <v>1.0456395525912732</v>
      </c>
      <c r="J23" s="8">
        <f t="shared" si="8"/>
        <v>0.1575098307570518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0.27457638827581871</v>
      </c>
      <c r="R23" s="1">
        <f>O23/J21</f>
        <v>5.7037670078264924</v>
      </c>
      <c r="T23" s="1">
        <f>AVERAGE(R23:R27)</f>
        <v>5.7020837590818747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3</v>
      </c>
      <c r="D24" s="2">
        <v>5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</v>
      </c>
      <c r="J24" s="8">
        <f t="shared" si="8"/>
        <v>0.30126984077202429</v>
      </c>
      <c r="K24" s="9">
        <f t="shared" si="9"/>
        <v>0.3</v>
      </c>
      <c r="L24" s="20">
        <f t="shared" si="10"/>
        <v>2</v>
      </c>
      <c r="N24" t="s">
        <v>5</v>
      </c>
      <c r="O24" s="1">
        <v>0.51232563684831722</v>
      </c>
      <c r="Q24" t="s">
        <v>6</v>
      </c>
      <c r="R24" s="1">
        <f>O24/J22</f>
        <v>6.1919355243022212</v>
      </c>
      <c r="V24" s="1">
        <f>(T23-5)/(5-1)</f>
        <v>0.17552093977046868</v>
      </c>
      <c r="X24" s="1">
        <f>V24/1.12</f>
        <v>0.15671512479506131</v>
      </c>
    </row>
    <row r="25" spans="1:24" x14ac:dyDescent="0.2">
      <c r="B25" s="22" t="s">
        <v>22</v>
      </c>
      <c r="C25" s="2">
        <v>4</v>
      </c>
      <c r="D25" s="2">
        <v>4</v>
      </c>
      <c r="E25" s="2">
        <v>4</v>
      </c>
      <c r="F25" s="2">
        <v>1</v>
      </c>
      <c r="G25" s="2">
        <f>1/F26</f>
        <v>0.5</v>
      </c>
      <c r="I25" s="1">
        <f t="shared" si="7"/>
        <v>2.7240699274266609</v>
      </c>
      <c r="J25" s="8">
        <f t="shared" si="8"/>
        <v>0.41034005664384499</v>
      </c>
      <c r="K25" s="9">
        <f t="shared" si="9"/>
        <v>0.4</v>
      </c>
      <c r="L25" s="20">
        <f t="shared" si="10"/>
        <v>1</v>
      </c>
      <c r="O25" s="1">
        <v>0.9277297052927076</v>
      </c>
      <c r="R25" s="1">
        <f>O25/J23</f>
        <v>5.8899796973540504</v>
      </c>
    </row>
    <row r="26" spans="1:24" x14ac:dyDescent="0.2">
      <c r="B26" s="22" t="s">
        <v>23</v>
      </c>
      <c r="C26" s="2">
        <v>5</v>
      </c>
      <c r="D26" s="2">
        <v>5</v>
      </c>
      <c r="E26" s="2">
        <v>3</v>
      </c>
      <c r="F26" s="2">
        <v>2</v>
      </c>
      <c r="G26" s="2">
        <v>1</v>
      </c>
      <c r="H26" t="s">
        <v>30</v>
      </c>
      <c r="I26" s="1">
        <f>SUM(I21:I25)</f>
        <v>6.6385669235090541</v>
      </c>
      <c r="J26" s="1"/>
      <c r="O26" s="1">
        <v>1.6600002794304693</v>
      </c>
      <c r="R26" s="1">
        <f>O26/J24</f>
        <v>5.510011474021451</v>
      </c>
    </row>
    <row r="27" spans="1:24" x14ac:dyDescent="0.2">
      <c r="B27" s="23"/>
      <c r="O27" s="1">
        <v>2.1398105895944433</v>
      </c>
      <c r="R27" s="5">
        <f>O27/J25</f>
        <v>5.2147250919051604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0.6597539553864471</v>
      </c>
      <c r="J34" s="8">
        <f>I34/I$39</f>
        <v>0.11163221802147848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1</v>
      </c>
      <c r="F35" s="2">
        <f>1/C38</f>
        <v>1</v>
      </c>
      <c r="G35" s="2">
        <f>1/C39</f>
        <v>0.5</v>
      </c>
      <c r="I35" s="1">
        <f t="shared" ref="I35:I38" si="11">GEOMEAN(C36:G36)</f>
        <v>0.6597539553864471</v>
      </c>
      <c r="J35" s="8">
        <f t="shared" ref="J35:J38" si="12">I35/I$39</f>
        <v>0.11163221802147848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0.5</v>
      </c>
      <c r="F36" s="2">
        <f>1/D38</f>
        <v>0.25</v>
      </c>
      <c r="G36" s="2">
        <f>1/D39</f>
        <v>0.25</v>
      </c>
      <c r="I36" s="1">
        <f t="shared" si="11"/>
        <v>0.60341763365451628</v>
      </c>
      <c r="J36" s="8">
        <f t="shared" si="12"/>
        <v>0.10209995451814967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0.71304221644958443</v>
      </c>
      <c r="R36" s="1">
        <f>O36/J34</f>
        <v>6.3874231748435948</v>
      </c>
      <c r="T36" s="1">
        <f>AVERAGE(R36:R40)</f>
        <v>5.9846731702109759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2</v>
      </c>
      <c r="E37" s="2">
        <v>1</v>
      </c>
      <c r="F37" s="2">
        <f>1/E38</f>
        <v>0.2</v>
      </c>
      <c r="G37" s="2">
        <f>1/E39</f>
        <v>0.2</v>
      </c>
      <c r="I37" s="1">
        <f t="shared" si="11"/>
        <v>1.5848931924611136</v>
      </c>
      <c r="J37" s="8">
        <f t="shared" si="12"/>
        <v>0.26816836937028016</v>
      </c>
      <c r="K37" s="9">
        <f t="shared" si="13"/>
        <v>0.3</v>
      </c>
      <c r="L37" s="20">
        <f t="shared" si="14"/>
        <v>2</v>
      </c>
      <c r="N37" t="s">
        <v>5</v>
      </c>
      <c r="O37" s="1">
        <v>0.77786996972619049</v>
      </c>
      <c r="Q37" t="s">
        <v>6</v>
      </c>
      <c r="R37" s="1">
        <f>O37/J35</f>
        <v>6.9681493704310817</v>
      </c>
      <c r="V37" s="1">
        <f>(T36-5)/(5-1)</f>
        <v>0.24616829255274397</v>
      </c>
      <c r="X37" s="1">
        <f>V37/1.12</f>
        <v>0.21979311835066423</v>
      </c>
    </row>
    <row r="38" spans="1:24" x14ac:dyDescent="0.2">
      <c r="B38" s="22" t="s">
        <v>28</v>
      </c>
      <c r="C38" s="2">
        <v>1</v>
      </c>
      <c r="D38" s="2">
        <v>4</v>
      </c>
      <c r="E38" s="2">
        <v>5</v>
      </c>
      <c r="F38" s="2">
        <v>1</v>
      </c>
      <c r="G38" s="2">
        <f>1/F39</f>
        <v>0.5</v>
      </c>
      <c r="I38" s="1">
        <f t="shared" si="11"/>
        <v>2.4022488679628626</v>
      </c>
      <c r="J38" s="8">
        <f t="shared" si="12"/>
        <v>0.40646724006861323</v>
      </c>
      <c r="K38" s="9">
        <f t="shared" si="13"/>
        <v>0.4</v>
      </c>
      <c r="L38" s="20">
        <f t="shared" si="14"/>
        <v>1</v>
      </c>
      <c r="O38" s="1">
        <v>0.57192373047036382</v>
      </c>
      <c r="R38" s="1">
        <f>O38/J36</f>
        <v>5.6016061238175823</v>
      </c>
    </row>
    <row r="39" spans="1:24" x14ac:dyDescent="0.2">
      <c r="B39" s="22" t="s">
        <v>29</v>
      </c>
      <c r="C39" s="2">
        <v>2</v>
      </c>
      <c r="D39" s="2">
        <v>4</v>
      </c>
      <c r="E39" s="2">
        <v>5</v>
      </c>
      <c r="F39" s="2">
        <v>2</v>
      </c>
      <c r="G39" s="2">
        <v>1</v>
      </c>
      <c r="H39" t="s">
        <v>30</v>
      </c>
      <c r="I39" s="1">
        <f>SUM(I34:I38)</f>
        <v>5.9100676048513865</v>
      </c>
      <c r="J39" s="1"/>
      <c r="O39" s="1">
        <v>1.5400628521027273</v>
      </c>
      <c r="R39" s="1">
        <f>O39/J37</f>
        <v>5.7428952404757592</v>
      </c>
    </row>
    <row r="40" spans="1:24" x14ac:dyDescent="0.2">
      <c r="O40" s="1">
        <v>2.1230970595287926</v>
      </c>
      <c r="R40" s="5">
        <f>O40/J38</f>
        <v>5.2232919414868606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2219-35CF-1B4C-916B-1AF2B2F8AE6D}">
  <sheetPr>
    <tabColor theme="9" tint="0.59999389629810485"/>
  </sheetPr>
  <dimension ref="A2:X57"/>
  <sheetViews>
    <sheetView topLeftCell="T15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0.40548013303822666</v>
      </c>
      <c r="J3" s="8">
        <f>I3/I$6</f>
        <v>0.10065392971782092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0.2</v>
      </c>
      <c r="I4" s="1">
        <f t="shared" ref="I4:I5" si="0">GEOMEAN(D5:F5)</f>
        <v>0.90856029641606983</v>
      </c>
      <c r="J4" s="8">
        <f t="shared" ref="J4:J5" si="1">I4/I$6</f>
        <v>0.22553549919853697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0.31059454366739503</v>
      </c>
      <c r="R4" s="1">
        <f>O4/J3</f>
        <v>3.0857666912572004</v>
      </c>
      <c r="T4" s="1">
        <f>AVERAGE(R4:R6)</f>
        <v>3.0857666912572004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0.25</v>
      </c>
      <c r="I5" s="1">
        <f t="shared" si="0"/>
        <v>2.7144176165949068</v>
      </c>
      <c r="J5" s="8">
        <f t="shared" si="1"/>
        <v>0.67381057108364217</v>
      </c>
      <c r="K5" s="9">
        <f t="shared" si="2"/>
        <v>0.7</v>
      </c>
      <c r="L5" s="20">
        <f>RANK(K5,K$3:K$5,0)</f>
        <v>1</v>
      </c>
      <c r="N5" t="s">
        <v>5</v>
      </c>
      <c r="O5" s="1">
        <v>0.69594993112291026</v>
      </c>
      <c r="Q5" t="s">
        <v>6</v>
      </c>
      <c r="R5" s="1">
        <f>O5/J4</f>
        <v>3.0857666912571999</v>
      </c>
      <c r="V5" s="1">
        <f>(T4-3)/(3-1)</f>
        <v>4.2883345628600189E-2</v>
      </c>
      <c r="X5" s="1">
        <f>V5/0.58</f>
        <v>7.393680280793137E-2</v>
      </c>
    </row>
    <row r="6" spans="1:24" x14ac:dyDescent="0.2">
      <c r="C6" s="2" t="s">
        <v>4</v>
      </c>
      <c r="D6" s="2">
        <v>5</v>
      </c>
      <c r="E6" s="2">
        <v>4</v>
      </c>
      <c r="F6" s="2">
        <v>1</v>
      </c>
      <c r="I6" s="1">
        <f>SUM(I3:I5)</f>
        <v>4.0284580460492032</v>
      </c>
      <c r="J6" s="1"/>
      <c r="K6" s="1"/>
      <c r="L6" s="1"/>
      <c r="O6" s="1">
        <v>2.0792222164668948</v>
      </c>
      <c r="R6" s="1">
        <f>O6/J5</f>
        <v>3.0857666912571999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0.63894310424627243</v>
      </c>
      <c r="J12" s="8">
        <f>I12/I$16</f>
        <v>0.13940107429406579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1/D$14</f>
        <v>0.5</v>
      </c>
      <c r="F13" s="2">
        <f>1/D15</f>
        <v>0.33333333333333331</v>
      </c>
      <c r="G13" s="2">
        <f>1/D16</f>
        <v>1</v>
      </c>
      <c r="I13" s="1">
        <f t="shared" ref="I13:I15" si="3">GEOMEAN(D14:G14)</f>
        <v>0.56234132519034907</v>
      </c>
      <c r="J13" s="8">
        <f t="shared" ref="J13:J15" si="4">I13/I$16</f>
        <v>0.1226885216078151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0.73295887451870056</v>
      </c>
      <c r="R13" s="1">
        <f>O13/J12</f>
        <v>5.2579141031045999</v>
      </c>
      <c r="T13" s="1">
        <f>AVERAGE(R13:R16)</f>
        <v>4.794503383050337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0.25</v>
      </c>
      <c r="G14" s="2">
        <f>1/E16</f>
        <v>0.2</v>
      </c>
      <c r="I14" s="1">
        <f t="shared" si="3"/>
        <v>1.4142135623730949</v>
      </c>
      <c r="J14" s="8">
        <f t="shared" si="4"/>
        <v>0.30854529701608774</v>
      </c>
      <c r="K14" s="9">
        <f t="shared" si="5"/>
        <v>0.3</v>
      </c>
      <c r="L14" s="20">
        <f t="shared" si="6"/>
        <v>2</v>
      </c>
      <c r="N14" t="s">
        <v>5</v>
      </c>
      <c r="O14" s="4">
        <v>0.56450001586637488</v>
      </c>
      <c r="Q14" t="s">
        <v>6</v>
      </c>
      <c r="R14" s="1">
        <f>O14/J13</f>
        <v>4.6010825500925829</v>
      </c>
      <c r="V14" s="1">
        <f>(T13-4)/(4-1)</f>
        <v>0.26483446101677899</v>
      </c>
      <c r="X14" s="1">
        <f>V14/0.9</f>
        <v>0.29426051224086552</v>
      </c>
    </row>
    <row r="15" spans="1:24" x14ac:dyDescent="0.2">
      <c r="C15" s="2" t="s">
        <v>16</v>
      </c>
      <c r="D15" s="2">
        <v>3</v>
      </c>
      <c r="E15" s="2">
        <v>4</v>
      </c>
      <c r="F15" s="2">
        <v>1</v>
      </c>
      <c r="G15" s="2">
        <f>1/F16</f>
        <v>0.33333333333333331</v>
      </c>
      <c r="I15" s="1">
        <f t="shared" si="3"/>
        <v>1.9679896712654303</v>
      </c>
      <c r="J15" s="8">
        <f t="shared" si="4"/>
        <v>0.42936510708203141</v>
      </c>
      <c r="K15" s="9">
        <f t="shared" si="5"/>
        <v>0.4</v>
      </c>
      <c r="L15" s="20">
        <f t="shared" si="6"/>
        <v>1</v>
      </c>
      <c r="O15" s="4">
        <v>1.3606243086902228</v>
      </c>
      <c r="R15" s="1">
        <f>O15/J14</f>
        <v>4.4098040769011595</v>
      </c>
    </row>
    <row r="16" spans="1:24" x14ac:dyDescent="0.2">
      <c r="C16" s="2" t="s">
        <v>17</v>
      </c>
      <c r="D16" s="2">
        <v>1</v>
      </c>
      <c r="E16" s="2">
        <v>5</v>
      </c>
      <c r="F16" s="2">
        <v>3</v>
      </c>
      <c r="G16" s="2">
        <v>1</v>
      </c>
      <c r="I16" s="1">
        <f>SUM(I12:I15)</f>
        <v>4.5834876630751467</v>
      </c>
      <c r="J16" s="1"/>
      <c r="O16" s="4">
        <v>2.1078446804634359</v>
      </c>
      <c r="R16" s="1">
        <f>O16/J15</f>
        <v>4.9092128021030046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0.46105395574086389</v>
      </c>
      <c r="J21" s="8">
        <f>I21/I$26</f>
        <v>7.9389909617284052E-2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0.33333333333333331</v>
      </c>
      <c r="F22" s="2">
        <f>1/C25</f>
        <v>0.5</v>
      </c>
      <c r="G22" s="2">
        <f>1/C26</f>
        <v>0.5</v>
      </c>
      <c r="I22" s="1">
        <f t="shared" ref="I22:I25" si="7">GEOMEAN(C23:G23)</f>
        <v>0.63095734448019325</v>
      </c>
      <c r="J22" s="8">
        <f t="shared" ref="J22:J25" si="8">I22/I$26</f>
        <v>0.1086459533139722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0.25</v>
      </c>
      <c r="F23" s="2">
        <f>1/D25</f>
        <v>0.2</v>
      </c>
      <c r="G23" s="2">
        <f>1/D26</f>
        <v>0.5</v>
      </c>
      <c r="I23" s="1">
        <f t="shared" si="7"/>
        <v>1</v>
      </c>
      <c r="J23" s="8">
        <f t="shared" si="8"/>
        <v>0.17219223179576251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0.48383476118085522</v>
      </c>
      <c r="R23" s="1">
        <f>O23/J21</f>
        <v>6.0944112861859097</v>
      </c>
      <c r="T23" s="1">
        <f>AVERAGE(R23:R27)</f>
        <v>5.9142982600688763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3</v>
      </c>
      <c r="D24" s="2">
        <v>4</v>
      </c>
      <c r="E24" s="2">
        <v>1</v>
      </c>
      <c r="F24" s="2">
        <f>1/E25</f>
        <v>0.33333333333333331</v>
      </c>
      <c r="G24" s="2">
        <f>1/E26</f>
        <v>0.25</v>
      </c>
      <c r="I24" s="1">
        <f t="shared" si="7"/>
        <v>1.97435048583482</v>
      </c>
      <c r="J24" s="8">
        <f t="shared" si="8"/>
        <v>0.33996781650294561</v>
      </c>
      <c r="K24" s="9">
        <f t="shared" si="9"/>
        <v>0.3</v>
      </c>
      <c r="L24" s="20">
        <f t="shared" si="10"/>
        <v>1</v>
      </c>
      <c r="N24" t="s">
        <v>5</v>
      </c>
      <c r="O24" s="1">
        <v>0.68714925741765587</v>
      </c>
      <c r="Q24" t="s">
        <v>6</v>
      </c>
      <c r="R24" s="1">
        <f>O24/J22</f>
        <v>6.3246649917267224</v>
      </c>
      <c r="V24" s="1">
        <f>(T23-5)/(5-1)</f>
        <v>0.22857456501721907</v>
      </c>
      <c r="X24" s="1">
        <f>V24/1.12</f>
        <v>0.20408443305108842</v>
      </c>
    </row>
    <row r="25" spans="1:24" x14ac:dyDescent="0.2">
      <c r="B25" s="22" t="s">
        <v>22</v>
      </c>
      <c r="C25" s="2">
        <v>2</v>
      </c>
      <c r="D25" s="2">
        <v>5</v>
      </c>
      <c r="E25" s="2">
        <v>3</v>
      </c>
      <c r="F25" s="2">
        <v>1</v>
      </c>
      <c r="G25" s="2">
        <f>1/F26</f>
        <v>1</v>
      </c>
      <c r="I25" s="1">
        <f t="shared" si="7"/>
        <v>1.7411011265922482</v>
      </c>
      <c r="J25" s="8">
        <f t="shared" si="8"/>
        <v>0.29980408877003561</v>
      </c>
      <c r="K25" s="9">
        <f t="shared" si="9"/>
        <v>0.3</v>
      </c>
      <c r="L25" s="20">
        <f t="shared" si="10"/>
        <v>1</v>
      </c>
      <c r="O25" s="1">
        <v>1.0332194015969942</v>
      </c>
      <c r="R25" s="1">
        <f>O25/J23</f>
        <v>6.0003833554030326</v>
      </c>
    </row>
    <row r="26" spans="1:24" x14ac:dyDescent="0.2">
      <c r="B26" s="22" t="s">
        <v>23</v>
      </c>
      <c r="C26" s="2">
        <v>2</v>
      </c>
      <c r="D26" s="2">
        <v>2</v>
      </c>
      <c r="E26" s="2">
        <v>4</v>
      </c>
      <c r="F26" s="2">
        <v>1</v>
      </c>
      <c r="G26" s="2">
        <v>1</v>
      </c>
      <c r="H26" t="s">
        <v>30</v>
      </c>
      <c r="I26" s="1">
        <f>SUM(I21:I25)</f>
        <v>5.8074629126481252</v>
      </c>
      <c r="J26" s="1"/>
      <c r="O26" s="1">
        <v>1.8583581864646979</v>
      </c>
      <c r="R26" s="1">
        <f>O26/J24</f>
        <v>5.4662767951995139</v>
      </c>
    </row>
    <row r="27" spans="1:24" x14ac:dyDescent="0.2">
      <c r="B27" s="23"/>
      <c r="O27" s="1">
        <v>1.7046125583185439</v>
      </c>
      <c r="R27" s="5">
        <f>O27/J25</f>
        <v>5.6857548718292001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0.3701071724871533</v>
      </c>
      <c r="J34" s="8">
        <f>I34/I$39</f>
        <v>5.6574128940100325E-2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f>1/C37</f>
        <v>0.33333333333333331</v>
      </c>
      <c r="F35" s="2">
        <f>1/C38</f>
        <v>0.25</v>
      </c>
      <c r="G35" s="2">
        <f>1/C39</f>
        <v>0.25</v>
      </c>
      <c r="I35" s="1">
        <f t="shared" ref="I35:I38" si="11">GEOMEAN(C36:G36)</f>
        <v>0.49593441964128315</v>
      </c>
      <c r="J35" s="8">
        <f t="shared" ref="J35:J38" si="12">I35/I$39</f>
        <v>7.5807927779604586E-2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f>1/D37</f>
        <v>0.2</v>
      </c>
      <c r="F36" s="2">
        <f>1/D38</f>
        <v>0.2</v>
      </c>
      <c r="G36" s="2">
        <f>1/D39</f>
        <v>0.25</v>
      </c>
      <c r="I36" s="1">
        <f t="shared" si="11"/>
        <v>1.0456395525912732</v>
      </c>
      <c r="J36" s="8">
        <f t="shared" si="12"/>
        <v>0.15983518091701088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0.31206752242979319</v>
      </c>
      <c r="R36" s="1">
        <f>O36/J34</f>
        <v>5.5160817899680739</v>
      </c>
      <c r="T36" s="1">
        <f>AVERAGE(R36:R40)</f>
        <v>5.6691633024344537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5</v>
      </c>
      <c r="E37" s="2">
        <v>1</v>
      </c>
      <c r="F37" s="2">
        <f>1/E38</f>
        <v>0.25</v>
      </c>
      <c r="G37" s="2">
        <f>1/E39</f>
        <v>0.33333333333333331</v>
      </c>
      <c r="I37" s="1">
        <f t="shared" si="11"/>
        <v>1.9283850080052545</v>
      </c>
      <c r="J37" s="8">
        <f t="shared" si="12"/>
        <v>0.29477056971337806</v>
      </c>
      <c r="K37" s="9">
        <f t="shared" si="13"/>
        <v>0.3</v>
      </c>
      <c r="L37" s="20">
        <f t="shared" si="14"/>
        <v>2</v>
      </c>
      <c r="N37" t="s">
        <v>5</v>
      </c>
      <c r="O37" s="1">
        <v>0.43970451288845991</v>
      </c>
      <c r="Q37" t="s">
        <v>6</v>
      </c>
      <c r="R37" s="1">
        <f>O37/J35</f>
        <v>5.8002444568437115</v>
      </c>
      <c r="V37" s="1">
        <f>(T36-5)/(5-1)</f>
        <v>0.16729082560861341</v>
      </c>
      <c r="X37" s="1">
        <f>V37/1.12</f>
        <v>0.1493668085791191</v>
      </c>
    </row>
    <row r="38" spans="1:24" x14ac:dyDescent="0.2">
      <c r="B38" s="22" t="s">
        <v>28</v>
      </c>
      <c r="C38" s="2">
        <v>4</v>
      </c>
      <c r="D38" s="2">
        <v>5</v>
      </c>
      <c r="E38" s="2">
        <v>4</v>
      </c>
      <c r="F38" s="2">
        <v>1</v>
      </c>
      <c r="G38" s="2">
        <f>1/F39</f>
        <v>0.33333333333333331</v>
      </c>
      <c r="I38" s="1">
        <f t="shared" si="11"/>
        <v>2.7019200770412271</v>
      </c>
      <c r="J38" s="8">
        <f t="shared" si="12"/>
        <v>0.41301219264990607</v>
      </c>
      <c r="K38" s="9">
        <f t="shared" si="13"/>
        <v>0.4</v>
      </c>
      <c r="L38" s="20">
        <f t="shared" si="14"/>
        <v>1</v>
      </c>
      <c r="O38" s="1">
        <v>0.91996057994698122</v>
      </c>
      <c r="R38" s="1">
        <f>O38/J36</f>
        <v>5.7556826642855325</v>
      </c>
    </row>
    <row r="39" spans="1:24" x14ac:dyDescent="0.2">
      <c r="B39" s="22" t="s">
        <v>29</v>
      </c>
      <c r="C39" s="2">
        <v>4</v>
      </c>
      <c r="D39" s="2">
        <v>4</v>
      </c>
      <c r="E39" s="2">
        <v>3</v>
      </c>
      <c r="F39" s="2">
        <v>3</v>
      </c>
      <c r="G39" s="2">
        <v>1</v>
      </c>
      <c r="H39" t="s">
        <v>30</v>
      </c>
      <c r="I39" s="1">
        <f>SUM(I34:I38)</f>
        <v>6.5419862297661915</v>
      </c>
      <c r="J39" s="1"/>
      <c r="O39" s="1">
        <v>1.6771181789231477</v>
      </c>
      <c r="R39" s="1">
        <f>O39/J37</f>
        <v>5.6895713183100458</v>
      </c>
    </row>
    <row r="40" spans="1:24" x14ac:dyDescent="0.2">
      <c r="O40" s="1">
        <v>2.3063576714198928</v>
      </c>
      <c r="R40" s="5">
        <f>O40/J38</f>
        <v>5.584236282764901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FB61-56A2-1E4D-B817-B8E6BA0B8A66}">
  <sheetPr>
    <tabColor theme="9" tint="0.59999389629810485"/>
  </sheetPr>
  <dimension ref="A2:X57"/>
  <sheetViews>
    <sheetView topLeftCell="S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1.1006424162982089</v>
      </c>
      <c r="J3" s="8">
        <f>I3/I$6</f>
        <v>0.27968751142819759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v>4</v>
      </c>
      <c r="I4" s="1">
        <f t="shared" ref="I4:I5" si="0">GEOMEAN(D5:F5)</f>
        <v>2.4662120743304699</v>
      </c>
      <c r="J4" s="8">
        <f t="shared" ref="J4:J5" si="1">I4/I$6</f>
        <v>0.62669647063354295</v>
      </c>
      <c r="K4" s="9">
        <f t="shared" ref="K4:K5" si="2">ROUND(J4,1)</f>
        <v>0.6</v>
      </c>
      <c r="L4" s="20">
        <f>RANK(K4,K$3:K$5,0)</f>
        <v>1</v>
      </c>
      <c r="O4" s="1" cm="1">
        <f t="array" ref="O4:O6">MMULT(D4:F6,J3:J5)</f>
        <v>0.86305040672574951</v>
      </c>
      <c r="R4" s="1">
        <f>O4/J3</f>
        <v>3.0857666912571999</v>
      </c>
      <c r="T4" s="1">
        <f>AVERAGE(R4:R6)</f>
        <v>3.0857666912571999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v>5</v>
      </c>
      <c r="I5" s="1">
        <f t="shared" si="0"/>
        <v>0.36840314986403866</v>
      </c>
      <c r="J5" s="8">
        <f t="shared" si="1"/>
        <v>9.361601793825941E-2</v>
      </c>
      <c r="K5" s="9">
        <f t="shared" si="2"/>
        <v>0.1</v>
      </c>
      <c r="L5" s="20">
        <f>RANK(K5,K$3:K$5,0)</f>
        <v>3</v>
      </c>
      <c r="N5" t="s">
        <v>5</v>
      </c>
      <c r="O5" s="1">
        <v>1.9338390946094328</v>
      </c>
      <c r="Q5" t="s">
        <v>6</v>
      </c>
      <c r="R5" s="1">
        <f>O5/J4</f>
        <v>3.0857666912571999</v>
      </c>
      <c r="V5" s="1">
        <f>(T4-3)/(3-1)</f>
        <v>4.2883345628599967E-2</v>
      </c>
      <c r="X5" s="1">
        <f>V5/0.58</f>
        <v>7.3936802807930982E-2</v>
      </c>
    </row>
    <row r="6" spans="1:24" x14ac:dyDescent="0.2">
      <c r="C6" s="2" t="s">
        <v>4</v>
      </c>
      <c r="D6" s="2">
        <f>1/F4</f>
        <v>0.25</v>
      </c>
      <c r="E6" s="2">
        <f>1/F5</f>
        <v>0.2</v>
      </c>
      <c r="F6" s="2">
        <v>1</v>
      </c>
      <c r="I6" s="1">
        <f>SUM(I3:I5)</f>
        <v>3.9352576404927175</v>
      </c>
      <c r="J6" s="1"/>
      <c r="K6" s="1"/>
      <c r="L6" s="1"/>
      <c r="O6" s="1">
        <v>0.28887718992201739</v>
      </c>
      <c r="R6" s="1">
        <f>O6/J5</f>
        <v>3.0857666912571995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2.990697562442441</v>
      </c>
      <c r="J12" s="8">
        <f>I12/I$16</f>
        <v>0.56336346758194078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4</v>
      </c>
      <c r="I13" s="1">
        <f t="shared" ref="I13:I15" si="3">GEOMEAN(D14:G14)</f>
        <v>0.38609739509608965</v>
      </c>
      <c r="J13" s="8">
        <f t="shared" ref="J13:J15" si="4">I13/I$16</f>
        <v>7.2729910926883939E-2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2.382639508181061</v>
      </c>
      <c r="R13" s="1">
        <f>O13/J12</f>
        <v>4.2293113509965181</v>
      </c>
      <c r="T13" s="1">
        <f>AVERAGE(R13:R16)</f>
        <v>4.2518523967273252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f>1/E15</f>
        <v>0.33333333333333331</v>
      </c>
      <c r="G14" s="2">
        <f>1/E16</f>
        <v>0.33333333333333331</v>
      </c>
      <c r="I14" s="1">
        <f t="shared" si="3"/>
        <v>1.2247448713915889</v>
      </c>
      <c r="J14" s="8">
        <f t="shared" si="4"/>
        <v>0.2307075534200369</v>
      </c>
      <c r="K14" s="9">
        <f t="shared" si="5"/>
        <v>0.2</v>
      </c>
      <c r="L14" s="20">
        <f t="shared" si="6"/>
        <v>2</v>
      </c>
      <c r="N14" t="s">
        <v>5</v>
      </c>
      <c r="O14" s="4">
        <v>0.30670481160699714</v>
      </c>
      <c r="Q14" t="s">
        <v>6</v>
      </c>
      <c r="R14" s="1">
        <f>O14/J13</f>
        <v>4.2170381855043155</v>
      </c>
      <c r="V14" s="1">
        <f>(T13-4)/(4-1)</f>
        <v>8.3950798909108393E-2</v>
      </c>
      <c r="X14" s="1">
        <f>V14/0.9</f>
        <v>9.3278665454564882E-2</v>
      </c>
    </row>
    <row r="15" spans="1:24" x14ac:dyDescent="0.2">
      <c r="C15" s="2" t="s">
        <v>16</v>
      </c>
      <c r="D15" s="2">
        <f>1/F13</f>
        <v>0.25</v>
      </c>
      <c r="E15" s="2">
        <v>3</v>
      </c>
      <c r="F15" s="2">
        <v>1</v>
      </c>
      <c r="G15" s="2">
        <v>3</v>
      </c>
      <c r="I15" s="1">
        <f t="shared" si="3"/>
        <v>0.70710678118654757</v>
      </c>
      <c r="J15" s="8">
        <f t="shared" si="4"/>
        <v>0.13319906807113829</v>
      </c>
      <c r="K15" s="9">
        <f t="shared" si="5"/>
        <v>0.1</v>
      </c>
      <c r="L15" s="20">
        <f t="shared" si="6"/>
        <v>3</v>
      </c>
      <c r="O15" s="4">
        <v>0.98933535730958888</v>
      </c>
      <c r="R15" s="1">
        <f>O15/J14</f>
        <v>4.2882660001528379</v>
      </c>
    </row>
    <row r="16" spans="1:24" x14ac:dyDescent="0.2">
      <c r="C16" s="2" t="s">
        <v>17</v>
      </c>
      <c r="D16" s="2">
        <f>1/G13</f>
        <v>0.25</v>
      </c>
      <c r="E16" s="2">
        <v>3</v>
      </c>
      <c r="F16" s="2">
        <f>1/3</f>
        <v>0.33333333333333331</v>
      </c>
      <c r="G16" s="2">
        <v>1</v>
      </c>
      <c r="I16" s="1">
        <f>SUM(I12:I15)</f>
        <v>5.3086466101166678</v>
      </c>
      <c r="J16" s="1"/>
      <c r="O16" s="4">
        <v>0.56913218555395428</v>
      </c>
      <c r="R16" s="1">
        <f>O16/J15</f>
        <v>4.2727940502556292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3.6238983183884779</v>
      </c>
      <c r="J21" s="8">
        <f>I21/I$26</f>
        <v>0.51957147565250028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5</v>
      </c>
      <c r="F22" s="2">
        <v>5</v>
      </c>
      <c r="G22" s="2">
        <v>5</v>
      </c>
      <c r="I22" s="1">
        <f t="shared" ref="I22:I25" si="7">GEOMEAN(C23:G23)</f>
        <v>0.4065851364889782</v>
      </c>
      <c r="J22" s="8">
        <f t="shared" ref="J22:J25" si="8">I22/I$26</f>
        <v>5.8293589053539742E-2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f>1/D24</f>
        <v>0.33333333333333331</v>
      </c>
      <c r="F23" s="2">
        <f>1/D25</f>
        <v>0.33333333333333331</v>
      </c>
      <c r="G23" s="2">
        <f>1/D26</f>
        <v>0.5</v>
      </c>
      <c r="I23" s="1">
        <f t="shared" si="7"/>
        <v>0.86347197675331089</v>
      </c>
      <c r="J23" s="8">
        <f t="shared" si="8"/>
        <v>0.12379911623618739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2.921714097389998</v>
      </c>
      <c r="R23" s="1">
        <f>O23/J21</f>
        <v>5.623315047695379</v>
      </c>
      <c r="T23" s="1">
        <f>AVERAGE(R23:R27)</f>
        <v>5.928065636316143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</v>
      </c>
      <c r="D24" s="2">
        <v>3</v>
      </c>
      <c r="E24" s="2">
        <v>1</v>
      </c>
      <c r="F24" s="2">
        <v>4</v>
      </c>
      <c r="G24" s="2">
        <f>1/E26</f>
        <v>0.2</v>
      </c>
      <c r="I24" s="1">
        <f t="shared" si="7"/>
        <v>0.49593441964128315</v>
      </c>
      <c r="J24" s="8">
        <f t="shared" si="8"/>
        <v>7.1103920585297589E-2</v>
      </c>
      <c r="K24" s="9">
        <f t="shared" si="9"/>
        <v>0.1</v>
      </c>
      <c r="L24" s="20">
        <f t="shared" si="10"/>
        <v>3</v>
      </c>
      <c r="N24" t="s">
        <v>5</v>
      </c>
      <c r="O24" s="1">
        <v>0.34079151236077221</v>
      </c>
      <c r="Q24" t="s">
        <v>6</v>
      </c>
      <c r="R24" s="1">
        <f>O24/J22</f>
        <v>5.8461233541096993</v>
      </c>
      <c r="V24" s="1">
        <f>(T23-5)/(5-1)</f>
        <v>0.23201640907903576</v>
      </c>
      <c r="X24" s="1">
        <f>V24/1.12</f>
        <v>0.20715750810628192</v>
      </c>
    </row>
    <row r="25" spans="1:24" x14ac:dyDescent="0.2">
      <c r="B25" s="22" t="s">
        <v>22</v>
      </c>
      <c r="C25" s="2">
        <f>1/F22</f>
        <v>0.2</v>
      </c>
      <c r="D25" s="2">
        <v>3</v>
      </c>
      <c r="E25" s="2">
        <f>1/F24</f>
        <v>0.25</v>
      </c>
      <c r="F25" s="2">
        <v>1</v>
      </c>
      <c r="G25" s="2">
        <f>1/F26</f>
        <v>0.2</v>
      </c>
      <c r="I25" s="1">
        <f t="shared" si="7"/>
        <v>1.5848931924611136</v>
      </c>
      <c r="J25" s="8">
        <f t="shared" si="8"/>
        <v>0.22723189847247488</v>
      </c>
      <c r="K25" s="9">
        <f t="shared" si="9"/>
        <v>0.2</v>
      </c>
      <c r="L25" s="20">
        <f t="shared" si="10"/>
        <v>2</v>
      </c>
      <c r="O25" s="1">
        <v>0.73245624056299197</v>
      </c>
      <c r="R25" s="1">
        <f>O25/J23</f>
        <v>5.9164900593118261</v>
      </c>
    </row>
    <row r="26" spans="1:24" x14ac:dyDescent="0.2">
      <c r="B26" s="22" t="s">
        <v>23</v>
      </c>
      <c r="C26" s="2">
        <f>1/G22</f>
        <v>0.2</v>
      </c>
      <c r="D26" s="2">
        <v>2</v>
      </c>
      <c r="E26" s="2">
        <v>5</v>
      </c>
      <c r="F26" s="2">
        <v>5</v>
      </c>
      <c r="G26" s="2">
        <v>1</v>
      </c>
      <c r="H26" t="s">
        <v>30</v>
      </c>
      <c r="I26" s="1">
        <f>SUM(I21:I25)</f>
        <v>6.9747830437331642</v>
      </c>
      <c r="J26" s="1"/>
      <c r="O26" s="1">
        <v>0.42629514162995868</v>
      </c>
      <c r="R26" s="1">
        <f>O26/J24</f>
        <v>5.9953816627954728</v>
      </c>
    </row>
    <row r="27" spans="1:24" x14ac:dyDescent="0.2">
      <c r="B27" s="23"/>
      <c r="O27" s="1">
        <v>1.4222485558174791</v>
      </c>
      <c r="R27" s="5">
        <f>O27/J25</f>
        <v>6.2590180576683396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</v>
      </c>
      <c r="J34" s="8">
        <f>I34/I$39</f>
        <v>0.18412979575113347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5</v>
      </c>
      <c r="E35" s="2">
        <f>1/C37</f>
        <v>0.2</v>
      </c>
      <c r="F35" s="2">
        <f>1/C38</f>
        <v>0.2</v>
      </c>
      <c r="G35" s="2">
        <v>5</v>
      </c>
      <c r="I35" s="1">
        <f t="shared" ref="I35:I38" si="11">GEOMEAN(C36:G36)</f>
        <v>0.52530556088075342</v>
      </c>
      <c r="J35" s="8">
        <f t="shared" ref="J35:J38" si="12">I35/I$39</f>
        <v>9.6724405631907748E-2</v>
      </c>
      <c r="K35" s="9">
        <f t="shared" ref="K35:K38" si="13">ROUND(J35,1)</f>
        <v>0.1</v>
      </c>
      <c r="L35" s="20">
        <f t="shared" ref="L35:L38" si="14">RANK(K35,K$34:K$38,0)</f>
        <v>5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5</v>
      </c>
      <c r="F36" s="2">
        <f>1/D38</f>
        <v>0.2</v>
      </c>
      <c r="G36" s="2">
        <f>1/D39</f>
        <v>0.2</v>
      </c>
      <c r="I36" s="1">
        <f t="shared" si="11"/>
        <v>0.956352499790037</v>
      </c>
      <c r="J36" s="8">
        <f t="shared" si="12"/>
        <v>0.17609299045242544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2.4940741560337223</v>
      </c>
      <c r="R36" s="1">
        <f>O36/J34</f>
        <v>13.545195908459423</v>
      </c>
      <c r="T36" s="1">
        <f>AVERAGE(R36:R40)</f>
        <v>10.578147337923733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5</v>
      </c>
      <c r="D37" s="2">
        <f>1/E36</f>
        <v>0.2</v>
      </c>
      <c r="E37" s="2">
        <v>1</v>
      </c>
      <c r="F37" s="2">
        <v>4</v>
      </c>
      <c r="G37" s="2">
        <f>1/E39</f>
        <v>0.2</v>
      </c>
      <c r="I37" s="1">
        <f t="shared" si="11"/>
        <v>1.0456395525912732</v>
      </c>
      <c r="J37" s="8">
        <f t="shared" si="12"/>
        <v>0.19253339724793772</v>
      </c>
      <c r="K37" s="9">
        <f t="shared" si="13"/>
        <v>0.2</v>
      </c>
      <c r="L37" s="20">
        <f t="shared" si="14"/>
        <v>2</v>
      </c>
      <c r="N37" t="s">
        <v>5</v>
      </c>
      <c r="O37" s="1">
        <v>1.1226258786771683</v>
      </c>
      <c r="Q37" t="s">
        <v>6</v>
      </c>
      <c r="R37" s="1">
        <f>O37/J35</f>
        <v>11.60643863710477</v>
      </c>
      <c r="V37" s="1">
        <f>(T36-5)/(5-1)</f>
        <v>1.3945368344809332</v>
      </c>
      <c r="X37" s="1">
        <f>V37/1.12</f>
        <v>1.2451221736436904</v>
      </c>
    </row>
    <row r="38" spans="1:24" x14ac:dyDescent="0.2">
      <c r="B38" s="22" t="s">
        <v>28</v>
      </c>
      <c r="C38" s="2">
        <v>5</v>
      </c>
      <c r="D38" s="2">
        <v>5</v>
      </c>
      <c r="E38" s="2">
        <f>1/F37</f>
        <v>0.25</v>
      </c>
      <c r="F38" s="2">
        <v>1</v>
      </c>
      <c r="G38" s="2">
        <f>1/F39</f>
        <v>0.2</v>
      </c>
      <c r="I38" s="1">
        <f t="shared" si="11"/>
        <v>1.9036539387158786</v>
      </c>
      <c r="J38" s="8">
        <f t="shared" si="12"/>
        <v>0.3505194109165955</v>
      </c>
      <c r="K38" s="9">
        <f t="shared" si="13"/>
        <v>0.4</v>
      </c>
      <c r="L38" s="20">
        <f t="shared" si="14"/>
        <v>1</v>
      </c>
      <c r="O38" s="1">
        <v>1.9563243215095443</v>
      </c>
      <c r="R38" s="1">
        <f>O38/J36</f>
        <v>11.109609283613587</v>
      </c>
    </row>
    <row r="39" spans="1:24" x14ac:dyDescent="0.2">
      <c r="B39" s="22" t="s">
        <v>29</v>
      </c>
      <c r="C39" s="2">
        <f>1/G35</f>
        <v>0.2</v>
      </c>
      <c r="D39" s="2">
        <v>5</v>
      </c>
      <c r="E39" s="2">
        <v>5</v>
      </c>
      <c r="F39" s="2">
        <v>5</v>
      </c>
      <c r="G39" s="2">
        <v>1</v>
      </c>
      <c r="H39" t="s">
        <v>30</v>
      </c>
      <c r="I39" s="1">
        <f>SUM(I34:I38)</f>
        <v>5.4309515519779428</v>
      </c>
      <c r="J39" s="1"/>
      <c r="O39" s="1">
        <v>1.7109315339595692</v>
      </c>
      <c r="R39" s="1">
        <f>O39/J37</f>
        <v>8.8864142970286437</v>
      </c>
    </row>
    <row r="40" spans="1:24" x14ac:dyDescent="0.2">
      <c r="O40" s="1">
        <v>2.7140993367281769</v>
      </c>
      <c r="R40" s="5">
        <f>O40/J38</f>
        <v>7.7430785634122401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5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C0DA-40C4-BD4C-9255-7FB13F49547C}">
  <sheetPr>
    <tabColor theme="9" tint="0.59999389629810485"/>
  </sheetPr>
  <dimension ref="A2:X57"/>
  <sheetViews>
    <sheetView topLeftCell="T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0.36840314986403866</v>
      </c>
      <c r="J3" s="8">
        <f>I3/I$6</f>
        <v>8.7284046702375731E-2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0.2</v>
      </c>
      <c r="I4" s="1">
        <f t="shared" ref="I4:I5" si="0">GEOMEAN(D5:F5)</f>
        <v>0.92831776672255584</v>
      </c>
      <c r="J4" s="8">
        <f t="shared" ref="J4:J5" si="1">I4/I$6</f>
        <v>0.21994201552066076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0.28082433813793362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0.2</v>
      </c>
      <c r="I5" s="1">
        <f t="shared" si="0"/>
        <v>2.924017738212866</v>
      </c>
      <c r="J5" s="8">
        <f t="shared" si="1"/>
        <v>0.6927739377769635</v>
      </c>
      <c r="K5" s="9">
        <f t="shared" si="2"/>
        <v>0.7</v>
      </c>
      <c r="L5" s="20">
        <f>RANK(K5,K$3:K$5,0)</f>
        <v>1</v>
      </c>
      <c r="N5" t="s">
        <v>5</v>
      </c>
      <c r="O5" s="1">
        <v>0.70763298988555645</v>
      </c>
      <c r="Q5" t="s">
        <v>6</v>
      </c>
      <c r="R5" s="1">
        <f>O5/J4</f>
        <v>3.2173615769156365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v>5</v>
      </c>
      <c r="E6" s="2">
        <v>5</v>
      </c>
      <c r="F6" s="2">
        <v>1</v>
      </c>
      <c r="I6" s="1">
        <f>SUM(I3:I5)</f>
        <v>4.2207386547994608</v>
      </c>
      <c r="J6" s="1"/>
      <c r="K6" s="1"/>
      <c r="L6" s="1"/>
      <c r="O6" s="1">
        <v>2.228904248892146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0.35930411196308421</v>
      </c>
      <c r="J12" s="8">
        <f>I12/I$16</f>
        <v>7.6255229613614986E-2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0.25</v>
      </c>
      <c r="G13" s="2">
        <f>1/D16</f>
        <v>0.2</v>
      </c>
      <c r="I13" s="1">
        <f t="shared" ref="I13:I15" si="3">GEOMEAN(D14:G14)</f>
        <v>1.1066819197003217</v>
      </c>
      <c r="J13" s="8">
        <f t="shared" ref="J13:J15" si="4">I13/I$16</f>
        <v>0.23487146705589254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0.3058806897713125</v>
      </c>
      <c r="R13" s="1">
        <f>O13/J12</f>
        <v>4.0112749161101346</v>
      </c>
      <c r="T13" s="1">
        <f>AVERAGE(R13:R16)</f>
        <v>4.2835516487424865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0.5</v>
      </c>
      <c r="G14" s="2">
        <f>1/E16</f>
        <v>1</v>
      </c>
      <c r="I14" s="1">
        <f t="shared" si="3"/>
        <v>1.2778862084925449</v>
      </c>
      <c r="J14" s="8">
        <f t="shared" si="4"/>
        <v>0.27120620945936369</v>
      </c>
      <c r="K14" s="9">
        <f t="shared" si="5"/>
        <v>0.3</v>
      </c>
      <c r="L14" s="20">
        <f t="shared" si="6"/>
        <v>2</v>
      </c>
      <c r="N14" t="s">
        <v>5</v>
      </c>
      <c r="O14" s="4">
        <v>1.0169073544975482</v>
      </c>
      <c r="Q14" t="s">
        <v>6</v>
      </c>
      <c r="R14" s="1">
        <f>O14/J13</f>
        <v>4.3296334256538449</v>
      </c>
      <c r="V14" s="1">
        <f>(T13-4)/(4-1)</f>
        <v>9.4517216247495497E-2</v>
      </c>
      <c r="X14" s="1">
        <f>V14/0.9</f>
        <v>0.10501912916388388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0.33333333333333331</v>
      </c>
      <c r="I15" s="1">
        <f t="shared" si="3"/>
        <v>1.9679896712654303</v>
      </c>
      <c r="J15" s="8">
        <f t="shared" si="4"/>
        <v>0.41766709387112883</v>
      </c>
      <c r="K15" s="9">
        <f t="shared" si="5"/>
        <v>0.4</v>
      </c>
      <c r="L15" s="20">
        <f t="shared" si="6"/>
        <v>1</v>
      </c>
      <c r="O15" s="4">
        <v>1.1851924266493183</v>
      </c>
      <c r="R15" s="1">
        <f>O15/J14</f>
        <v>4.3700785059897465</v>
      </c>
    </row>
    <row r="16" spans="1:24" x14ac:dyDescent="0.2">
      <c r="C16" s="2" t="s">
        <v>17</v>
      </c>
      <c r="D16" s="2">
        <v>5</v>
      </c>
      <c r="E16" s="2">
        <v>1</v>
      </c>
      <c r="F16" s="2">
        <v>3</v>
      </c>
      <c r="G16" s="2">
        <v>1</v>
      </c>
      <c r="I16" s="1">
        <f>SUM(I12:I15)</f>
        <v>4.7118619114213809</v>
      </c>
      <c r="J16" s="1"/>
      <c r="O16" s="4">
        <v>1.8474333373731873</v>
      </c>
      <c r="R16" s="1">
        <f>O16/J15</f>
        <v>4.4232197472162191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0.50649568411211821</v>
      </c>
      <c r="J21" s="8">
        <f>I21/I$26</f>
        <v>9.0508686131016827E-2</v>
      </c>
      <c r="K21" s="9">
        <f>ROUND(J21,1)</f>
        <v>0.1</v>
      </c>
      <c r="L21" s="20">
        <f>RANK(K21,K$21:K$25,0)</f>
        <v>5</v>
      </c>
    </row>
    <row r="22" spans="1:24" x14ac:dyDescent="0.2">
      <c r="B22" s="22" t="s">
        <v>19</v>
      </c>
      <c r="C22" s="2">
        <v>1</v>
      </c>
      <c r="D22" s="2">
        <f>1/C23</f>
        <v>0.33333333333333331</v>
      </c>
      <c r="E22" s="2">
        <f>1/C24</f>
        <v>0.5</v>
      </c>
      <c r="F22" s="2">
        <f>1/C25</f>
        <v>1</v>
      </c>
      <c r="G22" s="2">
        <f>1/C26</f>
        <v>0.2</v>
      </c>
      <c r="I22" s="1">
        <f t="shared" ref="I22:I25" si="7">GEOMEAN(C23:G23)</f>
        <v>1</v>
      </c>
      <c r="J22" s="8">
        <f t="shared" ref="J22:J25" si="8">I22/I$26</f>
        <v>0.17869586843504429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3</v>
      </c>
      <c r="D23" s="2">
        <v>1</v>
      </c>
      <c r="E23" s="2">
        <f>1/D24</f>
        <v>0.33333333333333331</v>
      </c>
      <c r="F23" s="2">
        <f>1/D25</f>
        <v>1</v>
      </c>
      <c r="G23" s="2">
        <f>1/D26</f>
        <v>1</v>
      </c>
      <c r="I23" s="1">
        <f t="shared" si="7"/>
        <v>0.90288045144743434</v>
      </c>
      <c r="J23" s="8">
        <f t="shared" si="8"/>
        <v>0.16134100636442414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0.48759206135351535</v>
      </c>
      <c r="R23" s="1">
        <f>O23/J21</f>
        <v>5.3872405201827389</v>
      </c>
      <c r="T23" s="1">
        <f>AVERAGE(R23:R27)</f>
        <v>5.7754691164710117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3</v>
      </c>
      <c r="E24" s="2">
        <v>1</v>
      </c>
      <c r="F24" s="2">
        <f>1/E25</f>
        <v>0.5</v>
      </c>
      <c r="G24" s="2">
        <f>1/E26</f>
        <v>0.2</v>
      </c>
      <c r="I24" s="1">
        <f t="shared" si="7"/>
        <v>1</v>
      </c>
      <c r="J24" s="8">
        <f t="shared" si="8"/>
        <v>0.17869586843504429</v>
      </c>
      <c r="K24" s="9">
        <f t="shared" si="9"/>
        <v>0.2</v>
      </c>
      <c r="L24" s="20">
        <f t="shared" si="10"/>
        <v>2</v>
      </c>
      <c r="N24" t="s">
        <v>5</v>
      </c>
      <c r="O24" s="1">
        <v>1.0734567013524177</v>
      </c>
      <c r="Q24" t="s">
        <v>6</v>
      </c>
      <c r="R24" s="1">
        <f>O24/J22</f>
        <v>6.0071713507053897</v>
      </c>
      <c r="V24" s="1">
        <f>(T23-5)/(5-1)</f>
        <v>0.19386727911775292</v>
      </c>
      <c r="X24" s="1">
        <f>V24/1.12</f>
        <v>0.1730957849265651</v>
      </c>
    </row>
    <row r="25" spans="1:24" x14ac:dyDescent="0.2">
      <c r="B25" s="22" t="s">
        <v>22</v>
      </c>
      <c r="C25" s="2">
        <v>1</v>
      </c>
      <c r="D25" s="2">
        <v>1</v>
      </c>
      <c r="E25" s="2">
        <v>2</v>
      </c>
      <c r="F25" s="2">
        <v>1</v>
      </c>
      <c r="G25" s="2">
        <f>1/F26</f>
        <v>0.5</v>
      </c>
      <c r="I25" s="1">
        <f t="shared" si="7"/>
        <v>2.1867241478865562</v>
      </c>
      <c r="J25" s="8">
        <f t="shared" si="8"/>
        <v>0.39075857063447039</v>
      </c>
      <c r="K25" s="9">
        <f t="shared" si="9"/>
        <v>0.4</v>
      </c>
      <c r="L25" s="20">
        <f t="shared" si="10"/>
        <v>1</v>
      </c>
      <c r="O25" s="1">
        <v>1.045945632276007</v>
      </c>
      <c r="R25" s="1">
        <f>O25/J23</f>
        <v>6.4828257604487032</v>
      </c>
    </row>
    <row r="26" spans="1:24" x14ac:dyDescent="0.2">
      <c r="B26" s="22" t="s">
        <v>23</v>
      </c>
      <c r="C26" s="2">
        <v>5</v>
      </c>
      <c r="D26" s="2">
        <v>1</v>
      </c>
      <c r="E26" s="2">
        <v>5</v>
      </c>
      <c r="F26" s="2">
        <v>2</v>
      </c>
      <c r="G26" s="2">
        <v>1</v>
      </c>
      <c r="H26" t="s">
        <v>30</v>
      </c>
      <c r="I26" s="1">
        <f>SUM(I21:I25)</f>
        <v>5.5961002834461091</v>
      </c>
      <c r="J26" s="1"/>
      <c r="O26" s="1">
        <v>0.96596172104718891</v>
      </c>
      <c r="R26" s="1">
        <f>O26/J24</f>
        <v>5.4056186609502657</v>
      </c>
    </row>
    <row r="27" spans="1:24" x14ac:dyDescent="0.2">
      <c r="B27" s="23"/>
      <c r="O27" s="1">
        <v>2.1860946384168081</v>
      </c>
      <c r="R27" s="5">
        <f>O27/J25</f>
        <v>5.5944892900679575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0.38385194963737745</v>
      </c>
      <c r="J34" s="8">
        <f>I34/I$39</f>
        <v>6.2052687930146469E-2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0.33333333333333331</v>
      </c>
      <c r="F35" s="2">
        <f>1/C38</f>
        <v>0.25</v>
      </c>
      <c r="G35" s="2">
        <f>1/C39</f>
        <v>0.2</v>
      </c>
      <c r="I35" s="1">
        <f t="shared" ref="I35:I38" si="11">GEOMEAN(C36:G36)</f>
        <v>0.6597539553864471</v>
      </c>
      <c r="J35" s="8">
        <f t="shared" ref="J35:J38" si="12">I35/I$39</f>
        <v>0.10665441804568213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0.5</v>
      </c>
      <c r="F36" s="2">
        <f>1/D38</f>
        <v>0.25</v>
      </c>
      <c r="G36" s="2">
        <f>1/D39</f>
        <v>0.5</v>
      </c>
      <c r="I36" s="1">
        <f t="shared" si="11"/>
        <v>0.87055056329612412</v>
      </c>
      <c r="J36" s="8">
        <f t="shared" si="12"/>
        <v>0.14073134833015691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0.31897226827671382</v>
      </c>
      <c r="R36" s="1">
        <f>O36/J34</f>
        <v>5.1403457113056108</v>
      </c>
      <c r="T36" s="1">
        <f>AVERAGE(R36:R40)</f>
        <v>5.1807495567372559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2</v>
      </c>
      <c r="E37" s="2">
        <v>1</v>
      </c>
      <c r="F37" s="2">
        <f>1/E38</f>
        <v>0.25</v>
      </c>
      <c r="G37" s="2">
        <f>1/E39</f>
        <v>0.33333333333333331</v>
      </c>
      <c r="I37" s="1">
        <f t="shared" si="11"/>
        <v>2.2973967099940702</v>
      </c>
      <c r="J37" s="8">
        <f t="shared" si="12"/>
        <v>0.37139225483075555</v>
      </c>
      <c r="K37" s="9">
        <f t="shared" si="13"/>
        <v>0.4</v>
      </c>
      <c r="L37" s="20">
        <f t="shared" si="14"/>
        <v>1</v>
      </c>
      <c r="N37" t="s">
        <v>5</v>
      </c>
      <c r="O37" s="1">
        <v>0.55355817721037193</v>
      </c>
      <c r="Q37" t="s">
        <v>6</v>
      </c>
      <c r="R37" s="1">
        <f>O37/J35</f>
        <v>5.1902039067267927</v>
      </c>
      <c r="V37" s="1">
        <f>(T36-5)/(5-1)</f>
        <v>4.5187389184313975E-2</v>
      </c>
      <c r="X37" s="1">
        <f>V37/1.12</f>
        <v>4.0345883200280333E-2</v>
      </c>
    </row>
    <row r="38" spans="1:24" x14ac:dyDescent="0.2">
      <c r="B38" s="22" t="s">
        <v>28</v>
      </c>
      <c r="C38" s="2">
        <v>4</v>
      </c>
      <c r="D38" s="2">
        <v>4</v>
      </c>
      <c r="E38" s="2">
        <v>4</v>
      </c>
      <c r="F38" s="2">
        <v>1</v>
      </c>
      <c r="G38" s="2">
        <f>1/F39</f>
        <v>1</v>
      </c>
      <c r="I38" s="1">
        <f t="shared" si="11"/>
        <v>1.97435048583482</v>
      </c>
      <c r="J38" s="8">
        <f t="shared" si="12"/>
        <v>0.31916929086325896</v>
      </c>
      <c r="K38" s="9">
        <f t="shared" si="13"/>
        <v>0.3</v>
      </c>
      <c r="L38" s="20">
        <f t="shared" si="14"/>
        <v>2</v>
      </c>
      <c r="O38" s="1">
        <v>0.73943607554073576</v>
      </c>
      <c r="R38" s="1">
        <f>O38/J36</f>
        <v>5.2542385496514434</v>
      </c>
    </row>
    <row r="39" spans="1:24" x14ac:dyDescent="0.2">
      <c r="B39" s="22" t="s">
        <v>29</v>
      </c>
      <c r="C39" s="2">
        <v>5</v>
      </c>
      <c r="D39" s="2">
        <v>2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6.1859036641488387</v>
      </c>
      <c r="J39" s="1"/>
      <c r="O39" s="1">
        <v>1.9283153629179566</v>
      </c>
      <c r="R39" s="1">
        <f>O39/J37</f>
        <v>5.1921259472594414</v>
      </c>
    </row>
    <row r="40" spans="1:24" x14ac:dyDescent="0.2">
      <c r="O40" s="1">
        <v>1.6363278664265817</v>
      </c>
      <c r="R40" s="5">
        <f>O40/J38</f>
        <v>5.1268336687429938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5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2730-10E7-D24D-B780-F13549E102F1}">
  <sheetPr>
    <tabColor theme="9" tint="0.59999389629810485"/>
  </sheetPr>
  <dimension ref="A2:X57"/>
  <sheetViews>
    <sheetView topLeftCell="T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0.40548013303822666</v>
      </c>
      <c r="J3" s="8">
        <f>I3/I$6</f>
        <v>0.11044908447462347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0.33333333333333331</v>
      </c>
      <c r="I4" s="1">
        <f t="shared" ref="I4:I5" si="0">GEOMEAN(D5:F5)</f>
        <v>1.1856311014966876</v>
      </c>
      <c r="J4" s="8">
        <f t="shared" ref="J4:J5" si="1">I4/I$6</f>
        <v>0.32295508217317032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0.36390537869332629</v>
      </c>
      <c r="R4" s="1">
        <f>O4/J3</f>
        <v>3.2947794943192705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0.33333333333333331</v>
      </c>
      <c r="I5" s="1">
        <f t="shared" si="0"/>
        <v>2.0800838230519041</v>
      </c>
      <c r="J5" s="8">
        <f t="shared" si="1"/>
        <v>0.5665958333522062</v>
      </c>
      <c r="K5" s="9">
        <f t="shared" si="2"/>
        <v>0.6</v>
      </c>
      <c r="L5" s="20">
        <f>RANK(K5,K$3:K$5,0)</f>
        <v>1</v>
      </c>
      <c r="N5" t="s">
        <v>5</v>
      </c>
      <c r="O5" s="1">
        <v>1.0640657823303563</v>
      </c>
      <c r="Q5" t="s">
        <v>6</v>
      </c>
      <c r="R5" s="1">
        <f>O5/J4</f>
        <v>3.2947794943192696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v>3</v>
      </c>
      <c r="E6" s="2">
        <v>3</v>
      </c>
      <c r="F6" s="2">
        <v>1</v>
      </c>
      <c r="I6" s="1">
        <f>SUM(I3:I5)</f>
        <v>3.6711950575868184</v>
      </c>
      <c r="J6" s="1"/>
      <c r="K6" s="1"/>
      <c r="L6" s="1"/>
      <c r="O6" s="1">
        <v>1.8668083332955874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0.35930411196308421</v>
      </c>
      <c r="J12" s="8">
        <f>I12/I$16</f>
        <v>7.3627474862466763E-2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0.33333333333333331</v>
      </c>
      <c r="G13" s="2">
        <f>1/D16</f>
        <v>0.2</v>
      </c>
      <c r="I13" s="1">
        <f t="shared" ref="I13:I15" si="3">GEOMEAN(D14:G14)</f>
        <v>0.8408964152537145</v>
      </c>
      <c r="J13" s="8">
        <f t="shared" ref="J13:J15" si="4">I13/I$16</f>
        <v>0.17231386342272748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0.31027930468560194</v>
      </c>
      <c r="R13" s="1">
        <f>O13/J12</f>
        <v>4.2141782706142177</v>
      </c>
      <c r="T13" s="1">
        <f>AVERAGE(R13:R16)</f>
        <v>4.1943222488054186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1.5650845800732873</v>
      </c>
      <c r="J14" s="8">
        <f t="shared" si="4"/>
        <v>0.32071223718369146</v>
      </c>
      <c r="K14" s="9">
        <f t="shared" si="5"/>
        <v>0.3</v>
      </c>
      <c r="L14" s="20">
        <f t="shared" si="6"/>
        <v>2</v>
      </c>
      <c r="N14" t="s">
        <v>5</v>
      </c>
      <c r="O14" s="4">
        <v>0.73551648759721888</v>
      </c>
      <c r="Q14" t="s">
        <v>6</v>
      </c>
      <c r="R14" s="1">
        <f>O14/J13</f>
        <v>4.2684695995285038</v>
      </c>
      <c r="V14" s="1">
        <f>(T13-4)/(4-1)</f>
        <v>6.4774082935139532E-2</v>
      </c>
      <c r="X14" s="1">
        <f>V14/0.9</f>
        <v>7.1971203261266145E-2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1</v>
      </c>
      <c r="I15" s="1">
        <f t="shared" si="3"/>
        <v>2.1147425268811282</v>
      </c>
      <c r="J15" s="8">
        <f t="shared" si="4"/>
        <v>0.43334642453111427</v>
      </c>
      <c r="K15" s="9">
        <f t="shared" si="5"/>
        <v>0.4</v>
      </c>
      <c r="L15" s="20">
        <f t="shared" si="6"/>
        <v>1</v>
      </c>
      <c r="O15" s="4">
        <v>1.3195688131476611</v>
      </c>
      <c r="R15" s="1">
        <f>O15/J14</f>
        <v>4.1144947406290067</v>
      </c>
    </row>
    <row r="16" spans="1:24" x14ac:dyDescent="0.2">
      <c r="C16" s="2" t="s">
        <v>17</v>
      </c>
      <c r="D16" s="2">
        <v>5</v>
      </c>
      <c r="E16" s="2">
        <v>4</v>
      </c>
      <c r="F16" s="2">
        <v>1</v>
      </c>
      <c r="G16" s="2">
        <v>1</v>
      </c>
      <c r="I16" s="1">
        <f>SUM(I12:I15)</f>
        <v>4.8800276341712143</v>
      </c>
      <c r="J16" s="1"/>
      <c r="O16" s="4">
        <v>1.8114514897180496</v>
      </c>
      <c r="R16" s="1">
        <f>O16/J15</f>
        <v>4.180146384449948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0.54928027165305893</v>
      </c>
      <c r="J21" s="8">
        <f>I21/I$26</f>
        <v>9.1911273788745987E-2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1/C24</f>
        <v>1</v>
      </c>
      <c r="F22" s="2">
        <f>1/C25</f>
        <v>0.5</v>
      </c>
      <c r="G22" s="2">
        <f>1/C26</f>
        <v>0.2</v>
      </c>
      <c r="I22" s="1">
        <f t="shared" ref="I22:I25" si="7">GEOMEAN(C23:G23)</f>
        <v>0.54928027165305893</v>
      </c>
      <c r="J22" s="8">
        <f t="shared" ref="J22:J25" si="8">I22/I$26</f>
        <v>9.1911273788745987E-2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0.5</v>
      </c>
      <c r="F23" s="2">
        <f>1/D25</f>
        <v>0.25</v>
      </c>
      <c r="G23" s="2">
        <f>1/D26</f>
        <v>0.2</v>
      </c>
      <c r="I23" s="1">
        <f t="shared" si="7"/>
        <v>0.8027415617602307</v>
      </c>
      <c r="J23" s="8">
        <f t="shared" si="8"/>
        <v>0.13432304648864632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0.50334554868867976</v>
      </c>
      <c r="R23" s="1">
        <f>O23/J21</f>
        <v>5.4764288203163991</v>
      </c>
      <c r="T23" s="1">
        <f>AVERAGE(R23:R27)</f>
        <v>5.2700260476632899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2</v>
      </c>
      <c r="E24" s="2">
        <v>1</v>
      </c>
      <c r="F24" s="2">
        <f>1/E25</f>
        <v>0.33333333333333331</v>
      </c>
      <c r="G24" s="2">
        <f>1/E26</f>
        <v>0.5</v>
      </c>
      <c r="I24" s="1">
        <f t="shared" si="7"/>
        <v>1.8881750225898042</v>
      </c>
      <c r="J24" s="8">
        <f t="shared" si="8"/>
        <v>0.3159490344338069</v>
      </c>
      <c r="K24" s="9">
        <f t="shared" si="9"/>
        <v>0.3</v>
      </c>
      <c r="L24" s="20">
        <f t="shared" si="10"/>
        <v>2</v>
      </c>
      <c r="N24" t="s">
        <v>5</v>
      </c>
      <c r="O24" s="1">
        <v>0.49506367751902386</v>
      </c>
      <c r="Q24" t="s">
        <v>6</v>
      </c>
      <c r="R24" s="1">
        <f>O24/J22</f>
        <v>5.3863215807116971</v>
      </c>
      <c r="V24" s="1">
        <f>(T23-5)/(5-1)</f>
        <v>6.7506511915822465E-2</v>
      </c>
      <c r="X24" s="1">
        <f>V24/1.12</f>
        <v>6.0273671353412911E-2</v>
      </c>
    </row>
    <row r="25" spans="1:24" x14ac:dyDescent="0.2">
      <c r="B25" s="22" t="s">
        <v>22</v>
      </c>
      <c r="C25" s="2">
        <v>2</v>
      </c>
      <c r="D25" s="2">
        <v>4</v>
      </c>
      <c r="E25" s="2">
        <v>3</v>
      </c>
      <c r="F25" s="2">
        <v>1</v>
      </c>
      <c r="G25" s="2">
        <f>1/F26</f>
        <v>1</v>
      </c>
      <c r="I25" s="1">
        <f t="shared" si="7"/>
        <v>2.1867241478865562</v>
      </c>
      <c r="J25" s="8">
        <f t="shared" si="8"/>
        <v>0.36590537150005475</v>
      </c>
      <c r="K25" s="9">
        <f t="shared" si="9"/>
        <v>0.4</v>
      </c>
      <c r="L25" s="20">
        <f t="shared" si="10"/>
        <v>1</v>
      </c>
      <c r="O25" s="1">
        <v>0.69832589841618065</v>
      </c>
      <c r="R25" s="1">
        <f>O25/J23</f>
        <v>5.1988539321523408</v>
      </c>
    </row>
    <row r="26" spans="1:24" x14ac:dyDescent="0.2">
      <c r="B26" s="22" t="s">
        <v>23</v>
      </c>
      <c r="C26" s="2">
        <v>5</v>
      </c>
      <c r="D26" s="2">
        <v>5</v>
      </c>
      <c r="E26" s="2">
        <v>2</v>
      </c>
      <c r="F26" s="2">
        <v>1</v>
      </c>
      <c r="G26" s="2">
        <v>1</v>
      </c>
      <c r="H26" t="s">
        <v>30</v>
      </c>
      <c r="I26" s="1">
        <f>SUM(I21:I25)</f>
        <v>5.9762012755427092</v>
      </c>
      <c r="J26" s="1"/>
      <c r="O26" s="1">
        <v>1.6362911881322764</v>
      </c>
      <c r="R26" s="1">
        <f>O26/J24</f>
        <v>5.1789719537031491</v>
      </c>
    </row>
    <row r="27" spans="1:24" x14ac:dyDescent="0.2">
      <c r="B27" s="23"/>
      <c r="O27" s="1">
        <v>1.8696132367986142</v>
      </c>
      <c r="R27" s="5">
        <f>O27/J25</f>
        <v>5.1095539514328623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0.43527528164806206</v>
      </c>
      <c r="J34" s="8">
        <f>I34/I$39</f>
        <v>7.6973338001044972E-2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0.25</v>
      </c>
      <c r="F35" s="2">
        <f>1/C38</f>
        <v>0.5</v>
      </c>
      <c r="G35" s="2">
        <f>1/C39</f>
        <v>0.5</v>
      </c>
      <c r="I35" s="1">
        <f t="shared" ref="I35:I38" si="11">GEOMEAN(C36:G36)</f>
        <v>0.8027415617602307</v>
      </c>
      <c r="J35" s="8">
        <f t="shared" ref="J35:J38" si="12">I35/I$39</f>
        <v>0.14195544788784137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0.33333333333333331</v>
      </c>
      <c r="F36" s="2">
        <f>1/D38</f>
        <v>1</v>
      </c>
      <c r="G36" s="2">
        <f>1/D39</f>
        <v>0.25</v>
      </c>
      <c r="I36" s="1">
        <f t="shared" si="11"/>
        <v>1.0371372893366482</v>
      </c>
      <c r="J36" s="8">
        <f t="shared" si="12"/>
        <v>0.18340558835166013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0.45714640994064715</v>
      </c>
      <c r="R36" s="1">
        <f>O36/J34</f>
        <v>5.9390228072795939</v>
      </c>
      <c r="T36" s="1">
        <f>AVERAGE(R36:R40)</f>
        <v>6.0529855933997583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4</v>
      </c>
      <c r="D37" s="2">
        <v>3</v>
      </c>
      <c r="E37" s="2">
        <v>1</v>
      </c>
      <c r="F37" s="2">
        <f>1/E38</f>
        <v>0.2</v>
      </c>
      <c r="G37" s="2">
        <f>1/E39</f>
        <v>0.5</v>
      </c>
      <c r="I37" s="1">
        <f t="shared" si="11"/>
        <v>1.3797296614612149</v>
      </c>
      <c r="J37" s="8">
        <f t="shared" si="12"/>
        <v>0.24398903879772904</v>
      </c>
      <c r="K37" s="9">
        <f t="shared" si="13"/>
        <v>0.2</v>
      </c>
      <c r="L37" s="20">
        <f t="shared" si="14"/>
        <v>2</v>
      </c>
      <c r="N37" t="s">
        <v>5</v>
      </c>
      <c r="O37" s="1">
        <v>0.84339218154740148</v>
      </c>
      <c r="Q37" t="s">
        <v>6</v>
      </c>
      <c r="R37" s="1">
        <f>O37/J35</f>
        <v>5.9412456097758461</v>
      </c>
      <c r="V37" s="1">
        <f>(T36-5)/(5-1)</f>
        <v>0.26324639834993957</v>
      </c>
      <c r="X37" s="1">
        <f>V37/1.12</f>
        <v>0.23504142709816031</v>
      </c>
    </row>
    <row r="38" spans="1:24" x14ac:dyDescent="0.2">
      <c r="B38" s="22" t="s">
        <v>28</v>
      </c>
      <c r="C38" s="2">
        <v>2</v>
      </c>
      <c r="D38" s="2">
        <v>1</v>
      </c>
      <c r="E38" s="2">
        <v>5</v>
      </c>
      <c r="F38" s="2">
        <v>1</v>
      </c>
      <c r="G38" s="2">
        <f>1/E39</f>
        <v>0.5</v>
      </c>
      <c r="I38" s="1">
        <f t="shared" si="11"/>
        <v>2</v>
      </c>
      <c r="J38" s="8">
        <f t="shared" si="12"/>
        <v>0.35367658696172449</v>
      </c>
      <c r="K38" s="9">
        <f t="shared" si="13"/>
        <v>0.4</v>
      </c>
      <c r="L38" s="20">
        <f t="shared" si="14"/>
        <v>1</v>
      </c>
      <c r="O38" s="1">
        <v>1.142801385259772</v>
      </c>
      <c r="R38" s="1">
        <f>O38/J36</f>
        <v>6.231006347901328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2</v>
      </c>
      <c r="G39" s="2">
        <v>1</v>
      </c>
      <c r="H39" t="s">
        <v>30</v>
      </c>
      <c r="I39" s="1">
        <f>SUM(I34:I38)</f>
        <v>5.6548837942061558</v>
      </c>
      <c r="J39" s="1"/>
      <c r="O39" s="1">
        <v>1.6337573979268232</v>
      </c>
      <c r="R39" s="1">
        <f>O39/J37</f>
        <v>6.6960278460756388</v>
      </c>
    </row>
    <row r="40" spans="1:24" x14ac:dyDescent="0.2">
      <c r="O40" s="1">
        <v>1.9302343088139582</v>
      </c>
      <c r="R40" s="5">
        <f>O40/J38</f>
        <v>5.4576253559663863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0D68-FE89-9244-8462-C9D6C0DD2EBC}">
  <sheetPr>
    <tabColor theme="9" tint="0.59999389629810485"/>
  </sheetPr>
  <dimension ref="A2:X57"/>
  <sheetViews>
    <sheetView topLeftCell="Q13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1.0772173450159419</v>
      </c>
      <c r="J3" s="8">
        <f>I3/I$6</f>
        <v>0.26059838584479234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v>5</v>
      </c>
      <c r="I4" s="1">
        <f t="shared" ref="I4:I5" si="0">GEOMEAN(D5:F5)</f>
        <v>2.7144176165949068</v>
      </c>
      <c r="J4" s="8">
        <f t="shared" ref="J4:J5" si="1">I4/I$6</f>
        <v>0.65666678378896004</v>
      </c>
      <c r="K4" s="9">
        <f t="shared" ref="K4:K5" si="2">ROUND(J4,1)</f>
        <v>0.7</v>
      </c>
      <c r="L4" s="20">
        <f>RANK(K4,K$3:K$5,0)</f>
        <v>1</v>
      </c>
      <c r="O4" s="1" cm="1">
        <f t="array" ref="O4:O6">MMULT(D4:F6,J3:J5)</f>
        <v>0.83843923362327044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v>5</v>
      </c>
      <c r="I5" s="1">
        <f t="shared" si="0"/>
        <v>0.3419951893353394</v>
      </c>
      <c r="J5" s="8">
        <f t="shared" si="1"/>
        <v>8.2734830366247611E-2</v>
      </c>
      <c r="K5" s="9">
        <f t="shared" si="2"/>
        <v>0.1</v>
      </c>
      <c r="L5" s="20">
        <f>RANK(K5,K$3:K$5,0)</f>
        <v>3</v>
      </c>
      <c r="N5" t="s">
        <v>5</v>
      </c>
      <c r="O5" s="1">
        <v>2.1127344789993674</v>
      </c>
      <c r="Q5" t="s">
        <v>6</v>
      </c>
      <c r="R5" s="1">
        <f>O5/J4</f>
        <v>3.2173615769156361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f>1/F4</f>
        <v>0.2</v>
      </c>
      <c r="E6" s="2">
        <f>1/F5</f>
        <v>0.2</v>
      </c>
      <c r="F6" s="2">
        <v>1</v>
      </c>
      <c r="I6" s="1">
        <f>SUM(I3:I5)</f>
        <v>4.1336301509461881</v>
      </c>
      <c r="J6" s="1"/>
      <c r="K6" s="1"/>
      <c r="L6" s="1"/>
      <c r="O6" s="1">
        <v>0.26618786429299807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0.66874030497642201</v>
      </c>
      <c r="J12" s="8">
        <f>I12/I$16</f>
        <v>0.12034561706222274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</v>
      </c>
      <c r="G13" s="2">
        <v>3</v>
      </c>
      <c r="I13" s="1">
        <f t="shared" ref="I13:I15" si="3">GEOMEAN(D14:G14)</f>
        <v>1.158292185288269</v>
      </c>
      <c r="J13" s="8">
        <f t="shared" ref="J13:J15" si="4">I13/I$16</f>
        <v>0.20844472321999777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0.51861753175110925</v>
      </c>
      <c r="R13" s="1">
        <f>O13/J12</f>
        <v>4.3094010767585038</v>
      </c>
      <c r="T13" s="1">
        <f>AVERAGE(R13:R16)</f>
        <v>4.3094010767585029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0.2</v>
      </c>
      <c r="G14" s="2">
        <v>3</v>
      </c>
      <c r="I14" s="1">
        <f t="shared" si="3"/>
        <v>3.34370152488211</v>
      </c>
      <c r="J14" s="8">
        <f t="shared" si="4"/>
        <v>0.60172808531111366</v>
      </c>
      <c r="K14" s="9">
        <f t="shared" si="5"/>
        <v>0.6</v>
      </c>
      <c r="L14" s="20">
        <f t="shared" si="6"/>
        <v>1</v>
      </c>
      <c r="N14" t="s">
        <v>5</v>
      </c>
      <c r="O14" s="4">
        <v>0.89827191468888645</v>
      </c>
      <c r="Q14" t="s">
        <v>6</v>
      </c>
      <c r="R14" s="1">
        <f>O14/J13</f>
        <v>4.3094010767585029</v>
      </c>
      <c r="V14" s="1">
        <f>(T13-4)/(4-1)</f>
        <v>0.10313369225283431</v>
      </c>
      <c r="X14" s="1">
        <f>V14/0.9</f>
        <v>0.11459299139203812</v>
      </c>
    </row>
    <row r="15" spans="1:24" x14ac:dyDescent="0.2">
      <c r="C15" s="2" t="s">
        <v>16</v>
      </c>
      <c r="D15" s="2">
        <v>5</v>
      </c>
      <c r="E15" s="2">
        <v>5</v>
      </c>
      <c r="F15" s="2">
        <v>1</v>
      </c>
      <c r="G15" s="2">
        <v>5</v>
      </c>
      <c r="I15" s="1">
        <f t="shared" si="3"/>
        <v>0.3860973950960897</v>
      </c>
      <c r="J15" s="8">
        <f t="shared" si="4"/>
        <v>6.9481574406665927E-2</v>
      </c>
      <c r="K15" s="9">
        <f t="shared" si="5"/>
        <v>0.1</v>
      </c>
      <c r="L15" s="20">
        <f t="shared" si="6"/>
        <v>3</v>
      </c>
      <c r="O15" s="4">
        <v>2.5930876587555458</v>
      </c>
      <c r="R15" s="1">
        <f>O15/J14</f>
        <v>4.3094010767585038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0.33333333333333331</v>
      </c>
      <c r="F16" s="2">
        <f>1/G15</f>
        <v>0.2</v>
      </c>
      <c r="G16" s="2">
        <v>1</v>
      </c>
      <c r="I16" s="1">
        <f>SUM(I12:I15)</f>
        <v>5.5568314102428902</v>
      </c>
      <c r="J16" s="1"/>
      <c r="O16" s="4">
        <v>0.29942397156296213</v>
      </c>
      <c r="R16" s="1">
        <f>O16/J15</f>
        <v>4.309401076758502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1.97435048583482</v>
      </c>
      <c r="J21" s="8">
        <f>I21/I$26</f>
        <v>0.36111300033716653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4</v>
      </c>
      <c r="F22" s="2">
        <v>3</v>
      </c>
      <c r="G22" s="2">
        <f>1/C26</f>
        <v>0.5</v>
      </c>
      <c r="I22" s="1">
        <f t="shared" ref="I22:I25" si="7">GEOMEAN(C23:G23)</f>
        <v>1</v>
      </c>
      <c r="J22" s="8">
        <f t="shared" ref="J22:J25" si="8">I22/I$26</f>
        <v>0.18290217614755272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f>1/D24</f>
        <v>0.33333333333333331</v>
      </c>
      <c r="F23" s="2">
        <v>5</v>
      </c>
      <c r="G23" s="2">
        <v>3</v>
      </c>
      <c r="I23" s="1">
        <f t="shared" si="7"/>
        <v>1.0456395525912732</v>
      </c>
      <c r="J23" s="8">
        <f t="shared" si="8"/>
        <v>0.19124974963489727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2.4131892421234622</v>
      </c>
      <c r="R23" s="1">
        <f>O23/J21</f>
        <v>6.6826429396623732</v>
      </c>
      <c r="T23" s="1">
        <f>AVERAGE(R23:R27)</f>
        <v>7.6998355966371319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v>3</v>
      </c>
      <c r="E24" s="2">
        <v>1</v>
      </c>
      <c r="F24" s="2">
        <v>5</v>
      </c>
      <c r="G24" s="2">
        <f>1/3</f>
        <v>0.33333333333333331</v>
      </c>
      <c r="I24" s="1">
        <f t="shared" si="7"/>
        <v>0.52530556088075342</v>
      </c>
      <c r="J24" s="8">
        <f t="shared" si="8"/>
        <v>9.6079530227500543E-2</v>
      </c>
      <c r="K24" s="9">
        <f t="shared" si="9"/>
        <v>0.1</v>
      </c>
      <c r="L24" s="20">
        <f t="shared" si="10"/>
        <v>5</v>
      </c>
      <c r="N24" t="s">
        <v>5</v>
      </c>
      <c r="O24" s="1">
        <v>1.3052389748561033</v>
      </c>
      <c r="Q24" t="s">
        <v>6</v>
      </c>
      <c r="R24" s="1">
        <f>O24/J22</f>
        <v>7.1362681535463386</v>
      </c>
      <c r="V24" s="1">
        <f>(T23-5)/(5-1)</f>
        <v>0.67495889915928298</v>
      </c>
      <c r="X24" s="1">
        <f>V24/1.12</f>
        <v>0.60264187424935978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</v>
      </c>
      <c r="E25" s="2">
        <f>1/5</f>
        <v>0.2</v>
      </c>
      <c r="F25" s="2">
        <v>1</v>
      </c>
      <c r="G25" s="2">
        <v>3</v>
      </c>
      <c r="I25" s="1">
        <f t="shared" si="7"/>
        <v>0.92210791148172777</v>
      </c>
      <c r="J25" s="8">
        <f t="shared" si="8"/>
        <v>0.16865554365288293</v>
      </c>
      <c r="K25" s="9">
        <f t="shared" si="9"/>
        <v>0.2</v>
      </c>
      <c r="L25" s="20">
        <f t="shared" si="10"/>
        <v>2</v>
      </c>
      <c r="O25" s="1">
        <v>1.3668506938503109</v>
      </c>
      <c r="R25" s="1">
        <f>O25/J23</f>
        <v>7.1469410886010492</v>
      </c>
    </row>
    <row r="26" spans="1:24" x14ac:dyDescent="0.2">
      <c r="B26" s="22" t="s">
        <v>23</v>
      </c>
      <c r="C26" s="2">
        <v>2</v>
      </c>
      <c r="D26" s="2">
        <f>1/G23</f>
        <v>0.33333333333333331</v>
      </c>
      <c r="E26" s="2">
        <v>3</v>
      </c>
      <c r="F26" s="2">
        <f>1/G25</f>
        <v>0.33333333333333331</v>
      </c>
      <c r="G26" s="2">
        <v>1</v>
      </c>
      <c r="H26" t="s">
        <v>30</v>
      </c>
      <c r="I26" s="1">
        <f>SUM(I21:I25)</f>
        <v>5.4674035107885741</v>
      </c>
      <c r="J26" s="1"/>
      <c r="O26" s="1">
        <v>0.79724754645502816</v>
      </c>
      <c r="R26" s="1">
        <f>O26/J24</f>
        <v>8.2977877240581517</v>
      </c>
    </row>
    <row r="27" spans="1:24" x14ac:dyDescent="0.2">
      <c r="B27" s="23"/>
      <c r="O27" s="1">
        <v>1.5576246953569255</v>
      </c>
      <c r="R27" s="5">
        <f>O27/J25</f>
        <v>9.2355380773177451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2.4082246852806919</v>
      </c>
      <c r="J34" s="8">
        <f>I34/I$39</f>
        <v>0.38773359535408664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3</v>
      </c>
      <c r="F35" s="2">
        <v>3</v>
      </c>
      <c r="G35" s="2">
        <v>3</v>
      </c>
      <c r="I35" s="1">
        <f t="shared" ref="I35:I38" si="11">GEOMEAN(C36:G36)</f>
        <v>1.8442158229634555</v>
      </c>
      <c r="J35" s="8">
        <f t="shared" ref="J35:J38" si="12">I35/I$39</f>
        <v>0.29692596210688355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4</v>
      </c>
      <c r="F36" s="2">
        <v>4</v>
      </c>
      <c r="G36" s="2">
        <v>4</v>
      </c>
      <c r="I36" s="1">
        <f t="shared" si="11"/>
        <v>0.94408751129490198</v>
      </c>
      <c r="J36" s="8">
        <f t="shared" si="12"/>
        <v>0.15200178260800384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2.2245328092918264</v>
      </c>
      <c r="R36" s="1">
        <f>O36/J34</f>
        <v>5.7372712500198375</v>
      </c>
      <c r="T36" s="1">
        <f>AVERAGE(R36:R40)</f>
        <v>5.6860426028342301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0.25</v>
      </c>
      <c r="E37" s="2">
        <v>1</v>
      </c>
      <c r="F37" s="2">
        <v>3</v>
      </c>
      <c r="G37" s="2">
        <v>3</v>
      </c>
      <c r="I37" s="1">
        <f t="shared" si="11"/>
        <v>0.64439401497725424</v>
      </c>
      <c r="J37" s="8">
        <f t="shared" si="12"/>
        <v>0.10374995729381628</v>
      </c>
      <c r="K37" s="9">
        <f t="shared" si="13"/>
        <v>0.1</v>
      </c>
      <c r="L37" s="20">
        <f t="shared" si="14"/>
        <v>4</v>
      </c>
      <c r="N37" t="s">
        <v>5</v>
      </c>
      <c r="O37" s="1">
        <v>1.6875322640476982</v>
      </c>
      <c r="Q37" t="s">
        <v>6</v>
      </c>
      <c r="R37" s="1">
        <f>O37/J35</f>
        <v>5.6833435920306705</v>
      </c>
      <c r="V37" s="1">
        <f>(T36-5)/(5-1)</f>
        <v>0.17151065070855753</v>
      </c>
      <c r="X37" s="1">
        <f>V37/1.12</f>
        <v>0.15313450956121208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f>1/F37</f>
        <v>0.33333333333333331</v>
      </c>
      <c r="F38" s="2">
        <v>1</v>
      </c>
      <c r="G38" s="2">
        <v>4</v>
      </c>
      <c r="I38" s="1">
        <f t="shared" si="11"/>
        <v>0.3701071724871533</v>
      </c>
      <c r="J38" s="8">
        <f t="shared" si="12"/>
        <v>5.9588702637209688E-2</v>
      </c>
      <c r="K38" s="9">
        <f t="shared" si="13"/>
        <v>0.1</v>
      </c>
      <c r="L38" s="20">
        <f t="shared" si="14"/>
        <v>4</v>
      </c>
      <c r="O38" s="1">
        <v>0.84549378471249814</v>
      </c>
      <c r="R38" s="1">
        <f>O38/J36</f>
        <v>5.5623938759516731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0.25</v>
      </c>
      <c r="E39" s="2">
        <f>1/G37</f>
        <v>0.33333333333333331</v>
      </c>
      <c r="F39" s="2">
        <f>1/G38</f>
        <v>0.25</v>
      </c>
      <c r="G39" s="2">
        <v>1</v>
      </c>
      <c r="H39" t="s">
        <v>30</v>
      </c>
      <c r="I39" s="1">
        <f>SUM(I34:I38)</f>
        <v>6.211029207003457</v>
      </c>
      <c r="J39" s="1"/>
      <c r="O39" s="1">
        <v>0.59624805102340606</v>
      </c>
      <c r="R39" s="1">
        <f>O39/J37</f>
        <v>5.7469715320928012</v>
      </c>
    </row>
    <row r="40" spans="1:24" x14ac:dyDescent="0.2">
      <c r="O40" s="1">
        <v>0.33966947514141477</v>
      </c>
      <c r="R40" s="5">
        <f>O40/J38</f>
        <v>5.7002327640761701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5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15B-9CAB-FE48-A59C-CDDD4B7BEAD6}">
  <sheetPr>
    <tabColor theme="9" tint="0.59999389629810485"/>
  </sheetPr>
  <dimension ref="A2:X57"/>
  <sheetViews>
    <sheetView topLeftCell="R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2.0800838230519041</v>
      </c>
      <c r="J3" s="8">
        <f>I3/I$6</f>
        <v>0.57500327622942315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3</v>
      </c>
      <c r="I4" s="1">
        <f t="shared" ref="I4:I5" si="0">GEOMEAN(D5:F5)</f>
        <v>1.1006424162982089</v>
      </c>
      <c r="J4" s="8">
        <f t="shared" ref="J4:J5" si="1">I4/I$6</f>
        <v>0.30425360185724915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1.8499934475411539</v>
      </c>
      <c r="R4" s="1">
        <f>O4/J3</f>
        <v>3.2173615769156361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0.12074312191332776</v>
      </c>
      <c r="K5" s="9">
        <f t="shared" si="2"/>
        <v>0.1</v>
      </c>
      <c r="L5" s="20">
        <f>RANK(K5,K$3:K$5,0)</f>
        <v>3</v>
      </c>
      <c r="N5" t="s">
        <v>5</v>
      </c>
      <c r="O5" s="1">
        <v>0.97889384825370118</v>
      </c>
      <c r="Q5" t="s">
        <v>6</v>
      </c>
      <c r="R5" s="1">
        <f>O5/J4</f>
        <v>3.2173615769156361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3.6175164717182624</v>
      </c>
      <c r="J6" s="1"/>
      <c r="K6" s="1"/>
      <c r="L6" s="1"/>
      <c r="O6" s="1">
        <v>0.38847428112078108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2.2133638394006434</v>
      </c>
      <c r="J12" s="8">
        <f>I12/I$16</f>
        <v>0.47078907491720828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2</v>
      </c>
      <c r="F13" s="2">
        <v>4</v>
      </c>
      <c r="G13" s="2">
        <v>3</v>
      </c>
      <c r="I13" s="1">
        <f t="shared" ref="I13:I15" si="3">GEOMEAN(D14:G14)</f>
        <v>1.3160740129524926</v>
      </c>
      <c r="J13" s="8">
        <f t="shared" ref="J13:J15" si="4">I13/I$16</f>
        <v>0.27993285877854657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1.9049629374212995</v>
      </c>
      <c r="R13" s="1">
        <f>O13/J12</f>
        <v>4.0463193368629069</v>
      </c>
      <c r="T13" s="1">
        <f>AVERAGE(R13:R16)</f>
        <v>4.045691889248431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0.5</v>
      </c>
      <c r="E14" s="2">
        <v>1</v>
      </c>
      <c r="F14" s="2">
        <v>2</v>
      </c>
      <c r="G14" s="2">
        <v>3</v>
      </c>
      <c r="I14" s="1">
        <f t="shared" si="3"/>
        <v>0.59460355750136051</v>
      </c>
      <c r="J14" s="8">
        <f t="shared" si="4"/>
        <v>0.12647394603426321</v>
      </c>
      <c r="K14" s="9">
        <f t="shared" si="5"/>
        <v>0.1</v>
      </c>
      <c r="L14" s="20">
        <f t="shared" si="6"/>
        <v>3</v>
      </c>
      <c r="N14" t="s">
        <v>5</v>
      </c>
      <c r="O14" s="4">
        <v>1.1366876491156224</v>
      </c>
      <c r="Q14" t="s">
        <v>6</v>
      </c>
      <c r="R14" s="1">
        <f>O14/J13</f>
        <v>4.0605724318160519</v>
      </c>
      <c r="V14" s="1">
        <f>(T13-4)/(4-1)</f>
        <v>1.5230629749477012E-2</v>
      </c>
      <c r="X14" s="1">
        <f>V14/0.9</f>
        <v>1.6922921943863346E-2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1</v>
      </c>
      <c r="I15" s="1">
        <f t="shared" si="3"/>
        <v>0.57735026918962573</v>
      </c>
      <c r="J15" s="8">
        <f t="shared" si="4"/>
        <v>0.12280412026998171</v>
      </c>
      <c r="K15" s="9">
        <f t="shared" si="5"/>
        <v>0.1</v>
      </c>
      <c r="L15" s="20">
        <f t="shared" si="6"/>
        <v>3</v>
      </c>
      <c r="O15" s="4">
        <v>0.50694176442282024</v>
      </c>
      <c r="R15" s="1">
        <f>O15/J14</f>
        <v>4.0082703222170677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0.33333333333333331</v>
      </c>
      <c r="F16" s="2">
        <v>1</v>
      </c>
      <c r="G16" s="2">
        <v>1</v>
      </c>
      <c r="I16" s="1">
        <f>SUM(I12:I15)</f>
        <v>4.7013916790441233</v>
      </c>
      <c r="J16" s="1"/>
      <c r="O16" s="4">
        <v>0.49951871086949656</v>
      </c>
      <c r="R16" s="1">
        <f>O16/J15</f>
        <v>4.0676054660976968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2.3521580450493471</v>
      </c>
      <c r="J21" s="8">
        <f>I21/I$26</f>
        <v>0.39908051319713289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4</v>
      </c>
      <c r="F22" s="2">
        <v>3</v>
      </c>
      <c r="G22" s="2">
        <v>2</v>
      </c>
      <c r="I22" s="1">
        <f t="shared" ref="I22:I25" si="7">GEOMEAN(C23:G23)</f>
        <v>1.515716566510398</v>
      </c>
      <c r="J22" s="8">
        <f t="shared" ref="J22:J25" si="8">I22/I$26</f>
        <v>0.25716509419828354</v>
      </c>
      <c r="K22" s="9">
        <f t="shared" ref="K22:K25" si="9">ROUND(J22,1)</f>
        <v>0.3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3</v>
      </c>
      <c r="F23" s="2">
        <v>4</v>
      </c>
      <c r="G23" s="2">
        <v>2</v>
      </c>
      <c r="I23" s="1">
        <f t="shared" si="7"/>
        <v>0.92210791148172777</v>
      </c>
      <c r="J23" s="8">
        <f t="shared" si="8"/>
        <v>0.15645007328984306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2.2684320759819729</v>
      </c>
      <c r="R23" s="1">
        <f>O23/J21</f>
        <v>5.6841464340340782</v>
      </c>
      <c r="T23" s="1">
        <f>AVERAGE(R23:R27)</f>
        <v>5.8286143023671189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0.33333333333333331</v>
      </c>
      <c r="E24" s="2">
        <v>1</v>
      </c>
      <c r="F24" s="2">
        <v>4</v>
      </c>
      <c r="G24" s="2">
        <v>2</v>
      </c>
      <c r="I24" s="1">
        <f t="shared" si="7"/>
        <v>0.57434917749851755</v>
      </c>
      <c r="J24" s="8">
        <f t="shared" si="8"/>
        <v>9.7447348401136377E-2</v>
      </c>
      <c r="K24" s="9">
        <f t="shared" si="9"/>
        <v>0.1</v>
      </c>
      <c r="L24" s="20">
        <f t="shared" si="10"/>
        <v>4</v>
      </c>
      <c r="N24" t="s">
        <v>5</v>
      </c>
      <c r="O24" s="1">
        <v>1.429045487231944</v>
      </c>
      <c r="Q24" t="s">
        <v>6</v>
      </c>
      <c r="R24" s="1">
        <f>O24/J22</f>
        <v>5.5569185689333818</v>
      </c>
      <c r="V24" s="1">
        <f>(T23-5)/(5-1)</f>
        <v>0.20715357559177972</v>
      </c>
      <c r="X24" s="1">
        <f>V24/1.12</f>
        <v>0.18495854963551758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0.25</v>
      </c>
      <c r="F25" s="2">
        <v>1</v>
      </c>
      <c r="G25" s="2">
        <v>3</v>
      </c>
      <c r="I25" s="1">
        <f t="shared" si="7"/>
        <v>0.52961192052440609</v>
      </c>
      <c r="J25" s="8">
        <f t="shared" si="8"/>
        <v>8.9856970913604131E-2</v>
      </c>
      <c r="K25" s="9">
        <f t="shared" si="9"/>
        <v>0.1</v>
      </c>
      <c r="L25" s="20">
        <f t="shared" si="10"/>
        <v>4</v>
      </c>
      <c r="O25" s="1">
        <v>0.91144523508697461</v>
      </c>
      <c r="R25" s="1">
        <f>O25/J23</f>
        <v>5.8257897610467069</v>
      </c>
    </row>
    <row r="26" spans="1:24" x14ac:dyDescent="0.2">
      <c r="B26" s="22" t="s">
        <v>23</v>
      </c>
      <c r="C26" s="2">
        <f>1/G22</f>
        <v>0.5</v>
      </c>
      <c r="D26" s="2">
        <f>1/G23</f>
        <v>0.5</v>
      </c>
      <c r="E26" s="2">
        <f>1/G24</f>
        <v>0.5</v>
      </c>
      <c r="F26" s="2">
        <f>1/G25</f>
        <v>0.33333333333333331</v>
      </c>
      <c r="G26" s="2">
        <v>1</v>
      </c>
      <c r="H26" t="s">
        <v>30</v>
      </c>
      <c r="I26" s="1">
        <f>SUM(I21:I25)</f>
        <v>5.8939436210643965</v>
      </c>
      <c r="J26" s="1"/>
      <c r="O26" s="1">
        <v>0.60344889074635799</v>
      </c>
      <c r="R26" s="1">
        <f>O26/J24</f>
        <v>6.1925634780978909</v>
      </c>
    </row>
    <row r="27" spans="1:24" x14ac:dyDescent="0.2">
      <c r="B27" s="23"/>
      <c r="O27" s="1">
        <v>0.52868726072327932</v>
      </c>
      <c r="R27" s="5">
        <f>O27/J25</f>
        <v>5.8836532697235331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2.9925557394776896</v>
      </c>
      <c r="J34" s="8">
        <f>I34/I$39</f>
        <v>0.45881628767560784</v>
      </c>
      <c r="K34" s="9">
        <f>ROUND(J34,1)</f>
        <v>0.5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4</v>
      </c>
      <c r="F35" s="2">
        <v>3</v>
      </c>
      <c r="G35" s="2">
        <v>4</v>
      </c>
      <c r="I35" s="1">
        <f t="shared" ref="I35:I38" si="11">GEOMEAN(C36:G36)</f>
        <v>1.5720061711932456</v>
      </c>
      <c r="J35" s="8">
        <f t="shared" ref="J35:J38" si="12">I35/I$39</f>
        <v>0.2410187473386603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3</v>
      </c>
      <c r="F36" s="2">
        <v>4</v>
      </c>
      <c r="G36" s="2">
        <v>4</v>
      </c>
      <c r="I36" s="1">
        <f t="shared" si="11"/>
        <v>1</v>
      </c>
      <c r="J36" s="8">
        <f t="shared" si="12"/>
        <v>0.15331921194413176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2.7712959428378596</v>
      </c>
      <c r="R36" s="1">
        <f>O36/J34</f>
        <v>6.0400993105049059</v>
      </c>
      <c r="T36" s="1">
        <f>AVERAGE(R36:R40)</f>
        <v>5.6759104012245905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0.33333333333333331</v>
      </c>
      <c r="E37" s="2">
        <v>1</v>
      </c>
      <c r="F37" s="2">
        <v>3</v>
      </c>
      <c r="G37" s="2">
        <v>4</v>
      </c>
      <c r="I37" s="1">
        <f t="shared" si="11"/>
        <v>0.60836434189320576</v>
      </c>
      <c r="J37" s="8">
        <f t="shared" si="12"/>
        <v>9.3273941473976649E-2</v>
      </c>
      <c r="K37" s="9">
        <f t="shared" si="13"/>
        <v>0.1</v>
      </c>
      <c r="L37" s="20">
        <f t="shared" si="14"/>
        <v>4</v>
      </c>
      <c r="N37" t="s">
        <v>5</v>
      </c>
      <c r="O37" s="1">
        <v>1.3801226528725772</v>
      </c>
      <c r="Q37" t="s">
        <v>6</v>
      </c>
      <c r="R37" s="1">
        <f>O37/J35</f>
        <v>5.7262045716856171</v>
      </c>
      <c r="V37" s="1">
        <f>(T36-5)/(5-1)</f>
        <v>0.16897760030614761</v>
      </c>
      <c r="X37" s="1">
        <f>V37/1.12</f>
        <v>0.15087285741620321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0.25</v>
      </c>
      <c r="E38" s="2">
        <f>1/F37</f>
        <v>0.33333333333333331</v>
      </c>
      <c r="F38" s="2">
        <v>1</v>
      </c>
      <c r="G38" s="2">
        <v>3</v>
      </c>
      <c r="I38" s="1">
        <f t="shared" si="11"/>
        <v>0.34941355938578961</v>
      </c>
      <c r="J38" s="8">
        <f t="shared" si="12"/>
        <v>5.3571811567623348E-2</v>
      </c>
      <c r="K38" s="9">
        <f t="shared" si="13"/>
        <v>0.1</v>
      </c>
      <c r="L38" s="20">
        <f t="shared" si="14"/>
        <v>4</v>
      </c>
      <c r="O38" s="1">
        <v>0.84247193700167711</v>
      </c>
      <c r="R38" s="1">
        <f>O38/J36</f>
        <v>5.4948882551566127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0.25</v>
      </c>
      <c r="F39" s="2">
        <f>1/3</f>
        <v>0.33333333333333331</v>
      </c>
      <c r="G39" s="2">
        <v>1</v>
      </c>
      <c r="H39" t="s">
        <v>30</v>
      </c>
      <c r="I39" s="1">
        <f>SUM(I34:I38)</f>
        <v>6.522339811949931</v>
      </c>
      <c r="J39" s="1"/>
      <c r="O39" s="1">
        <v>0.51828922955142498</v>
      </c>
      <c r="R39" s="1">
        <f>O39/J37</f>
        <v>5.5566348045453537</v>
      </c>
    </row>
    <row r="40" spans="1:24" x14ac:dyDescent="0.2">
      <c r="O40" s="1">
        <v>0.29795168713188219</v>
      </c>
      <c r="R40" s="5">
        <f>O40/J38</f>
        <v>5.5617250642304628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A10A-DA07-FB4A-9692-049FE2E6800A}">
  <sheetPr>
    <tabColor theme="9" tint="0.59999389629810485"/>
  </sheetPr>
  <dimension ref="A2:X57"/>
  <sheetViews>
    <sheetView topLeftCell="C3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0.60693320092318703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1.0772173450159419</v>
      </c>
      <c r="J4" s="8">
        <f t="shared" ref="J4:J5" si="1">I4/I$6</f>
        <v>0.28557300459640367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2.0717066027500297</v>
      </c>
      <c r="R4" s="1">
        <f>O4/J3</f>
        <v>3.4134013423533625</v>
      </c>
      <c r="T4" s="1">
        <f>AVERAGE(R4:R6)</f>
        <v>3.4134013423533625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5</v>
      </c>
      <c r="I5" s="1">
        <f t="shared" si="0"/>
        <v>0.40548013303822666</v>
      </c>
      <c r="J5" s="8">
        <f t="shared" si="1"/>
        <v>0.10749379448040935</v>
      </c>
      <c r="K5" s="9">
        <f t="shared" si="2"/>
        <v>0.1</v>
      </c>
      <c r="L5" s="20">
        <f>RANK(K5,K$3:K$5,0)</f>
        <v>3</v>
      </c>
      <c r="N5" t="s">
        <v>5</v>
      </c>
      <c r="O5" s="1">
        <v>0.97477527722924717</v>
      </c>
      <c r="Q5" t="s">
        <v>6</v>
      </c>
      <c r="R5" s="1">
        <f>O5/J4</f>
        <v>3.4134013423533625</v>
      </c>
      <c r="V5" s="1">
        <f>(T4-3)/(3-1)</f>
        <v>0.20670067117668123</v>
      </c>
      <c r="X5" s="1">
        <f>V5/0.58</f>
        <v>0.35638046754600217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</v>
      </c>
      <c r="F6" s="2">
        <v>1</v>
      </c>
      <c r="I6" s="1">
        <f>SUM(I3:I5)</f>
        <v>3.7721259631608319</v>
      </c>
      <c r="J6" s="1"/>
      <c r="K6" s="1"/>
      <c r="L6" s="1"/>
      <c r="O6" s="1">
        <v>0.36691946237408574</v>
      </c>
      <c r="R6" s="1">
        <f>O6/J5</f>
        <v>3.4134013423533625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2.3784142300054421</v>
      </c>
      <c r="J12" s="8">
        <f>I12/I$16</f>
        <v>0.49780598445071428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2</v>
      </c>
      <c r="G13" s="2">
        <v>4</v>
      </c>
      <c r="I13" s="1">
        <f t="shared" ref="I13:I15" si="3">GEOMEAN(D14:G14)</f>
        <v>1.1066819197003217</v>
      </c>
      <c r="J13" s="8">
        <f t="shared" ref="J13:J15" si="4">I13/I$16</f>
        <v>0.23163033400996952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2.154580059327512</v>
      </c>
      <c r="R13" s="1">
        <f>O13/J12</f>
        <v>4.3281521850423399</v>
      </c>
      <c r="T13" s="1">
        <f>AVERAGE(R13:R16)</f>
        <v>4.2049623368260214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2</v>
      </c>
      <c r="G14" s="2">
        <v>3</v>
      </c>
      <c r="I14" s="1">
        <f t="shared" si="3"/>
        <v>0.8408964152537145</v>
      </c>
      <c r="J14" s="8">
        <f t="shared" si="4"/>
        <v>0.17600099366017255</v>
      </c>
      <c r="K14" s="9">
        <f t="shared" si="5"/>
        <v>0.2</v>
      </c>
      <c r="L14" s="20">
        <f t="shared" si="6"/>
        <v>2</v>
      </c>
      <c r="N14" t="s">
        <v>5</v>
      </c>
      <c r="O14" s="4">
        <v>0.99177188108042413</v>
      </c>
      <c r="Q14" t="s">
        <v>6</v>
      </c>
      <c r="R14" s="1">
        <f>O14/J13</f>
        <v>4.2817012086065445</v>
      </c>
      <c r="V14" s="1">
        <f>(T13-4)/(4-1)</f>
        <v>6.8320778942007124E-2</v>
      </c>
      <c r="X14" s="1">
        <f>V14/0.9</f>
        <v>7.5911976602230133E-2</v>
      </c>
    </row>
    <row r="15" spans="1:24" x14ac:dyDescent="0.2">
      <c r="C15" s="2" t="s">
        <v>16</v>
      </c>
      <c r="D15" s="2">
        <f>1/F13</f>
        <v>0.5</v>
      </c>
      <c r="E15" s="2">
        <f>1/F14</f>
        <v>0.5</v>
      </c>
      <c r="F15" s="2">
        <v>1</v>
      </c>
      <c r="G15" s="2">
        <v>2</v>
      </c>
      <c r="I15" s="1">
        <f t="shared" si="3"/>
        <v>0.45180100180492239</v>
      </c>
      <c r="J15" s="8">
        <f t="shared" si="4"/>
        <v>9.4562687879143625E-2</v>
      </c>
      <c r="K15" s="9">
        <f t="shared" si="5"/>
        <v>0.1</v>
      </c>
      <c r="L15" s="20">
        <f t="shared" si="6"/>
        <v>4</v>
      </c>
      <c r="O15" s="4">
        <v>0.72984452864880167</v>
      </c>
      <c r="R15" s="1">
        <f>O15/J14</f>
        <v>4.1468205006728835</v>
      </c>
    </row>
    <row r="16" spans="1:24" x14ac:dyDescent="0.2">
      <c r="C16" s="2" t="s">
        <v>17</v>
      </c>
      <c r="D16" s="2">
        <f>1/G13</f>
        <v>0.25</v>
      </c>
      <c r="E16" s="2">
        <f>1/G14</f>
        <v>0.33333333333333331</v>
      </c>
      <c r="F16" s="2">
        <f>1/G15</f>
        <v>0.5</v>
      </c>
      <c r="G16" s="2">
        <v>1</v>
      </c>
      <c r="I16" s="1">
        <f>SUM(I12:I15)</f>
        <v>4.7777935667644007</v>
      </c>
      <c r="J16" s="1"/>
      <c r="O16" s="4">
        <v>0.38422479215856498</v>
      </c>
      <c r="R16" s="1">
        <f>O16/J15</f>
        <v>4.0631754529823185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1.7826024579660034</v>
      </c>
      <c r="J21" s="8">
        <f>I21/I$26</f>
        <v>0.32362674975349964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3</v>
      </c>
      <c r="E22" s="2">
        <v>1</v>
      </c>
      <c r="F22" s="2">
        <v>2</v>
      </c>
      <c r="G22" s="2">
        <v>3</v>
      </c>
      <c r="I22" s="1">
        <f>GEOMEAN(C23:G23)</f>
        <v>1.2167286837864115</v>
      </c>
      <c r="J22" s="8">
        <f t="shared" ref="J22:J25" si="7">I22/I$26</f>
        <v>0.22089386644005157</v>
      </c>
      <c r="K22" s="9">
        <f t="shared" ref="K22:K25" si="8">ROUND(J22,1)</f>
        <v>0.2</v>
      </c>
      <c r="L22" s="20">
        <f t="shared" ref="L22:L25" si="9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0.33333333333333331</v>
      </c>
      <c r="D23" s="2">
        <v>1</v>
      </c>
      <c r="E23" s="2">
        <v>4</v>
      </c>
      <c r="F23" s="2">
        <v>1</v>
      </c>
      <c r="G23" s="2">
        <v>2</v>
      </c>
      <c r="I23" s="1">
        <f>GEOMEAN(C24:G24)</f>
        <v>1.3195079107728942</v>
      </c>
      <c r="J23" s="8">
        <f t="shared" si="7"/>
        <v>0.23955316258495057</v>
      </c>
      <c r="K23" s="9">
        <f t="shared" si="8"/>
        <v>0.2</v>
      </c>
      <c r="L23" s="20">
        <f t="shared" si="9"/>
        <v>2</v>
      </c>
      <c r="O23" s="1" cm="1">
        <f t="array" ref="O23:O27">MMULT(C22:G26,J21:J25)</f>
        <v>1.753863594030624</v>
      </c>
      <c r="R23" s="1">
        <f>O23/J21</f>
        <v>5.4194024300108339</v>
      </c>
      <c r="T23" s="1">
        <f>AVERAGE(R23:R27)</f>
        <v>5.896514555729901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0.25</v>
      </c>
      <c r="E24" s="2">
        <v>1</v>
      </c>
      <c r="F24" s="2">
        <v>4</v>
      </c>
      <c r="G24" s="2">
        <v>4</v>
      </c>
      <c r="I24" s="1">
        <f>GEOMEAN(C25:G25)</f>
        <v>0.6597539553864471</v>
      </c>
      <c r="J24" s="8">
        <f t="shared" si="7"/>
        <v>0.11977658129247529</v>
      </c>
      <c r="K24" s="9">
        <f t="shared" si="8"/>
        <v>0.1</v>
      </c>
      <c r="L24" s="20">
        <f t="shared" si="9"/>
        <v>4</v>
      </c>
      <c r="N24" t="s">
        <v>5</v>
      </c>
      <c r="O24" s="1">
        <v>1.5990579611815414</v>
      </c>
      <c r="Q24" t="s">
        <v>6</v>
      </c>
      <c r="R24" s="1">
        <f>O24/J22</f>
        <v>7.2390328756163544</v>
      </c>
      <c r="V24" s="1">
        <f>(T23-5)/(5-1)</f>
        <v>0.22412863893247525</v>
      </c>
      <c r="X24" s="1">
        <f>V24/1.12</f>
        <v>0.20011485618971003</v>
      </c>
    </row>
    <row r="25" spans="1:24" x14ac:dyDescent="0.2">
      <c r="B25" s="22" t="s">
        <v>22</v>
      </c>
      <c r="C25" s="2">
        <f>1/F22</f>
        <v>0.5</v>
      </c>
      <c r="D25" s="2">
        <f>1/F23</f>
        <v>1</v>
      </c>
      <c r="E25" s="2">
        <f>1/F24</f>
        <v>0.25</v>
      </c>
      <c r="F25" s="2">
        <v>1</v>
      </c>
      <c r="G25" s="2">
        <v>1</v>
      </c>
      <c r="I25" s="1">
        <f>GEOMEAN(C26:G26)</f>
        <v>0.52961192052440609</v>
      </c>
      <c r="J25" s="8">
        <f t="shared" si="7"/>
        <v>9.614963992902284E-2</v>
      </c>
      <c r="K25" s="9">
        <f t="shared" si="8"/>
        <v>0.1</v>
      </c>
      <c r="L25" s="20">
        <f t="shared" si="9"/>
        <v>4</v>
      </c>
      <c r="O25" s="1">
        <v>1.4821082638344554</v>
      </c>
      <c r="R25" s="1">
        <f>O25/J23</f>
        <v>6.186970139911506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0.5</v>
      </c>
      <c r="E26" s="2">
        <f>1/G24</f>
        <v>0.25</v>
      </c>
      <c r="F26" s="2">
        <f>1/G25</f>
        <v>1</v>
      </c>
      <c r="G26" s="2">
        <v>1</v>
      </c>
      <c r="H26" t="s">
        <v>30</v>
      </c>
      <c r="I26" s="1">
        <f>SUM(I21:I25)</f>
        <v>5.5082049284361627</v>
      </c>
      <c r="J26" s="1"/>
      <c r="O26" s="1">
        <v>0.6585217531845371</v>
      </c>
      <c r="R26" s="1">
        <f>O26/J24</f>
        <v>5.4979174232442993</v>
      </c>
    </row>
    <row r="27" spans="1:24" x14ac:dyDescent="0.2">
      <c r="B27" s="23"/>
      <c r="O27" s="1">
        <v>0.49413702833892803</v>
      </c>
      <c r="R27" s="5">
        <f>O27/J25</f>
        <v>5.1392499098665105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2.825234500494767</v>
      </c>
      <c r="J34" s="8">
        <f>I34/I$39</f>
        <v>0.46397048312902878</v>
      </c>
      <c r="K34" s="9">
        <f>ROUND(J34,1)</f>
        <v>0.5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5</v>
      </c>
      <c r="E35" s="2">
        <v>4</v>
      </c>
      <c r="F35" s="2">
        <v>3</v>
      </c>
      <c r="G35" s="2">
        <v>3</v>
      </c>
      <c r="I35" s="1">
        <f t="shared" ref="I35:I38" si="10">GEOMEAN(C36:G36)</f>
        <v>1.0371372893366482</v>
      </c>
      <c r="J35" s="8">
        <f t="shared" ref="J35:J38" si="11">I35/I$39</f>
        <v>0.17032253043787551</v>
      </c>
      <c r="K35" s="9">
        <f t="shared" ref="K35:K38" si="12">ROUND(J35,1)</f>
        <v>0.2</v>
      </c>
      <c r="L35" s="20">
        <f t="shared" ref="L35:L38" si="13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</v>
      </c>
      <c r="D36" s="2">
        <v>1</v>
      </c>
      <c r="E36" s="2">
        <v>3</v>
      </c>
      <c r="F36" s="2">
        <v>2</v>
      </c>
      <c r="G36" s="2">
        <v>1</v>
      </c>
      <c r="I36" s="1">
        <f t="shared" si="10"/>
        <v>1.1075663432482898</v>
      </c>
      <c r="J36" s="8">
        <f t="shared" si="11"/>
        <v>0.18188865075956287</v>
      </c>
      <c r="K36" s="9">
        <f t="shared" si="12"/>
        <v>0.2</v>
      </c>
      <c r="L36" s="20">
        <f t="shared" si="13"/>
        <v>2</v>
      </c>
      <c r="O36" s="1" cm="1">
        <f t="array" ref="O36:O40">MMULT(C35:G39,J34:J38)</f>
        <v>2.5945927453772564</v>
      </c>
      <c r="R36" s="1">
        <f>O36/J34</f>
        <v>5.5921504486217675</v>
      </c>
      <c r="T36" s="1">
        <f>AVERAGE(R36:R40)</f>
        <v>6.1255020771147883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0.33333333333333331</v>
      </c>
      <c r="E37" s="2">
        <v>1</v>
      </c>
      <c r="F37" s="2">
        <v>5</v>
      </c>
      <c r="G37" s="2">
        <v>4</v>
      </c>
      <c r="I37" s="1">
        <f t="shared" si="10"/>
        <v>0.63095734448019325</v>
      </c>
      <c r="J37" s="8">
        <f t="shared" si="11"/>
        <v>0.10361815413942363</v>
      </c>
      <c r="K37" s="9">
        <f t="shared" si="12"/>
        <v>0.1</v>
      </c>
      <c r="L37" s="20">
        <f t="shared" si="13"/>
        <v>4</v>
      </c>
      <c r="N37" t="s">
        <v>5</v>
      </c>
      <c r="O37" s="1">
        <v>1.0962190691553266</v>
      </c>
      <c r="Q37" t="s">
        <v>6</v>
      </c>
      <c r="R37" s="1">
        <f>O37/J35</f>
        <v>6.4361365835576771</v>
      </c>
      <c r="V37" s="1">
        <f>(T36-5)/(5-1)</f>
        <v>0.28137551927869708</v>
      </c>
      <c r="X37" s="1">
        <f>V37/1.12</f>
        <v>0.2512281422131224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</v>
      </c>
      <c r="F38" s="2">
        <v>1</v>
      </c>
      <c r="G38" s="2">
        <v>3</v>
      </c>
      <c r="I38" s="1">
        <f t="shared" si="10"/>
        <v>0.48835934193058694</v>
      </c>
      <c r="J38" s="8">
        <f t="shared" si="11"/>
        <v>8.0200181534109322E-2</v>
      </c>
      <c r="K38" s="9">
        <f t="shared" si="12"/>
        <v>0.1</v>
      </c>
      <c r="L38" s="20">
        <f t="shared" si="13"/>
        <v>4</v>
      </c>
      <c r="O38" s="1">
        <v>1.1935469451880008</v>
      </c>
      <c r="R38" s="1">
        <f>O38/J36</f>
        <v>6.5619649175678409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1</v>
      </c>
      <c r="E39" s="2">
        <f>1/G37</f>
        <v>0.25</v>
      </c>
      <c r="F39" s="2">
        <f>1/G38</f>
        <v>0.33333333333333331</v>
      </c>
      <c r="G39" s="2">
        <v>1</v>
      </c>
      <c r="H39" t="s">
        <v>30</v>
      </c>
      <c r="I39" s="1">
        <f>SUM(I34:I38)</f>
        <v>6.0892548194904847</v>
      </c>
      <c r="J39" s="1"/>
      <c r="O39" s="1">
        <v>0.62041452182227819</v>
      </c>
      <c r="R39" s="1">
        <f>O39/J37</f>
        <v>5.9875079514298051</v>
      </c>
    </row>
    <row r="40" spans="1:24" x14ac:dyDescent="0.2">
      <c r="O40" s="1">
        <v>0.48519108708469305</v>
      </c>
      <c r="R40" s="5">
        <f>O40/J38</f>
        <v>6.0497504843968484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4">L13</f>
        <v>2</v>
      </c>
      <c r="E45" s="22" t="s">
        <v>15</v>
      </c>
    </row>
    <row r="46" spans="1:24" x14ac:dyDescent="0.2">
      <c r="B46" s="26"/>
      <c r="C46" s="24"/>
      <c r="D46" s="21">
        <f t="shared" si="14"/>
        <v>2</v>
      </c>
      <c r="E46" s="22" t="s">
        <v>16</v>
      </c>
    </row>
    <row r="47" spans="1:24" x14ac:dyDescent="0.2">
      <c r="B47" s="27"/>
      <c r="C47" s="24"/>
      <c r="D47" s="21">
        <f t="shared" si="14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5">L22</f>
        <v>2</v>
      </c>
      <c r="E49" s="22" t="s">
        <v>20</v>
      </c>
    </row>
    <row r="50" spans="2:5" x14ac:dyDescent="0.2">
      <c r="B50" s="26"/>
      <c r="C50" s="26"/>
      <c r="D50" s="21">
        <f t="shared" si="15"/>
        <v>2</v>
      </c>
      <c r="E50" s="22" t="s">
        <v>21</v>
      </c>
    </row>
    <row r="51" spans="2:5" x14ac:dyDescent="0.2">
      <c r="B51" s="26"/>
      <c r="C51" s="26"/>
      <c r="D51" s="21">
        <f t="shared" si="15"/>
        <v>4</v>
      </c>
      <c r="E51" s="22" t="s">
        <v>22</v>
      </c>
    </row>
    <row r="52" spans="2:5" x14ac:dyDescent="0.2">
      <c r="B52" s="27"/>
      <c r="C52" s="27"/>
      <c r="D52" s="21">
        <f t="shared" si="15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6">L35</f>
        <v>2</v>
      </c>
      <c r="E54" s="22" t="s">
        <v>26</v>
      </c>
    </row>
    <row r="55" spans="2:5" x14ac:dyDescent="0.2">
      <c r="B55" s="26"/>
      <c r="C55" s="26"/>
      <c r="D55" s="21">
        <f t="shared" si="16"/>
        <v>2</v>
      </c>
      <c r="E55" s="22" t="s">
        <v>27</v>
      </c>
    </row>
    <row r="56" spans="2:5" x14ac:dyDescent="0.2">
      <c r="B56" s="26"/>
      <c r="C56" s="26"/>
      <c r="D56" s="21">
        <f t="shared" si="16"/>
        <v>4</v>
      </c>
      <c r="E56" s="22" t="s">
        <v>28</v>
      </c>
    </row>
    <row r="57" spans="2:5" x14ac:dyDescent="0.2">
      <c r="B57" s="27"/>
      <c r="C57" s="27"/>
      <c r="D57" s="21">
        <f t="shared" si="16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4532-44B5-3547-B631-29929C6C7C50}">
  <sheetPr>
    <tabColor theme="9" tint="0.59999389629810485"/>
  </sheetPr>
  <dimension ref="A2:X57"/>
  <sheetViews>
    <sheetView topLeftCell="T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2.4662120743304699</v>
      </c>
      <c r="J3" s="8">
        <f>I3/I$6</f>
        <v>0.6506478445995888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3</v>
      </c>
      <c r="I4" s="1">
        <f t="shared" ref="I4:I5" si="0">GEOMEAN(D5:F5)</f>
        <v>0.84343266530174932</v>
      </c>
      <c r="J4" s="8">
        <f t="shared" ref="J4:J5" si="1">I4/I$6</f>
        <v>0.2225184328044669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2.1437411764097565</v>
      </c>
      <c r="R4" s="1">
        <f>O4/J3</f>
        <v>3.2947794943192705</v>
      </c>
      <c r="T4" s="1">
        <f>AVERAGE(R4:R6)</f>
        <v>3.2947794943192701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3</v>
      </c>
      <c r="I5" s="1">
        <f t="shared" si="0"/>
        <v>0.48074985676913612</v>
      </c>
      <c r="J5" s="8">
        <f t="shared" si="1"/>
        <v>0.12683372259594441</v>
      </c>
      <c r="K5" s="9">
        <f t="shared" si="2"/>
        <v>0.1</v>
      </c>
      <c r="L5" s="20">
        <f>RANK(K5,K$3:K$5,0)</f>
        <v>3</v>
      </c>
      <c r="N5" t="s">
        <v>5</v>
      </c>
      <c r="O5" s="1">
        <v>0.73314916951221787</v>
      </c>
      <c r="Q5" t="s">
        <v>6</v>
      </c>
      <c r="R5" s="1">
        <f>O5/J4</f>
        <v>3.2947794943192696</v>
      </c>
      <c r="V5" s="1">
        <f>(T4-3)/(3-1)</f>
        <v>0.14738974715963504</v>
      </c>
      <c r="X5" s="1">
        <f>V5/0.58</f>
        <v>0.25412025372350872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0.33333333333333331</v>
      </c>
      <c r="F6" s="2">
        <v>1</v>
      </c>
      <c r="I6" s="1">
        <f>SUM(I3:I5)</f>
        <v>3.790394596401355</v>
      </c>
      <c r="J6" s="1"/>
      <c r="K6" s="1"/>
      <c r="L6" s="1"/>
      <c r="O6" s="1">
        <v>0.4178891483972963</v>
      </c>
      <c r="R6" s="1">
        <f>O6/J5</f>
        <v>3.2947794943192701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2.6591479484724942</v>
      </c>
      <c r="J12" s="8">
        <f>I12/I$16</f>
        <v>0.51186168803254339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2</v>
      </c>
      <c r="G13" s="2">
        <v>5</v>
      </c>
      <c r="I13" s="1">
        <f t="shared" ref="I13:I15" si="3">GEOMEAN(D14:G14)</f>
        <v>1.3160740129524926</v>
      </c>
      <c r="J13" s="8">
        <f t="shared" ref="J13:J15" si="4">I13/I$16</f>
        <v>0.253332224795011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2.4307478547441708</v>
      </c>
      <c r="R13" s="1">
        <f>O13/J12</f>
        <v>4.7488372573600923</v>
      </c>
      <c r="T13" s="1">
        <f>AVERAGE(R13:R16)</f>
        <v>4.4998464729476293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5</v>
      </c>
      <c r="I14" s="1">
        <f t="shared" si="3"/>
        <v>0.90360200360984477</v>
      </c>
      <c r="J14" s="8">
        <f t="shared" si="4"/>
        <v>0.17393513104188518</v>
      </c>
      <c r="K14" s="9">
        <f t="shared" si="5"/>
        <v>0.2</v>
      </c>
      <c r="L14" s="20">
        <f t="shared" si="6"/>
        <v>3</v>
      </c>
      <c r="N14" t="s">
        <v>5</v>
      </c>
      <c r="O14" s="4">
        <v>1.181864736179977</v>
      </c>
      <c r="Q14" t="s">
        <v>6</v>
      </c>
      <c r="R14" s="1">
        <f>O14/J13</f>
        <v>4.6652759519098179</v>
      </c>
      <c r="V14" s="1">
        <f>(T13-4)/(4-1)</f>
        <v>0.16661549098254311</v>
      </c>
      <c r="X14" s="1">
        <f>V14/0.9</f>
        <v>0.18512832331393678</v>
      </c>
    </row>
    <row r="15" spans="1:24" x14ac:dyDescent="0.2">
      <c r="C15" s="2" t="s">
        <v>16</v>
      </c>
      <c r="D15" s="2">
        <f>1/F13</f>
        <v>0.5</v>
      </c>
      <c r="E15" s="2">
        <f>1/F14</f>
        <v>0.33333333333333331</v>
      </c>
      <c r="F15" s="2">
        <v>1</v>
      </c>
      <c r="G15" s="2">
        <v>4</v>
      </c>
      <c r="I15" s="1">
        <f t="shared" si="3"/>
        <v>0.31622776601683794</v>
      </c>
      <c r="J15" s="8">
        <f t="shared" si="4"/>
        <v>6.0870956130560372E-2</v>
      </c>
      <c r="K15" s="9">
        <f t="shared" si="5"/>
        <v>0.1</v>
      </c>
      <c r="L15" s="20">
        <f t="shared" si="6"/>
        <v>4</v>
      </c>
      <c r="O15" s="4">
        <v>0.7577938745120687</v>
      </c>
      <c r="R15" s="1">
        <f>O15/J14</f>
        <v>4.356761454530913</v>
      </c>
    </row>
    <row r="16" spans="1:24" x14ac:dyDescent="0.2">
      <c r="C16" s="2" t="s">
        <v>17</v>
      </c>
      <c r="D16" s="2">
        <f>1/G13</f>
        <v>0.2</v>
      </c>
      <c r="E16" s="2">
        <f>1/G14</f>
        <v>0.2</v>
      </c>
      <c r="F16" s="2">
        <f>1/G15</f>
        <v>0.25</v>
      </c>
      <c r="G16" s="2">
        <v>1</v>
      </c>
      <c r="I16" s="1">
        <f>SUM(I12:I15)</f>
        <v>5.1950517310516702</v>
      </c>
      <c r="J16" s="1"/>
      <c r="O16" s="4">
        <v>0.2573935214565426</v>
      </c>
      <c r="R16" s="1">
        <f>O16/J15</f>
        <v>4.228511227989693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0.31227815128667946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3</v>
      </c>
      <c r="G22" s="2">
        <v>4</v>
      </c>
      <c r="I22" s="1">
        <f t="shared" ref="I22:I25" si="7">GEOMEAN(C23:G23)</f>
        <v>2.0912791051825463</v>
      </c>
      <c r="J22" s="8">
        <f t="shared" ref="J22:J25" si="8">I22/I$26</f>
        <v>0.34586877009692379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5</v>
      </c>
      <c r="F23" s="2">
        <v>2</v>
      </c>
      <c r="G23" s="2">
        <v>4</v>
      </c>
      <c r="I23" s="1">
        <f t="shared" si="7"/>
        <v>1.0371372893366482</v>
      </c>
      <c r="J23" s="8">
        <f t="shared" si="8"/>
        <v>0.17152822777006232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1.5733885599495729</v>
      </c>
      <c r="R23" s="1">
        <f>O23/J21</f>
        <v>5.0384202463948924</v>
      </c>
      <c r="T23" s="1">
        <f>AVERAGE(R23:R27)</f>
        <v>5.5039233863630157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0.2</v>
      </c>
      <c r="E24" s="2">
        <v>1</v>
      </c>
      <c r="F24" s="2">
        <v>4</v>
      </c>
      <c r="G24" s="2">
        <v>3</v>
      </c>
      <c r="I24" s="1">
        <f t="shared" si="7"/>
        <v>0.6597539553864471</v>
      </c>
      <c r="J24" s="8">
        <f t="shared" si="8"/>
        <v>0.10911422035949275</v>
      </c>
      <c r="K24" s="9">
        <f t="shared" si="9"/>
        <v>0.1</v>
      </c>
      <c r="L24" s="20">
        <f t="shared" si="10"/>
        <v>4</v>
      </c>
      <c r="N24" t="s">
        <v>5</v>
      </c>
      <c r="O24" s="1">
        <v>1.9788590229002672</v>
      </c>
      <c r="Q24" t="s">
        <v>6</v>
      </c>
      <c r="R24" s="1">
        <f>O24/J22</f>
        <v>5.7214157333306668</v>
      </c>
      <c r="V24" s="1">
        <f>(T23-5)/(5-1)</f>
        <v>0.12598084659075393</v>
      </c>
      <c r="X24" s="1">
        <f>V24/1.12</f>
        <v>0.11248289874174457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0.5</v>
      </c>
      <c r="E25" s="2">
        <f>1/F24</f>
        <v>0.25</v>
      </c>
      <c r="F25" s="2">
        <v>1</v>
      </c>
      <c r="G25" s="2">
        <v>3</v>
      </c>
      <c r="I25" s="1">
        <f t="shared" si="7"/>
        <v>0.3701071724871533</v>
      </c>
      <c r="J25" s="8">
        <f t="shared" si="8"/>
        <v>6.1210630486841673E-2</v>
      </c>
      <c r="K25" s="9">
        <f t="shared" si="9"/>
        <v>0.1</v>
      </c>
      <c r="L25" s="20">
        <f t="shared" si="10"/>
        <v>4</v>
      </c>
      <c r="O25" s="1">
        <v>1.0169298303312828</v>
      </c>
      <c r="R25" s="1">
        <f>O25/J23</f>
        <v>5.9286441861598513</v>
      </c>
    </row>
    <row r="26" spans="1:24" x14ac:dyDescent="0.2">
      <c r="B26" s="22" t="s">
        <v>23</v>
      </c>
      <c r="C26" s="2">
        <f>1/G22</f>
        <v>0.25</v>
      </c>
      <c r="D26" s="2">
        <f>1/G23</f>
        <v>0.25</v>
      </c>
      <c r="E26" s="2">
        <f>1/G24</f>
        <v>0.33333333333333331</v>
      </c>
      <c r="F26" s="2">
        <f>1/G25</f>
        <v>0.33333333333333331</v>
      </c>
      <c r="G26" s="2">
        <v>1</v>
      </c>
      <c r="H26" t="s">
        <v>30</v>
      </c>
      <c r="I26" s="1">
        <f>SUM(I21:I25)</f>
        <v>6.046452544982599</v>
      </c>
      <c r="J26" s="1"/>
      <c r="O26" s="1">
        <v>0.61265527090655503</v>
      </c>
      <c r="R26" s="1">
        <f>O26/J24</f>
        <v>5.6148068408322276</v>
      </c>
    </row>
    <row r="27" spans="1:24" x14ac:dyDescent="0.2">
      <c r="B27" s="23"/>
      <c r="O27" s="1">
        <v>0.31929484354259419</v>
      </c>
      <c r="R27" s="5">
        <f>O27/J25</f>
        <v>5.2163299250974449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2.4914618792310348</v>
      </c>
      <c r="J34" s="8">
        <f>I34/I$39</f>
        <v>0.4096180376603501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3</v>
      </c>
      <c r="F35" s="2">
        <v>2</v>
      </c>
      <c r="G35" s="2">
        <v>4</v>
      </c>
      <c r="I35" s="1">
        <f t="shared" ref="I35:I38" si="11">GEOMEAN(C36:G36)</f>
        <v>1.7187719275874789</v>
      </c>
      <c r="J35" s="8">
        <f t="shared" ref="J35:J38" si="12">I35/I$39</f>
        <v>0.28258107821476103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5</v>
      </c>
      <c r="F36" s="2">
        <v>4</v>
      </c>
      <c r="G36" s="2">
        <v>3</v>
      </c>
      <c r="I36" s="1">
        <f t="shared" si="11"/>
        <v>0.66832506195826891</v>
      </c>
      <c r="J36" s="8">
        <f t="shared" si="12"/>
        <v>0.10987846239215618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2.4260036416080144</v>
      </c>
      <c r="R36" s="1">
        <f>O36/J34</f>
        <v>5.9225996381038888</v>
      </c>
      <c r="T36" s="1">
        <f>AVERAGE(R36:R40)</f>
        <v>5.7074725983635775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</v>
      </c>
      <c r="E37" s="2">
        <v>1</v>
      </c>
      <c r="F37" s="2">
        <v>2</v>
      </c>
      <c r="G37" s="2">
        <v>1</v>
      </c>
      <c r="I37" s="1">
        <f t="shared" si="11"/>
        <v>0.71548454055262778</v>
      </c>
      <c r="J37" s="8">
        <f t="shared" si="12"/>
        <v>0.11763189150938942</v>
      </c>
      <c r="K37" s="9">
        <f t="shared" si="13"/>
        <v>0.1</v>
      </c>
      <c r="L37" s="20">
        <f t="shared" si="14"/>
        <v>3</v>
      </c>
      <c r="N37" t="s">
        <v>5</v>
      </c>
      <c r="O37" s="1">
        <v>1.645777056298217</v>
      </c>
      <c r="Q37" t="s">
        <v>6</v>
      </c>
      <c r="R37" s="1">
        <f>O37/J35</f>
        <v>5.8240879633399585</v>
      </c>
      <c r="V37" s="1">
        <f>(T36-5)/(5-1)</f>
        <v>0.17686814959089436</v>
      </c>
      <c r="X37" s="1">
        <f>V37/1.12</f>
        <v>0.15791799070615567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0.5</v>
      </c>
      <c r="F38" s="2">
        <v>1</v>
      </c>
      <c r="G38" s="2">
        <v>3</v>
      </c>
      <c r="I38" s="1">
        <f t="shared" si="11"/>
        <v>0.48835934193058694</v>
      </c>
      <c r="J38" s="8">
        <f t="shared" si="12"/>
        <v>8.0290530223343246E-2</v>
      </c>
      <c r="K38" s="9">
        <f t="shared" si="13"/>
        <v>0.1</v>
      </c>
      <c r="L38" s="20">
        <f t="shared" si="14"/>
        <v>3</v>
      </c>
      <c r="O38" s="1">
        <v>0.61848833716401375</v>
      </c>
      <c r="R38" s="1">
        <f>O38/J36</f>
        <v>5.6288404815552404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1</v>
      </c>
      <c r="F39" s="2">
        <f>1/G38</f>
        <v>0.33333333333333331</v>
      </c>
      <c r="G39" s="2">
        <v>1</v>
      </c>
      <c r="H39" t="s">
        <v>30</v>
      </c>
      <c r="I39" s="1">
        <f>SUM(I34:I38)</f>
        <v>6.0824027512599974</v>
      </c>
      <c r="J39" s="1"/>
      <c r="O39" s="1">
        <v>0.68889700175936253</v>
      </c>
      <c r="R39" s="1">
        <f>O39/J37</f>
        <v>5.8563795321133174</v>
      </c>
    </row>
    <row r="40" spans="1:24" x14ac:dyDescent="0.2">
      <c r="O40" s="1">
        <v>0.42597782527197042</v>
      </c>
      <c r="R40" s="5">
        <f>O40/J38</f>
        <v>5.3054553767054822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176F-2F20-5642-99A0-6F20E9581383}">
  <sheetPr>
    <tabColor theme="9" tint="0.59999389629810485"/>
  </sheetPr>
  <dimension ref="A2:X57"/>
  <sheetViews>
    <sheetView topLeftCell="A32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0.61441065559838248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1</v>
      </c>
      <c r="J4" s="8">
        <f t="shared" ref="J4:J5" si="1">I4/I$6</f>
        <v>0.26836857302828449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2.0395472618315194</v>
      </c>
      <c r="R4" s="1">
        <f>O4/J3</f>
        <v>3.319518050749263</v>
      </c>
      <c r="T4" s="1">
        <f>AVERAGE(R4:R6)</f>
        <v>3.3195180507492634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4</v>
      </c>
      <c r="I5" s="1">
        <f t="shared" si="0"/>
        <v>0.43679023236814946</v>
      </c>
      <c r="J5" s="8">
        <f t="shared" si="1"/>
        <v>0.11722077137333307</v>
      </c>
      <c r="K5" s="9">
        <f t="shared" si="2"/>
        <v>0.1</v>
      </c>
      <c r="L5" s="20">
        <f>RANK(K5,K$3:K$5,0)</f>
        <v>3</v>
      </c>
      <c r="N5" t="s">
        <v>5</v>
      </c>
      <c r="O5" s="1">
        <v>0.89085432242121243</v>
      </c>
      <c r="Q5" t="s">
        <v>6</v>
      </c>
      <c r="R5" s="1">
        <f>O5/J4</f>
        <v>3.3195180507492639</v>
      </c>
      <c r="V5" s="1">
        <f>(T4-3)/(3-1)</f>
        <v>0.15975902537463171</v>
      </c>
      <c r="X5" s="1">
        <f>V5/0.58</f>
        <v>0.27544659547350298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0.25</v>
      </c>
      <c r="F6" s="2">
        <v>1</v>
      </c>
      <c r="I6" s="1">
        <f>SUM(I3:I5)</f>
        <v>3.7262187174748131</v>
      </c>
      <c r="J6" s="1"/>
      <c r="K6" s="1"/>
      <c r="L6" s="1"/>
      <c r="O6" s="1">
        <v>0.3891164664965317</v>
      </c>
      <c r="R6" s="1">
        <f>O6/J5</f>
        <v>3.3195180507492639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2.3784142300054421</v>
      </c>
      <c r="J12" s="8">
        <f>I12/I$16</f>
        <v>0.492075724088061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2</v>
      </c>
      <c r="G13" s="2">
        <v>4</v>
      </c>
      <c r="I13" s="1">
        <f t="shared" ref="I13:I15" si="3">GEOMEAN(D14:G14)</f>
        <v>1.3160740129524926</v>
      </c>
      <c r="J13" s="8">
        <f t="shared" ref="J13:J15" si="4">I13/I$16</f>
        <v>0.2722856534858506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2.2593879390931537</v>
      </c>
      <c r="R13" s="1">
        <f>O13/J12</f>
        <v>4.5915452205661289</v>
      </c>
      <c r="T13" s="1">
        <f>AVERAGE(R13:R16)</f>
        <v>4.3687410737443999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3</v>
      </c>
      <c r="G14" s="2">
        <v>4</v>
      </c>
      <c r="I14" s="1">
        <f t="shared" si="3"/>
        <v>0.63894310424627243</v>
      </c>
      <c r="J14" s="8">
        <f t="shared" si="4"/>
        <v>0.13219244432133193</v>
      </c>
      <c r="K14" s="9">
        <f t="shared" si="5"/>
        <v>0.1</v>
      </c>
      <c r="L14" s="20">
        <f t="shared" si="6"/>
        <v>3</v>
      </c>
      <c r="N14" t="s">
        <v>5</v>
      </c>
      <c r="O14" s="4">
        <v>1.205666629890888</v>
      </c>
      <c r="Q14" t="s">
        <v>6</v>
      </c>
      <c r="R14" s="1">
        <f>O14/J13</f>
        <v>4.427947688230077</v>
      </c>
      <c r="V14" s="1">
        <f>(T13-4)/(4-1)</f>
        <v>0.1229136912481333</v>
      </c>
      <c r="X14" s="1">
        <f>V14/0.9</f>
        <v>0.13657076805348145</v>
      </c>
    </row>
    <row r="15" spans="1:24" x14ac:dyDescent="0.2">
      <c r="C15" s="2" t="s">
        <v>16</v>
      </c>
      <c r="D15" s="2">
        <f>1/F13</f>
        <v>0.5</v>
      </c>
      <c r="E15" s="2">
        <f>1/F14</f>
        <v>0.33333333333333331</v>
      </c>
      <c r="F15" s="2">
        <v>1</v>
      </c>
      <c r="G15" s="2">
        <v>1</v>
      </c>
      <c r="I15" s="1">
        <f t="shared" si="3"/>
        <v>0.5</v>
      </c>
      <c r="J15" s="8">
        <f t="shared" si="4"/>
        <v>0.10344617810475659</v>
      </c>
      <c r="K15" s="9">
        <f t="shared" si="5"/>
        <v>0.1</v>
      </c>
      <c r="L15" s="20">
        <f t="shared" si="6"/>
        <v>3</v>
      </c>
      <c r="O15" s="4">
        <v>0.57243836896540246</v>
      </c>
      <c r="R15" s="1">
        <f>O15/J14</f>
        <v>4.3303410562098819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1</v>
      </c>
      <c r="G16" s="2">
        <v>1</v>
      </c>
      <c r="I16" s="1">
        <f>SUM(I12:I15)</f>
        <v>4.8334313472042068</v>
      </c>
      <c r="J16" s="1"/>
      <c r="O16" s="4">
        <v>0.4267289668195664</v>
      </c>
      <c r="R16" s="1">
        <f>O16/J15</f>
        <v>4.1251303299715127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1.97435048583482</v>
      </c>
      <c r="J21" s="8">
        <f>I21/I$26</f>
        <v>0.33014577621482222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3</v>
      </c>
      <c r="G22" s="2">
        <v>5</v>
      </c>
      <c r="I22" s="1">
        <f t="shared" ref="I22:I25" si="7">GEOMEAN(C23:G23)</f>
        <v>2.0476725110792193</v>
      </c>
      <c r="J22" s="8">
        <f t="shared" ref="J22:J25" si="8">I22/I$26</f>
        <v>0.34240649542938434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4</v>
      </c>
      <c r="G23" s="2">
        <v>3</v>
      </c>
      <c r="I23" s="1">
        <f t="shared" si="7"/>
        <v>0.92210791148172777</v>
      </c>
      <c r="J23" s="8">
        <f t="shared" si="8"/>
        <v>0.15419249741832977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1.6700927530308647</v>
      </c>
      <c r="R23" s="1">
        <f>O23/J21</f>
        <v>5.0586524903597549</v>
      </c>
      <c r="T23" s="1">
        <f>AVERAGE(R23:R27)</f>
        <v>5.3671388409048486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0.33333333333333331</v>
      </c>
      <c r="E24" s="2">
        <v>1</v>
      </c>
      <c r="F24" s="2">
        <v>4</v>
      </c>
      <c r="G24" s="2">
        <v>1</v>
      </c>
      <c r="I24" s="1">
        <f t="shared" si="7"/>
        <v>0.52961192052440609</v>
      </c>
      <c r="J24" s="8">
        <f t="shared" si="8"/>
        <v>8.8560334068659971E-2</v>
      </c>
      <c r="K24" s="9">
        <f t="shared" si="9"/>
        <v>0.1</v>
      </c>
      <c r="L24" s="20">
        <f t="shared" si="10"/>
        <v>4</v>
      </c>
      <c r="N24" t="s">
        <v>5</v>
      </c>
      <c r="O24" s="1">
        <v>1.743455790780247</v>
      </c>
      <c r="Q24" t="s">
        <v>6</v>
      </c>
      <c r="R24" s="1">
        <f>O24/J22</f>
        <v>5.0917719554178431</v>
      </c>
      <c r="V24" s="1">
        <f>(T23-5)/(5-1)</f>
        <v>9.1784710226212152E-2</v>
      </c>
      <c r="X24" s="1">
        <f>V24/1.12</f>
        <v>8.1950634130546554E-2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0.25</v>
      </c>
      <c r="F25" s="2">
        <v>1</v>
      </c>
      <c r="G25" s="2">
        <v>2</v>
      </c>
      <c r="I25" s="1">
        <f t="shared" si="7"/>
        <v>0.50649568411211821</v>
      </c>
      <c r="J25" s="8">
        <f t="shared" si="8"/>
        <v>8.4694896868803757E-2</v>
      </c>
      <c r="K25" s="9">
        <f t="shared" si="9"/>
        <v>0.1</v>
      </c>
      <c r="L25" s="20">
        <f t="shared" si="10"/>
        <v>4</v>
      </c>
      <c r="O25" s="1">
        <v>0.87233711714564599</v>
      </c>
      <c r="R25" s="1">
        <f>O25/J23</f>
        <v>5.6574550107905974</v>
      </c>
    </row>
    <row r="26" spans="1:24" x14ac:dyDescent="0.2">
      <c r="B26" s="22" t="s">
        <v>23</v>
      </c>
      <c r="C26" s="2">
        <f>1/G22</f>
        <v>0.2</v>
      </c>
      <c r="D26" s="2">
        <f>1/G23</f>
        <v>0.33333333333333331</v>
      </c>
      <c r="E26" s="2">
        <f>1/G24</f>
        <v>1</v>
      </c>
      <c r="F26" s="2">
        <f>1/G25</f>
        <v>0.5</v>
      </c>
      <c r="G26" s="2">
        <v>1</v>
      </c>
      <c r="H26" t="s">
        <v>30</v>
      </c>
      <c r="I26" s="1">
        <f>SUM(I21:I25)</f>
        <v>5.9802385130322913</v>
      </c>
      <c r="J26" s="1"/>
      <c r="O26" s="1">
        <v>0.49214846808980339</v>
      </c>
      <c r="R26" s="1">
        <f>O26/J24</f>
        <v>5.5572110614244687</v>
      </c>
    </row>
    <row r="27" spans="1:24" x14ac:dyDescent="0.2">
      <c r="B27" s="23"/>
      <c r="O27" s="1">
        <v>0.46333221504088939</v>
      </c>
      <c r="R27" s="5">
        <f>O27/J25</f>
        <v>5.4706036865315752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1.8881750225898042</v>
      </c>
      <c r="J34" s="8">
        <f>I34/I$39</f>
        <v>0.31606354550127558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2</v>
      </c>
      <c r="F35" s="2">
        <v>1</v>
      </c>
      <c r="G35" s="2">
        <v>4</v>
      </c>
      <c r="I35" s="1">
        <f t="shared" ref="I35:I38" si="11">GEOMEAN(C36:G36)</f>
        <v>2.016395636994333</v>
      </c>
      <c r="J35" s="8">
        <f t="shared" ref="J35:J38" si="12">I35/I$39</f>
        <v>0.3375265251033796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5</v>
      </c>
      <c r="F36" s="2">
        <v>5</v>
      </c>
      <c r="G36" s="2">
        <v>4</v>
      </c>
      <c r="I36" s="1">
        <f t="shared" si="11"/>
        <v>1.0371372893366482</v>
      </c>
      <c r="J36" s="8">
        <f t="shared" si="12"/>
        <v>0.17360747013256955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2.0502181151828194</v>
      </c>
      <c r="R36" s="1">
        <f>O36/J34</f>
        <v>6.4867275722392508</v>
      </c>
      <c r="T36" s="1">
        <f>AVERAGE(R36:R40)</f>
        <v>6.0038486490147829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0.2</v>
      </c>
      <c r="E37" s="2">
        <v>1</v>
      </c>
      <c r="F37" s="2">
        <v>4</v>
      </c>
      <c r="G37" s="2">
        <v>3</v>
      </c>
      <c r="I37" s="1">
        <f t="shared" si="11"/>
        <v>0.63095734448019325</v>
      </c>
      <c r="J37" s="8">
        <f t="shared" si="12"/>
        <v>0.10561659431494505</v>
      </c>
      <c r="K37" s="9">
        <f t="shared" si="13"/>
        <v>0.1</v>
      </c>
      <c r="L37" s="20">
        <f t="shared" si="14"/>
        <v>4</v>
      </c>
      <c r="N37" t="s">
        <v>5</v>
      </c>
      <c r="O37" s="1">
        <v>2.1077448222993653</v>
      </c>
      <c r="Q37" t="s">
        <v>6</v>
      </c>
      <c r="R37" s="1">
        <f>O37/J35</f>
        <v>6.2446790564202113</v>
      </c>
      <c r="V37" s="1">
        <f>(T36-5)/(5-1)</f>
        <v>0.25096216225369572</v>
      </c>
      <c r="X37" s="1">
        <f>V37/1.12</f>
        <v>0.22407335915508544</v>
      </c>
    </row>
    <row r="38" spans="1:24" x14ac:dyDescent="0.2">
      <c r="B38" s="22" t="s">
        <v>28</v>
      </c>
      <c r="C38" s="2">
        <f>1/F35</f>
        <v>1</v>
      </c>
      <c r="D38" s="2">
        <f>1/F36</f>
        <v>0.2</v>
      </c>
      <c r="E38" s="2">
        <f>1/F37</f>
        <v>0.25</v>
      </c>
      <c r="F38" s="2">
        <v>1</v>
      </c>
      <c r="G38" s="2">
        <v>2</v>
      </c>
      <c r="I38" s="1">
        <f t="shared" si="11"/>
        <v>0.40137078088011535</v>
      </c>
      <c r="J38" s="8">
        <f t="shared" si="12"/>
        <v>6.7185864947830215E-2</v>
      </c>
      <c r="K38" s="9">
        <f t="shared" si="13"/>
        <v>0.1</v>
      </c>
      <c r="L38" s="20">
        <f t="shared" si="14"/>
        <v>4</v>
      </c>
      <c r="O38" s="1">
        <v>1.0231685200071541</v>
      </c>
      <c r="R38" s="1">
        <f>O38/J36</f>
        <v>5.8935742754954354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0.33333333333333331</v>
      </c>
      <c r="F39" s="2">
        <f>1/G38</f>
        <v>0.5</v>
      </c>
      <c r="G39" s="2">
        <v>1</v>
      </c>
      <c r="H39" t="s">
        <v>30</v>
      </c>
      <c r="I39" s="1">
        <f>SUM(I34:I38)</f>
        <v>5.9740360742810941</v>
      </c>
      <c r="J39" s="1"/>
      <c r="O39" s="1">
        <v>0.66695904226569946</v>
      </c>
      <c r="R39" s="1">
        <f>O39/J37</f>
        <v>6.3149076770725117</v>
      </c>
    </row>
    <row r="40" spans="1:24" x14ac:dyDescent="0.2">
      <c r="O40" s="1">
        <v>0.34126083646732308</v>
      </c>
      <c r="R40" s="5">
        <f>O40/J38</f>
        <v>5.0793546638465088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27B8-5EC7-2540-937B-09623BEB4F40}">
  <sheetPr>
    <tabColor theme="9" tint="0.59999389629810485"/>
  </sheetPr>
  <dimension ref="A2:X57"/>
  <sheetViews>
    <sheetView topLeftCell="C28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0.52783613340674562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1.1447142425533319</v>
      </c>
      <c r="J4" s="8">
        <f t="shared" ref="J4:J5" si="1">I4/I$6</f>
        <v>0.33251592768713861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1.6118118054993702</v>
      </c>
      <c r="R4" s="1">
        <f>O4/J3</f>
        <v>3.0536215758789726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3</v>
      </c>
      <c r="I5" s="1">
        <f t="shared" si="0"/>
        <v>0.48074985676913612</v>
      </c>
      <c r="J5" s="8">
        <f t="shared" si="1"/>
        <v>0.13964793890611579</v>
      </c>
      <c r="K5" s="9">
        <f t="shared" si="2"/>
        <v>0.1</v>
      </c>
      <c r="L5" s="20">
        <f>RANK(K5,K$3:K$5,0)</f>
        <v>3</v>
      </c>
      <c r="N5" t="s">
        <v>5</v>
      </c>
      <c r="O5" s="1">
        <v>1.0153778111088587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0.33333333333333331</v>
      </c>
      <c r="F6" s="2">
        <v>1</v>
      </c>
      <c r="I6" s="1">
        <f>SUM(I3:I5)</f>
        <v>3.4425846921546075</v>
      </c>
      <c r="J6" s="1"/>
      <c r="K6" s="1"/>
      <c r="L6" s="1"/>
      <c r="O6" s="1">
        <v>0.42643195927074384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2.0597671439071177</v>
      </c>
      <c r="J12" s="8">
        <f>I12/I$16</f>
        <v>0.46492601947751416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3</v>
      </c>
      <c r="F13" s="2">
        <v>2</v>
      </c>
      <c r="G13" s="2">
        <v>3</v>
      </c>
      <c r="I13" s="1">
        <f t="shared" ref="I13:I15" si="3">GEOMEAN(D14:G14)</f>
        <v>0.90360200360984477</v>
      </c>
      <c r="J13" s="8">
        <f t="shared" ref="J13:J15" si="4">I13/I$16</f>
        <v>0.20395901739326691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1.910541404500421</v>
      </c>
      <c r="R13" s="1">
        <f>O13/J12</f>
        <v>4.109344980621854</v>
      </c>
      <c r="T13" s="1">
        <f>AVERAGE(R13:R16)</f>
        <v>4.1171409976267244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0.33333333333333331</v>
      </c>
      <c r="E14" s="2">
        <v>1</v>
      </c>
      <c r="F14" s="2">
        <v>2</v>
      </c>
      <c r="G14" s="2">
        <v>1</v>
      </c>
      <c r="I14" s="1">
        <f t="shared" si="3"/>
        <v>0.70710678118654757</v>
      </c>
      <c r="J14" s="8">
        <f t="shared" si="4"/>
        <v>0.15960655654455075</v>
      </c>
      <c r="K14" s="9">
        <f t="shared" si="5"/>
        <v>0.2</v>
      </c>
      <c r="L14" s="20">
        <f t="shared" si="6"/>
        <v>2</v>
      </c>
      <c r="N14" t="s">
        <v>5</v>
      </c>
      <c r="O14" s="4">
        <v>0.84965587689287458</v>
      </c>
      <c r="Q14" t="s">
        <v>6</v>
      </c>
      <c r="R14" s="1">
        <f>O14/J13</f>
        <v>4.1658166809785948</v>
      </c>
      <c r="V14" s="1">
        <f>(T13-4)/(4-1)</f>
        <v>3.9046999208908119E-2</v>
      </c>
      <c r="X14" s="1">
        <f>V14/0.9</f>
        <v>4.3385554676564575E-2</v>
      </c>
    </row>
    <row r="15" spans="1:24" x14ac:dyDescent="0.2">
      <c r="C15" s="2" t="s">
        <v>16</v>
      </c>
      <c r="D15" s="2">
        <f>1/F13</f>
        <v>0.5</v>
      </c>
      <c r="E15" s="2">
        <f>1/F14</f>
        <v>0.5</v>
      </c>
      <c r="F15" s="2">
        <v>1</v>
      </c>
      <c r="G15" s="2">
        <v>1</v>
      </c>
      <c r="I15" s="1">
        <f t="shared" si="3"/>
        <v>0.75983568565159254</v>
      </c>
      <c r="J15" s="8">
        <f t="shared" si="4"/>
        <v>0.17150840658466818</v>
      </c>
      <c r="K15" s="9">
        <f t="shared" si="5"/>
        <v>0.2</v>
      </c>
      <c r="L15" s="20">
        <f t="shared" si="6"/>
        <v>2</v>
      </c>
      <c r="O15" s="4">
        <v>0.66555748156460948</v>
      </c>
      <c r="R15" s="1">
        <f>O15/J14</f>
        <v>4.1699883511917841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1</v>
      </c>
      <c r="F16" s="2">
        <f>1/G15</f>
        <v>1</v>
      </c>
      <c r="G16" s="2">
        <v>1</v>
      </c>
      <c r="I16" s="1">
        <f>SUM(I12:I15)</f>
        <v>4.4303116143551025</v>
      </c>
      <c r="J16" s="1"/>
      <c r="O16" s="4">
        <v>0.69004932034832378</v>
      </c>
      <c r="R16" s="1">
        <f>O16/J15</f>
        <v>4.0234139777146645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</v>
      </c>
      <c r="J21" s="8">
        <f>I21/I$26</f>
        <v>0.33684981524715657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4</v>
      </c>
      <c r="F22" s="2">
        <v>2</v>
      </c>
      <c r="G22" s="2">
        <v>4</v>
      </c>
      <c r="I22" s="1">
        <f t="shared" ref="I22:I25" si="7">GEOMEAN(C23:G23)</f>
        <v>1.8205642030260802</v>
      </c>
      <c r="J22" s="8">
        <f t="shared" ref="J22:J25" si="8">I22/I$26</f>
        <v>0.306628357717461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4</v>
      </c>
      <c r="I23" s="1">
        <f t="shared" si="7"/>
        <v>1.0844717711976986</v>
      </c>
      <c r="J23" s="8">
        <f t="shared" si="8"/>
        <v>0.18265205788435071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1.8570276161891577</v>
      </c>
      <c r="R23" s="1">
        <f>O23/J21</f>
        <v>5.5129245501488615</v>
      </c>
      <c r="T23" s="1">
        <f>AVERAGE(R23:R27)</f>
        <v>5.3191198773618584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1</v>
      </c>
      <c r="E24" s="2">
        <v>1</v>
      </c>
      <c r="F24" s="2">
        <v>2</v>
      </c>
      <c r="G24" s="2">
        <v>3</v>
      </c>
      <c r="I24" s="1">
        <f t="shared" si="7"/>
        <v>0.63095734448019325</v>
      </c>
      <c r="J24" s="8">
        <f t="shared" si="8"/>
        <v>0.10626893245849481</v>
      </c>
      <c r="K24" s="9">
        <f t="shared" si="9"/>
        <v>0.1</v>
      </c>
      <c r="L24" s="20">
        <f t="shared" si="10"/>
        <v>4</v>
      </c>
      <c r="N24" t="s">
        <v>5</v>
      </c>
      <c r="O24" s="1">
        <v>1.6278782399115899</v>
      </c>
      <c r="Q24" t="s">
        <v>6</v>
      </c>
      <c r="R24" s="1">
        <f>O24/J22</f>
        <v>5.3089618064992496</v>
      </c>
      <c r="V24" s="1">
        <f>(T23-5)/(5-1)</f>
        <v>7.9779969340464607E-2</v>
      </c>
      <c r="X24" s="1">
        <f>V24/1.12</f>
        <v>7.1232115482557673E-2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0.40137078088011535</v>
      </c>
      <c r="J25" s="8">
        <f t="shared" si="8"/>
        <v>6.7600836692536914E-2</v>
      </c>
      <c r="K25" s="9">
        <f t="shared" si="9"/>
        <v>0.1</v>
      </c>
      <c r="L25" s="20">
        <f t="shared" si="10"/>
        <v>4</v>
      </c>
      <c r="O25" s="1">
        <v>0.98883324440820131</v>
      </c>
      <c r="R25" s="1">
        <f>O25/J23</f>
        <v>5.4137536464784759</v>
      </c>
    </row>
    <row r="26" spans="1:24" x14ac:dyDescent="0.2">
      <c r="B26" s="22" t="s">
        <v>23</v>
      </c>
      <c r="C26" s="2">
        <f>1/G22</f>
        <v>0.25</v>
      </c>
      <c r="D26" s="2">
        <f>1/G23</f>
        <v>0.25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5.9373640995840873</v>
      </c>
      <c r="J26" s="1"/>
      <c r="O26" s="1">
        <v>0.56254721395281448</v>
      </c>
      <c r="R26" s="1">
        <f>O26/J24</f>
        <v>5.293618755157131</v>
      </c>
    </row>
    <row r="27" spans="1:24" x14ac:dyDescent="0.2">
      <c r="B27" s="23"/>
      <c r="O27" s="1">
        <v>0.34248886545772228</v>
      </c>
      <c r="R27" s="5">
        <f>O27/J25</f>
        <v>5.0663406285255759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1.515716566510398</v>
      </c>
      <c r="J34" s="8">
        <f>I34/I$39</f>
        <v>0.26953681376920352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1</v>
      </c>
      <c r="F35" s="2">
        <v>2</v>
      </c>
      <c r="G35" s="2">
        <v>2</v>
      </c>
      <c r="I35" s="1">
        <f t="shared" ref="I35:I38" si="11">GEOMEAN(C36:G36)</f>
        <v>1.7826024579660034</v>
      </c>
      <c r="J35" s="8">
        <f t="shared" ref="J35:J38" si="12">I35/I$39</f>
        <v>0.31699659247209988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3</v>
      </c>
      <c r="F36" s="2">
        <v>4</v>
      </c>
      <c r="G36" s="2">
        <v>3</v>
      </c>
      <c r="I36" s="1">
        <f t="shared" si="11"/>
        <v>1.2167286837864115</v>
      </c>
      <c r="J36" s="8">
        <f t="shared" si="12"/>
        <v>0.21636840283696693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1.5140947833938296</v>
      </c>
      <c r="R36" s="1">
        <f>O36/J34</f>
        <v>5.617395123956257</v>
      </c>
      <c r="T36" s="1">
        <f>AVERAGE(R36:R40)</f>
        <v>5.3780558013403068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0.33333333333333331</v>
      </c>
      <c r="E37" s="2">
        <v>1</v>
      </c>
      <c r="F37" s="2">
        <v>4</v>
      </c>
      <c r="G37" s="2">
        <v>2</v>
      </c>
      <c r="I37" s="1">
        <f t="shared" si="11"/>
        <v>0.5</v>
      </c>
      <c r="J37" s="8">
        <f t="shared" si="12"/>
        <v>8.8913989503246124E-2</v>
      </c>
      <c r="K37" s="9">
        <f t="shared" si="13"/>
        <v>0.1</v>
      </c>
      <c r="L37" s="20">
        <f t="shared" si="14"/>
        <v>4</v>
      </c>
      <c r="N37" t="s">
        <v>5</v>
      </c>
      <c r="O37" s="1">
        <v>1.7810787701360375</v>
      </c>
      <c r="Q37" t="s">
        <v>6</v>
      </c>
      <c r="R37" s="1">
        <f>O37/J35</f>
        <v>5.6186054122736264</v>
      </c>
      <c r="V37" s="1">
        <f>(T36-5)/(5-1)</f>
        <v>9.4513950335076702E-2</v>
      </c>
      <c r="X37" s="1">
        <f>V37/1.12</f>
        <v>8.4387455656318472E-2</v>
      </c>
    </row>
    <row r="38" spans="1:24" x14ac:dyDescent="0.2">
      <c r="B38" s="22" t="s">
        <v>28</v>
      </c>
      <c r="C38" s="2">
        <f>1/F35</f>
        <v>0.5</v>
      </c>
      <c r="D38" s="2">
        <f>1/F36</f>
        <v>0.25</v>
      </c>
      <c r="E38" s="2">
        <f>1/F37</f>
        <v>0.25</v>
      </c>
      <c r="F38" s="2">
        <v>1</v>
      </c>
      <c r="G38" s="2">
        <v>1</v>
      </c>
      <c r="I38" s="1">
        <f t="shared" si="11"/>
        <v>0.60836434189320576</v>
      </c>
      <c r="J38" s="8">
        <f t="shared" si="12"/>
        <v>0.10818420141848346</v>
      </c>
      <c r="K38" s="9">
        <f t="shared" si="13"/>
        <v>0.1</v>
      </c>
      <c r="L38" s="20">
        <f t="shared" si="14"/>
        <v>4</v>
      </c>
      <c r="O38" s="1">
        <v>1.1635951082801552</v>
      </c>
      <c r="R38" s="1">
        <f>O38/J36</f>
        <v>5.3778421110633303</v>
      </c>
    </row>
    <row r="39" spans="1:24" x14ac:dyDescent="0.2">
      <c r="B39" s="22" t="s">
        <v>29</v>
      </c>
      <c r="C39" s="2">
        <f>1/G35</f>
        <v>0.5</v>
      </c>
      <c r="D39" s="2">
        <f>1/G36</f>
        <v>0.33333333333333331</v>
      </c>
      <c r="E39" s="2">
        <f>1/G37</f>
        <v>0.5</v>
      </c>
      <c r="F39" s="2">
        <f>1/'Response 30'!G38</f>
        <v>1</v>
      </c>
      <c r="G39" s="2">
        <v>1</v>
      </c>
      <c r="H39" t="s">
        <v>30</v>
      </c>
      <c r="I39" s="1">
        <f>SUM(I34:I38)</f>
        <v>5.623412050156019</v>
      </c>
      <c r="J39" s="1"/>
      <c r="O39" s="1">
        <v>0.46520784663359804</v>
      </c>
      <c r="R39" s="1">
        <f>O39/J37</f>
        <v>5.2321108211730163</v>
      </c>
    </row>
    <row r="40" spans="1:24" x14ac:dyDescent="0.2">
      <c r="O40" s="1">
        <v>0.54571633004884812</v>
      </c>
      <c r="R40" s="5">
        <f>O40/J38</f>
        <v>5.0443255382353041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2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E5E5-6E23-2443-BF53-D41D902EBCCF}">
  <sheetPr>
    <tabColor theme="9" tint="0.59999389629810485"/>
  </sheetPr>
  <dimension ref="A2:X57"/>
  <sheetViews>
    <sheetView topLeftCell="A23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0.54721643494168148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2</v>
      </c>
      <c r="I4" s="1">
        <f>GEOMEAN(D5:F5)</f>
        <v>0.87358046473629891</v>
      </c>
      <c r="J4" s="8">
        <f t="shared" ref="J4:J5" si="0">I4/I$6</f>
        <v>0.26307422271993069</v>
      </c>
      <c r="K4" s="9">
        <f t="shared" ref="K4:K5" si="1">ROUND(J4,1)</f>
        <v>0.3</v>
      </c>
      <c r="L4" s="20">
        <f>RANK(K4,K$3:K$5,0)</f>
        <v>2</v>
      </c>
      <c r="O4" s="1" cm="1">
        <f t="array" ref="O4:O6">MMULT(D4:F6,J3:J5)</f>
        <v>1.715857787778249</v>
      </c>
      <c r="R4" s="1">
        <f>O4/J3</f>
        <v>3.1356108446580433</v>
      </c>
      <c r="T4" s="1">
        <f>AVERAGE(R4:R6)</f>
        <v>3.1356108446580433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>GEOMEAN(D6:F6)</f>
        <v>0.6299605249474366</v>
      </c>
      <c r="J5" s="8">
        <f t="shared" si="0"/>
        <v>0.18970934233838774</v>
      </c>
      <c r="K5" s="9">
        <f t="shared" si="1"/>
        <v>0.2</v>
      </c>
      <c r="L5" s="20">
        <f>RANK(K5,K$3:K$5,0)</f>
        <v>3</v>
      </c>
      <c r="N5" t="s">
        <v>5</v>
      </c>
      <c r="O5" s="1">
        <v>0.82489838571060004</v>
      </c>
      <c r="Q5" t="s">
        <v>6</v>
      </c>
      <c r="R5" s="1">
        <f>O5/J4</f>
        <v>3.1356108446580433</v>
      </c>
      <c r="V5" s="1">
        <f>(T4-3)/(3-1)</f>
        <v>6.7805422329021647E-2</v>
      </c>
      <c r="X5" s="1">
        <f>V5/0.58</f>
        <v>0.11690590056727872</v>
      </c>
    </row>
    <row r="6" spans="1:24" x14ac:dyDescent="0.2">
      <c r="C6" s="2" t="s">
        <v>4</v>
      </c>
      <c r="D6" s="2">
        <f>1/F4</f>
        <v>0.5</v>
      </c>
      <c r="E6" s="2">
        <f>1/F5</f>
        <v>0.5</v>
      </c>
      <c r="F6" s="2">
        <v>1</v>
      </c>
      <c r="I6" s="1">
        <f>SUM(I3:I5)</f>
        <v>3.3206615825158754</v>
      </c>
      <c r="J6" s="1"/>
      <c r="K6" s="1"/>
      <c r="L6" s="1"/>
      <c r="O6" s="1">
        <v>0.59485467116919388</v>
      </c>
      <c r="R6" s="1">
        <f>O6/J5</f>
        <v>3.1356108446580433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2.2360679774997898</v>
      </c>
      <c r="J12" s="8">
        <f>I12/I$16</f>
        <v>0.48449460123316168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5</v>
      </c>
      <c r="G13" s="2">
        <v>1</v>
      </c>
      <c r="I13" s="1">
        <f>GEOMEAN(D14:G14)</f>
        <v>1.0466351393921056</v>
      </c>
      <c r="J13" s="8">
        <f t="shared" ref="J13:J15" si="2">I13/I$16</f>
        <v>0.22677712824427784</v>
      </c>
      <c r="K13" s="9">
        <f t="shared" ref="K13:K15" si="3">ROUND(J13,1)</f>
        <v>0.2</v>
      </c>
      <c r="L13" s="20">
        <f t="shared" ref="L13:L15" si="4">RANK(K13,K$12:K$15,0)</f>
        <v>2</v>
      </c>
      <c r="O13" s="4" cm="1">
        <f t="array" ref="O13:O16">MMULT(D13:G16,J12:J15)</f>
        <v>2.5963619318954714</v>
      </c>
      <c r="R13" s="1">
        <f>O13/J12</f>
        <v>5.3589078707731144</v>
      </c>
      <c r="T13" s="1">
        <f>AVERAGE(R13:R16)</f>
        <v>5.2374621793394667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2</v>
      </c>
      <c r="G14" s="2">
        <v>3</v>
      </c>
      <c r="I14" s="1">
        <f>GEOMEAN(D15:G15)</f>
        <v>0.79527072876705063</v>
      </c>
      <c r="J14" s="8">
        <f t="shared" si="2"/>
        <v>0.17231335472958997</v>
      </c>
      <c r="K14" s="9">
        <f t="shared" si="3"/>
        <v>0.2</v>
      </c>
      <c r="L14" s="20">
        <f t="shared" si="4"/>
        <v>2</v>
      </c>
      <c r="N14" t="s">
        <v>5</v>
      </c>
      <c r="O14" s="4">
        <v>1.0175475053290024</v>
      </c>
      <c r="Q14" t="s">
        <v>6</v>
      </c>
      <c r="R14" s="1">
        <f>O14/J13</f>
        <v>4.4869935218199313</v>
      </c>
      <c r="V14" s="1">
        <f>(T13-4)/(4-1)</f>
        <v>0.41248739311315558</v>
      </c>
      <c r="X14" s="1">
        <f>V14/0.9</f>
        <v>0.45831932568128397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4</v>
      </c>
      <c r="I15" s="1">
        <f>GEOMEAN(D16:G16)</f>
        <v>0.537284965911771</v>
      </c>
      <c r="J15" s="8">
        <f t="shared" si="2"/>
        <v>0.11641491579297071</v>
      </c>
      <c r="K15" s="9">
        <f t="shared" si="3"/>
        <v>0.1</v>
      </c>
      <c r="L15" s="20">
        <f t="shared" si="4"/>
        <v>4</v>
      </c>
      <c r="O15" s="4">
        <v>0.84826050227024408</v>
      </c>
      <c r="R15" s="1">
        <f>O15/J14</f>
        <v>4.9227786412806642</v>
      </c>
    </row>
    <row r="16" spans="1:24" x14ac:dyDescent="0.2">
      <c r="C16" s="2" t="s">
        <v>17</v>
      </c>
      <c r="D16" s="2">
        <f>1/G13</f>
        <v>1</v>
      </c>
      <c r="E16" s="2">
        <f>1/G14</f>
        <v>0.33333333333333331</v>
      </c>
      <c r="F16" s="2">
        <f>1/G15</f>
        <v>0.25</v>
      </c>
      <c r="G16" s="2">
        <v>1</v>
      </c>
      <c r="I16" s="1">
        <f>SUM(I12:I15)</f>
        <v>4.6152588115707163</v>
      </c>
      <c r="J16" s="1"/>
      <c r="O16" s="4">
        <v>0.71958023178995578</v>
      </c>
      <c r="R16" s="1">
        <f>O16/J15</f>
        <v>6.1811686834841568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0.30899249933093759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4</v>
      </c>
      <c r="F22" s="2">
        <v>3</v>
      </c>
      <c r="G22" s="2">
        <v>2</v>
      </c>
      <c r="I22" s="1">
        <f>GEOMEAN(C23:G23)</f>
        <v>2.4022488679628626</v>
      </c>
      <c r="J22" s="8">
        <f t="shared" ref="J22:J25" si="5">I22/I$26</f>
        <v>0.39311868489217699</v>
      </c>
      <c r="K22" s="9">
        <f t="shared" ref="K22:K25" si="6">ROUND(J22,1)</f>
        <v>0.4</v>
      </c>
      <c r="L22" s="20">
        <f t="shared" ref="L22:L25" si="7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4</v>
      </c>
      <c r="F23" s="2">
        <v>4</v>
      </c>
      <c r="G23" s="2">
        <v>5</v>
      </c>
      <c r="I23" s="1">
        <f>GEOMEAN(C24:G24)</f>
        <v>0.6597539553864471</v>
      </c>
      <c r="J23" s="8">
        <f t="shared" si="5"/>
        <v>0.1079661690147341</v>
      </c>
      <c r="K23" s="9">
        <f t="shared" si="6"/>
        <v>0.1</v>
      </c>
      <c r="L23" s="20">
        <f t="shared" si="7"/>
        <v>3</v>
      </c>
      <c r="O23" s="1" cm="1">
        <f t="array" ref="O23:O27">MMULT(C22:G26,J21:J25)</f>
        <v>1.6004900849385102</v>
      </c>
      <c r="R23" s="1">
        <f>O23/J21</f>
        <v>5.1797052951254683</v>
      </c>
      <c r="T23" s="1">
        <f>AVERAGE(R23:R27)</f>
        <v>5.1452688414763426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0.25</v>
      </c>
      <c r="E24" s="2">
        <v>1</v>
      </c>
      <c r="F24" s="2">
        <v>2</v>
      </c>
      <c r="G24" s="2">
        <v>1</v>
      </c>
      <c r="I24" s="1">
        <f>GEOMEAN(C25:G25)</f>
        <v>0.52961192052440609</v>
      </c>
      <c r="J24" s="8">
        <f t="shared" si="5"/>
        <v>8.6668931132156679E-2</v>
      </c>
      <c r="K24" s="9">
        <f t="shared" si="6"/>
        <v>0.1</v>
      </c>
      <c r="L24" s="20">
        <f t="shared" si="7"/>
        <v>3</v>
      </c>
      <c r="N24" t="s">
        <v>5</v>
      </c>
      <c r="O24" s="1">
        <v>1.9969201629606506</v>
      </c>
      <c r="Q24" t="s">
        <v>6</v>
      </c>
      <c r="R24" s="1">
        <f>O24/J22</f>
        <v>5.0796877373263438</v>
      </c>
      <c r="V24" s="1">
        <f>(T23-5)/(5-1)</f>
        <v>3.631721036908564E-2</v>
      </c>
      <c r="X24" s="1">
        <f>V24/1.12</f>
        <v>3.2426080686683602E-2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0.25</v>
      </c>
      <c r="E25" s="2">
        <f>1/F24</f>
        <v>0.5</v>
      </c>
      <c r="F25" s="2">
        <v>1</v>
      </c>
      <c r="G25" s="2">
        <v>1</v>
      </c>
      <c r="I25" s="1">
        <f>GEOMEAN(C26:G26)</f>
        <v>0.63095734448019325</v>
      </c>
      <c r="J25" s="8">
        <f t="shared" si="5"/>
        <v>0.10325371562999459</v>
      </c>
      <c r="K25" s="9">
        <f t="shared" si="6"/>
        <v>0.1</v>
      </c>
      <c r="L25" s="20">
        <f t="shared" si="7"/>
        <v>3</v>
      </c>
      <c r="O25" s="1">
        <v>0.56008554296482072</v>
      </c>
      <c r="R25" s="1">
        <f>O25/J23</f>
        <v>5.1876022653761664</v>
      </c>
    </row>
    <row r="26" spans="1:24" x14ac:dyDescent="0.2">
      <c r="B26" s="22" t="s">
        <v>23</v>
      </c>
      <c r="C26" s="2">
        <f>1/G22</f>
        <v>0.5</v>
      </c>
      <c r="D26" s="2">
        <f>1/G23</f>
        <v>0.2</v>
      </c>
      <c r="E26" s="2">
        <f>1/G24</f>
        <v>1</v>
      </c>
      <c r="F26" s="2">
        <f>1/G25</f>
        <v>1</v>
      </c>
      <c r="G26" s="2">
        <v>1</v>
      </c>
      <c r="H26" t="s">
        <v>30</v>
      </c>
      <c r="I26" s="1">
        <f>SUM(I21:I25)</f>
        <v>6.1107471109437137</v>
      </c>
      <c r="J26" s="1"/>
      <c r="O26" s="1">
        <v>0.44518290226954177</v>
      </c>
      <c r="R26" s="1">
        <f>O26/J24</f>
        <v>5.1365915842518799</v>
      </c>
    </row>
    <row r="27" spans="1:24" x14ac:dyDescent="0.2">
      <c r="B27" s="23"/>
      <c r="O27" s="1">
        <v>0.53100880242078963</v>
      </c>
      <c r="R27" s="5">
        <f>O27/J25</f>
        <v>5.1427573253018579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2.2973967099940702</v>
      </c>
      <c r="J34" s="8">
        <f>I34/I$39</f>
        <v>0.39135163889758035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4</v>
      </c>
      <c r="E35" s="2">
        <v>4</v>
      </c>
      <c r="F35" s="2">
        <v>4</v>
      </c>
      <c r="G35" s="2">
        <v>1</v>
      </c>
      <c r="I35" s="1">
        <f t="shared" ref="I35:I38" si="8">GEOMEAN(C36:G36)</f>
        <v>1.5848931924611136</v>
      </c>
      <c r="J35" s="8">
        <f t="shared" ref="J35:J38" si="9">I35/I$39</f>
        <v>0.26997973212422505</v>
      </c>
      <c r="K35" s="9">
        <f t="shared" ref="K35:K38" si="10">ROUND(J35,1)</f>
        <v>0.3</v>
      </c>
      <c r="L35" s="20">
        <f t="shared" ref="L35:L38" si="11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0.25</v>
      </c>
      <c r="D36" s="2">
        <v>1</v>
      </c>
      <c r="E36" s="2">
        <v>2</v>
      </c>
      <c r="F36" s="2">
        <v>5</v>
      </c>
      <c r="G36" s="2">
        <v>4</v>
      </c>
      <c r="I36" s="1">
        <f t="shared" si="8"/>
        <v>0.82187591475861288</v>
      </c>
      <c r="J36" s="8">
        <f t="shared" si="9"/>
        <v>0.14000302377557655</v>
      </c>
      <c r="K36" s="9">
        <f t="shared" si="10"/>
        <v>0.1</v>
      </c>
      <c r="L36" s="20">
        <f t="shared" si="11"/>
        <v>3</v>
      </c>
      <c r="O36" s="1" cm="1">
        <f t="array" ref="O36:O40">MMULT(C35:G39,J34:J38)</f>
        <v>2.4887863454369765</v>
      </c>
      <c r="R36" s="1">
        <f>O36/J34</f>
        <v>6.3594631989986645</v>
      </c>
      <c r="T36" s="1">
        <f>AVERAGE(R36:R40)</f>
        <v>5.9909499162240847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0.5</v>
      </c>
      <c r="E37" s="2">
        <v>1</v>
      </c>
      <c r="F37" s="2">
        <v>3</v>
      </c>
      <c r="G37" s="2">
        <v>1</v>
      </c>
      <c r="I37" s="1">
        <f t="shared" si="8"/>
        <v>0.50649568411211821</v>
      </c>
      <c r="J37" s="8">
        <f t="shared" si="9"/>
        <v>8.6279359245857112E-2</v>
      </c>
      <c r="K37" s="9">
        <f t="shared" si="10"/>
        <v>0.1</v>
      </c>
      <c r="L37" s="20">
        <f t="shared" si="11"/>
        <v>3</v>
      </c>
      <c r="N37" t="s">
        <v>5</v>
      </c>
      <c r="O37" s="1">
        <v>1.5287654694561028</v>
      </c>
      <c r="Q37" t="s">
        <v>6</v>
      </c>
      <c r="R37" s="1">
        <f>O37/J35</f>
        <v>5.6625193951695456</v>
      </c>
      <c r="V37" s="1">
        <f>(T36-5)/(5-1)</f>
        <v>0.24773747905602117</v>
      </c>
      <c r="X37" s="1">
        <f>V37/1.12</f>
        <v>0.22119417772859032</v>
      </c>
    </row>
    <row r="38" spans="1:24" x14ac:dyDescent="0.2">
      <c r="B38" s="22" t="s">
        <v>28</v>
      </c>
      <c r="C38" s="2">
        <f>1/F35</f>
        <v>0.25</v>
      </c>
      <c r="D38" s="2">
        <f>1/F36</f>
        <v>0.2</v>
      </c>
      <c r="E38" s="2">
        <f>1/F37</f>
        <v>0.33333333333333331</v>
      </c>
      <c r="F38" s="2">
        <v>1</v>
      </c>
      <c r="G38" s="2">
        <v>2</v>
      </c>
      <c r="I38" s="1">
        <f t="shared" si="8"/>
        <v>0.6597539553864471</v>
      </c>
      <c r="J38" s="8">
        <f t="shared" si="9"/>
        <v>0.11238624595676103</v>
      </c>
      <c r="K38" s="9">
        <f t="shared" si="10"/>
        <v>0.1</v>
      </c>
      <c r="L38" s="20">
        <f t="shared" si="11"/>
        <v>3</v>
      </c>
      <c r="O38" s="1">
        <v>0.74405512325641654</v>
      </c>
      <c r="R38" s="1">
        <f>O38/J36</f>
        <v>5.3145646657541441</v>
      </c>
    </row>
    <row r="39" spans="1:24" x14ac:dyDescent="0.2">
      <c r="B39" s="22" t="s">
        <v>29</v>
      </c>
      <c r="C39" s="2">
        <f>1/G35</f>
        <v>1</v>
      </c>
      <c r="D39" s="2">
        <f>1/G36</f>
        <v>0.25</v>
      </c>
      <c r="E39" s="2">
        <f>1/G37</f>
        <v>1</v>
      </c>
      <c r="F39" s="2">
        <f>1/G38</f>
        <v>0.5</v>
      </c>
      <c r="G39" s="2">
        <v>1</v>
      </c>
      <c r="H39" t="s">
        <v>30</v>
      </c>
      <c r="I39" s="1">
        <f>SUM(I34:I38)</f>
        <v>5.8704154567123616</v>
      </c>
      <c r="J39" s="1"/>
      <c r="O39" s="1">
        <v>0.50955338190047805</v>
      </c>
      <c r="R39" s="1">
        <f>O39/J37</f>
        <v>5.9058549617699594</v>
      </c>
    </row>
    <row r="40" spans="1:24" x14ac:dyDescent="0.2">
      <c r="O40" s="1">
        <v>0.75437552128390273</v>
      </c>
      <c r="R40" s="5">
        <f>O40/J38</f>
        <v>6.712347359428108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2">L13</f>
        <v>2</v>
      </c>
      <c r="E45" s="22" t="s">
        <v>15</v>
      </c>
    </row>
    <row r="46" spans="1:24" x14ac:dyDescent="0.2">
      <c r="B46" s="26"/>
      <c r="C46" s="24"/>
      <c r="D46" s="21">
        <f t="shared" si="12"/>
        <v>2</v>
      </c>
      <c r="E46" s="22" t="s">
        <v>16</v>
      </c>
    </row>
    <row r="47" spans="1:24" x14ac:dyDescent="0.2">
      <c r="B47" s="27"/>
      <c r="C47" s="24"/>
      <c r="D47" s="21">
        <f t="shared" si="12"/>
        <v>4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3">L22</f>
        <v>1</v>
      </c>
      <c r="E49" s="22" t="s">
        <v>20</v>
      </c>
    </row>
    <row r="50" spans="2:5" x14ac:dyDescent="0.2">
      <c r="B50" s="26"/>
      <c r="C50" s="26"/>
      <c r="D50" s="21">
        <f t="shared" si="13"/>
        <v>3</v>
      </c>
      <c r="E50" s="22" t="s">
        <v>21</v>
      </c>
    </row>
    <row r="51" spans="2:5" x14ac:dyDescent="0.2">
      <c r="B51" s="26"/>
      <c r="C51" s="26"/>
      <c r="D51" s="21">
        <f t="shared" si="13"/>
        <v>3</v>
      </c>
      <c r="E51" s="22" t="s">
        <v>22</v>
      </c>
    </row>
    <row r="52" spans="2:5" x14ac:dyDescent="0.2">
      <c r="B52" s="27"/>
      <c r="C52" s="27"/>
      <c r="D52" s="21">
        <f t="shared" si="13"/>
        <v>3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4">L35</f>
        <v>2</v>
      </c>
      <c r="E54" s="22" t="s">
        <v>26</v>
      </c>
    </row>
    <row r="55" spans="2:5" x14ac:dyDescent="0.2">
      <c r="B55" s="26"/>
      <c r="C55" s="26"/>
      <c r="D55" s="21">
        <f t="shared" si="14"/>
        <v>3</v>
      </c>
      <c r="E55" s="22" t="s">
        <v>27</v>
      </c>
    </row>
    <row r="56" spans="2:5" x14ac:dyDescent="0.2">
      <c r="B56" s="26"/>
      <c r="C56" s="26"/>
      <c r="D56" s="21">
        <f t="shared" si="14"/>
        <v>3</v>
      </c>
      <c r="E56" s="22" t="s">
        <v>28</v>
      </c>
    </row>
    <row r="57" spans="2:5" x14ac:dyDescent="0.2">
      <c r="B57" s="27"/>
      <c r="C57" s="27"/>
      <c r="D57" s="21">
        <f t="shared" si="14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D711-BE46-C14F-BA95-C18D09B1548F}">
  <sheetPr>
    <tabColor theme="9" tint="0.59999389629810485"/>
  </sheetPr>
  <dimension ref="A2:X57"/>
  <sheetViews>
    <sheetView topLeftCell="V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0.12827052111465373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0.2763504603978772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0.4812301224379637</v>
      </c>
      <c r="R4" s="1">
        <f>O4/J3</f>
        <v>3.7516813548127668</v>
      </c>
      <c r="T4" s="1">
        <f>AVERAGE(R4:R6)</f>
        <v>3.7516813548127659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0.2</v>
      </c>
      <c r="I5" s="1">
        <f t="shared" si="0"/>
        <v>2.1544346900318838</v>
      </c>
      <c r="J5" s="8">
        <f t="shared" si="1"/>
        <v>0.59537901848746899</v>
      </c>
      <c r="K5" s="9">
        <f t="shared" si="2"/>
        <v>0.6</v>
      </c>
      <c r="L5" s="20">
        <f>RANK(K5,K$3:K$5,0)</f>
        <v>1</v>
      </c>
      <c r="N5" t="s">
        <v>5</v>
      </c>
      <c r="O5" s="1">
        <v>1.0367788696686395</v>
      </c>
      <c r="Q5" t="s">
        <v>6</v>
      </c>
      <c r="R5" s="1">
        <f>O5/J4</f>
        <v>3.7516813548127659</v>
      </c>
      <c r="V5" s="1">
        <f>(T4-3)/(3-1)</f>
        <v>0.37584067740638294</v>
      </c>
      <c r="X5" s="1">
        <f>V5/0.58</f>
        <v>0.64800116794203955</v>
      </c>
    </row>
    <row r="6" spans="1:24" x14ac:dyDescent="0.2">
      <c r="C6" s="2" t="s">
        <v>4</v>
      </c>
      <c r="D6" s="2">
        <v>2</v>
      </c>
      <c r="E6" s="2">
        <v>5</v>
      </c>
      <c r="F6" s="2">
        <v>1</v>
      </c>
      <c r="I6" s="1">
        <f>SUM(I3:I5)</f>
        <v>3.618593573393162</v>
      </c>
      <c r="J6" s="1"/>
      <c r="K6" s="1"/>
      <c r="L6" s="1"/>
      <c r="O6" s="1">
        <v>2.2336723627061623</v>
      </c>
      <c r="R6" s="1">
        <f>O6/J5</f>
        <v>3.7516813548127659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0.35930411196308421</v>
      </c>
      <c r="J12" s="8">
        <f>I12/I$16</f>
        <v>7.7129061148231121E-2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0.25</v>
      </c>
      <c r="G13" s="2">
        <f>1/D16</f>
        <v>0.2</v>
      </c>
      <c r="I13" s="1">
        <f t="shared" ref="I13:I15" si="3">GEOMEAN(D14:G14)</f>
        <v>1.1066819197003217</v>
      </c>
      <c r="J13" s="8">
        <f t="shared" ref="J13:J15" si="4">I13/I$16</f>
        <v>0.23756292960259173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0.30855722576834232</v>
      </c>
      <c r="R13" s="1">
        <f>O13/J12</f>
        <v>4.0005313324810094</v>
      </c>
      <c r="T13" s="1">
        <f>AVERAGE(R13:R16)</f>
        <v>4.163383499856689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0.5</v>
      </c>
      <c r="G14" s="2">
        <f>1/E16</f>
        <v>1</v>
      </c>
      <c r="I14" s="1">
        <f t="shared" si="3"/>
        <v>1.4142135623730949</v>
      </c>
      <c r="J14" s="8">
        <f t="shared" si="4"/>
        <v>0.30357839138823728</v>
      </c>
      <c r="K14" s="9">
        <f t="shared" si="5"/>
        <v>0.3</v>
      </c>
      <c r="L14" s="20">
        <f t="shared" si="6"/>
        <v>2</v>
      </c>
      <c r="N14" t="s">
        <v>5</v>
      </c>
      <c r="O14" s="4">
        <v>1.0024689266023434</v>
      </c>
      <c r="Q14" t="s">
        <v>6</v>
      </c>
      <c r="R14" s="1">
        <f>O14/J13</f>
        <v>4.2198036885608721</v>
      </c>
      <c r="V14" s="1">
        <f>(T13-4)/(4-1)</f>
        <v>5.4461166618896328E-2</v>
      </c>
      <c r="X14" s="1">
        <f>V14/0.9</f>
        <v>6.0512407354329251E-2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1.778279410038923</v>
      </c>
      <c r="J15" s="8">
        <f t="shared" si="4"/>
        <v>0.38172961786093978</v>
      </c>
      <c r="K15" s="9">
        <f t="shared" si="5"/>
        <v>0.4</v>
      </c>
      <c r="L15" s="20">
        <f t="shared" si="6"/>
        <v>1</v>
      </c>
      <c r="O15" s="4">
        <v>1.278085304116815</v>
      </c>
      <c r="R15" s="1">
        <f>O15/J14</f>
        <v>4.2100667912239844</v>
      </c>
    </row>
    <row r="16" spans="1:24" x14ac:dyDescent="0.2">
      <c r="C16" s="2" t="s">
        <v>17</v>
      </c>
      <c r="D16" s="2">
        <v>5</v>
      </c>
      <c r="E16" s="2">
        <v>1</v>
      </c>
      <c r="F16" s="2">
        <v>2</v>
      </c>
      <c r="G16" s="2">
        <v>1</v>
      </c>
      <c r="I16" s="1">
        <f>SUM(I12:I15)</f>
        <v>4.6584790040754243</v>
      </c>
      <c r="J16" s="1"/>
      <c r="O16" s="4">
        <v>1.6120946359811616</v>
      </c>
      <c r="R16" s="1">
        <f>O16/J15</f>
        <v>4.2231321871608909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0.43527528164806206</v>
      </c>
      <c r="J21" s="8">
        <f>I21/I$26</f>
        <v>7.0855515055126855E-2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0.25</v>
      </c>
      <c r="F22" s="2">
        <f>1/C25</f>
        <v>0.25</v>
      </c>
      <c r="G22" s="2">
        <f>1/C26</f>
        <v>0.25</v>
      </c>
      <c r="I22" s="1">
        <f t="shared" ref="I22:I25" si="7">GEOMEAN(C23:G23)</f>
        <v>0.52530556088075342</v>
      </c>
      <c r="J22" s="8">
        <f t="shared" ref="J22:J25" si="8">I22/I$26</f>
        <v>8.5510934451873202E-2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0.2</v>
      </c>
      <c r="G23" s="2">
        <f>1/D26</f>
        <v>0.2</v>
      </c>
      <c r="I23" s="1">
        <f t="shared" si="7"/>
        <v>1</v>
      </c>
      <c r="J23" s="8">
        <f t="shared" si="8"/>
        <v>0.16278322717258373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0.36727483713025005</v>
      </c>
      <c r="R23" s="1">
        <f>O23/J21</f>
        <v>5.1834333127704131</v>
      </c>
      <c r="T23" s="1">
        <f>AVERAGE(R23:R27)</f>
        <v>5.1911026153168454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1</v>
      </c>
      <c r="E24" s="2">
        <v>1</v>
      </c>
      <c r="F24" s="2">
        <f>1/E25</f>
        <v>0.5</v>
      </c>
      <c r="G24" s="2">
        <f>1/E26</f>
        <v>0.5</v>
      </c>
      <c r="I24" s="1">
        <f t="shared" si="7"/>
        <v>2.0912791051825463</v>
      </c>
      <c r="J24" s="8">
        <f t="shared" si="8"/>
        <v>0.34042516166020809</v>
      </c>
      <c r="K24" s="9">
        <f t="shared" si="9"/>
        <v>0.3</v>
      </c>
      <c r="L24" s="20">
        <f t="shared" si="10"/>
        <v>1</v>
      </c>
      <c r="N24" t="s">
        <v>5</v>
      </c>
      <c r="O24" s="1">
        <v>0.45531974134366704</v>
      </c>
      <c r="Q24" t="s">
        <v>6</v>
      </c>
      <c r="R24" s="1">
        <f>O24/J22</f>
        <v>5.3246961252648646</v>
      </c>
      <c r="V24" s="1">
        <f>(T23-5)/(5-1)</f>
        <v>4.777565382921134E-2</v>
      </c>
      <c r="X24" s="1">
        <f>V24/1.12</f>
        <v>4.2656833776081551E-2</v>
      </c>
    </row>
    <row r="25" spans="1:24" x14ac:dyDescent="0.2">
      <c r="B25" s="22" t="s">
        <v>22</v>
      </c>
      <c r="C25" s="2">
        <v>4</v>
      </c>
      <c r="D25" s="2">
        <v>5</v>
      </c>
      <c r="E25" s="2">
        <v>2</v>
      </c>
      <c r="F25" s="2">
        <v>1</v>
      </c>
      <c r="G25" s="2">
        <f>1/F26</f>
        <v>1</v>
      </c>
      <c r="I25" s="1">
        <f t="shared" si="7"/>
        <v>2.0912791051825463</v>
      </c>
      <c r="J25" s="8">
        <f t="shared" si="8"/>
        <v>0.34042516166020809</v>
      </c>
      <c r="K25" s="9">
        <f t="shared" si="9"/>
        <v>0.3</v>
      </c>
      <c r="L25" s="20">
        <f t="shared" si="10"/>
        <v>1</v>
      </c>
      <c r="O25" s="1">
        <v>0.87214138350517245</v>
      </c>
      <c r="R25" s="1">
        <f>O25/J23</f>
        <v>5.3576857926555483</v>
      </c>
    </row>
    <row r="26" spans="1:24" x14ac:dyDescent="0.2">
      <c r="B26" s="22" t="s">
        <v>23</v>
      </c>
      <c r="C26" s="2">
        <v>4</v>
      </c>
      <c r="D26" s="2">
        <v>5</v>
      </c>
      <c r="E26" s="2">
        <v>2</v>
      </c>
      <c r="F26" s="2">
        <v>1</v>
      </c>
      <c r="G26" s="2">
        <v>1</v>
      </c>
      <c r="H26" t="s">
        <v>30</v>
      </c>
      <c r="I26" s="1">
        <f>SUM(I21:I25)</f>
        <v>6.1431390528939085</v>
      </c>
      <c r="J26" s="1"/>
      <c r="O26" s="1">
        <v>1.7173935101454572</v>
      </c>
      <c r="R26" s="1">
        <f>O26/J24</f>
        <v>5.0448489229467004</v>
      </c>
    </row>
    <row r="27" spans="1:24" x14ac:dyDescent="0.2">
      <c r="B27" s="23"/>
      <c r="O27" s="1">
        <v>1.7173935101454572</v>
      </c>
      <c r="R27" s="5">
        <f>O27/J25</f>
        <v>5.0448489229467004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0.38385194963737745</v>
      </c>
      <c r="J34" s="8">
        <f>I34/I$39</f>
        <v>6.2491362094301998E-2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</v>
      </c>
      <c r="E35" s="2">
        <f>1/C37</f>
        <v>0.33333333333333331</v>
      </c>
      <c r="F35" s="2">
        <f>1/C38</f>
        <v>0.25</v>
      </c>
      <c r="G35" s="2">
        <f>1/C39</f>
        <v>0.5</v>
      </c>
      <c r="I35" s="1">
        <f t="shared" ref="I35:I38" si="11">GEOMEAN(C36:G36)</f>
        <v>0.63612981826969606</v>
      </c>
      <c r="J35" s="8">
        <f t="shared" ref="J35:J38" si="12">I35/I$39</f>
        <v>0.10356237307125352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5</v>
      </c>
      <c r="D36" s="2">
        <v>1</v>
      </c>
      <c r="E36" s="2">
        <f>1/D37</f>
        <v>0.33333333333333331</v>
      </c>
      <c r="F36" s="2">
        <f>1/D38</f>
        <v>0.25</v>
      </c>
      <c r="G36" s="2">
        <f>1/D39</f>
        <v>0.25</v>
      </c>
      <c r="I36" s="1">
        <f t="shared" si="11"/>
        <v>0.9791483623609768</v>
      </c>
      <c r="J36" s="8">
        <f t="shared" si="12"/>
        <v>0.15940602858510122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0.37583735463829088</v>
      </c>
      <c r="R36" s="1">
        <f>O36/J34</f>
        <v>6.0142288796831966</v>
      </c>
      <c r="T36" s="1">
        <f>AVERAGE(R36:R40)</f>
        <v>5.7091209113929553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3</v>
      </c>
      <c r="E37" s="2">
        <v>1</v>
      </c>
      <c r="F37" s="2">
        <f>1/E38</f>
        <v>0.2</v>
      </c>
      <c r="G37" s="2">
        <f>1/E39</f>
        <v>0.5</v>
      </c>
      <c r="I37" s="1">
        <f t="shared" si="11"/>
        <v>2.4022488679628626</v>
      </c>
      <c r="J37" s="8">
        <f t="shared" si="12"/>
        <v>0.39108777222653568</v>
      </c>
      <c r="K37" s="9">
        <f t="shared" si="13"/>
        <v>0.4</v>
      </c>
      <c r="L37" s="20">
        <f t="shared" si="14"/>
        <v>1</v>
      </c>
      <c r="N37" t="s">
        <v>5</v>
      </c>
      <c r="O37" s="1">
        <v>0.63778958546679976</v>
      </c>
      <c r="Q37" t="s">
        <v>6</v>
      </c>
      <c r="R37" s="1">
        <f>O37/J35</f>
        <v>6.1585068645345205</v>
      </c>
      <c r="V37" s="1">
        <f>(T36-5)/(5-1)</f>
        <v>0.17728022784823882</v>
      </c>
      <c r="X37" s="1">
        <f>V37/1.12</f>
        <v>0.1582859177216418</v>
      </c>
    </row>
    <row r="38" spans="1:24" x14ac:dyDescent="0.2">
      <c r="B38" s="22" t="s">
        <v>28</v>
      </c>
      <c r="C38" s="2">
        <v>4</v>
      </c>
      <c r="D38" s="2">
        <v>4</v>
      </c>
      <c r="E38" s="2">
        <v>5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0.28345246402280772</v>
      </c>
      <c r="K38" s="9">
        <f t="shared" si="13"/>
        <v>0.3</v>
      </c>
      <c r="L38" s="20">
        <f t="shared" si="14"/>
        <v>2</v>
      </c>
      <c r="O38" s="1">
        <v>0.87751102053847885</v>
      </c>
      <c r="R38" s="1">
        <f>O38/J36</f>
        <v>5.5048797609935241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6.1424801248231606</v>
      </c>
      <c r="J39" s="1"/>
      <c r="O39" s="1">
        <v>2.1357853198370718</v>
      </c>
      <c r="R39" s="1">
        <f>O39/J37</f>
        <v>5.461140622417437</v>
      </c>
    </row>
    <row r="40" spans="1:24" x14ac:dyDescent="0.2">
      <c r="O40" s="1">
        <v>1.5325845098931641</v>
      </c>
      <c r="R40" s="5">
        <f>O40/J38</f>
        <v>5.4068484293360957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190B-1FCE-9B42-8E1D-0C47A3238E9B}">
  <sheetPr>
    <tabColor theme="9" tint="0.59999389629810485"/>
  </sheetPr>
  <dimension ref="A2:X57"/>
  <sheetViews>
    <sheetView topLeftCell="R5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0.43679023236814946</v>
      </c>
      <c r="J3" s="8">
        <f>I3/I$6</f>
        <v>0.11722077137333307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0.33333333333333331</v>
      </c>
      <c r="I4" s="1">
        <f t="shared" ref="I4:I5" si="0">GEOMEAN(D5:F5)</f>
        <v>1</v>
      </c>
      <c r="J4" s="8">
        <f t="shared" ref="J4:J5" si="1">I4/I$6</f>
        <v>0.26836857302828449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0.38911646649653164</v>
      </c>
      <c r="R4" s="1">
        <f>O4/J3</f>
        <v>3.3195180507492634</v>
      </c>
      <c r="T4" s="1">
        <f>AVERAGE(R4:R6)</f>
        <v>3.3195180507492643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0.25</v>
      </c>
      <c r="I5" s="1">
        <f t="shared" si="0"/>
        <v>2.2894284851066637</v>
      </c>
      <c r="J5" s="8">
        <f t="shared" si="1"/>
        <v>0.61441065559838248</v>
      </c>
      <c r="K5" s="9">
        <f t="shared" si="2"/>
        <v>0.6</v>
      </c>
      <c r="L5" s="20">
        <f>RANK(K5,K$3:K$5,0)</f>
        <v>1</v>
      </c>
      <c r="N5" t="s">
        <v>5</v>
      </c>
      <c r="O5" s="1">
        <v>0.89085432242121243</v>
      </c>
      <c r="Q5" t="s">
        <v>6</v>
      </c>
      <c r="R5" s="1">
        <f>O5/J4</f>
        <v>3.3195180507492639</v>
      </c>
      <c r="V5" s="1">
        <f>(T4-3)/(3-1)</f>
        <v>0.15975902537463216</v>
      </c>
      <c r="X5" s="1">
        <f>V5/0.58</f>
        <v>0.27544659547350375</v>
      </c>
    </row>
    <row r="6" spans="1:24" x14ac:dyDescent="0.2">
      <c r="C6" s="2" t="s">
        <v>4</v>
      </c>
      <c r="D6" s="2">
        <v>3</v>
      </c>
      <c r="E6" s="2">
        <v>4</v>
      </c>
      <c r="F6" s="2">
        <v>1</v>
      </c>
      <c r="I6" s="1">
        <f>SUM(I3:I5)</f>
        <v>3.7262187174748131</v>
      </c>
      <c r="J6" s="1"/>
      <c r="K6" s="1"/>
      <c r="L6" s="1"/>
      <c r="O6" s="1">
        <v>2.0395472618315198</v>
      </c>
      <c r="R6" s="1">
        <f>O6/J5</f>
        <v>3.3195180507492639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0.31622776601683794</v>
      </c>
      <c r="J12" s="8">
        <f>I12/I$16</f>
        <v>6.1501418070028575E-2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0.25</v>
      </c>
      <c r="G13" s="2">
        <f>1/D16</f>
        <v>0.2</v>
      </c>
      <c r="I13" s="1">
        <f t="shared" ref="I13:I15" si="3">GEOMEAN(D14:G14)</f>
        <v>0.80342841894465167</v>
      </c>
      <c r="J13" s="8">
        <f t="shared" ref="J13:J15" si="4">I13/I$16</f>
        <v>0.15625442289664751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0.26555527142492946</v>
      </c>
      <c r="R13" s="1">
        <f>O13/J12</f>
        <v>4.3178723313754332</v>
      </c>
      <c r="T13" s="1">
        <f>AVERAGE(R13:R16)</f>
        <v>4.3204147092288556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f>1/E15</f>
        <v>0.25</v>
      </c>
      <c r="G14" s="2">
        <f>1/E16</f>
        <v>0.33333333333333331</v>
      </c>
      <c r="I14" s="1">
        <f t="shared" si="3"/>
        <v>1.681792830507429</v>
      </c>
      <c r="J14" s="8">
        <f t="shared" si="4"/>
        <v>0.32708273937813137</v>
      </c>
      <c r="K14" s="9">
        <f t="shared" si="5"/>
        <v>0.3</v>
      </c>
      <c r="L14" s="20">
        <f t="shared" si="6"/>
        <v>2</v>
      </c>
      <c r="N14" t="s">
        <v>5</v>
      </c>
      <c r="O14" s="4">
        <v>0.6972526713097208</v>
      </c>
      <c r="Q14" t="s">
        <v>6</v>
      </c>
      <c r="R14" s="1">
        <f>O14/J13</f>
        <v>4.4622907843761306</v>
      </c>
      <c r="V14" s="1">
        <f>(T13-4)/(4-1)</f>
        <v>0.10680490307628521</v>
      </c>
      <c r="X14" s="1">
        <f>V14/0.9</f>
        <v>0.11867211452920579</v>
      </c>
    </row>
    <row r="15" spans="1:24" x14ac:dyDescent="0.2">
      <c r="C15" s="2" t="s">
        <v>16</v>
      </c>
      <c r="D15" s="2">
        <v>4</v>
      </c>
      <c r="E15" s="2">
        <v>4</v>
      </c>
      <c r="F15" s="2">
        <v>1</v>
      </c>
      <c r="G15" s="2">
        <f>1/F16</f>
        <v>0.5</v>
      </c>
      <c r="I15" s="1">
        <f t="shared" si="3"/>
        <v>2.340347319320716</v>
      </c>
      <c r="J15" s="8">
        <f t="shared" si="4"/>
        <v>0.45516141965519263</v>
      </c>
      <c r="K15" s="9">
        <f t="shared" si="5"/>
        <v>0.5</v>
      </c>
      <c r="L15" s="20">
        <f t="shared" si="6"/>
        <v>1</v>
      </c>
      <c r="O15" s="4">
        <v>1.4256868130724321</v>
      </c>
      <c r="R15" s="1">
        <f>O15/J14</f>
        <v>4.3587956239544479</v>
      </c>
    </row>
    <row r="16" spans="1:24" x14ac:dyDescent="0.2">
      <c r="C16" s="2" t="s">
        <v>17</v>
      </c>
      <c r="D16" s="2">
        <v>5</v>
      </c>
      <c r="E16" s="2">
        <v>3</v>
      </c>
      <c r="F16" s="2">
        <v>2</v>
      </c>
      <c r="G16" s="2">
        <v>1</v>
      </c>
      <c r="I16" s="1">
        <f>SUM(I12:I15)</f>
        <v>5.1417963347896345</v>
      </c>
      <c r="J16" s="1"/>
      <c r="O16" s="4">
        <v>1.8855972574515407</v>
      </c>
      <c r="R16" s="1">
        <f>O16/J15</f>
        <v>4.1427000972094126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0.34657242157757318</v>
      </c>
      <c r="J21" s="8">
        <f>I21/I$26</f>
        <v>5.3272584630550394E-2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1/C24</f>
        <v>0.2</v>
      </c>
      <c r="F22" s="2">
        <f>1/C25</f>
        <v>0.2</v>
      </c>
      <c r="G22" s="2">
        <f>1/C26</f>
        <v>0.25</v>
      </c>
      <c r="I22" s="1">
        <f t="shared" ref="I22:I25" si="7">GEOMEAN(C23:G23)</f>
        <v>0.45730505192732634</v>
      </c>
      <c r="J22" s="8">
        <f t="shared" ref="J22:J25" si="8">I22/I$26</f>
        <v>7.0293596847329762E-2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0.2</v>
      </c>
      <c r="F23" s="2">
        <f>1/D25</f>
        <v>0.2</v>
      </c>
      <c r="G23" s="2">
        <f>1/D26</f>
        <v>0.25</v>
      </c>
      <c r="I23" s="1">
        <f t="shared" si="7"/>
        <v>1.3303249971309858</v>
      </c>
      <c r="J23" s="8">
        <f t="shared" si="8"/>
        <v>0.20448785472658962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0.27907741732542507</v>
      </c>
      <c r="R23" s="1">
        <f>O23/J21</f>
        <v>5.2386686184056792</v>
      </c>
      <c r="T23" s="1">
        <f>AVERAGE(R23:R27)</f>
        <v>5.235793114411738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5</v>
      </c>
      <c r="D24" s="2">
        <v>5</v>
      </c>
      <c r="E24" s="2">
        <v>1</v>
      </c>
      <c r="F24" s="2">
        <f>1/E25</f>
        <v>0.33333333333333331</v>
      </c>
      <c r="G24" s="2">
        <f>1/E26</f>
        <v>0.5</v>
      </c>
      <c r="I24" s="1">
        <f t="shared" si="7"/>
        <v>2.3714406097793117</v>
      </c>
      <c r="J24" s="8">
        <f t="shared" si="8"/>
        <v>0.36452055245981368</v>
      </c>
      <c r="K24" s="9">
        <f t="shared" si="9"/>
        <v>0.4</v>
      </c>
      <c r="L24" s="20">
        <f t="shared" si="10"/>
        <v>1</v>
      </c>
      <c r="N24" t="s">
        <v>5</v>
      </c>
      <c r="O24" s="1">
        <v>0.36749680037964039</v>
      </c>
      <c r="Q24" t="s">
        <v>6</v>
      </c>
      <c r="R24" s="1">
        <f>O24/J22</f>
        <v>5.2280266889430127</v>
      </c>
      <c r="V24" s="1">
        <f>(T23-5)/(5-1)</f>
        <v>5.8948278602934501E-2</v>
      </c>
      <c r="X24" s="1">
        <f>V24/1.12</f>
        <v>5.2632391609762942E-2</v>
      </c>
    </row>
    <row r="25" spans="1:24" x14ac:dyDescent="0.2">
      <c r="B25" s="22" t="s">
        <v>22</v>
      </c>
      <c r="C25" s="2">
        <v>5</v>
      </c>
      <c r="D25" s="2">
        <v>5</v>
      </c>
      <c r="E25" s="2">
        <v>3</v>
      </c>
      <c r="F25" s="2">
        <v>1</v>
      </c>
      <c r="G25" s="2">
        <f>1/F26</f>
        <v>1</v>
      </c>
      <c r="I25" s="1">
        <f t="shared" si="7"/>
        <v>2</v>
      </c>
      <c r="J25" s="8">
        <f t="shared" si="8"/>
        <v>0.30742541133571655</v>
      </c>
      <c r="K25" s="9">
        <f t="shared" si="9"/>
        <v>0.3</v>
      </c>
      <c r="L25" s="20">
        <f t="shared" si="10"/>
        <v>2</v>
      </c>
      <c r="O25" s="1">
        <v>1.0975383186037866</v>
      </c>
      <c r="R25" s="1">
        <f>O25/J23</f>
        <v>5.3672543050111683</v>
      </c>
    </row>
    <row r="26" spans="1:24" x14ac:dyDescent="0.2">
      <c r="B26" s="22" t="s">
        <v>23</v>
      </c>
      <c r="C26" s="2">
        <v>4</v>
      </c>
      <c r="D26" s="2">
        <v>4</v>
      </c>
      <c r="E26" s="2">
        <v>2</v>
      </c>
      <c r="F26" s="2">
        <v>1</v>
      </c>
      <c r="G26" s="2">
        <v>1</v>
      </c>
      <c r="H26" t="s">
        <v>30</v>
      </c>
      <c r="I26" s="1">
        <f>SUM(I21:I25)</f>
        <v>6.5056430804151972</v>
      </c>
      <c r="J26" s="1"/>
      <c r="O26" s="1">
        <v>1.9032404353646997</v>
      </c>
      <c r="R26" s="1">
        <f>O26/J24</f>
        <v>5.2212157106683881</v>
      </c>
    </row>
    <row r="27" spans="1:24" x14ac:dyDescent="0.2">
      <c r="B27" s="23"/>
      <c r="O27" s="1">
        <v>1.5751863991602302</v>
      </c>
      <c r="R27" s="5">
        <f>O27/J25</f>
        <v>5.1238002490304408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0.40137078088011535</v>
      </c>
      <c r="J34" s="8">
        <f>I34/I$39</f>
        <v>6.8085365618850535E-2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0.33333333333333331</v>
      </c>
      <c r="F35" s="2">
        <f>1/C38</f>
        <v>0.5</v>
      </c>
      <c r="G35" s="2">
        <f>1/C39</f>
        <v>0.25</v>
      </c>
      <c r="I35" s="1">
        <f t="shared" ref="I35:I38" si="11">GEOMEAN(C36:G36)</f>
        <v>0.83255320740187311</v>
      </c>
      <c r="J35" s="8">
        <f t="shared" ref="J35:J38" si="12">I35/I$39</f>
        <v>0.14122774308285849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0.2</v>
      </c>
      <c r="F36" s="2">
        <f>1/D38</f>
        <v>0.5</v>
      </c>
      <c r="G36" s="2">
        <f>1/D39</f>
        <v>1</v>
      </c>
      <c r="I36" s="1">
        <f t="shared" si="11"/>
        <v>1.3025855423486761</v>
      </c>
      <c r="J36" s="8">
        <f t="shared" si="12"/>
        <v>0.22096031182481135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0.36003440257267805</v>
      </c>
      <c r="R36" s="1">
        <f>O36/J34</f>
        <v>5.2879851536406628</v>
      </c>
      <c r="T36" s="1">
        <f>AVERAGE(R36:R40)</f>
        <v>5.9847448312209917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5</v>
      </c>
      <c r="E37" s="2">
        <v>1</v>
      </c>
      <c r="F37" s="2">
        <f>1/E38</f>
        <v>1</v>
      </c>
      <c r="G37" s="2">
        <f>1/E39</f>
        <v>0.25</v>
      </c>
      <c r="I37" s="1">
        <f t="shared" si="11"/>
        <v>0.956352499790037</v>
      </c>
      <c r="J37" s="8">
        <f t="shared" si="12"/>
        <v>0.16222807615922347</v>
      </c>
      <c r="K37" s="9">
        <f t="shared" si="13"/>
        <v>0.2</v>
      </c>
      <c r="L37" s="20">
        <f t="shared" si="14"/>
        <v>2</v>
      </c>
      <c r="N37" t="s">
        <v>5</v>
      </c>
      <c r="O37" s="1">
        <v>0.94637380931709081</v>
      </c>
      <c r="Q37" t="s">
        <v>6</v>
      </c>
      <c r="R37" s="1">
        <f>O37/J35</f>
        <v>6.70104746177139</v>
      </c>
      <c r="V37" s="1">
        <f>(T36-5)/(5-1)</f>
        <v>0.24618620780524791</v>
      </c>
      <c r="X37" s="1">
        <f>V37/1.12</f>
        <v>0.21980911411182846</v>
      </c>
    </row>
    <row r="38" spans="1:24" x14ac:dyDescent="0.2">
      <c r="B38" s="22" t="s">
        <v>28</v>
      </c>
      <c r="C38" s="2">
        <v>2</v>
      </c>
      <c r="D38" s="2">
        <v>2</v>
      </c>
      <c r="E38" s="2">
        <v>1</v>
      </c>
      <c r="F38" s="2">
        <v>1</v>
      </c>
      <c r="G38" s="2">
        <f>1/F39</f>
        <v>0.2</v>
      </c>
      <c r="I38" s="1">
        <f t="shared" si="11"/>
        <v>2.4022488679628626</v>
      </c>
      <c r="J38" s="8">
        <f t="shared" si="12"/>
        <v>0.40749850331425624</v>
      </c>
      <c r="K38" s="9">
        <f t="shared" si="13"/>
        <v>0.4</v>
      </c>
      <c r="L38" s="20">
        <f t="shared" si="14"/>
        <v>1</v>
      </c>
      <c r="O38" s="1">
        <v>1.3954578260834429</v>
      </c>
      <c r="R38" s="1">
        <f>O38/J36</f>
        <v>6.3154229579012968</v>
      </c>
    </row>
    <row r="39" spans="1:24" x14ac:dyDescent="0.2">
      <c r="B39" s="22" t="s">
        <v>29</v>
      </c>
      <c r="C39" s="2">
        <v>4</v>
      </c>
      <c r="D39" s="2">
        <v>1</v>
      </c>
      <c r="E39" s="2">
        <v>4</v>
      </c>
      <c r="F39" s="2">
        <v>5</v>
      </c>
      <c r="G39" s="2">
        <v>1</v>
      </c>
      <c r="H39" t="s">
        <v>30</v>
      </c>
      <c r="I39" s="1">
        <f>SUM(I34:I38)</f>
        <v>5.8951108983835638</v>
      </c>
      <c r="J39" s="1"/>
      <c r="O39" s="1">
        <v>0.88331430605030414</v>
      </c>
      <c r="R39" s="1">
        <f>O39/J37</f>
        <v>5.4448917040928819</v>
      </c>
    </row>
    <row r="40" spans="1:24" x14ac:dyDescent="0.2">
      <c r="O40" s="1">
        <v>2.5160493369678796</v>
      </c>
      <c r="R40" s="5">
        <f>O40/J38</f>
        <v>6.174376878698725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8E82-6191-EA45-AC25-1D59DB540A61}">
  <sheetPr>
    <tabColor theme="9" tint="0.59999389629810485"/>
  </sheetPr>
  <dimension ref="A2:X57"/>
  <sheetViews>
    <sheetView topLeftCell="Q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0.48074985676913612</v>
      </c>
      <c r="J3" s="8">
        <f>I3/I$6</f>
        <v>0.13964793890611579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0.33333333333333331</v>
      </c>
      <c r="I4" s="1">
        <f t="shared" ref="I4:I5" si="0">GEOMEAN(D5:F5)</f>
        <v>1.1447142425533319</v>
      </c>
      <c r="J4" s="8">
        <f t="shared" ref="J4:J5" si="1">I4/I$6</f>
        <v>0.33251592768713861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0.42643195927074384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0.52783613340674562</v>
      </c>
      <c r="K5" s="9">
        <f t="shared" si="2"/>
        <v>0.5</v>
      </c>
      <c r="L5" s="20">
        <f>RANK(K5,K$3:K$5,0)</f>
        <v>1</v>
      </c>
      <c r="N5" t="s">
        <v>5</v>
      </c>
      <c r="O5" s="1">
        <v>1.0153778111088587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3.4425846921546075</v>
      </c>
      <c r="J6" s="1"/>
      <c r="K6" s="1"/>
      <c r="L6" s="1"/>
      <c r="O6" s="1">
        <v>1.6118118054993702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0.537284965911771</v>
      </c>
      <c r="J12" s="8">
        <f>I12/I$16</f>
        <v>0.12186707788110961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0.33333333333333331</v>
      </c>
      <c r="G13" s="2">
        <f>1/D16</f>
        <v>1</v>
      </c>
      <c r="I13" s="1">
        <f t="shared" ref="I13:I15" si="3">GEOMEAN(D14:G14)</f>
        <v>0.90360200360984477</v>
      </c>
      <c r="J13" s="8">
        <f t="shared" ref="J13:J15" si="4">I13/I$16</f>
        <v>0.20495517785534062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0.67893841464617488</v>
      </c>
      <c r="R13" s="1">
        <f>O13/J12</f>
        <v>5.5711388707336509</v>
      </c>
      <c r="T13" s="1">
        <f>AVERAGE(R13:R16)</f>
        <v>4.9704989871826086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0.33333333333333331</v>
      </c>
      <c r="I14" s="1">
        <f t="shared" si="3"/>
        <v>1.1066819197003217</v>
      </c>
      <c r="J14" s="8">
        <f t="shared" si="4"/>
        <v>0.25101780294347942</v>
      </c>
      <c r="K14" s="9">
        <f t="shared" si="5"/>
        <v>0.3</v>
      </c>
      <c r="L14" s="20">
        <f t="shared" si="6"/>
        <v>2</v>
      </c>
      <c r="N14" t="s">
        <v>5</v>
      </c>
      <c r="O14" s="4">
        <v>0.95865237129154224</v>
      </c>
      <c r="Q14" t="s">
        <v>6</v>
      </c>
      <c r="R14" s="1">
        <f>O14/J13</f>
        <v>4.6773757136702763</v>
      </c>
      <c r="V14" s="1">
        <f>(T13-4)/(4-1)</f>
        <v>0.32349966239420286</v>
      </c>
      <c r="X14" s="1">
        <f>V14/0.9</f>
        <v>0.35944406932689205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0.25</v>
      </c>
      <c r="I15" s="1">
        <f t="shared" si="3"/>
        <v>1.8612097182041991</v>
      </c>
      <c r="J15" s="8">
        <f t="shared" si="4"/>
        <v>0.42215994132007029</v>
      </c>
      <c r="K15" s="9">
        <f t="shared" si="5"/>
        <v>0.4</v>
      </c>
      <c r="L15" s="20">
        <f t="shared" si="6"/>
        <v>1</v>
      </c>
      <c r="O15" s="4">
        <v>1.1320693776275073</v>
      </c>
      <c r="R15" s="1">
        <f>O15/J14</f>
        <v>4.5099166846042804</v>
      </c>
    </row>
    <row r="16" spans="1:24" x14ac:dyDescent="0.2">
      <c r="C16" s="2" t="s">
        <v>17</v>
      </c>
      <c r="D16" s="2">
        <v>1</v>
      </c>
      <c r="E16" s="2">
        <v>3</v>
      </c>
      <c r="F16" s="2">
        <v>4</v>
      </c>
      <c r="G16" s="2">
        <v>1</v>
      </c>
      <c r="I16" s="1">
        <f>SUM(I12:I15)</f>
        <v>4.4087786074261368</v>
      </c>
      <c r="J16" s="1"/>
      <c r="O16" s="4">
        <v>2.1629637645411197</v>
      </c>
      <c r="R16" s="1">
        <f>O16/J15</f>
        <v>5.1235646797222261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0.44093010311086023</v>
      </c>
      <c r="J21" s="8">
        <f>I21/I$26</f>
        <v>7.1142360900902826E-2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0.2</v>
      </c>
      <c r="E22" s="2">
        <f>1/C24</f>
        <v>0.5</v>
      </c>
      <c r="F22" s="2">
        <f>1/C25</f>
        <v>0.33333333333333331</v>
      </c>
      <c r="G22" s="2">
        <f>1/C26</f>
        <v>0.5</v>
      </c>
      <c r="I22" s="1">
        <f t="shared" ref="I22:I25" si="7">GEOMEAN(C23:G23)</f>
        <v>0.57434917749851755</v>
      </c>
      <c r="J22" s="8">
        <f t="shared" ref="J22:J25" si="8">I22/I$26</f>
        <v>9.2669010758067744E-2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5</v>
      </c>
      <c r="D23" s="2">
        <v>1</v>
      </c>
      <c r="E23" s="2">
        <f>1/D24</f>
        <v>0.25</v>
      </c>
      <c r="F23" s="2">
        <f>1/D25</f>
        <v>0.2</v>
      </c>
      <c r="G23" s="2">
        <f>1/D26</f>
        <v>0.25</v>
      </c>
      <c r="I23" s="1">
        <f t="shared" si="7"/>
        <v>0.87055056329612412</v>
      </c>
      <c r="J23" s="8">
        <f t="shared" si="8"/>
        <v>0.14045995480813359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0.45881364912217532</v>
      </c>
      <c r="R23" s="1">
        <f>O23/J21</f>
        <v>6.4492328243263684</v>
      </c>
      <c r="T23" s="1">
        <f>AVERAGE(R23:R27)</f>
        <v>6.1628304360721611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4</v>
      </c>
      <c r="E24" s="2">
        <v>1</v>
      </c>
      <c r="F24" s="2">
        <f>1/E25</f>
        <v>0.25</v>
      </c>
      <c r="G24" s="2">
        <f>1/E26</f>
        <v>0.25</v>
      </c>
      <c r="I24" s="1">
        <f t="shared" si="7"/>
        <v>1.8205642030260802</v>
      </c>
      <c r="J24" s="8">
        <f t="shared" si="8"/>
        <v>0.29374096860513449</v>
      </c>
      <c r="K24" s="9">
        <f t="shared" si="9"/>
        <v>0.3</v>
      </c>
      <c r="L24" s="20">
        <f t="shared" si="10"/>
        <v>2</v>
      </c>
      <c r="N24" t="s">
        <v>5</v>
      </c>
      <c r="O24" s="1">
        <v>0.64274092391758242</v>
      </c>
      <c r="Q24" t="s">
        <v>6</v>
      </c>
      <c r="R24" s="1">
        <f>O24/J22</f>
        <v>6.9358776861835176</v>
      </c>
      <c r="V24" s="1">
        <f>(T23-5)/(5-1)</f>
        <v>0.29070760901804027</v>
      </c>
      <c r="X24" s="1">
        <f>V24/1.12</f>
        <v>0.25956036519467879</v>
      </c>
    </row>
    <row r="25" spans="1:24" x14ac:dyDescent="0.2">
      <c r="B25" s="22" t="s">
        <v>22</v>
      </c>
      <c r="C25" s="2">
        <v>3</v>
      </c>
      <c r="D25" s="2">
        <v>5</v>
      </c>
      <c r="E25" s="2">
        <v>4</v>
      </c>
      <c r="F25" s="2">
        <v>1</v>
      </c>
      <c r="G25" s="2">
        <f>1/F26</f>
        <v>0.33333333333333331</v>
      </c>
      <c r="I25" s="1">
        <f t="shared" si="7"/>
        <v>2.4914618792310348</v>
      </c>
      <c r="J25" s="8">
        <f t="shared" si="8"/>
        <v>0.40198770492776126</v>
      </c>
      <c r="K25" s="9">
        <f t="shared" si="9"/>
        <v>0.4</v>
      </c>
      <c r="L25" s="20">
        <f t="shared" si="10"/>
        <v>1</v>
      </c>
      <c r="O25" s="1">
        <v>0.82735288802543405</v>
      </c>
      <c r="R25" s="1">
        <f>O25/J23</f>
        <v>5.8903115066182883</v>
      </c>
    </row>
    <row r="26" spans="1:24" x14ac:dyDescent="0.2">
      <c r="B26" s="22" t="s">
        <v>23</v>
      </c>
      <c r="C26" s="2">
        <v>2</v>
      </c>
      <c r="D26" s="2">
        <v>4</v>
      </c>
      <c r="E26" s="2">
        <v>4</v>
      </c>
      <c r="F26" s="2">
        <v>3</v>
      </c>
      <c r="G26" s="2">
        <v>1</v>
      </c>
      <c r="H26" t="s">
        <v>30</v>
      </c>
      <c r="I26" s="1">
        <f>SUM(I21:I25)</f>
        <v>6.1978559261626174</v>
      </c>
      <c r="J26" s="1"/>
      <c r="O26" s="1">
        <v>1.666348825973303</v>
      </c>
      <c r="R26" s="1">
        <f>O26/J24</f>
        <v>5.6728512671765454</v>
      </c>
    </row>
    <row r="27" spans="1:24" x14ac:dyDescent="0.2">
      <c r="B27" s="23"/>
      <c r="O27" s="1">
        <v>2.3580111948097757</v>
      </c>
      <c r="R27" s="5">
        <f>O27/J25</f>
        <v>5.8658788960560857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0.4065851364889782</v>
      </c>
      <c r="J34" s="8">
        <f>I34/I$39</f>
        <v>6.9636356330248353E-2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f>1/C37</f>
        <v>0.33333333333333331</v>
      </c>
      <c r="F35" s="2">
        <f>1/C38</f>
        <v>0.5</v>
      </c>
      <c r="G35" s="2">
        <f>1/C39</f>
        <v>0.2</v>
      </c>
      <c r="I35" s="1">
        <f t="shared" ref="I35:I38" si="11">GEOMEAN(C36:G36)</f>
        <v>0.59567894908354579</v>
      </c>
      <c r="J35" s="8">
        <f t="shared" ref="J35:J38" si="12">I35/I$39</f>
        <v>0.10202269545565185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f>1/D37</f>
        <v>0.25</v>
      </c>
      <c r="F36" s="2">
        <f>1/D38</f>
        <v>0.2</v>
      </c>
      <c r="G36" s="2">
        <f>1/D39</f>
        <v>0.5</v>
      </c>
      <c r="I36" s="1">
        <f t="shared" si="11"/>
        <v>1.4309690811052556</v>
      </c>
      <c r="J36" s="8">
        <f t="shared" si="12"/>
        <v>0.24508390466485952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0.39553307292143758</v>
      </c>
      <c r="R36" s="1">
        <f>O36/J34</f>
        <v>5.6799794498958809</v>
      </c>
      <c r="T36" s="1">
        <f>AVERAGE(R36:R40)</f>
        <v>5.4284299148502324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4</v>
      </c>
      <c r="E37" s="2">
        <v>1</v>
      </c>
      <c r="F37" s="2">
        <f>1/E38</f>
        <v>0.5</v>
      </c>
      <c r="G37" s="2">
        <f>1/E39</f>
        <v>1</v>
      </c>
      <c r="I37" s="1">
        <f t="shared" si="11"/>
        <v>1.8205642030260802</v>
      </c>
      <c r="J37" s="8">
        <f t="shared" si="12"/>
        <v>0.31181035947056918</v>
      </c>
      <c r="K37" s="9">
        <f t="shared" si="13"/>
        <v>0.3</v>
      </c>
      <c r="L37" s="20">
        <f t="shared" si="14"/>
        <v>1</v>
      </c>
      <c r="N37" t="s">
        <v>5</v>
      </c>
      <c r="O37" s="1">
        <v>0.57028815454606119</v>
      </c>
      <c r="Q37" t="s">
        <v>6</v>
      </c>
      <c r="R37" s="1">
        <f>O37/J35</f>
        <v>5.5898165795272412</v>
      </c>
      <c r="V37" s="1">
        <f>(T36-5)/(5-1)</f>
        <v>0.1071074787125581</v>
      </c>
      <c r="X37" s="1">
        <f>V37/1.12</f>
        <v>9.5631677421926867E-2</v>
      </c>
    </row>
    <row r="38" spans="1:24" x14ac:dyDescent="0.2">
      <c r="B38" s="22" t="s">
        <v>28</v>
      </c>
      <c r="C38" s="2">
        <v>2</v>
      </c>
      <c r="D38" s="2">
        <v>5</v>
      </c>
      <c r="E38" s="2">
        <v>2</v>
      </c>
      <c r="F38" s="2">
        <v>1</v>
      </c>
      <c r="G38" s="2">
        <f>1/F39</f>
        <v>1</v>
      </c>
      <c r="I38" s="1">
        <f t="shared" si="11"/>
        <v>1.5848931924611136</v>
      </c>
      <c r="J38" s="8">
        <f t="shared" si="12"/>
        <v>0.27144668407867101</v>
      </c>
      <c r="K38" s="9">
        <f t="shared" si="13"/>
        <v>0.3</v>
      </c>
      <c r="L38" s="20">
        <f t="shared" si="14"/>
        <v>1</v>
      </c>
      <c r="O38" s="1">
        <v>1.2894356192921674</v>
      </c>
      <c r="R38" s="1">
        <f>O38/J36</f>
        <v>5.2612007347255574</v>
      </c>
    </row>
    <row r="39" spans="1:24" x14ac:dyDescent="0.2">
      <c r="B39" s="22" t="s">
        <v>29</v>
      </c>
      <c r="C39" s="2">
        <v>5</v>
      </c>
      <c r="D39" s="2">
        <v>2</v>
      </c>
      <c r="E39" s="2">
        <v>1</v>
      </c>
      <c r="F39" s="2">
        <v>1</v>
      </c>
      <c r="G39" s="2">
        <v>1</v>
      </c>
      <c r="H39" t="s">
        <v>30</v>
      </c>
      <c r="I39" s="1">
        <f>SUM(I34:I38)</f>
        <v>5.8386905621649738</v>
      </c>
      <c r="J39" s="1"/>
      <c r="O39" s="1">
        <v>1.7228110428177152</v>
      </c>
      <c r="R39" s="1">
        <f>O39/J37</f>
        <v>5.5251885977839876</v>
      </c>
    </row>
    <row r="40" spans="1:24" x14ac:dyDescent="0.2">
      <c r="O40" s="1">
        <v>1.3805681207766449</v>
      </c>
      <c r="R40" s="5">
        <f>O40/J38</f>
        <v>5.0859642123184932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CE47-DA25-264D-81A0-97EEC3925EB8}">
  <sheetPr>
    <tabColor theme="9" tint="0.59999389629810485"/>
  </sheetPr>
  <dimension ref="A2:X57"/>
  <sheetViews>
    <sheetView topLeftCell="C29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1.5874010519681994</v>
      </c>
      <c r="J3" s="8">
        <f>I3/I$6</f>
        <v>0.45793397854795798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4</v>
      </c>
      <c r="I4" s="1">
        <f t="shared" ref="I4:I5" si="0">GEOMEAN(D5:F5)</f>
        <v>1.4422495703074083</v>
      </c>
      <c r="J4" s="8">
        <f t="shared" ref="J4:J5" si="1">I4/I$6</f>
        <v>0.41606063128852289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1.3780161704905574</v>
      </c>
      <c r="R4" s="1">
        <f>O4/J3</f>
        <v>3.0092027127142784</v>
      </c>
      <c r="T4" s="1">
        <f>AVERAGE(R4:R6)</f>
        <v>3.0092027127142784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0.12600539016351917</v>
      </c>
      <c r="K5" s="9">
        <f t="shared" si="2"/>
        <v>0.1</v>
      </c>
      <c r="L5" s="20">
        <f>RANK(K5,K$3:K$5,0)</f>
        <v>3</v>
      </c>
      <c r="N5" t="s">
        <v>5</v>
      </c>
      <c r="O5" s="1">
        <v>1.2520107803270384</v>
      </c>
      <c r="Q5" t="s">
        <v>6</v>
      </c>
      <c r="R5" s="1">
        <f>O5/J4</f>
        <v>3.0092027127142789</v>
      </c>
      <c r="V5" s="1">
        <f>(T4-3)/(3-1)</f>
        <v>4.601356357139208E-3</v>
      </c>
      <c r="X5" s="1">
        <f>V5/0.58</f>
        <v>7.9333730295503592E-3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3.4664408546437571</v>
      </c>
      <c r="J6" s="1"/>
      <c r="K6" s="1"/>
      <c r="L6" s="1"/>
      <c r="O6" s="1">
        <v>0.37917576189668289</v>
      </c>
      <c r="R6" s="1">
        <f>O6/J5</f>
        <v>3.009202712714278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2.514866859365871</v>
      </c>
      <c r="J12" s="8">
        <f>I12/I$16</f>
        <v>0.50114230470103327</v>
      </c>
      <c r="K12" s="9">
        <f>ROUND(J12,1)</f>
        <v>0.5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2</v>
      </c>
      <c r="F13" s="2">
        <v>5</v>
      </c>
      <c r="G13" s="2">
        <v>4</v>
      </c>
      <c r="I13" s="1">
        <f t="shared" ref="I13:I15" si="3">GEOMEAN(D14:G14)</f>
        <v>1.4142135623730949</v>
      </c>
      <c r="J13" s="8">
        <f t="shared" ref="J13:J15" si="4">I13/I$16</f>
        <v>0.28181302773452471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2.0662081835717037</v>
      </c>
      <c r="R13" s="1">
        <f>O13/J12</f>
        <v>4.1229969295933673</v>
      </c>
      <c r="T13" s="1">
        <f>AVERAGE(R13:R16)</f>
        <v>4.0863816489003719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0.5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0.13326115314385301</v>
      </c>
      <c r="K14" s="9">
        <f t="shared" si="5"/>
        <v>0.1</v>
      </c>
      <c r="L14" s="20">
        <f t="shared" si="6"/>
        <v>3</v>
      </c>
      <c r="N14" t="s">
        <v>5</v>
      </c>
      <c r="O14" s="4">
        <v>1.1340405440551034</v>
      </c>
      <c r="Q14" t="s">
        <v>6</v>
      </c>
      <c r="R14" s="1">
        <f>O14/J13</f>
        <v>4.0240884290253582</v>
      </c>
      <c r="V14" s="1">
        <f>(T13-4)/(4-1)</f>
        <v>2.879388296679064E-2</v>
      </c>
      <c r="X14" s="1">
        <f>V14/0.9</f>
        <v>3.1993203296434042E-2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8.3783514420588984E-2</v>
      </c>
      <c r="K15" s="9">
        <f t="shared" si="5"/>
        <v>0.1</v>
      </c>
      <c r="L15" s="20">
        <f t="shared" si="6"/>
        <v>3</v>
      </c>
      <c r="O15" s="4">
        <v>0.54196315679250007</v>
      </c>
      <c r="R15" s="1">
        <f>O15/J14</f>
        <v>4.0669253117407793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5.0182689343422453</v>
      </c>
      <c r="J16" s="1"/>
      <c r="O16" s="4">
        <v>0.34615292410140497</v>
      </c>
      <c r="R16" s="1">
        <f>O16/J15</f>
        <v>4.1315159252419855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2.1689435423953971</v>
      </c>
      <c r="J21" s="8">
        <f>I21/I$26</f>
        <v>0.33207586020975416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3</v>
      </c>
      <c r="F22" s="2">
        <v>4</v>
      </c>
      <c r="G22" s="2">
        <v>4</v>
      </c>
      <c r="I22" s="1">
        <f t="shared" ref="I22:I25" si="7">GEOMEAN(C23:G23)</f>
        <v>2.3714406097793117</v>
      </c>
      <c r="J22" s="8">
        <f t="shared" ref="J22:J25" si="8">I22/I$26</f>
        <v>0.36307915122543488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1.1075663432482898</v>
      </c>
      <c r="J23" s="8">
        <f t="shared" si="8"/>
        <v>0.1695738219941636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1.7449611437002694</v>
      </c>
      <c r="R23" s="1">
        <f>O23/J21</f>
        <v>5.2547063872636599</v>
      </c>
      <c r="T23" s="1">
        <f>AVERAGE(R23:R27)</f>
        <v>5.3558439171392083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0.33333333333333331</v>
      </c>
      <c r="E24" s="2">
        <v>1</v>
      </c>
      <c r="F24" s="2">
        <v>3</v>
      </c>
      <c r="G24" s="2">
        <v>5</v>
      </c>
      <c r="I24" s="1">
        <f t="shared" si="7"/>
        <v>0.5818107591526881</v>
      </c>
      <c r="J24" s="8">
        <f t="shared" si="8"/>
        <v>8.9078071673337159E-2</v>
      </c>
      <c r="K24" s="9">
        <f t="shared" si="9"/>
        <v>0.1</v>
      </c>
      <c r="L24" s="20">
        <f t="shared" si="10"/>
        <v>4</v>
      </c>
      <c r="N24" t="s">
        <v>5</v>
      </c>
      <c r="O24" s="1">
        <v>1.8802323102709171</v>
      </c>
      <c r="Q24" t="s">
        <v>6</v>
      </c>
      <c r="R24" s="1">
        <f>O24/J22</f>
        <v>5.1785741591741408</v>
      </c>
      <c r="V24" s="1">
        <f>(T23-5)/(5-1)</f>
        <v>8.8960979284802066E-2</v>
      </c>
      <c r="X24" s="1">
        <f>V24/1.12</f>
        <v>7.9429445790001843E-2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0.33333333333333331</v>
      </c>
      <c r="F25" s="2">
        <v>1</v>
      </c>
      <c r="G25" s="2">
        <v>4</v>
      </c>
      <c r="I25" s="1">
        <f t="shared" si="7"/>
        <v>0.30170881682725814</v>
      </c>
      <c r="J25" s="8">
        <f t="shared" si="8"/>
        <v>4.6193094897310279E-2</v>
      </c>
      <c r="K25" s="9">
        <f t="shared" si="9"/>
        <v>0</v>
      </c>
      <c r="L25" s="20">
        <f t="shared" si="10"/>
        <v>5</v>
      </c>
      <c r="O25" s="1">
        <v>0.89949184864578946</v>
      </c>
      <c r="R25" s="1">
        <f>O25/J23</f>
        <v>5.3044263440423496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0.25</v>
      </c>
      <c r="G26" s="2">
        <v>1</v>
      </c>
      <c r="H26" t="s">
        <v>30</v>
      </c>
      <c r="I26" s="1">
        <f>SUM(I21:I25)</f>
        <v>6.5314700714029446</v>
      </c>
      <c r="J26" s="1"/>
      <c r="O26" s="1">
        <v>0.48600985389149165</v>
      </c>
      <c r="R26" s="1">
        <f>O26/J24</f>
        <v>5.4559988194823497</v>
      </c>
    </row>
    <row r="27" spans="1:24" x14ac:dyDescent="0.2">
      <c r="B27" s="23"/>
      <c r="O27" s="1">
        <v>0.25801217251200281</v>
      </c>
      <c r="R27" s="5">
        <f>O27/J25</f>
        <v>5.5855138757335414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0.24967465846756071</v>
      </c>
      <c r="K34" s="9">
        <f>ROUND(J34,1)</f>
        <v>0.2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2</v>
      </c>
      <c r="F35" s="2">
        <v>2</v>
      </c>
      <c r="G35" s="2">
        <v>1</v>
      </c>
      <c r="I35" s="1">
        <f t="shared" ref="I35:I38" si="11">GEOMEAN(C36:G36)</f>
        <v>1.2457309396155174</v>
      </c>
      <c r="J35" s="8">
        <f t="shared" ref="J35:J38" si="12">I35/I$39</f>
        <v>0.23571472694604406</v>
      </c>
      <c r="K35" s="9">
        <f t="shared" ref="K35:K38" si="13">ROUND(J35,1)</f>
        <v>0.2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v>1</v>
      </c>
      <c r="F36" s="2">
        <v>3</v>
      </c>
      <c r="G36" s="2">
        <v>1</v>
      </c>
      <c r="I36" s="1">
        <f t="shared" si="11"/>
        <v>1.3195079107728942</v>
      </c>
      <c r="J36" s="8">
        <f t="shared" si="12"/>
        <v>0.24967465846756071</v>
      </c>
      <c r="K36" s="9">
        <f t="shared" si="13"/>
        <v>0.2</v>
      </c>
      <c r="L36" s="20">
        <f t="shared" si="14"/>
        <v>1</v>
      </c>
      <c r="O36" s="1" cm="1">
        <f t="array" ref="O36:O40">MMULT(C35:G39,J34:J38)</f>
        <v>1.3498867711026616</v>
      </c>
      <c r="R36" s="1">
        <f>O36/J34</f>
        <v>5.4065830284415801</v>
      </c>
      <c r="T36" s="1">
        <f>AVERAGE(R36:R40)</f>
        <v>5.2955340137825022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v>1</v>
      </c>
      <c r="E37" s="2">
        <v>1</v>
      </c>
      <c r="F37" s="2">
        <v>4</v>
      </c>
      <c r="G37" s="2">
        <v>2</v>
      </c>
      <c r="I37" s="1">
        <f t="shared" si="11"/>
        <v>0.52961192052440609</v>
      </c>
      <c r="J37" s="8">
        <f t="shared" si="12"/>
        <v>0.10021211263510095</v>
      </c>
      <c r="K37" s="9">
        <f t="shared" si="13"/>
        <v>0.1</v>
      </c>
      <c r="L37" s="20">
        <f t="shared" si="14"/>
        <v>5</v>
      </c>
      <c r="N37" t="s">
        <v>5</v>
      </c>
      <c r="O37" s="1">
        <v>1.200424225270202</v>
      </c>
      <c r="Q37" t="s">
        <v>6</v>
      </c>
      <c r="R37" s="1">
        <f>O37/J35</f>
        <v>5.0926993014949948</v>
      </c>
      <c r="V37" s="1">
        <f>(T36-5)/(5-1)</f>
        <v>7.3883503445625553E-2</v>
      </c>
      <c r="X37" s="1">
        <f>V37/1.12</f>
        <v>6.5967413790737089E-2</v>
      </c>
    </row>
    <row r="38" spans="1:24" x14ac:dyDescent="0.2">
      <c r="B38" s="22" t="s">
        <v>28</v>
      </c>
      <c r="C38" s="2">
        <f>1/F35</f>
        <v>0.5</v>
      </c>
      <c r="D38" s="2">
        <f>1/F36</f>
        <v>0.33333333333333331</v>
      </c>
      <c r="E38" s="2">
        <f>1/F37</f>
        <v>0.25</v>
      </c>
      <c r="F38" s="2">
        <v>1</v>
      </c>
      <c r="G38" s="2">
        <v>1</v>
      </c>
      <c r="I38" s="1">
        <f t="shared" si="11"/>
        <v>0.87055056329612412</v>
      </c>
      <c r="J38" s="8">
        <f t="shared" si="12"/>
        <v>0.16472384348373348</v>
      </c>
      <c r="K38" s="9">
        <f t="shared" si="13"/>
        <v>0.2</v>
      </c>
      <c r="L38" s="20">
        <f t="shared" si="14"/>
        <v>1</v>
      </c>
      <c r="O38" s="1">
        <v>1.3405228521552559</v>
      </c>
      <c r="R38" s="1">
        <f>O38/J36</f>
        <v>5.3690785455882581</v>
      </c>
    </row>
    <row r="39" spans="1:24" x14ac:dyDescent="0.2">
      <c r="B39" s="22" t="s">
        <v>29</v>
      </c>
      <c r="C39" s="2">
        <v>1</v>
      </c>
      <c r="D39" s="2">
        <v>1</v>
      </c>
      <c r="E39" s="2">
        <f>1/G37</f>
        <v>0.5</v>
      </c>
      <c r="F39" s="2">
        <v>1</v>
      </c>
      <c r="G39" s="2">
        <v>1</v>
      </c>
      <c r="H39" t="s">
        <v>30</v>
      </c>
      <c r="I39" s="1">
        <f>SUM(I34:I38)</f>
        <v>5.2849092449818365</v>
      </c>
      <c r="J39" s="1"/>
      <c r="O39" s="1">
        <v>0.53076352561818629</v>
      </c>
      <c r="R39" s="1">
        <f>O39/J37</f>
        <v>5.2964009206236176</v>
      </c>
    </row>
    <row r="40" spans="1:24" x14ac:dyDescent="0.2">
      <c r="O40" s="1">
        <v>0.87516267076621956</v>
      </c>
      <c r="R40" s="5">
        <f>O40/J38</f>
        <v>5.3129082727640586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5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5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C300-10BE-7D46-B8EA-A0DB63BF89A1}">
  <sheetPr>
    <tabColor theme="9" tint="0.59999389629810485"/>
  </sheetPr>
  <dimension ref="A2:X57"/>
  <sheetViews>
    <sheetView topLeftCell="C29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2.7144176165949068</v>
      </c>
      <c r="J3" s="8">
        <f>I3/I$6</f>
        <v>0.67951486670746952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4</v>
      </c>
      <c r="I4" s="1">
        <f t="shared" ref="I4:I5" si="0">GEOMEAN(D5:F5)</f>
        <v>0.84343266530174932</v>
      </c>
      <c r="J4" s="8">
        <f t="shared" ref="J4:J5" si="1">I4/I$6</f>
        <v>0.21114106821123529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2.1725964680888268</v>
      </c>
      <c r="R4" s="1">
        <f>O4/J3</f>
        <v>3.1972758427140158</v>
      </c>
      <c r="T4" s="1">
        <f>AVERAGE(R4:R6)</f>
        <v>3.1972758427140158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0.10934406508129521</v>
      </c>
      <c r="K5" s="9">
        <f t="shared" si="2"/>
        <v>0.1</v>
      </c>
      <c r="L5" s="20">
        <f>RANK(K5,K$3:K$5,0)</f>
        <v>3</v>
      </c>
      <c r="N5" t="s">
        <v>5</v>
      </c>
      <c r="O5" s="1">
        <v>0.67507623679661477</v>
      </c>
      <c r="Q5" t="s">
        <v>6</v>
      </c>
      <c r="R5" s="1">
        <f>O5/J4</f>
        <v>3.1972758427140158</v>
      </c>
      <c r="V5" s="1">
        <f>(T4-3)/(3-1)</f>
        <v>9.8637921357007885E-2</v>
      </c>
      <c r="X5" s="1">
        <f>V5/0.58</f>
        <v>0.17006538165001361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3.9946405142648054</v>
      </c>
      <c r="J6" s="1"/>
      <c r="K6" s="1"/>
      <c r="L6" s="1"/>
      <c r="O6" s="1">
        <v>0.34960313782857433</v>
      </c>
      <c r="R6" s="1">
        <f>O6/J5</f>
        <v>3.1972758427140158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2.990697562442441</v>
      </c>
      <c r="J12" s="8">
        <f>I12/I$16</f>
        <v>0.56759245938008285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4</v>
      </c>
      <c r="F13" s="2">
        <v>5</v>
      </c>
      <c r="G13" s="2">
        <v>4</v>
      </c>
      <c r="I13" s="1">
        <f t="shared" ref="I13:I15" si="3">GEOMEAN(D14:G14)</f>
        <v>1.189207115002721</v>
      </c>
      <c r="J13" s="8">
        <f t="shared" ref="J13:J15" si="4">I13/I$16</f>
        <v>0.22569483440694052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2.424140154128767</v>
      </c>
      <c r="R13" s="1">
        <f>O13/J12</f>
        <v>4.2709167714743455</v>
      </c>
      <c r="T13" s="1">
        <f>AVERAGE(R13:R16)</f>
        <v>4.1900467361911096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0.25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0.12691753226901534</v>
      </c>
      <c r="K14" s="9">
        <f t="shared" si="5"/>
        <v>0.1</v>
      </c>
      <c r="L14" s="20">
        <f t="shared" si="6"/>
        <v>3</v>
      </c>
      <c r="N14" t="s">
        <v>5</v>
      </c>
      <c r="O14" s="4">
        <v>0.94060870956583709</v>
      </c>
      <c r="Q14" t="s">
        <v>6</v>
      </c>
      <c r="R14" s="1">
        <f>O14/J13</f>
        <v>4.1676129275952611</v>
      </c>
      <c r="V14" s="1">
        <f>(T13-4)/(4-1)</f>
        <v>6.3348912063703189E-2</v>
      </c>
      <c r="X14" s="1">
        <f>V14/0.9</f>
        <v>7.0387680070781319E-2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7.9795173943961281E-2</v>
      </c>
      <c r="K15" s="9">
        <f t="shared" si="5"/>
        <v>0.1</v>
      </c>
      <c r="L15" s="20">
        <f t="shared" si="6"/>
        <v>3</v>
      </c>
      <c r="O15" s="4">
        <v>0.51287378923642479</v>
      </c>
      <c r="R15" s="1">
        <f>O15/J14</f>
        <v>4.0410003257023126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5.2690931900484417</v>
      </c>
      <c r="J16" s="1"/>
      <c r="O16" s="4">
        <v>0.34157576352522478</v>
      </c>
      <c r="R16" s="1">
        <f>O16/J15</f>
        <v>4.2806569199925208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2.2973967099940702</v>
      </c>
      <c r="J21" s="8">
        <f>I21/I$26</f>
        <v>0.34920625801250127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4</v>
      </c>
      <c r="F22" s="2">
        <v>4</v>
      </c>
      <c r="G22" s="2">
        <v>4</v>
      </c>
      <c r="I22" s="1">
        <f t="shared" ref="I22:I25" si="7">GEOMEAN(C23:G23)</f>
        <v>2.3714406097793117</v>
      </c>
      <c r="J22" s="8">
        <f t="shared" ref="J22:J25" si="8">I22/I$26</f>
        <v>0.36046099388818886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</v>
      </c>
      <c r="J23" s="8">
        <f t="shared" si="8"/>
        <v>0.15200085230965732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1.8709982442979296</v>
      </c>
      <c r="R23" s="1">
        <f>O23/J21</f>
        <v>5.3578600078551561</v>
      </c>
      <c r="T23" s="1">
        <f>AVERAGE(R23:R27)</f>
        <v>5.4732218264242629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0.25</v>
      </c>
      <c r="D24" s="2">
        <f>1/E23</f>
        <v>0.33333333333333331</v>
      </c>
      <c r="E24" s="2">
        <v>1</v>
      </c>
      <c r="F24" s="2">
        <v>3</v>
      </c>
      <c r="G24" s="2">
        <v>4</v>
      </c>
      <c r="I24" s="1">
        <f t="shared" si="7"/>
        <v>0.60836434189320576</v>
      </c>
      <c r="J24" s="8">
        <f t="shared" si="8"/>
        <v>9.2471898482571036E-2</v>
      </c>
      <c r="K24" s="9">
        <f t="shared" si="9"/>
        <v>0.1</v>
      </c>
      <c r="L24" s="20">
        <f t="shared" si="10"/>
        <v>4</v>
      </c>
      <c r="N24" t="s">
        <v>5</v>
      </c>
      <c r="O24" s="1">
        <v>1.8573292877779248</v>
      </c>
      <c r="Q24" t="s">
        <v>6</v>
      </c>
      <c r="R24" s="1">
        <f>O24/J22</f>
        <v>5.1526498546859374</v>
      </c>
      <c r="V24" s="1">
        <f>(T23-5)/(5-1)</f>
        <v>0.11830545660606573</v>
      </c>
      <c r="X24" s="1">
        <f>V24/1.12</f>
        <v>0.10562987196970153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0.33333333333333331</v>
      </c>
      <c r="F25" s="2">
        <v>1</v>
      </c>
      <c r="G25" s="2">
        <v>5</v>
      </c>
      <c r="I25" s="1">
        <f t="shared" si="7"/>
        <v>0.30170881682725814</v>
      </c>
      <c r="J25" s="8">
        <f t="shared" si="8"/>
        <v>4.5859997307081513E-2</v>
      </c>
      <c r="K25" s="9">
        <f t="shared" si="9"/>
        <v>0</v>
      </c>
      <c r="L25" s="20">
        <f t="shared" si="10"/>
        <v>5</v>
      </c>
      <c r="O25" s="1">
        <v>0.82031176611821799</v>
      </c>
      <c r="R25" s="1">
        <f>O25/J23</f>
        <v>5.3967576737469374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0.25</v>
      </c>
      <c r="F26" s="2">
        <f>1/G25</f>
        <v>0.2</v>
      </c>
      <c r="G26" s="2">
        <v>1</v>
      </c>
      <c r="H26" t="s">
        <v>30</v>
      </c>
      <c r="I26" s="1">
        <f>SUM(I21:I25)</f>
        <v>6.5789104784938459</v>
      </c>
      <c r="J26" s="1"/>
      <c r="O26" s="1">
        <v>0.53183259906862745</v>
      </c>
      <c r="R26" s="1">
        <f>O26/J24</f>
        <v>5.7512888541902969</v>
      </c>
    </row>
    <row r="27" spans="1:24" x14ac:dyDescent="0.2">
      <c r="B27" s="23"/>
      <c r="O27" s="1">
        <v>0.26174835336177316</v>
      </c>
      <c r="R27" s="5">
        <f>O27/J25</f>
        <v>5.7075527416429885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0.23866015383524883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2</v>
      </c>
      <c r="G35" s="2">
        <v>2</v>
      </c>
      <c r="I35" s="1">
        <f t="shared" ref="I35:I38" si="11">GEOMEAN(C36:G36)</f>
        <v>1.3195079107728942</v>
      </c>
      <c r="J35" s="8">
        <f t="shared" ref="J35:J38" si="12">I35/I$39</f>
        <v>0.23866015383524883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v>1</v>
      </c>
      <c r="F36" s="2">
        <v>2</v>
      </c>
      <c r="G36" s="2">
        <v>2</v>
      </c>
      <c r="I36" s="1">
        <f t="shared" si="11"/>
        <v>1.7411011265922482</v>
      </c>
      <c r="J36" s="8">
        <f t="shared" si="12"/>
        <v>0.31491396097188673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1.2077657313576156</v>
      </c>
      <c r="R36" s="1">
        <f>O36/J34</f>
        <v>5.0606090373651433</v>
      </c>
      <c r="T36" s="1">
        <f>AVERAGE(R36:R40)</f>
        <v>5.0772920898570018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f>1</f>
        <v>1</v>
      </c>
      <c r="E37" s="2">
        <v>1</v>
      </c>
      <c r="F37" s="2">
        <v>4</v>
      </c>
      <c r="G37" s="2">
        <v>4</v>
      </c>
      <c r="I37" s="1">
        <f t="shared" si="11"/>
        <v>0.57434917749851755</v>
      </c>
      <c r="J37" s="8">
        <f t="shared" si="12"/>
        <v>0.10388286567880776</v>
      </c>
      <c r="K37" s="9">
        <f t="shared" si="13"/>
        <v>0.1</v>
      </c>
      <c r="L37" s="20">
        <f t="shared" si="14"/>
        <v>4</v>
      </c>
      <c r="N37" t="s">
        <v>5</v>
      </c>
      <c r="O37" s="1">
        <v>1.2077657313576156</v>
      </c>
      <c r="Q37" t="s">
        <v>6</v>
      </c>
      <c r="R37" s="1">
        <f>O37/J35</f>
        <v>5.0606090373651433</v>
      </c>
      <c r="V37" s="1">
        <f>(T36-5)/(5-1)</f>
        <v>1.9323022464250439E-2</v>
      </c>
      <c r="X37" s="1">
        <f>V37/1.12</f>
        <v>1.7252698628795034E-2</v>
      </c>
    </row>
    <row r="38" spans="1:24" x14ac:dyDescent="0.2">
      <c r="B38" s="22" t="s">
        <v>28</v>
      </c>
      <c r="C38" s="2">
        <f>1/F35</f>
        <v>0.5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0.57434917749851755</v>
      </c>
      <c r="J38" s="8">
        <f t="shared" si="12"/>
        <v>0.10388286567880776</v>
      </c>
      <c r="K38" s="9">
        <f t="shared" si="13"/>
        <v>0.1</v>
      </c>
      <c r="L38" s="20">
        <f t="shared" si="14"/>
        <v>4</v>
      </c>
      <c r="O38" s="1">
        <v>1.6232971940728467</v>
      </c>
      <c r="R38" s="1">
        <f>O38/J36</f>
        <v>5.1547323880561873</v>
      </c>
    </row>
    <row r="39" spans="1:24" x14ac:dyDescent="0.2">
      <c r="B39" s="22" t="s">
        <v>29</v>
      </c>
      <c r="C39" s="2">
        <f>1/G35</f>
        <v>0.5</v>
      </c>
      <c r="D39" s="2">
        <f>1/G36</f>
        <v>0.5</v>
      </c>
      <c r="E39" s="2">
        <f>1/G37</f>
        <v>0.25</v>
      </c>
      <c r="F39" s="2">
        <v>1</v>
      </c>
      <c r="G39" s="2">
        <v>1</v>
      </c>
      <c r="H39" t="s">
        <v>30</v>
      </c>
      <c r="I39" s="1">
        <f>SUM(I34:I38)</f>
        <v>5.5288153031350724</v>
      </c>
      <c r="J39" s="1"/>
      <c r="O39" s="1">
        <v>0.5251543754358361</v>
      </c>
      <c r="R39" s="1">
        <f>O39/J37</f>
        <v>5.0552549932492692</v>
      </c>
    </row>
    <row r="40" spans="1:24" x14ac:dyDescent="0.2">
      <c r="O40" s="1">
        <v>0.5251543754358361</v>
      </c>
      <c r="R40" s="5">
        <f>O40/J38</f>
        <v>5.0552549932492692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5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8ECE-60D7-FA49-8826-C1603B34D230}">
  <sheetPr>
    <tabColor theme="9" tint="0.59999389629810485"/>
  </sheetPr>
  <dimension ref="A2:X57"/>
  <sheetViews>
    <sheetView topLeftCell="C35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0.63598783410479676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4</v>
      </c>
      <c r="I4" s="1">
        <f t="shared" ref="I4:I5" si="0">GEOMEAN(D5:F5)</f>
        <v>0.87358046473629891</v>
      </c>
      <c r="J4" s="8">
        <f t="shared" ref="J4:J5" si="1">I4/I$6</f>
        <v>0.24267477726346884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1.8493617204221409</v>
      </c>
      <c r="R4" s="1">
        <f>O4/J3</f>
        <v>2.9078570709222196</v>
      </c>
      <c r="T4" s="1">
        <f>AVERAGE(R4:R6)</f>
        <v>2.919491633143211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 t="shared" si="0"/>
        <v>0.43679023236814946</v>
      </c>
      <c r="J5" s="8">
        <f t="shared" si="1"/>
        <v>0.12133738863173442</v>
      </c>
      <c r="K5" s="9">
        <f t="shared" si="2"/>
        <v>0.1</v>
      </c>
      <c r="L5" s="20">
        <f>RANK(K5,K$3:K$5,0)</f>
        <v>3</v>
      </c>
      <c r="N5" t="s">
        <v>5</v>
      </c>
      <c r="O5" s="1">
        <v>0.69734549922853661</v>
      </c>
      <c r="Q5" t="s">
        <v>6</v>
      </c>
      <c r="R5" s="1">
        <f>O5/J4</f>
        <v>2.8735804647362988</v>
      </c>
      <c r="V5" s="1">
        <f>(T4-3)/(3-1)</f>
        <v>-4.0254183428394485E-2</v>
      </c>
      <c r="X5" s="1">
        <f>V5/0.58</f>
        <v>-6.9403764531714637E-2</v>
      </c>
    </row>
    <row r="6" spans="1:24" x14ac:dyDescent="0.2">
      <c r="C6" s="2" t="s">
        <v>4</v>
      </c>
      <c r="D6" s="2">
        <f>1/F4</f>
        <v>0.25</v>
      </c>
      <c r="E6" s="2">
        <f>1/E4</f>
        <v>0.33333333333333331</v>
      </c>
      <c r="F6" s="2">
        <v>1</v>
      </c>
      <c r="I6" s="1">
        <f>SUM(I3:I5)</f>
        <v>3.5997991822111119</v>
      </c>
      <c r="J6" s="1"/>
      <c r="K6" s="1"/>
      <c r="L6" s="1"/>
      <c r="O6" s="1">
        <v>0.36122593957908988</v>
      </c>
      <c r="R6" s="1">
        <f>O6/J5</f>
        <v>2.9770373637711147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3.1622776601683795</v>
      </c>
      <c r="J12" s="8">
        <f>I12/I$16</f>
        <v>0.58820500774644624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5</v>
      </c>
      <c r="G13" s="2">
        <v>4</v>
      </c>
      <c r="I13" s="1">
        <f t="shared" ref="I13:I15" si="3">GEOMEAN(D14:G14)</f>
        <v>1.1246826503806981</v>
      </c>
      <c r="J13" s="8">
        <f t="shared" ref="J13:J15" si="4">I13/I$16</f>
        <v>0.20919857083145804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2.5689737620327051</v>
      </c>
      <c r="R13" s="1">
        <f>O13/J12</f>
        <v>4.3674802631739853</v>
      </c>
      <c r="T13" s="1">
        <f>AVERAGE(R13:R16)</f>
        <v>4.250690379703693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0.12439021444058532</v>
      </c>
      <c r="K14" s="9">
        <f t="shared" si="5"/>
        <v>0.1</v>
      </c>
      <c r="L14" s="20">
        <f t="shared" si="6"/>
        <v>3</v>
      </c>
      <c r="N14" t="s">
        <v>5</v>
      </c>
      <c r="O14" s="4">
        <v>0.88844482918795986</v>
      </c>
      <c r="Q14" t="s">
        <v>6</v>
      </c>
      <c r="R14" s="1">
        <f>O14/J13</f>
        <v>4.246897221414291</v>
      </c>
      <c r="V14" s="1">
        <f>(T13-4)/(4-1)</f>
        <v>8.3563459901230999E-2</v>
      </c>
      <c r="X14" s="1">
        <f>V14/0.9</f>
        <v>9.2848288779145555E-2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7.8206206981510498E-2</v>
      </c>
      <c r="K15" s="9">
        <f t="shared" si="5"/>
        <v>0.1</v>
      </c>
      <c r="L15" s="20">
        <f t="shared" si="6"/>
        <v>3</v>
      </c>
      <c r="O15" s="4">
        <v>0.50304291536862455</v>
      </c>
      <c r="R15" s="1">
        <f>O15/J14</f>
        <v>4.0440714539398259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5.3761488231523566</v>
      </c>
      <c r="J16" s="1"/>
      <c r="O16" s="4">
        <v>0.33975220884627921</v>
      </c>
      <c r="R16" s="1">
        <f>O16/J15</f>
        <v>4.3443125802866698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</v>
      </c>
      <c r="J21" s="8">
        <f>I21/I$26</f>
        <v>0.31828374908999968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4</v>
      </c>
      <c r="G22" s="2">
        <v>4</v>
      </c>
      <c r="I22" s="1">
        <f t="shared" ref="I22:I25" si="7">GEOMEAN(C23:G23)</f>
        <v>2.1867241478865562</v>
      </c>
      <c r="J22" s="8">
        <f t="shared" ref="J22:J25" si="8">I22/I$26</f>
        <v>0.34799938000748404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2</v>
      </c>
      <c r="F23" s="2">
        <v>5</v>
      </c>
      <c r="G23" s="2">
        <v>5</v>
      </c>
      <c r="I23" s="1">
        <f t="shared" si="7"/>
        <v>1.2011244339814313</v>
      </c>
      <c r="J23" s="8">
        <f t="shared" si="8"/>
        <v>0.1911491939856069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1.6188522247363355</v>
      </c>
      <c r="R23" s="1">
        <f>O23/J21</f>
        <v>5.0861918943859736</v>
      </c>
      <c r="T23" s="1">
        <f>AVERAGE(R23:R27)</f>
        <v>5.099975382397175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0.5</v>
      </c>
      <c r="E24" s="2">
        <v>1</v>
      </c>
      <c r="F24" s="2">
        <v>2</v>
      </c>
      <c r="G24" s="2">
        <v>5</v>
      </c>
      <c r="I24" s="1">
        <f t="shared" si="7"/>
        <v>0.54928027165305893</v>
      </c>
      <c r="J24" s="8">
        <f t="shared" si="8"/>
        <v>8.7413492081454533E-2</v>
      </c>
      <c r="K24" s="9">
        <f t="shared" si="9"/>
        <v>0.1</v>
      </c>
      <c r="L24" s="20">
        <f t="shared" si="10"/>
        <v>4</v>
      </c>
      <c r="N24" t="s">
        <v>5</v>
      </c>
      <c r="O24" s="1">
        <v>1.761419901653245</v>
      </c>
      <c r="Q24" t="s">
        <v>6</v>
      </c>
      <c r="R24" s="1">
        <f>O24/J22</f>
        <v>5.0615604591461176</v>
      </c>
      <c r="V24" s="1">
        <f>(T23-5)/(5-1)</f>
        <v>2.499384559929374E-2</v>
      </c>
      <c r="X24" s="1">
        <f>V24/1.12</f>
        <v>2.2315933570797981E-2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0.34657242157757318</v>
      </c>
      <c r="J25" s="8">
        <f t="shared" si="8"/>
        <v>5.5154184835454943E-2</v>
      </c>
      <c r="K25" s="9">
        <f t="shared" si="9"/>
        <v>0.1</v>
      </c>
      <c r="L25" s="20">
        <f t="shared" si="10"/>
        <v>4</v>
      </c>
      <c r="O25" s="1">
        <v>0.97488866687453268</v>
      </c>
      <c r="R25" s="1">
        <f>O25/J23</f>
        <v>5.1001453186767796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6.2837012750986192</v>
      </c>
      <c r="J26" s="1"/>
      <c r="O26" s="1">
        <v>0.44246727201916464</v>
      </c>
      <c r="R26" s="1">
        <f>O26/J24</f>
        <v>5.0617732055236999</v>
      </c>
    </row>
    <row r="27" spans="1:24" x14ac:dyDescent="0.2">
      <c r="B27" s="23"/>
      <c r="O27" s="1">
        <v>0.28626158294730031</v>
      </c>
      <c r="R27" s="5">
        <f>O27/J25</f>
        <v>5.1902060342533041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1.5518455739153598</v>
      </c>
      <c r="J34" s="8">
        <f>I34/I$39</f>
        <v>0.2736131088810278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3</v>
      </c>
      <c r="G35" s="2">
        <v>3</v>
      </c>
      <c r="I35" s="1">
        <f t="shared" ref="I35:I38" si="11">GEOMEAN(C36:G36)</f>
        <v>1.3195079107728942</v>
      </c>
      <c r="J35" s="8">
        <f t="shared" ref="J35:J38" si="12">I35/I$39</f>
        <v>0.23264857517283663</v>
      </c>
      <c r="K35" s="9">
        <f t="shared" ref="K35:K38" si="13">ROUND(J35,1)</f>
        <v>0.2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1</v>
      </c>
      <c r="F36" s="2">
        <v>2</v>
      </c>
      <c r="G36" s="2">
        <v>2</v>
      </c>
      <c r="I36" s="1">
        <f t="shared" si="11"/>
        <v>1.7411011265922482</v>
      </c>
      <c r="J36" s="8">
        <f t="shared" si="12"/>
        <v>0.3069816353706003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1.3735133611510706</v>
      </c>
      <c r="R36" s="1">
        <f>O36/J34</f>
        <v>5.0199106569426117</v>
      </c>
      <c r="T36" s="1">
        <f>AVERAGE(R36:R40)</f>
        <v>5.0584497340084553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1</v>
      </c>
      <c r="E37" s="2">
        <v>1</v>
      </c>
      <c r="F37" s="2">
        <v>4</v>
      </c>
      <c r="G37" s="2">
        <v>4</v>
      </c>
      <c r="I37" s="1">
        <f t="shared" si="11"/>
        <v>0.52961192052440609</v>
      </c>
      <c r="J37" s="8">
        <f t="shared" si="12"/>
        <v>9.3378340287767647E-2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1.1867566805755354</v>
      </c>
      <c r="Q37" t="s">
        <v>6</v>
      </c>
      <c r="R37" s="1">
        <f>O37/J35</f>
        <v>5.1010700568180294</v>
      </c>
      <c r="V37" s="1">
        <f>(T36-5)/(5-1)</f>
        <v>1.4612433502113831E-2</v>
      </c>
      <c r="X37" s="1">
        <f>V37/1.12</f>
        <v>1.3046815626887347E-2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0.52961192052440609</v>
      </c>
      <c r="J38" s="8">
        <f t="shared" si="12"/>
        <v>9.3378340287767647E-2</v>
      </c>
      <c r="K38" s="9">
        <f t="shared" si="13"/>
        <v>0.1</v>
      </c>
      <c r="L38" s="20">
        <f t="shared" si="14"/>
        <v>4</v>
      </c>
      <c r="O38" s="1">
        <v>1.560270041726606</v>
      </c>
      <c r="R38" s="1">
        <f>O38/J36</f>
        <v>5.0826168798110238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v>1</v>
      </c>
      <c r="G39" s="2">
        <v>1</v>
      </c>
      <c r="H39" t="s">
        <v>30</v>
      </c>
      <c r="I39" s="1">
        <f>SUM(I34:I38)</f>
        <v>5.6716784523293144</v>
      </c>
      <c r="J39" s="1"/>
      <c r="O39" s="1">
        <v>0.47103074663161293</v>
      </c>
      <c r="R39" s="1">
        <f>O39/J37</f>
        <v>5.0443255382353041</v>
      </c>
    </row>
    <row r="40" spans="1:24" x14ac:dyDescent="0.2">
      <c r="O40" s="1">
        <v>0.47103074663161293</v>
      </c>
      <c r="R40" s="5">
        <f>O40/J38</f>
        <v>5.0443255382353041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578A-1667-D849-87DA-AFFF909E62E0}">
  <sheetPr>
    <tabColor theme="9" tint="0.59999389629810485"/>
  </sheetPr>
  <dimension ref="A2:X57"/>
  <sheetViews>
    <sheetView topLeftCell="C29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1.5874010519681994</v>
      </c>
      <c r="J3" s="8">
        <f>I3/I$6</f>
        <v>0.47423014686416765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4</v>
      </c>
      <c r="I4" s="1">
        <f t="shared" ref="I4:I5" si="0">GEOMEAN(D5:F5)</f>
        <v>1.2599210498948732</v>
      </c>
      <c r="J4" s="8">
        <f t="shared" ref="J4:J5" si="1">I4/I$6</f>
        <v>0.37639671700360677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1.4481194083966764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v>2</v>
      </c>
      <c r="I5" s="1">
        <f t="shared" si="0"/>
        <v>0.5</v>
      </c>
      <c r="J5" s="8">
        <f t="shared" si="1"/>
        <v>0.1493731361322255</v>
      </c>
      <c r="K5" s="9">
        <f t="shared" si="2"/>
        <v>0.1</v>
      </c>
      <c r="L5" s="20">
        <f>RANK(K5,K$3:K$5,0)</f>
        <v>3</v>
      </c>
      <c r="N5" t="s">
        <v>5</v>
      </c>
      <c r="O5" s="1">
        <v>1.1493731361322255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0.25</v>
      </c>
      <c r="E6" s="2">
        <f>1/F5</f>
        <v>0.5</v>
      </c>
      <c r="F6" s="2">
        <v>1</v>
      </c>
      <c r="I6" s="1">
        <f>SUM(I3:I5)</f>
        <v>3.3473221018630728</v>
      </c>
      <c r="J6" s="1"/>
      <c r="K6" s="1"/>
      <c r="L6" s="1"/>
      <c r="O6" s="1">
        <v>0.45612903135007077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0.43284118856366349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5</v>
      </c>
      <c r="G13" s="2">
        <v>4</v>
      </c>
      <c r="I13" s="1">
        <f t="shared" ref="I13:I15" si="3">GEOMEAN(D14:G14)</f>
        <v>1.681792830507429</v>
      </c>
      <c r="J13" s="8">
        <f t="shared" ref="J13:J15" si="4">I13/I$16</f>
        <v>0.34422592746942104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1.8056750540003066</v>
      </c>
      <c r="R13" s="1">
        <f>O13/J12</f>
        <v>4.1716802876182912</v>
      </c>
      <c r="T13" s="1">
        <f>AVERAGE(R13:R16)</f>
        <v>4.1061027489794526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4</v>
      </c>
      <c r="I14" s="1">
        <f t="shared" si="3"/>
        <v>0.66874030497642201</v>
      </c>
      <c r="J14" s="8">
        <f t="shared" si="4"/>
        <v>0.1368764020995602</v>
      </c>
      <c r="K14" s="9">
        <f t="shared" si="5"/>
        <v>0.1</v>
      </c>
      <c r="L14" s="20">
        <f t="shared" si="6"/>
        <v>3</v>
      </c>
      <c r="N14" t="s">
        <v>5</v>
      </c>
      <c r="O14" s="4">
        <v>1.3950458477016259</v>
      </c>
      <c r="Q14" t="s">
        <v>6</v>
      </c>
      <c r="R14" s="1">
        <f>O14/J13</f>
        <v>4.0527041584499859</v>
      </c>
      <c r="V14" s="1">
        <f>(T13-4)/(4-1)</f>
        <v>3.5367582993150869E-2</v>
      </c>
      <c r="X14" s="1">
        <f>V14/0.9</f>
        <v>3.9297314436834298E-2</v>
      </c>
    </row>
    <row r="15" spans="1:24" x14ac:dyDescent="0.2">
      <c r="C15" s="2" t="s">
        <v>16</v>
      </c>
      <c r="D15" s="2">
        <f>1/F13</f>
        <v>0.2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8.6056481867355261E-2</v>
      </c>
      <c r="K15" s="9">
        <f t="shared" si="5"/>
        <v>0.1</v>
      </c>
      <c r="L15" s="20">
        <f t="shared" si="6"/>
        <v>3</v>
      </c>
      <c r="O15" s="4">
        <v>0.56767056728171394</v>
      </c>
      <c r="R15" s="1">
        <f>O15/J14</f>
        <v>4.1473223913995465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4.8857238699918364</v>
      </c>
      <c r="J16" s="1"/>
      <c r="O16" s="4">
        <v>0.34876146192540647</v>
      </c>
      <c r="R16" s="1">
        <f>O16/J15</f>
        <v>4.0527041584499859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0.29992144878144944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3</v>
      </c>
      <c r="G22" s="2">
        <v>4</v>
      </c>
      <c r="I22" s="1">
        <f t="shared" ref="I22:I25" si="7">GEOMEAN(C23:G23)</f>
        <v>2.3714406097793117</v>
      </c>
      <c r="J22" s="8">
        <f t="shared" ref="J22:J25" si="8">I22/I$26</f>
        <v>0.37668430885640908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1.1075663432482898</v>
      </c>
      <c r="J23" s="8">
        <f t="shared" si="8"/>
        <v>0.17592802484643613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1.5259107076269522</v>
      </c>
      <c r="R23" s="1">
        <f>O23/J21</f>
        <v>5.0877011758464539</v>
      </c>
      <c r="T23" s="1">
        <f>AVERAGE(R23:R27)</f>
        <v>5.1345987931868766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0.33333333333333331</v>
      </c>
      <c r="E24" s="2">
        <v>1</v>
      </c>
      <c r="F24" s="2">
        <v>2</v>
      </c>
      <c r="G24" s="2">
        <v>5</v>
      </c>
      <c r="I24" s="1">
        <f t="shared" si="7"/>
        <v>0.5818107591526881</v>
      </c>
      <c r="J24" s="8">
        <f t="shared" si="8"/>
        <v>9.2415969766600284E-2</v>
      </c>
      <c r="K24" s="9">
        <f t="shared" si="9"/>
        <v>0.1</v>
      </c>
      <c r="L24" s="20">
        <f t="shared" si="10"/>
        <v>4</v>
      </c>
      <c r="N24" t="s">
        <v>5</v>
      </c>
      <c r="O24" s="1">
        <v>1.9417209197556944</v>
      </c>
      <c r="Q24" t="s">
        <v>6</v>
      </c>
      <c r="R24" s="1">
        <f>O24/J22</f>
        <v>5.1547698539677489</v>
      </c>
      <c r="V24" s="1">
        <f>(T23-5)/(5-1)</f>
        <v>3.3649698296719155E-2</v>
      </c>
      <c r="X24" s="1">
        <f>V24/1.12</f>
        <v>3.0044373479213529E-2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0.34657242157757318</v>
      </c>
      <c r="J25" s="8">
        <f t="shared" si="8"/>
        <v>5.5050247749105191E-2</v>
      </c>
      <c r="K25" s="9">
        <f t="shared" si="9"/>
        <v>0.1</v>
      </c>
      <c r="L25" s="20">
        <f t="shared" si="10"/>
        <v>4</v>
      </c>
      <c r="O25" s="1">
        <v>0.91153336380135697</v>
      </c>
      <c r="R25" s="1">
        <f>O25/J23</f>
        <v>5.1812857252107234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6.2955651563476662</v>
      </c>
      <c r="J26" s="1"/>
      <c r="O26" s="1">
        <v>0.46579115571979368</v>
      </c>
      <c r="R26" s="1">
        <f>O26/J24</f>
        <v>5.0401587181973557</v>
      </c>
    </row>
    <row r="27" spans="1:24" x14ac:dyDescent="0.2">
      <c r="B27" s="23"/>
      <c r="O27" s="1">
        <v>0.28676106156833669</v>
      </c>
      <c r="R27" s="5">
        <f>O27/J25</f>
        <v>5.209078492712103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1.5518455739153598</v>
      </c>
      <c r="J34" s="8">
        <f>I34/I$39</f>
        <v>0.27502789067761252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3</v>
      </c>
      <c r="G35" s="2">
        <v>3</v>
      </c>
      <c r="I35" s="1">
        <f t="shared" ref="I35:I38" si="11">GEOMEAN(C36:G36)</f>
        <v>1.515716566510398</v>
      </c>
      <c r="J35" s="8">
        <f t="shared" ref="J35:J38" si="12">I35/I$39</f>
        <v>0.26862487940775248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2</v>
      </c>
      <c r="F36" s="2">
        <v>2</v>
      </c>
      <c r="G36" s="2">
        <v>2</v>
      </c>
      <c r="I36" s="1">
        <f t="shared" si="11"/>
        <v>1.515716566510398</v>
      </c>
      <c r="J36" s="8">
        <f t="shared" si="12"/>
        <v>0.26862487940775248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1.3754447010137654</v>
      </c>
      <c r="R36" s="1">
        <f>O36/J34</f>
        <v>5.0011098788015671</v>
      </c>
      <c r="T36" s="1">
        <f>AVERAGE(R36:R40)</f>
        <v>5.1976179427096749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0.5</v>
      </c>
      <c r="E37" s="2">
        <v>1</v>
      </c>
      <c r="F37" s="2">
        <v>4</v>
      </c>
      <c r="G37" s="2">
        <v>4</v>
      </c>
      <c r="I37" s="1">
        <f t="shared" si="11"/>
        <v>0.52961192052440609</v>
      </c>
      <c r="J37" s="8">
        <f t="shared" si="12"/>
        <v>9.3861175253441287E-2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1.4563472299146352</v>
      </c>
      <c r="Q37" t="s">
        <v>6</v>
      </c>
      <c r="R37" s="1">
        <f>O37/J35</f>
        <v>5.4214904930827679</v>
      </c>
      <c r="V37" s="1">
        <f>(T36-5)/(5-1)</f>
        <v>4.940448567741873E-2</v>
      </c>
      <c r="X37" s="1">
        <f>V37/1.12</f>
        <v>4.4111147926266719E-2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0.52961192052440609</v>
      </c>
      <c r="J38" s="8">
        <f t="shared" si="12"/>
        <v>9.3861175253441287E-2</v>
      </c>
      <c r="K38" s="9">
        <f t="shared" si="13"/>
        <v>0.1</v>
      </c>
      <c r="L38" s="20">
        <f t="shared" si="14"/>
        <v>4</v>
      </c>
      <c r="O38" s="1">
        <v>1.4288546118167715</v>
      </c>
      <c r="R38" s="1">
        <f>O38/J36</f>
        <v>5.3191447306259265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5.642502547984968</v>
      </c>
      <c r="J39" s="1"/>
      <c r="O39" s="1">
        <v>0.48086697362190112</v>
      </c>
      <c r="R39" s="1">
        <f>O39/J37</f>
        <v>5.1231723055190574</v>
      </c>
    </row>
    <row r="40" spans="1:24" x14ac:dyDescent="0.2">
      <c r="O40" s="1">
        <v>0.48086697362190112</v>
      </c>
      <c r="R40" s="5">
        <f>O40/J38</f>
        <v>5.1231723055190574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CF5-87F5-8445-95D6-EBB417A05463}">
  <sheetPr>
    <tabColor theme="9" tint="0.59999389629810485"/>
  </sheetPr>
  <dimension ref="A2:X57"/>
  <sheetViews>
    <sheetView topLeftCell="C28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0.54994560729758357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0.79370052598409979</v>
      </c>
      <c r="J4" s="8">
        <f t="shared" ref="J4:J5" si="1">I4/I$6</f>
        <v>0.2402108696013546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1.6598979158034781</v>
      </c>
      <c r="R4" s="1">
        <f>O4/J3</f>
        <v>3.0182947072896305</v>
      </c>
      <c r="T4" s="1">
        <f>AVERAGE(R4:R6)</f>
        <v>3.0182947072896305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1</v>
      </c>
      <c r="I5" s="1">
        <f t="shared" si="0"/>
        <v>0.69336127435063466</v>
      </c>
      <c r="J5" s="8">
        <f t="shared" si="1"/>
        <v>0.2098435231010618</v>
      </c>
      <c r="K5" s="9">
        <f t="shared" si="2"/>
        <v>0.2</v>
      </c>
      <c r="L5" s="20">
        <f>RANK(K5,K$3:K$5,0)</f>
        <v>2</v>
      </c>
      <c r="N5" t="s">
        <v>5</v>
      </c>
      <c r="O5" s="1">
        <v>0.72502719635120816</v>
      </c>
      <c r="Q5" t="s">
        <v>6</v>
      </c>
      <c r="R5" s="1">
        <f>O5/J4</f>
        <v>3.0182947072896305</v>
      </c>
      <c r="V5" s="1">
        <f>(T4-3)/(3-1)</f>
        <v>9.1473536448152259E-3</v>
      </c>
      <c r="X5" s="1">
        <f>V5/0.58</f>
        <v>1.5771299387612459E-2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1</v>
      </c>
      <c r="F6" s="2">
        <v>1</v>
      </c>
      <c r="I6" s="1">
        <f>SUM(I3:I5)</f>
        <v>3.3041823931668741</v>
      </c>
      <c r="J6" s="1"/>
      <c r="K6" s="1"/>
      <c r="L6" s="1"/>
      <c r="O6" s="1">
        <v>0.63336959513494429</v>
      </c>
      <c r="R6" s="1">
        <f>O6/J5</f>
        <v>3.0182947072896313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</v>
      </c>
      <c r="J12" s="8">
        <f>I12/I$16</f>
        <v>0.4158568011998009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4</v>
      </c>
      <c r="I13" s="1">
        <f t="shared" ref="I13:I15" si="3">GEOMEAN(D14:G14)</f>
        <v>1.681792830507429</v>
      </c>
      <c r="J13" s="8">
        <f t="shared" ref="J13:J15" si="4">I13/I$16</f>
        <v>0.34969249338778918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1.7033521162372296</v>
      </c>
      <c r="R13" s="1">
        <f>O13/J12</f>
        <v>4.0960063928805237</v>
      </c>
      <c r="T13" s="1">
        <f>AVERAGE(R13:R16)</f>
        <v>4.0604336161463461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4</v>
      </c>
      <c r="I14" s="1">
        <f t="shared" si="3"/>
        <v>0.70710678118654757</v>
      </c>
      <c r="J14" s="8">
        <f t="shared" si="4"/>
        <v>0.1470275820654626</v>
      </c>
      <c r="K14" s="9">
        <f t="shared" si="5"/>
        <v>0.1</v>
      </c>
      <c r="L14" s="20">
        <f t="shared" si="6"/>
        <v>3</v>
      </c>
      <c r="N14" t="s">
        <v>5</v>
      </c>
      <c r="O14" s="4">
        <v>1.4092969521063046</v>
      </c>
      <c r="Q14" t="s">
        <v>6</v>
      </c>
      <c r="R14" s="1">
        <f>O14/J13</f>
        <v>4.0301035302564356</v>
      </c>
      <c r="V14" s="1">
        <f>(T13-4)/(4-1)</f>
        <v>2.0144538715448707E-2</v>
      </c>
      <c r="X14" s="1">
        <f>V14/0.9</f>
        <v>2.2382820794943008E-2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0.42044820762685725</v>
      </c>
      <c r="J15" s="8">
        <f t="shared" si="4"/>
        <v>8.7423123346947296E-2</v>
      </c>
      <c r="K15" s="9">
        <f t="shared" si="5"/>
        <v>0.1</v>
      </c>
      <c r="L15" s="20">
        <f t="shared" si="6"/>
        <v>3</v>
      </c>
      <c r="O15" s="4">
        <v>0.60068427575320205</v>
      </c>
      <c r="R15" s="1">
        <f>O15/J14</f>
        <v>4.0855210111919904</v>
      </c>
    </row>
    <row r="16" spans="1:24" x14ac:dyDescent="0.2">
      <c r="C16" s="2" t="s">
        <v>17</v>
      </c>
      <c r="D16" s="2">
        <f>1/G13</f>
        <v>0.25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4.8093478193208341</v>
      </c>
      <c r="J16" s="1"/>
      <c r="O16" s="4">
        <v>0.35232423802657614</v>
      </c>
      <c r="R16" s="1">
        <f>O16/J15</f>
        <v>4.0301035302564356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1.515716566510398</v>
      </c>
      <c r="J21" s="8">
        <f>I21/I$26</f>
        <v>0.2516218296213954</v>
      </c>
      <c r="K21" s="9">
        <f>ROUND(J21,1)</f>
        <v>0.3</v>
      </c>
      <c r="L21" s="20">
        <f>RANK(K21,K$21:K$25,0)</f>
        <v>2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2</v>
      </c>
      <c r="G22" s="2">
        <v>2</v>
      </c>
      <c r="I22" s="1">
        <f t="shared" ref="I22:I25" si="7">GEOMEAN(C23:G23)</f>
        <v>2.3714406097793117</v>
      </c>
      <c r="J22" s="8">
        <f t="shared" ref="J22:J25" si="8">I22/I$26</f>
        <v>0.39367929219440545</v>
      </c>
      <c r="K22" s="9">
        <f t="shared" ref="K22:K25" si="9">ROUND(J22,1)</f>
        <v>0.4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3</v>
      </c>
      <c r="F23" s="2">
        <v>5</v>
      </c>
      <c r="G23" s="2">
        <v>5</v>
      </c>
      <c r="I23" s="1">
        <f t="shared" si="7"/>
        <v>1.1075663432482898</v>
      </c>
      <c r="J23" s="8">
        <f t="shared" si="8"/>
        <v>0.18386542436283471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1.3546988781841991</v>
      </c>
      <c r="R23" s="1">
        <f>O23/J21</f>
        <v>5.3838686421705004</v>
      </c>
      <c r="T23" s="1">
        <f>AVERAGE(R23:R27)</f>
        <v>5.2929385664951178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0.33333333333333331</v>
      </c>
      <c r="E24" s="2">
        <v>1</v>
      </c>
      <c r="F24" s="2">
        <v>2</v>
      </c>
      <c r="G24" s="2">
        <v>5</v>
      </c>
      <c r="I24" s="1">
        <f t="shared" si="7"/>
        <v>0.63095734448019325</v>
      </c>
      <c r="J24" s="8">
        <f t="shared" si="8"/>
        <v>0.1047442806518102</v>
      </c>
      <c r="K24" s="9">
        <f t="shared" si="9"/>
        <v>0.1</v>
      </c>
      <c r="L24" s="20">
        <f t="shared" si="10"/>
        <v>4</v>
      </c>
      <c r="N24" t="s">
        <v>5</v>
      </c>
      <c r="O24" s="1">
        <v>2.0510646640111276</v>
      </c>
      <c r="Q24" t="s">
        <v>6</v>
      </c>
      <c r="R24" s="1">
        <f>O24/J22</f>
        <v>5.2099887006458987</v>
      </c>
      <c r="V24" s="1">
        <f>(T23-5)/(5-1)</f>
        <v>7.3234641623779462E-2</v>
      </c>
      <c r="X24" s="1">
        <f>V24/1.12</f>
        <v>6.5388072878374517E-2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2</v>
      </c>
      <c r="I25" s="1">
        <f t="shared" si="7"/>
        <v>0.39810717055349726</v>
      </c>
      <c r="J25" s="8">
        <f t="shared" si="8"/>
        <v>6.6089173169554247E-2</v>
      </c>
      <c r="K25" s="9">
        <f t="shared" si="9"/>
        <v>0.1</v>
      </c>
      <c r="L25" s="20">
        <f t="shared" si="10"/>
        <v>4</v>
      </c>
      <c r="O25" s="1">
        <v>0.9808371970563925</v>
      </c>
      <c r="R25" s="1">
        <f>O25/J23</f>
        <v>5.3345385651237871</v>
      </c>
    </row>
    <row r="26" spans="1:24" x14ac:dyDescent="0.2">
      <c r="B26" s="22" t="s">
        <v>23</v>
      </c>
      <c r="C26" s="2">
        <f>1/G22</f>
        <v>0.5</v>
      </c>
      <c r="D26" s="2">
        <f>1/G23</f>
        <v>0.2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6.0237880345716901</v>
      </c>
      <c r="J26" s="1"/>
      <c r="O26" s="1">
        <v>0.53340211242191482</v>
      </c>
      <c r="R26" s="1">
        <f>O26/J24</f>
        <v>5.0924223175014616</v>
      </c>
    </row>
    <row r="27" spans="1:24" x14ac:dyDescent="0.2">
      <c r="B27" s="23"/>
      <c r="O27" s="1">
        <v>0.35978117161760509</v>
      </c>
      <c r="R27" s="5">
        <f>O27/J25</f>
        <v>5.4438746070339397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1.5518455739153598</v>
      </c>
      <c r="J34" s="8">
        <f>I34/I$39</f>
        <v>0.27502789067761252</v>
      </c>
      <c r="K34" s="9">
        <f>ROUND(J34,1)</f>
        <v>0.3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3</v>
      </c>
      <c r="G35" s="2">
        <v>3</v>
      </c>
      <c r="I35" s="1">
        <f t="shared" ref="I35:I38" si="11">GEOMEAN(C36:G36)</f>
        <v>1.515716566510398</v>
      </c>
      <c r="J35" s="8">
        <f t="shared" ref="J35:J38" si="12">I35/I$39</f>
        <v>0.26862487940775248</v>
      </c>
      <c r="K35" s="9">
        <f t="shared" ref="K35:K38" si="13">ROUND(J35,1)</f>
        <v>0.3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2</v>
      </c>
      <c r="F36" s="2">
        <v>2</v>
      </c>
      <c r="G36" s="2">
        <v>2</v>
      </c>
      <c r="I36" s="1">
        <f t="shared" si="11"/>
        <v>1.515716566510398</v>
      </c>
      <c r="J36" s="8">
        <f t="shared" si="12"/>
        <v>0.26862487940775248</v>
      </c>
      <c r="K36" s="9">
        <f t="shared" si="13"/>
        <v>0.3</v>
      </c>
      <c r="L36" s="20">
        <f t="shared" si="14"/>
        <v>1</v>
      </c>
      <c r="O36" s="1" cm="1">
        <f t="array" ref="O36:O40">MMULT(C35:G39,J34:J38)</f>
        <v>1.3754447010137654</v>
      </c>
      <c r="R36" s="1">
        <f>O36/J34</f>
        <v>5.0011098788015671</v>
      </c>
      <c r="T36" s="1">
        <f>AVERAGE(R36:R40)</f>
        <v>5.1976179427096749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0.5</v>
      </c>
      <c r="E37" s="2">
        <v>1</v>
      </c>
      <c r="F37" s="2">
        <v>4</v>
      </c>
      <c r="G37" s="2">
        <v>4</v>
      </c>
      <c r="I37" s="1">
        <f t="shared" si="11"/>
        <v>0.52961192052440609</v>
      </c>
      <c r="J37" s="8">
        <f t="shared" si="12"/>
        <v>9.3861175253441287E-2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1.4563472299146352</v>
      </c>
      <c r="Q37" t="s">
        <v>6</v>
      </c>
      <c r="R37" s="1">
        <f>O37/J35</f>
        <v>5.4214904930827679</v>
      </c>
      <c r="V37" s="1">
        <f>(T36-5)/(5-1)</f>
        <v>4.940448567741873E-2</v>
      </c>
      <c r="X37" s="1">
        <f>V37/1.12</f>
        <v>4.4111147926266719E-2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1</v>
      </c>
      <c r="I38" s="1">
        <f t="shared" si="11"/>
        <v>0.52961192052440609</v>
      </c>
      <c r="J38" s="8">
        <f t="shared" si="12"/>
        <v>9.3861175253441287E-2</v>
      </c>
      <c r="K38" s="9">
        <f t="shared" si="13"/>
        <v>0.1</v>
      </c>
      <c r="L38" s="20">
        <f t="shared" si="14"/>
        <v>4</v>
      </c>
      <c r="O38" s="1">
        <v>1.4288546118167715</v>
      </c>
      <c r="R38" s="1">
        <f>O38/J36</f>
        <v>5.3191447306259265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f>1/G38</f>
        <v>1</v>
      </c>
      <c r="G39" s="2">
        <v>1</v>
      </c>
      <c r="H39" t="s">
        <v>30</v>
      </c>
      <c r="I39" s="1">
        <f>SUM(I34:I38)</f>
        <v>5.642502547984968</v>
      </c>
      <c r="J39" s="1"/>
      <c r="O39" s="1">
        <v>0.48086697362190112</v>
      </c>
      <c r="R39" s="1">
        <f>O39/J37</f>
        <v>5.1231723055190574</v>
      </c>
    </row>
    <row r="40" spans="1:24" x14ac:dyDescent="0.2">
      <c r="O40" s="1">
        <v>0.48086697362190112</v>
      </c>
      <c r="R40" s="5">
        <f>O40/J38</f>
        <v>5.1231723055190574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2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1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F7FB-F028-B04F-948D-9E2695492B26}">
  <sheetPr>
    <tabColor theme="9" tint="0.59999389629810485"/>
  </sheetPr>
  <dimension ref="A2:X57"/>
  <sheetViews>
    <sheetView topLeftCell="C39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0.69336127435063466</v>
      </c>
      <c r="J3" s="8">
        <f>I3/I$6</f>
        <v>0.2098435231010618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f>1/D6</f>
        <v>0.33333333333333331</v>
      </c>
      <c r="I4" s="1">
        <f t="shared" ref="I4:I5" si="0">GEOMEAN(D5:F5)</f>
        <v>0.79370052598409979</v>
      </c>
      <c r="J4" s="8">
        <f t="shared" ref="J4:J5" si="1">I4/I$6</f>
        <v>0.2402108696013546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0.63336959513494429</v>
      </c>
      <c r="R4" s="1">
        <f>O4/J3</f>
        <v>3.0182947072896313</v>
      </c>
      <c r="T4" s="1">
        <f>AVERAGE(R4:R6)</f>
        <v>3.0182947072896309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0.5</v>
      </c>
      <c r="I5" s="1">
        <f t="shared" si="0"/>
        <v>1.8171205928321397</v>
      </c>
      <c r="J5" s="8">
        <f t="shared" si="1"/>
        <v>0.54994560729758357</v>
      </c>
      <c r="K5" s="9">
        <f t="shared" si="2"/>
        <v>0.5</v>
      </c>
      <c r="L5" s="20">
        <f>RANK(K5,K$3:K$5,0)</f>
        <v>1</v>
      </c>
      <c r="N5" t="s">
        <v>5</v>
      </c>
      <c r="O5" s="1">
        <v>0.72502719635120827</v>
      </c>
      <c r="Q5" t="s">
        <v>6</v>
      </c>
      <c r="R5" s="1">
        <f>O5/J4</f>
        <v>3.0182947072896309</v>
      </c>
      <c r="V5" s="1">
        <f>(T4-3)/(3-1)</f>
        <v>9.147353644815448E-3</v>
      </c>
      <c r="X5" s="1">
        <f>V5/0.58</f>
        <v>1.5771299387612844E-2</v>
      </c>
    </row>
    <row r="6" spans="1:24" x14ac:dyDescent="0.2">
      <c r="C6" s="2" t="s">
        <v>4</v>
      </c>
      <c r="D6" s="2">
        <v>3</v>
      </c>
      <c r="E6" s="2">
        <v>2</v>
      </c>
      <c r="F6" s="2">
        <v>1</v>
      </c>
      <c r="I6" s="1">
        <f>SUM(I3:I5)</f>
        <v>3.3041823931668741</v>
      </c>
      <c r="J6" s="1"/>
      <c r="K6" s="1"/>
      <c r="L6" s="1"/>
      <c r="O6" s="1">
        <v>1.6598979158034783</v>
      </c>
      <c r="R6" s="1">
        <f>O6/J5</f>
        <v>3.0182947072896309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</v>
      </c>
      <c r="J12" s="8">
        <f>I12/I$16</f>
        <v>0.10819418755438785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0.25</v>
      </c>
      <c r="G13" s="2">
        <f>1/D16</f>
        <v>0.25</v>
      </c>
      <c r="I13" s="1">
        <f t="shared" ref="I13:I15" si="3">GEOMEAN(D14:G14)</f>
        <v>0.70710678118654757</v>
      </c>
      <c r="J13" s="8">
        <f t="shared" ref="J13:J15" si="4">I13/I$16</f>
        <v>0.15300968740935364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0.44590290622280615</v>
      </c>
      <c r="R13" s="1">
        <f>O13/J12</f>
        <v>4.1213203435596428</v>
      </c>
      <c r="T13" s="1">
        <f>AVERAGE(R13:R16)</f>
        <v>4.1213203435596419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0.30601937481870722</v>
      </c>
      <c r="K14" s="9">
        <f t="shared" si="5"/>
        <v>0.3</v>
      </c>
      <c r="L14" s="20">
        <f t="shared" si="6"/>
        <v>2</v>
      </c>
      <c r="N14" t="s">
        <v>5</v>
      </c>
      <c r="O14" s="4">
        <v>0.63060193748187077</v>
      </c>
      <c r="Q14" t="s">
        <v>6</v>
      </c>
      <c r="R14" s="1">
        <f>O14/J13</f>
        <v>4.1213203435596419</v>
      </c>
      <c r="V14" s="1">
        <f>(T13-4)/(4-1)</f>
        <v>4.0440114519880645E-2</v>
      </c>
      <c r="X14" s="1">
        <f>V14/0.9</f>
        <v>4.4933460577645162E-2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0.43277675021755141</v>
      </c>
      <c r="K15" s="9">
        <f t="shared" si="5"/>
        <v>0.4</v>
      </c>
      <c r="L15" s="20">
        <f t="shared" si="6"/>
        <v>1</v>
      </c>
      <c r="O15" s="4">
        <v>1.2612038749637415</v>
      </c>
      <c r="R15" s="1">
        <f>O15/J14</f>
        <v>4.1213203435596428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4.6213203435596419</v>
      </c>
      <c r="J16" s="1"/>
      <c r="O16" s="4">
        <v>1.7836116248912246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0.69882711877157921</v>
      </c>
      <c r="J21" s="8">
        <f>I21/I$26</f>
        <v>0.12169337340617124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0.5</v>
      </c>
      <c r="G22" s="2">
        <f>1/C26</f>
        <v>0.33333333333333331</v>
      </c>
      <c r="I22" s="1">
        <f t="shared" ref="I22:I25" si="7">GEOMEAN(C23:G23)</f>
        <v>0.46704367745113423</v>
      </c>
      <c r="J22" s="8">
        <f t="shared" ref="J22:J25" si="8">I22/I$26</f>
        <v>8.1330731321590147E-2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0.33333333333333331</v>
      </c>
      <c r="F23" s="2">
        <f>1/D25</f>
        <v>0.2</v>
      </c>
      <c r="G23" s="2">
        <f>1/D26</f>
        <v>0.33333333333333331</v>
      </c>
      <c r="I23" s="1">
        <f t="shared" si="7"/>
        <v>0.94408751129490198</v>
      </c>
      <c r="J23" s="8">
        <f t="shared" si="8"/>
        <v>0.16440288442450451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0.62428339882218187</v>
      </c>
      <c r="R23" s="1">
        <f>O23/J21</f>
        <v>5.1299703619730828</v>
      </c>
      <c r="T23" s="1">
        <f>AVERAGE(R23:R27)</f>
        <v>5.1918389638345683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3</v>
      </c>
      <c r="E24" s="2">
        <v>1</v>
      </c>
      <c r="F24" s="2">
        <f>1/E25</f>
        <v>0.5</v>
      </c>
      <c r="G24" s="2">
        <f>1/E26</f>
        <v>0.5</v>
      </c>
      <c r="I24" s="1">
        <f t="shared" si="7"/>
        <v>1.5848931924611136</v>
      </c>
      <c r="J24" s="8">
        <f t="shared" si="8"/>
        <v>0.27599243632402815</v>
      </c>
      <c r="K24" s="9">
        <f t="shared" si="9"/>
        <v>0.3</v>
      </c>
      <c r="L24" s="20">
        <f t="shared" si="10"/>
        <v>2</v>
      </c>
      <c r="N24" t="s">
        <v>5</v>
      </c>
      <c r="O24" s="1">
        <v>0.4318837449753038</v>
      </c>
      <c r="Q24" t="s">
        <v>6</v>
      </c>
      <c r="R24" s="1">
        <f>O24/J22</f>
        <v>5.3102159289283986</v>
      </c>
      <c r="V24" s="1">
        <f>(T23-5)/(5-1)</f>
        <v>4.7959740958642083E-2</v>
      </c>
      <c r="X24" s="1">
        <f>V24/1.12</f>
        <v>4.2821197284501858E-2</v>
      </c>
    </row>
    <row r="25" spans="1:24" x14ac:dyDescent="0.2">
      <c r="B25" s="22" t="s">
        <v>22</v>
      </c>
      <c r="C25" s="2">
        <v>2</v>
      </c>
      <c r="D25" s="2">
        <v>5</v>
      </c>
      <c r="E25" s="2">
        <v>2</v>
      </c>
      <c r="F25" s="2">
        <v>1</v>
      </c>
      <c r="G25" s="2">
        <f>1/F26</f>
        <v>0.5</v>
      </c>
      <c r="I25" s="1">
        <f t="shared" si="7"/>
        <v>2.0476725110792193</v>
      </c>
      <c r="J25" s="8">
        <f t="shared" si="8"/>
        <v>0.3565805745237059</v>
      </c>
      <c r="K25" s="9">
        <f t="shared" si="9"/>
        <v>0.4</v>
      </c>
      <c r="L25" s="20">
        <f t="shared" si="10"/>
        <v>1</v>
      </c>
      <c r="O25" s="1">
        <v>0.84637495721931322</v>
      </c>
      <c r="R25" s="1">
        <f>O25/J23</f>
        <v>5.1481758375594513</v>
      </c>
    </row>
    <row r="26" spans="1:24" x14ac:dyDescent="0.2">
      <c r="B26" s="22" t="s">
        <v>23</v>
      </c>
      <c r="C26" s="2">
        <v>3</v>
      </c>
      <c r="D26" s="2">
        <v>3</v>
      </c>
      <c r="E26" s="2">
        <v>2</v>
      </c>
      <c r="F26" s="2">
        <v>2</v>
      </c>
      <c r="G26" s="2">
        <v>1</v>
      </c>
      <c r="H26" t="s">
        <v>30</v>
      </c>
      <c r="I26" s="1">
        <f>SUM(I21:I25)</f>
        <v>5.7425240110579487</v>
      </c>
      <c r="J26" s="1"/>
      <c r="O26" s="1">
        <v>1.4331288958551833</v>
      </c>
      <c r="R26" s="1">
        <f>O26/J24</f>
        <v>5.1926383017707858</v>
      </c>
    </row>
    <row r="27" spans="1:24" x14ac:dyDescent="0.2">
      <c r="B27" s="23"/>
      <c r="O27" s="1">
        <v>1.8464435302040554</v>
      </c>
      <c r="R27" s="5">
        <f>O27/J25</f>
        <v>5.1781943889411215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0.32987697769322355</v>
      </c>
      <c r="J34" s="8">
        <f>I34/I$39</f>
        <v>5.4570031538404992E-2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0.25</v>
      </c>
      <c r="E35" s="2">
        <f>1/C37</f>
        <v>0.25</v>
      </c>
      <c r="F35" s="2">
        <f>1/C38</f>
        <v>0.25</v>
      </c>
      <c r="G35" s="2">
        <f>1/C39</f>
        <v>0.25</v>
      </c>
      <c r="I35" s="1">
        <f t="shared" ref="I35:I38" si="11">GEOMEAN(C36:G36)</f>
        <v>0.87055056329612412</v>
      </c>
      <c r="J35" s="8">
        <f t="shared" ref="J35:J38" si="12">I35/I$39</f>
        <v>0.14401117661210344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4</v>
      </c>
      <c r="D36" s="2">
        <v>1</v>
      </c>
      <c r="E36" s="2">
        <f>1/D37</f>
        <v>0.5</v>
      </c>
      <c r="F36" s="2">
        <f>1/D38</f>
        <v>0.5</v>
      </c>
      <c r="G36" s="2">
        <f>1/D39</f>
        <v>0.5</v>
      </c>
      <c r="I36" s="1">
        <f t="shared" si="11"/>
        <v>0.97671868386117389</v>
      </c>
      <c r="J36" s="8">
        <f t="shared" si="12"/>
        <v>0.16157408060171086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0.29092752365380375</v>
      </c>
      <c r="R36" s="1">
        <f>O36/J34</f>
        <v>5.3312691133237919</v>
      </c>
      <c r="T36" s="1">
        <f>AVERAGE(R36:R40)</f>
        <v>5.4065754988068111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4</v>
      </c>
      <c r="D37" s="2">
        <v>2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1.515716566510398</v>
      </c>
      <c r="J37" s="8">
        <f t="shared" si="12"/>
        <v>0.25073802184120852</v>
      </c>
      <c r="K37" s="9">
        <f t="shared" si="13"/>
        <v>0.3</v>
      </c>
      <c r="L37" s="20">
        <f t="shared" si="14"/>
        <v>2</v>
      </c>
      <c r="N37" t="s">
        <v>5</v>
      </c>
      <c r="O37" s="1">
        <v>0.76300069869046916</v>
      </c>
      <c r="Q37" t="s">
        <v>6</v>
      </c>
      <c r="R37" s="1">
        <f>O37/J35</f>
        <v>5.2982047410502346</v>
      </c>
      <c r="V37" s="1">
        <f>(T36-5)/(5-1)</f>
        <v>0.10164387470170277</v>
      </c>
      <c r="X37" s="1">
        <f>V37/1.12</f>
        <v>9.0753459555091759E-2</v>
      </c>
    </row>
    <row r="38" spans="1:24" x14ac:dyDescent="0.2">
      <c r="B38" s="22" t="s">
        <v>28</v>
      </c>
      <c r="C38" s="2">
        <v>4</v>
      </c>
      <c r="D38" s="2">
        <v>2</v>
      </c>
      <c r="E38" s="2">
        <v>3</v>
      </c>
      <c r="F38" s="2">
        <v>1</v>
      </c>
      <c r="G38" s="2">
        <f>1/F39</f>
        <v>0.33333333333333331</v>
      </c>
      <c r="I38" s="1">
        <f t="shared" si="11"/>
        <v>2.3521580450493471</v>
      </c>
      <c r="J38" s="8">
        <f t="shared" si="12"/>
        <v>0.38910668940657223</v>
      </c>
      <c r="K38" s="9">
        <f t="shared" si="13"/>
        <v>0.4</v>
      </c>
      <c r="L38" s="20">
        <f t="shared" si="14"/>
        <v>1</v>
      </c>
      <c r="O38" s="1">
        <v>0.88115813039546453</v>
      </c>
      <c r="R38" s="1">
        <f>O38/J36</f>
        <v>5.4535859162186329</v>
      </c>
    </row>
    <row r="39" spans="1:24" x14ac:dyDescent="0.2">
      <c r="B39" s="22" t="s">
        <v>29</v>
      </c>
      <c r="C39" s="2">
        <v>4</v>
      </c>
      <c r="D39" s="2">
        <v>2</v>
      </c>
      <c r="E39" s="2">
        <v>3</v>
      </c>
      <c r="F39" s="2">
        <v>3</v>
      </c>
      <c r="G39" s="2">
        <v>1</v>
      </c>
      <c r="H39" t="s">
        <v>30</v>
      </c>
      <c r="I39" s="1">
        <f>SUM(I34:I38)</f>
        <v>6.0450208364102664</v>
      </c>
      <c r="J39" s="1"/>
      <c r="O39" s="1">
        <v>1.3714649728263588</v>
      </c>
      <c r="R39" s="1">
        <f>O39/J37</f>
        <v>5.4697128211967092</v>
      </c>
    </row>
    <row r="40" spans="1:24" x14ac:dyDescent="0.2">
      <c r="O40" s="1">
        <v>2.1323454761131573</v>
      </c>
      <c r="R40" s="5">
        <f>O40/J38</f>
        <v>5.4801049022446868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D19F-E073-E749-9777-A5F2888A662B}">
  <sheetPr>
    <tabColor theme="9" tint="0.59999389629810485"/>
  </sheetPr>
  <dimension ref="A2:X57"/>
  <sheetViews>
    <sheetView topLeftCell="C3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</v>
      </c>
      <c r="J3" s="8">
        <f>I3/I$6</f>
        <v>0.14285714285714285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0.25</v>
      </c>
      <c r="I4" s="1">
        <f t="shared" ref="I4:I5" si="0">GEOMEAN(D5:F5)</f>
        <v>1</v>
      </c>
      <c r="J4" s="8">
        <f t="shared" ref="J4:J5" si="1">I4/I$6</f>
        <v>0.2857142857142857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0.42857142857142855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0.5</v>
      </c>
      <c r="I5" s="1">
        <f t="shared" si="0"/>
        <v>2</v>
      </c>
      <c r="J5" s="8">
        <f t="shared" si="1"/>
        <v>0.5714285714285714</v>
      </c>
      <c r="K5" s="9">
        <f t="shared" si="2"/>
        <v>0.6</v>
      </c>
      <c r="L5" s="20">
        <f>RANK(K5,K$3:K$5,0)</f>
        <v>1</v>
      </c>
      <c r="N5" t="s">
        <v>5</v>
      </c>
      <c r="O5" s="1">
        <v>0.8571428571428571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v>4</v>
      </c>
      <c r="E6" s="2">
        <v>2</v>
      </c>
      <c r="F6" s="2">
        <v>1</v>
      </c>
      <c r="I6" s="1">
        <f>SUM(I3:I5)</f>
        <v>3.5</v>
      </c>
      <c r="J6" s="1"/>
      <c r="K6" s="1"/>
      <c r="L6" s="1"/>
      <c r="O6" s="1">
        <v>1.7142857142857142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0.537284965911771</v>
      </c>
      <c r="J12" s="8">
        <f>I12/I$16</f>
        <v>0.11597655218310421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0.25</v>
      </c>
      <c r="I13" s="1">
        <f t="shared" ref="I13:I15" si="3">GEOMEAN(D14:G14)</f>
        <v>0.63894310424627243</v>
      </c>
      <c r="J13" s="8">
        <f t="shared" ref="J13:J15" si="4">I13/I$16</f>
        <v>0.13792014102963188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0.46662168114065572</v>
      </c>
      <c r="R13" s="1">
        <f>O13/J12</f>
        <v>4.0234139777146654</v>
      </c>
      <c r="T13" s="1">
        <f>AVERAGE(R13:R16)</f>
        <v>4.1171409976267244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0.33333333333333331</v>
      </c>
      <c r="G14" s="2">
        <f>1/E16</f>
        <v>0.5</v>
      </c>
      <c r="I14" s="1">
        <f t="shared" si="3"/>
        <v>1.4564753151219703</v>
      </c>
      <c r="J14" s="8">
        <f t="shared" si="4"/>
        <v>0.31438993477324406</v>
      </c>
      <c r="K14" s="9">
        <f t="shared" si="5"/>
        <v>0.3</v>
      </c>
      <c r="L14" s="20">
        <f t="shared" si="6"/>
        <v>2</v>
      </c>
      <c r="N14" t="s">
        <v>5</v>
      </c>
      <c r="O14" s="4">
        <v>0.57455002414416079</v>
      </c>
      <c r="Q14" t="s">
        <v>6</v>
      </c>
      <c r="R14" s="1">
        <f>O14/J13</f>
        <v>4.1658166809785948</v>
      </c>
      <c r="V14" s="1">
        <f>(T13-4)/(4-1)</f>
        <v>3.9046999208908119E-2</v>
      </c>
      <c r="X14" s="1">
        <f>V14/0.9</f>
        <v>4.3385554676564575E-2</v>
      </c>
    </row>
    <row r="15" spans="1:24" x14ac:dyDescent="0.2">
      <c r="C15" s="2" t="s">
        <v>16</v>
      </c>
      <c r="D15" s="2">
        <v>3</v>
      </c>
      <c r="E15" s="2">
        <v>3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0.43171337201401994</v>
      </c>
      <c r="K15" s="9">
        <f t="shared" si="5"/>
        <v>0.4</v>
      </c>
      <c r="L15" s="20">
        <f t="shared" si="6"/>
        <v>1</v>
      </c>
      <c r="O15" s="4">
        <v>1.2919367004184621</v>
      </c>
      <c r="R15" s="1">
        <f>O15/J14</f>
        <v>4.1093449806218523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4.6327033852800135</v>
      </c>
      <c r="J16" s="1"/>
      <c r="O16" s="4">
        <v>1.8002397323521886</v>
      </c>
      <c r="R16" s="1">
        <f>O16/J15</f>
        <v>4.169988351191785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0.69882711877157921</v>
      </c>
      <c r="J21" s="8">
        <f>I21/I$26</f>
        <v>0.11784189475067584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0.5</v>
      </c>
      <c r="G22" s="2">
        <f>1/C26</f>
        <v>0.33333333333333331</v>
      </c>
      <c r="I22" s="1">
        <f t="shared" ref="I22:I25" si="7">GEOMEAN(C23:G23)</f>
        <v>0.5818107591526881</v>
      </c>
      <c r="J22" s="8">
        <f t="shared" ref="J22:J25" si="8">I22/I$26</f>
        <v>9.8109647440989142E-2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0.2</v>
      </c>
      <c r="G23" s="2">
        <f>1/D26</f>
        <v>0.33333333333333331</v>
      </c>
      <c r="I23" s="1">
        <f t="shared" si="7"/>
        <v>0.60836434189320576</v>
      </c>
      <c r="J23" s="8">
        <f t="shared" si="8"/>
        <v>0.10258732785508344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0.59685896282623385</v>
      </c>
      <c r="R23" s="1">
        <f>O23/J21</f>
        <v>5.0649131540954855</v>
      </c>
      <c r="T23" s="1">
        <f>AVERAGE(R23:R27)</f>
        <v>5.1566878537776626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1.8205642030260802</v>
      </c>
      <c r="J24" s="8">
        <f t="shared" si="8"/>
        <v>0.30699829677040941</v>
      </c>
      <c r="K24" s="9">
        <f t="shared" si="9"/>
        <v>0.3</v>
      </c>
      <c r="L24" s="20">
        <f t="shared" si="10"/>
        <v>2</v>
      </c>
      <c r="N24" t="s">
        <v>5</v>
      </c>
      <c r="O24" s="1">
        <v>0.50475947379511099</v>
      </c>
      <c r="Q24" t="s">
        <v>6</v>
      </c>
      <c r="R24" s="1">
        <f>O24/J22</f>
        <v>5.1448505520184753</v>
      </c>
      <c r="V24" s="1">
        <f>(T23-5)/(5-1)</f>
        <v>3.9171963444415647E-2</v>
      </c>
      <c r="X24" s="1">
        <f>V24/1.12</f>
        <v>3.4974967361085393E-2</v>
      </c>
    </row>
    <row r="25" spans="1:24" x14ac:dyDescent="0.2">
      <c r="B25" s="22" t="s">
        <v>22</v>
      </c>
      <c r="C25" s="2">
        <v>2</v>
      </c>
      <c r="D25" s="2">
        <v>5</v>
      </c>
      <c r="E25" s="2">
        <v>4</v>
      </c>
      <c r="F25" s="2">
        <v>1</v>
      </c>
      <c r="G25" s="2">
        <f>1/F26</f>
        <v>0.5</v>
      </c>
      <c r="I25" s="1">
        <f t="shared" si="7"/>
        <v>2.22064303492292</v>
      </c>
      <c r="J25" s="8">
        <f t="shared" si="8"/>
        <v>0.37446283318284224</v>
      </c>
      <c r="K25" s="9">
        <f t="shared" si="9"/>
        <v>0.4</v>
      </c>
      <c r="L25" s="20">
        <f t="shared" si="10"/>
        <v>1</v>
      </c>
      <c r="O25" s="1">
        <v>0.52010938863363154</v>
      </c>
      <c r="R25" s="1">
        <f>O25/J23</f>
        <v>5.0699184734429057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2</v>
      </c>
      <c r="G26" s="2">
        <v>1</v>
      </c>
      <c r="H26" t="s">
        <v>30</v>
      </c>
      <c r="I26" s="1">
        <f>SUM(I21:I25)</f>
        <v>5.9302094577664732</v>
      </c>
      <c r="J26" s="1"/>
      <c r="O26" s="1">
        <v>1.6308110514884617</v>
      </c>
      <c r="R26" s="1">
        <f>O26/J24</f>
        <v>5.3121175871150648</v>
      </c>
    </row>
    <row r="27" spans="1:24" x14ac:dyDescent="0.2">
      <c r="B27" s="23"/>
      <c r="O27" s="1">
        <v>1.9440760368639061</v>
      </c>
      <c r="R27" s="5">
        <f>O27/J25</f>
        <v>5.191639502216379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0.27594593229224296</v>
      </c>
      <c r="J34" s="8">
        <f>I34/I$39</f>
        <v>4.2590486990963197E-2</v>
      </c>
      <c r="K34" s="9">
        <f>ROUND(J34,1)</f>
        <v>0</v>
      </c>
      <c r="L34" s="20">
        <f>RANK(K34,K$34:K$38,0)</f>
        <v>5</v>
      </c>
    </row>
    <row r="35" spans="1:24" x14ac:dyDescent="0.2">
      <c r="B35" s="22" t="s">
        <v>25</v>
      </c>
      <c r="C35" s="2">
        <v>1</v>
      </c>
      <c r="D35" s="2">
        <f>1/C36</f>
        <v>0.2</v>
      </c>
      <c r="E35" s="2">
        <f>1/C37</f>
        <v>0.2</v>
      </c>
      <c r="F35" s="2">
        <f>1/C38</f>
        <v>0.2</v>
      </c>
      <c r="G35" s="2">
        <f>1/C39</f>
        <v>0.2</v>
      </c>
      <c r="I35" s="1">
        <f t="shared" ref="I35:I38" si="11">GEOMEAN(C36:G36)</f>
        <v>0.60056221699071555</v>
      </c>
      <c r="J35" s="8">
        <f t="shared" ref="J35:J38" si="12">I35/I$39</f>
        <v>9.2692931102598144E-2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5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1.3797296614612149</v>
      </c>
      <c r="J36" s="8">
        <f t="shared" si="12"/>
        <v>0.21295243495481603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0.23407238959277055</v>
      </c>
      <c r="R36" s="1">
        <f>O36/J34</f>
        <v>5.4958843190132054</v>
      </c>
      <c r="T36" s="1">
        <f>AVERAGE(R36:R40)</f>
        <v>5.3776989899933394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5</v>
      </c>
      <c r="D37" s="2">
        <v>4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1.8205642030260802</v>
      </c>
      <c r="J37" s="8">
        <f t="shared" si="12"/>
        <v>0.28099242254122991</v>
      </c>
      <c r="K37" s="9">
        <f t="shared" si="13"/>
        <v>0.3</v>
      </c>
      <c r="L37" s="20">
        <f t="shared" si="14"/>
        <v>2</v>
      </c>
      <c r="N37" t="s">
        <v>5</v>
      </c>
      <c r="O37" s="1">
        <v>0.52182451153402376</v>
      </c>
      <c r="Q37" t="s">
        <v>6</v>
      </c>
      <c r="R37" s="1">
        <f>O37/J35</f>
        <v>5.6296041707477871</v>
      </c>
      <c r="V37" s="1">
        <f>(T36-5)/(5-1)</f>
        <v>9.4424747498334849E-2</v>
      </c>
      <c r="X37" s="1">
        <f>V37/1.12</f>
        <v>8.4307810266370395E-2</v>
      </c>
    </row>
    <row r="38" spans="1:24" x14ac:dyDescent="0.2">
      <c r="B38" s="22" t="s">
        <v>28</v>
      </c>
      <c r="C38" s="2">
        <v>5</v>
      </c>
      <c r="D38" s="2">
        <v>4</v>
      </c>
      <c r="E38" s="2">
        <v>2</v>
      </c>
      <c r="F38" s="2">
        <v>1</v>
      </c>
      <c r="G38" s="2">
        <f>1/F39</f>
        <v>0.5</v>
      </c>
      <c r="I38" s="1">
        <f t="shared" si="11"/>
        <v>2.4022488679628626</v>
      </c>
      <c r="J38" s="8">
        <f t="shared" si="12"/>
        <v>0.37077172441039263</v>
      </c>
      <c r="K38" s="9">
        <f t="shared" si="13"/>
        <v>0.4</v>
      </c>
      <c r="L38" s="20">
        <f t="shared" si="14"/>
        <v>1</v>
      </c>
      <c r="O38" s="1">
        <v>1.1225586677958357</v>
      </c>
      <c r="R38" s="1">
        <f>O38/J36</f>
        <v>5.2714056452748181</v>
      </c>
    </row>
    <row r="39" spans="1:24" x14ac:dyDescent="0.2">
      <c r="B39" s="22" t="s">
        <v>29</v>
      </c>
      <c r="C39" s="2">
        <v>5</v>
      </c>
      <c r="D39" s="2">
        <v>4</v>
      </c>
      <c r="E39" s="2">
        <v>2</v>
      </c>
      <c r="F39" s="2">
        <v>2</v>
      </c>
      <c r="G39" s="2">
        <v>1</v>
      </c>
      <c r="H39" t="s">
        <v>30</v>
      </c>
      <c r="I39" s="1">
        <f>SUM(I34:I38)</f>
        <v>6.4790508817331167</v>
      </c>
      <c r="J39" s="1"/>
      <c r="O39" s="1">
        <v>1.4760073140212668</v>
      </c>
      <c r="R39" s="1">
        <f>O39/J37</f>
        <v>5.2528367159249383</v>
      </c>
    </row>
    <row r="40" spans="1:24" x14ac:dyDescent="0.2">
      <c r="O40" s="1">
        <v>1.942385598767693</v>
      </c>
      <c r="R40" s="5">
        <f>O40/J38</f>
        <v>5.2387640990059499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5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8195-F2D1-5E42-A5CF-7C4B8C50DABD}">
  <sheetPr>
    <tabColor theme="9" tint="0.59999389629810485"/>
  </sheetPr>
  <dimension ref="A2:X57"/>
  <sheetViews>
    <sheetView topLeftCell="C28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</v>
      </c>
      <c r="J3" s="8">
        <f>I3/I$6</f>
        <v>0.14285714285714285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0.25</v>
      </c>
      <c r="I4" s="1">
        <f t="shared" ref="I4:I5" si="0">GEOMEAN(D5:F5)</f>
        <v>1</v>
      </c>
      <c r="J4" s="8">
        <f t="shared" ref="J4:J5" si="1">I4/I$6</f>
        <v>0.2857142857142857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0.42857142857142855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0.5</v>
      </c>
      <c r="I5" s="1">
        <f t="shared" si="0"/>
        <v>2</v>
      </c>
      <c r="J5" s="8">
        <f t="shared" si="1"/>
        <v>0.5714285714285714</v>
      </c>
      <c r="K5" s="9">
        <f t="shared" si="2"/>
        <v>0.6</v>
      </c>
      <c r="L5" s="20">
        <f>RANK(K5,K$3:K$5,0)</f>
        <v>1</v>
      </c>
      <c r="N5" t="s">
        <v>5</v>
      </c>
      <c r="O5" s="1">
        <v>0.8571428571428571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v>4</v>
      </c>
      <c r="E6" s="2">
        <v>2</v>
      </c>
      <c r="F6" s="2">
        <v>1</v>
      </c>
      <c r="I6" s="1">
        <f>SUM(I3:I5)</f>
        <v>3.5</v>
      </c>
      <c r="J6" s="1"/>
      <c r="K6" s="1"/>
      <c r="L6" s="1"/>
      <c r="O6" s="1">
        <v>1.7142857142857142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0.59460355750136051</v>
      </c>
      <c r="J12" s="8">
        <f>I12/I$16</f>
        <v>0.13069299618930361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0.5</v>
      </c>
      <c r="G13" s="2">
        <f>1/D16</f>
        <v>0.25</v>
      </c>
      <c r="I13" s="1">
        <f t="shared" ref="I13:I15" si="3">GEOMEAN(D14:G14)</f>
        <v>0.63894310424627243</v>
      </c>
      <c r="J13" s="8">
        <f t="shared" ref="J13:J15" si="4">I13/I$16</f>
        <v>0.14043876400495442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0.5256666081027761</v>
      </c>
      <c r="R13" s="1">
        <f>O13/J12</f>
        <v>4.0221482667775783</v>
      </c>
      <c r="T13" s="1">
        <f>AVERAGE(R13:R16)</f>
        <v>4.1171409976267235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0.33333333333333331</v>
      </c>
      <c r="G14" s="2">
        <f>1/E16</f>
        <v>0.5</v>
      </c>
      <c r="I14" s="1">
        <f t="shared" si="3"/>
        <v>1.3160740129524926</v>
      </c>
      <c r="J14" s="8">
        <f t="shared" si="4"/>
        <v>0.28927115182833074</v>
      </c>
      <c r="K14" s="9">
        <f t="shared" si="5"/>
        <v>0.3</v>
      </c>
      <c r="L14" s="20">
        <f t="shared" si="6"/>
        <v>2</v>
      </c>
      <c r="N14" t="s">
        <v>5</v>
      </c>
      <c r="O14" s="4">
        <v>0.58735402145907378</v>
      </c>
      <c r="Q14" t="s">
        <v>6</v>
      </c>
      <c r="R14" s="1">
        <f>O14/J13</f>
        <v>4.1822784871444254</v>
      </c>
      <c r="V14" s="1">
        <f>(T13-4)/(4-1)</f>
        <v>3.9046999208907827E-2</v>
      </c>
      <c r="X14" s="1">
        <f>V14/0.9</f>
        <v>4.3385554676564249E-2</v>
      </c>
    </row>
    <row r="15" spans="1:24" x14ac:dyDescent="0.2">
      <c r="C15" s="2" t="s">
        <v>16</v>
      </c>
      <c r="D15" s="2">
        <v>2</v>
      </c>
      <c r="E15" s="2">
        <v>3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0.43959708797741115</v>
      </c>
      <c r="K15" s="9">
        <f t="shared" si="5"/>
        <v>0.4</v>
      </c>
      <c r="L15" s="20">
        <f t="shared" si="6"/>
        <v>1</v>
      </c>
      <c r="O15" s="4">
        <v>1.1917719802105067</v>
      </c>
      <c r="R15" s="1">
        <f>O15/J14</f>
        <v>4.1199130043834069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4.549620674700126</v>
      </c>
      <c r="J16" s="1"/>
      <c r="O16" s="4">
        <v>1.8217889044011959</v>
      </c>
      <c r="R16" s="1">
        <f>O16/J15</f>
        <v>4.1442242322014859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0.69882711877157921</v>
      </c>
      <c r="J21" s="8">
        <f>I21/I$26</f>
        <v>0.11693926392988896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0.5</v>
      </c>
      <c r="G22" s="2">
        <f>1/C26</f>
        <v>0.33333333333333331</v>
      </c>
      <c r="I22" s="1">
        <f t="shared" ref="I22:I25" si="7">GEOMEAN(C23:G23)</f>
        <v>0.5818107591526881</v>
      </c>
      <c r="J22" s="8">
        <f t="shared" ref="J22:J25" si="8">I22/I$26</f>
        <v>9.7358159256043242E-2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0.2</v>
      </c>
      <c r="G23" s="2">
        <f>1/D26</f>
        <v>0.33333333333333331</v>
      </c>
      <c r="I23" s="1">
        <f t="shared" si="7"/>
        <v>0.60836434189320576</v>
      </c>
      <c r="J23" s="8">
        <f t="shared" si="8"/>
        <v>0.10180154208559897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0.59088551258035182</v>
      </c>
      <c r="R23" s="1">
        <f>O23/J21</f>
        <v>5.0529265596764636</v>
      </c>
      <c r="T23" s="1">
        <f>AVERAGE(R23:R27)</f>
        <v>5.2617084548631103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1.6787566549707753</v>
      </c>
      <c r="J24" s="8">
        <f t="shared" si="8"/>
        <v>0.28091721439598621</v>
      </c>
      <c r="K24" s="9">
        <f t="shared" si="9"/>
        <v>0.3</v>
      </c>
      <c r="L24" s="20">
        <f t="shared" si="10"/>
        <v>2</v>
      </c>
      <c r="N24" t="s">
        <v>5</v>
      </c>
      <c r="O24" s="1">
        <v>0.50661034826155593</v>
      </c>
      <c r="Q24" t="s">
        <v>6</v>
      </c>
      <c r="R24" s="1">
        <f>O24/J22</f>
        <v>5.2035736103968038</v>
      </c>
      <c r="V24" s="1">
        <f>(T23-5)/(5-1)</f>
        <v>6.5427113715777585E-2</v>
      </c>
      <c r="X24" s="1">
        <f>V24/1.12</f>
        <v>5.8417065817658549E-2</v>
      </c>
    </row>
    <row r="25" spans="1:24" x14ac:dyDescent="0.2">
      <c r="B25" s="22" t="s">
        <v>22</v>
      </c>
      <c r="C25" s="2">
        <v>2</v>
      </c>
      <c r="D25" s="2">
        <v>5</v>
      </c>
      <c r="E25" s="2">
        <v>4</v>
      </c>
      <c r="F25" s="2">
        <v>1</v>
      </c>
      <c r="G25" s="2">
        <f>1/F26</f>
        <v>0.33333333333333331</v>
      </c>
      <c r="I25" s="1">
        <f t="shared" si="7"/>
        <v>2.4082246852806919</v>
      </c>
      <c r="J25" s="8">
        <f t="shared" si="8"/>
        <v>0.4029838203324827</v>
      </c>
      <c r="K25" s="9">
        <f t="shared" si="9"/>
        <v>0.4</v>
      </c>
      <c r="L25" s="20">
        <f t="shared" si="10"/>
        <v>1</v>
      </c>
      <c r="O25" s="1">
        <v>0.52065620898135523</v>
      </c>
      <c r="R25" s="1">
        <f>O25/J23</f>
        <v>5.1144235962905737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3</v>
      </c>
      <c r="G26" s="2">
        <v>1</v>
      </c>
      <c r="H26" t="s">
        <v>30</v>
      </c>
      <c r="I26" s="1">
        <f>SUM(I21:I25)</f>
        <v>5.9759835600689399</v>
      </c>
      <c r="J26" s="1"/>
      <c r="O26" s="1">
        <v>1.5431206469892036</v>
      </c>
      <c r="R26" s="1">
        <f>O26/J24</f>
        <v>5.4931508925401475</v>
      </c>
    </row>
    <row r="27" spans="1:24" x14ac:dyDescent="0.2">
      <c r="B27" s="23"/>
      <c r="O27" s="1">
        <v>2.1940323593350346</v>
      </c>
      <c r="R27" s="5">
        <f>O27/J25</f>
        <v>5.4444676154115648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0.87055056329612412</v>
      </c>
      <c r="J34" s="8">
        <f>I34/I$39</f>
        <v>0.15834183658325371</v>
      </c>
      <c r="K34" s="9">
        <f>ROUND(J34,1)</f>
        <v>0.2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1</v>
      </c>
      <c r="G35" s="2">
        <f>1/C39</f>
        <v>0.5</v>
      </c>
      <c r="I35" s="1">
        <f t="shared" ref="I35:I38" si="11">GEOMEAN(C36:G36)</f>
        <v>0.5</v>
      </c>
      <c r="J35" s="8">
        <f t="shared" ref="J35:J38" si="12">I35/I$39</f>
        <v>9.0943503605196443E-2</v>
      </c>
      <c r="K35" s="9">
        <f t="shared" ref="K35:K38" si="13">ROUND(J35,1)</f>
        <v>0.1</v>
      </c>
      <c r="L35" s="20">
        <f t="shared" ref="L35:L38" si="14">RANK(K35,K$34:K$38,0)</f>
        <v>5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0.5</v>
      </c>
      <c r="F36" s="2">
        <f>1/D38</f>
        <v>0.25</v>
      </c>
      <c r="G36" s="2">
        <f>1/D39</f>
        <v>0.25</v>
      </c>
      <c r="I36" s="1">
        <f t="shared" si="11"/>
        <v>0.87055056329612412</v>
      </c>
      <c r="J36" s="8">
        <f t="shared" si="12"/>
        <v>0.15834183658325371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0.84165816341674626</v>
      </c>
      <c r="R36" s="1">
        <f>O36/J34</f>
        <v>5.3154503040907661</v>
      </c>
      <c r="T36" s="1">
        <f>AVERAGE(R36:R40)</f>
        <v>5.157052495076452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2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1.515716566510398</v>
      </c>
      <c r="J37" s="8">
        <f t="shared" si="12"/>
        <v>0.27568915006178868</v>
      </c>
      <c r="K37" s="9">
        <f t="shared" si="13"/>
        <v>0.3</v>
      </c>
      <c r="L37" s="20">
        <f t="shared" si="14"/>
        <v>1</v>
      </c>
      <c r="N37" t="s">
        <v>5</v>
      </c>
      <c r="O37" s="1">
        <v>0.47654946428715106</v>
      </c>
      <c r="Q37" t="s">
        <v>6</v>
      </c>
      <c r="R37" s="1">
        <f>O37/J35</f>
        <v>5.2400605364396959</v>
      </c>
      <c r="V37" s="1">
        <f>(T36-5)/(5-1)</f>
        <v>3.9263123769113006E-2</v>
      </c>
      <c r="X37" s="1">
        <f>V37/1.12</f>
        <v>3.5056360508136611E-2</v>
      </c>
    </row>
    <row r="38" spans="1:24" x14ac:dyDescent="0.2">
      <c r="B38" s="22" t="s">
        <v>28</v>
      </c>
      <c r="C38" s="2">
        <v>1</v>
      </c>
      <c r="D38" s="2">
        <v>4</v>
      </c>
      <c r="E38" s="2">
        <v>2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0.31668367316650742</v>
      </c>
      <c r="K38" s="9">
        <f t="shared" si="13"/>
        <v>0.3</v>
      </c>
      <c r="L38" s="20">
        <f t="shared" si="14"/>
        <v>1</v>
      </c>
      <c r="O38" s="1">
        <v>0.79475709199104838</v>
      </c>
      <c r="R38" s="1">
        <f>O38/J36</f>
        <v>5.019248918293159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5.4979188196948945</v>
      </c>
      <c r="J39" s="1"/>
      <c r="O39" s="1">
        <v>1.4311723473988429</v>
      </c>
      <c r="R39" s="1">
        <f>O39/J37</f>
        <v>5.1912537982654818</v>
      </c>
    </row>
    <row r="40" spans="1:24" x14ac:dyDescent="0.2">
      <c r="O40" s="1">
        <v>1.5895141839820968</v>
      </c>
      <c r="R40" s="5">
        <f>O40/J38</f>
        <v>5.019248918293159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5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63CA-1A19-6141-8008-F6D9352046E7}">
  <sheetPr>
    <tabColor theme="9" tint="0.59999389629810485"/>
  </sheetPr>
  <dimension ref="A2:X57"/>
  <sheetViews>
    <sheetView topLeftCell="A37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0.79370052598409979</v>
      </c>
      <c r="J3" s="8">
        <f>I3/I$6</f>
        <v>0.25992104989487319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v>1</v>
      </c>
      <c r="I4" s="1">
        <f t="shared" ref="I4:I5" si="0">GEOMEAN(D5:F5)</f>
        <v>1</v>
      </c>
      <c r="J4" s="8">
        <f t="shared" ref="J4:J5" si="1">I4/I$6</f>
        <v>0.32748000207332634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0.83625999896333703</v>
      </c>
      <c r="R4" s="1">
        <f>O4/J3</f>
        <v>3.2173615769156365</v>
      </c>
      <c r="T4" s="1">
        <f>AVERAGE(R4:R6)</f>
        <v>3.2173615769156361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0.5</v>
      </c>
      <c r="I5" s="1">
        <f t="shared" si="0"/>
        <v>1.2599210498948732</v>
      </c>
      <c r="J5" s="8">
        <f t="shared" si="1"/>
        <v>0.41259894803180058</v>
      </c>
      <c r="K5" s="9">
        <f t="shared" si="2"/>
        <v>0.4</v>
      </c>
      <c r="L5" s="20">
        <f>RANK(K5,K$3:K$5,0)</f>
        <v>1</v>
      </c>
      <c r="N5" t="s">
        <v>5</v>
      </c>
      <c r="O5" s="1">
        <v>1.0536215758789731</v>
      </c>
      <c r="Q5" t="s">
        <v>6</v>
      </c>
      <c r="R5" s="1">
        <f>O5/J4</f>
        <v>3.2173615769156365</v>
      </c>
      <c r="V5" s="1">
        <f>(T4-3)/(3-1)</f>
        <v>0.10868078845781803</v>
      </c>
      <c r="X5" s="1">
        <f>V5/0.58</f>
        <v>0.1873806697548587</v>
      </c>
    </row>
    <row r="6" spans="1:24" x14ac:dyDescent="0.2">
      <c r="C6" s="2" t="s">
        <v>4</v>
      </c>
      <c r="D6" s="2">
        <v>1</v>
      </c>
      <c r="E6" s="2">
        <v>2</v>
      </c>
      <c r="F6" s="2">
        <v>1</v>
      </c>
      <c r="I6" s="1">
        <f>SUM(I3:I5)</f>
        <v>3.0536215758789726</v>
      </c>
      <c r="J6" s="1"/>
      <c r="K6" s="1"/>
      <c r="L6" s="1"/>
      <c r="O6" s="1">
        <v>1.3274800020733264</v>
      </c>
      <c r="R6" s="1">
        <f>O6/J5</f>
        <v>3.2173615769156356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0.42044820762685725</v>
      </c>
      <c r="J12" s="8">
        <f>I12/I$16</f>
        <v>8.9924708658939784E-2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0.25</v>
      </c>
      <c r="G13" s="2">
        <f>1/D16</f>
        <v>0.25</v>
      </c>
      <c r="I13" s="1">
        <f t="shared" ref="I13:I15" si="3">GEOMEAN(D14:G14)</f>
        <v>0.8408964152537145</v>
      </c>
      <c r="J13" s="8">
        <f t="shared" ref="J13:J15" si="4">I13/I$16</f>
        <v>0.17984941731787957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0.36240588582367467</v>
      </c>
      <c r="R13" s="1">
        <f>O13/J12</f>
        <v>4.0301035302564356</v>
      </c>
      <c r="T13" s="1">
        <f>AVERAGE(R13:R16)</f>
        <v>4.0604336161463461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0.30246946061614854</v>
      </c>
      <c r="K14" s="9">
        <f t="shared" si="5"/>
        <v>0.3</v>
      </c>
      <c r="L14" s="20">
        <f t="shared" si="6"/>
        <v>2</v>
      </c>
      <c r="N14" t="s">
        <v>5</v>
      </c>
      <c r="O14" s="4">
        <v>0.72481177164734933</v>
      </c>
      <c r="Q14" t="s">
        <v>6</v>
      </c>
      <c r="R14" s="1">
        <f>O14/J13</f>
        <v>4.0301035302564356</v>
      </c>
      <c r="V14" s="1">
        <f>(T13-4)/(4-1)</f>
        <v>2.0144538715448707E-2</v>
      </c>
      <c r="X14" s="1">
        <f>V14/0.9</f>
        <v>2.2382820794943008E-2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0.42775641340703202</v>
      </c>
      <c r="K15" s="9">
        <f t="shared" si="5"/>
        <v>0.4</v>
      </c>
      <c r="L15" s="20">
        <f t="shared" si="6"/>
        <v>1</v>
      </c>
      <c r="O15" s="4">
        <v>1.2357453365911828</v>
      </c>
      <c r="R15" s="1">
        <f>O15/J14</f>
        <v>4.0855210111919895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4.6755581852536672</v>
      </c>
      <c r="J16" s="1"/>
      <c r="O16" s="4">
        <v>1.7520930039108473</v>
      </c>
      <c r="R16" s="1">
        <f>O16/J15</f>
        <v>4.0960063928805237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</v>
      </c>
      <c r="J21" s="8">
        <f>I21/I$26</f>
        <v>0.1797725377561919</v>
      </c>
      <c r="K21" s="9">
        <f>ROUND(J21,1)</f>
        <v>0.2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I22" s="1">
        <f t="shared" ref="I22:I25" si="7">GEOMEAN(C23:G23)</f>
        <v>0.5818107591526881</v>
      </c>
      <c r="J22" s="8">
        <f t="shared" ref="J22:J25" si="8">I22/I$26</f>
        <v>0.10459359666673529</v>
      </c>
      <c r="K22" s="9">
        <f t="shared" ref="K22:K25" si="9">ROUND(J22,1)</f>
        <v>0.1</v>
      </c>
      <c r="L22" s="20">
        <f t="shared" ref="L22:L25" si="10">RANK(K22,K$21:K$25,0)</f>
        <v>4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v>1</v>
      </c>
      <c r="F23" s="2">
        <f>1/D25</f>
        <v>0.2</v>
      </c>
      <c r="G23" s="2">
        <f>1/D26</f>
        <v>0.33333333333333331</v>
      </c>
      <c r="I23" s="1">
        <f t="shared" si="7"/>
        <v>0.60836434189320576</v>
      </c>
      <c r="J23" s="8">
        <f t="shared" si="8"/>
        <v>0.10936720162251716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1</v>
      </c>
      <c r="R23" s="1">
        <f>O23/J21</f>
        <v>5.5625848779873337</v>
      </c>
      <c r="T23" s="1">
        <f>AVERAGE(R23:R27)</f>
        <v>5.2990066655836277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1.8205642030260802</v>
      </c>
      <c r="J24" s="8">
        <f t="shared" si="8"/>
        <v>0.32728744692607742</v>
      </c>
      <c r="K24" s="9">
        <f t="shared" si="9"/>
        <v>0.3</v>
      </c>
      <c r="L24" s="20">
        <f t="shared" si="10"/>
        <v>1</v>
      </c>
      <c r="N24" t="s">
        <v>5</v>
      </c>
      <c r="O24" s="1">
        <v>0.55218389777348598</v>
      </c>
      <c r="Q24" t="s">
        <v>6</v>
      </c>
      <c r="R24" s="1">
        <f>O24/J22</f>
        <v>5.2793279452173314</v>
      </c>
      <c r="V24" s="1">
        <f>(T23-5)/(5-1)</f>
        <v>7.4751666395906913E-2</v>
      </c>
      <c r="X24" s="1">
        <f>V24/1.12</f>
        <v>6.6742559282059744E-2</v>
      </c>
    </row>
    <row r="25" spans="1:24" x14ac:dyDescent="0.2">
      <c r="B25" s="22" t="s">
        <v>22</v>
      </c>
      <c r="C25" s="2">
        <v>1</v>
      </c>
      <c r="D25" s="2">
        <v>5</v>
      </c>
      <c r="E25" s="2">
        <v>4</v>
      </c>
      <c r="F25" s="2">
        <v>1</v>
      </c>
      <c r="G25" s="2">
        <v>1</v>
      </c>
      <c r="I25" s="1">
        <f t="shared" si="7"/>
        <v>1.5518455739153598</v>
      </c>
      <c r="J25" s="8">
        <f t="shared" si="8"/>
        <v>0.27897921702847828</v>
      </c>
      <c r="K25" s="9">
        <f t="shared" si="9"/>
        <v>0.3</v>
      </c>
      <c r="L25" s="20">
        <f t="shared" si="10"/>
        <v>1</v>
      </c>
      <c r="O25" s="1">
        <v>0.56854827011978981</v>
      </c>
      <c r="R25" s="1">
        <f>O25/J23</f>
        <v>5.1985262645938795</v>
      </c>
    </row>
    <row r="26" spans="1:24" x14ac:dyDescent="0.2">
      <c r="B26" s="22" t="s">
        <v>23</v>
      </c>
      <c r="C26" s="2">
        <v>1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5.5625848779873337</v>
      </c>
      <c r="J26" s="1"/>
      <c r="O26" s="1">
        <v>1.7464759915344925</v>
      </c>
      <c r="R26" s="1">
        <f>O26/J24</f>
        <v>5.3362144131637264</v>
      </c>
    </row>
    <row r="27" spans="1:24" x14ac:dyDescent="0.2">
      <c r="B27" s="23"/>
      <c r="O27" s="1">
        <v>1.4279215965785048</v>
      </c>
      <c r="R27" s="5">
        <f>O27/J25</f>
        <v>5.1183798269558629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0.75785828325519911</v>
      </c>
      <c r="J34" s="8">
        <f>I34/I$39</f>
        <v>0.13507588920053351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f>1/C38</f>
        <v>0.5</v>
      </c>
      <c r="G35" s="2">
        <f>1/C39</f>
        <v>0.5</v>
      </c>
      <c r="I35" s="1">
        <f t="shared" ref="I35:I38" si="11">GEOMEAN(C36:G36)</f>
        <v>0.5</v>
      </c>
      <c r="J35" s="8">
        <f t="shared" ref="J35:J38" si="12">I35/I$39</f>
        <v>8.9116852177393457E-2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0.5</v>
      </c>
      <c r="F36" s="2">
        <f>1/D38</f>
        <v>0.25</v>
      </c>
      <c r="G36" s="2">
        <f>1/D39</f>
        <v>0.25</v>
      </c>
      <c r="I36" s="1">
        <f t="shared" si="11"/>
        <v>0.87055056329612412</v>
      </c>
      <c r="J36" s="8">
        <f t="shared" si="12"/>
        <v>0.15516145172441459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0.68967709655117071</v>
      </c>
      <c r="R36" s="1">
        <f>O36/J34</f>
        <v>5.1058490203775513</v>
      </c>
      <c r="T36" s="1">
        <f>AVERAGE(R36:R40)</f>
        <v>5.058192806331161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1</v>
      </c>
      <c r="D37" s="2">
        <v>2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1.7411011265922482</v>
      </c>
      <c r="J37" s="8">
        <f t="shared" si="12"/>
        <v>0.31032290344882918</v>
      </c>
      <c r="K37" s="9">
        <f t="shared" si="13"/>
        <v>0.3</v>
      </c>
      <c r="L37" s="20">
        <f t="shared" si="14"/>
        <v>1</v>
      </c>
      <c r="N37" t="s">
        <v>5</v>
      </c>
      <c r="O37" s="1">
        <v>0.45693491896454885</v>
      </c>
      <c r="Q37" t="s">
        <v>6</v>
      </c>
      <c r="R37" s="1">
        <f>O37/J35</f>
        <v>5.1273682563987704</v>
      </c>
      <c r="V37" s="1">
        <f>(T36-5)/(5-1)</f>
        <v>1.4548201582790243E-2</v>
      </c>
      <c r="X37" s="1">
        <f>V37/1.12</f>
        <v>1.2989465698919858E-2</v>
      </c>
    </row>
    <row r="38" spans="1:24" x14ac:dyDescent="0.2">
      <c r="B38" s="22" t="s">
        <v>28</v>
      </c>
      <c r="C38" s="2">
        <v>2</v>
      </c>
      <c r="D38" s="2">
        <v>4</v>
      </c>
      <c r="E38" s="2">
        <v>2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0.31032290344882918</v>
      </c>
      <c r="K38" s="9">
        <f t="shared" si="13"/>
        <v>0.3</v>
      </c>
      <c r="L38" s="20">
        <f t="shared" si="14"/>
        <v>1</v>
      </c>
      <c r="O38" s="1">
        <v>0.77879394872856422</v>
      </c>
      <c r="R38" s="1">
        <f>O38/J36</f>
        <v>5.0192489182931599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5.6106110997358201</v>
      </c>
      <c r="J39" s="1"/>
      <c r="O39" s="1">
        <v>1.5575878974571284</v>
      </c>
      <c r="R39" s="1">
        <f>O39/J37</f>
        <v>5.0192489182931599</v>
      </c>
    </row>
    <row r="40" spans="1:24" x14ac:dyDescent="0.2">
      <c r="O40" s="1">
        <v>1.5575878974571284</v>
      </c>
      <c r="R40" s="5">
        <f>O40/J38</f>
        <v>5.0192489182931599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4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E15B-19C6-A44D-B4CF-BF767AA73B11}">
  <sheetPr>
    <tabColor theme="9" tint="0.59999389629810485"/>
  </sheetPr>
  <dimension ref="A2:X57"/>
  <sheetViews>
    <sheetView topLeftCell="C32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0.6299605249474366</v>
      </c>
      <c r="J3" s="8">
        <f>I3/I$6</f>
        <v>0.17437145536097684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f>1/D6</f>
        <v>0.25</v>
      </c>
      <c r="I4" s="1">
        <f t="shared" ref="I4:I5" si="0">GEOMEAN(D5:F5)</f>
        <v>0.69336127435063466</v>
      </c>
      <c r="J4" s="8">
        <f t="shared" ref="J4:J5" si="1">I4/I$6</f>
        <v>0.19192061996194079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0.5247190564921882</v>
      </c>
      <c r="R4" s="1">
        <f>O4/J3</f>
        <v>3.0092027127142784</v>
      </c>
      <c r="T4" s="1">
        <f>AVERAGE(R4:R6)</f>
        <v>3.0092027127142789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0.33333333333333331</v>
      </c>
      <c r="I5" s="1">
        <f t="shared" si="0"/>
        <v>2.2894284851066637</v>
      </c>
      <c r="J5" s="8">
        <f t="shared" si="1"/>
        <v>0.63370792467708237</v>
      </c>
      <c r="K5" s="9">
        <f t="shared" si="2"/>
        <v>0.6</v>
      </c>
      <c r="L5" s="20">
        <f>RANK(K5,K$3:K$5,0)</f>
        <v>1</v>
      </c>
      <c r="N5" t="s">
        <v>5</v>
      </c>
      <c r="O5" s="1">
        <v>0.57752805021527842</v>
      </c>
      <c r="Q5" t="s">
        <v>6</v>
      </c>
      <c r="R5" s="1">
        <f>O5/J4</f>
        <v>3.0092027127142789</v>
      </c>
      <c r="V5" s="1">
        <f>(T4-3)/(3-1)</f>
        <v>4.60135635713943E-3</v>
      </c>
      <c r="X5" s="1">
        <f>V5/0.58</f>
        <v>7.9333730295507426E-3</v>
      </c>
    </row>
    <row r="6" spans="1:24" x14ac:dyDescent="0.2">
      <c r="C6" s="2" t="s">
        <v>4</v>
      </c>
      <c r="D6" s="2">
        <v>4</v>
      </c>
      <c r="E6" s="2">
        <v>3</v>
      </c>
      <c r="F6" s="2">
        <v>1</v>
      </c>
      <c r="I6" s="1">
        <f>SUM(I3:I5)</f>
        <v>3.612750284404735</v>
      </c>
      <c r="J6" s="1"/>
      <c r="K6" s="1"/>
      <c r="L6" s="1"/>
      <c r="O6" s="1">
        <v>1.9069556060068122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0.37991784282579627</v>
      </c>
      <c r="J12" s="8">
        <f>I12/I$16</f>
        <v>8.0410380934141698E-2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0.33333333333333331</v>
      </c>
      <c r="F13" s="2">
        <f>1/D15</f>
        <v>0.25</v>
      </c>
      <c r="G13" s="2">
        <f>1/D16</f>
        <v>0.25</v>
      </c>
      <c r="I13" s="1">
        <f t="shared" ref="I13:I15" si="3">GEOMEAN(D14:G14)</f>
        <v>0.93060485910209956</v>
      </c>
      <c r="J13" s="8">
        <f t="shared" ref="J13:J15" si="4">I13/I$16</f>
        <v>0.19696440331146811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0.32672148597656192</v>
      </c>
      <c r="R13" s="1">
        <f>O13/J12</f>
        <v>4.0631754529823176</v>
      </c>
      <c r="T13" s="1">
        <f>AVERAGE(R13:R16)</f>
        <v>4.0811826937346023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3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0.29932116487825233</v>
      </c>
      <c r="K14" s="9">
        <f t="shared" si="5"/>
        <v>0.3</v>
      </c>
      <c r="L14" s="20">
        <f t="shared" si="6"/>
        <v>2</v>
      </c>
      <c r="N14" t="s">
        <v>5</v>
      </c>
      <c r="O14" s="4">
        <v>0.79950815399108832</v>
      </c>
      <c r="Q14" t="s">
        <v>6</v>
      </c>
      <c r="R14" s="1">
        <f>O14/J13</f>
        <v>4.0591504888667238</v>
      </c>
      <c r="V14" s="1">
        <f>(T13-4)/(4-1)</f>
        <v>2.7060897911534099E-2</v>
      </c>
      <c r="X14" s="1">
        <f>V14/0.9</f>
        <v>3.0067664346148999E-2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0.42330405087613782</v>
      </c>
      <c r="K15" s="9">
        <f t="shared" si="5"/>
        <v>0.4</v>
      </c>
      <c r="L15" s="20">
        <f t="shared" si="6"/>
        <v>1</v>
      </c>
      <c r="O15" s="4">
        <v>1.2265435206758242</v>
      </c>
      <c r="R15" s="1">
        <f>O15/J14</f>
        <v>4.0977507259625821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4.7247362643009909</v>
      </c>
      <c r="J16" s="1"/>
      <c r="O16" s="4">
        <v>1.7375167109921454</v>
      </c>
      <c r="R16" s="1">
        <f>O16/J15</f>
        <v>4.1046541071267866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0.64439401497725424</v>
      </c>
      <c r="J21" s="8">
        <f>I21/I$26</f>
        <v>0.10615327303322089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0.46704367745113423</v>
      </c>
      <c r="J22" s="8">
        <f t="shared" ref="J22:J25" si="8">I22/I$26</f>
        <v>7.693773352730443E-2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0.33333333333333331</v>
      </c>
      <c r="F23" s="2">
        <f>1/D25</f>
        <v>0.2</v>
      </c>
      <c r="G23" s="2">
        <f>1/D26</f>
        <v>0.33333333333333331</v>
      </c>
      <c r="I23" s="1">
        <f t="shared" si="7"/>
        <v>0.75785828325519911</v>
      </c>
      <c r="J23" s="8">
        <f t="shared" si="8"/>
        <v>0.12484463758670523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0.53862376276482038</v>
      </c>
      <c r="R23" s="1">
        <f>O23/J21</f>
        <v>5.0740193625142105</v>
      </c>
      <c r="T23" s="1">
        <f>AVERAGE(R23:R27)</f>
        <v>5.1576396220142371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3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2.2679331552660544</v>
      </c>
      <c r="J24" s="8">
        <f t="shared" si="8"/>
        <v>0.37360453675310679</v>
      </c>
      <c r="K24" s="9">
        <f t="shared" si="9"/>
        <v>0.4</v>
      </c>
      <c r="L24" s="20">
        <f t="shared" si="10"/>
        <v>1</v>
      </c>
      <c r="N24" t="s">
        <v>5</v>
      </c>
      <c r="O24" s="1">
        <v>0.40558006613993602</v>
      </c>
      <c r="Q24" t="s">
        <v>6</v>
      </c>
      <c r="R24" s="1">
        <f>O24/J22</f>
        <v>5.2715364431160392</v>
      </c>
      <c r="V24" s="1">
        <f>(T23-5)/(5-1)</f>
        <v>3.9409905503559273E-2</v>
      </c>
      <c r="X24" s="1">
        <f>V24/1.12</f>
        <v>3.5187415628177919E-2</v>
      </c>
    </row>
    <row r="25" spans="1:24" x14ac:dyDescent="0.2">
      <c r="B25" s="22" t="s">
        <v>22</v>
      </c>
      <c r="C25" s="2">
        <v>3</v>
      </c>
      <c r="D25" s="2">
        <v>5</v>
      </c>
      <c r="E25" s="2">
        <v>4</v>
      </c>
      <c r="F25" s="2">
        <v>1</v>
      </c>
      <c r="G25" s="2">
        <f>1/F26</f>
        <v>1</v>
      </c>
      <c r="I25" s="1">
        <f t="shared" si="7"/>
        <v>1.9331820449317627</v>
      </c>
      <c r="J25" s="8">
        <f t="shared" si="8"/>
        <v>0.3184598190996627</v>
      </c>
      <c r="K25" s="9">
        <f t="shared" si="9"/>
        <v>0.3</v>
      </c>
      <c r="L25" s="20">
        <f t="shared" si="10"/>
        <v>2</v>
      </c>
      <c r="O25" s="1">
        <v>0.66136551842333702</v>
      </c>
      <c r="R25" s="1">
        <f>O25/J23</f>
        <v>5.2975084169235167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6.0704111758814046</v>
      </c>
      <c r="J26" s="1"/>
      <c r="O26" s="1">
        <v>1.8945913929357752</v>
      </c>
      <c r="R26" s="1">
        <f>O26/J24</f>
        <v>5.0711145250032095</v>
      </c>
    </row>
    <row r="27" spans="1:24" x14ac:dyDescent="0.2">
      <c r="B27" s="23"/>
      <c r="O27" s="1">
        <v>1.615871288294461</v>
      </c>
      <c r="R27" s="5">
        <f>O27/J25</f>
        <v>5.0740193625142096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0.36709777158498536</v>
      </c>
      <c r="J34" s="8">
        <f>I34/I$39</f>
        <v>6.3127095227547725E-2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0.2</v>
      </c>
      <c r="F35" s="2">
        <f>1/C38</f>
        <v>0.2</v>
      </c>
      <c r="G35" s="2">
        <f>1/C39</f>
        <v>0.33333333333333331</v>
      </c>
      <c r="I35" s="1">
        <f t="shared" ref="I35:I38" si="11">GEOMEAN(C36:G36)</f>
        <v>0.7402143449743066</v>
      </c>
      <c r="J35" s="8">
        <f t="shared" ref="J35:J38" si="12">I35/I$39</f>
        <v>0.12728919939295302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0.33333333333333331</v>
      </c>
      <c r="F36" s="2">
        <f>1/D38</f>
        <v>0.33333333333333331</v>
      </c>
      <c r="G36" s="2">
        <f>1/D39</f>
        <v>1</v>
      </c>
      <c r="I36" s="1">
        <f t="shared" si="11"/>
        <v>1.3025855423486761</v>
      </c>
      <c r="J36" s="8">
        <f t="shared" si="12"/>
        <v>0.22399602487054435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0.32149819530395024</v>
      </c>
      <c r="R36" s="1">
        <f>O36/J34</f>
        <v>5.0928716764976887</v>
      </c>
      <c r="T36" s="1">
        <f>AVERAGE(R36:R40)</f>
        <v>5.300105897783923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5</v>
      </c>
      <c r="D37" s="2">
        <v>3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1.97435048583482</v>
      </c>
      <c r="J37" s="8">
        <f t="shared" si="12"/>
        <v>0.3395144857287592</v>
      </c>
      <c r="K37" s="9">
        <f t="shared" si="13"/>
        <v>0.3</v>
      </c>
      <c r="L37" s="20">
        <f t="shared" si="14"/>
        <v>1</v>
      </c>
      <c r="N37" t="s">
        <v>5</v>
      </c>
      <c r="O37" s="1">
        <v>0.68745342149467881</v>
      </c>
      <c r="Q37" t="s">
        <v>6</v>
      </c>
      <c r="R37" s="1">
        <f>O37/J35</f>
        <v>5.4007207585024499</v>
      </c>
      <c r="V37" s="1">
        <f>(T36-5)/(5-1)</f>
        <v>7.5026474445980762E-2</v>
      </c>
      <c r="X37" s="1">
        <f>V37/1.12</f>
        <v>6.6987923612482819E-2</v>
      </c>
    </row>
    <row r="38" spans="1:24" x14ac:dyDescent="0.2">
      <c r="B38" s="22" t="s">
        <v>28</v>
      </c>
      <c r="C38" s="2">
        <v>5</v>
      </c>
      <c r="D38" s="2">
        <v>3</v>
      </c>
      <c r="E38" s="2">
        <v>2</v>
      </c>
      <c r="F38" s="2">
        <v>1</v>
      </c>
      <c r="G38" s="2">
        <v>1</v>
      </c>
      <c r="I38" s="1">
        <f t="shared" si="11"/>
        <v>1.4309690811052556</v>
      </c>
      <c r="J38" s="8">
        <f t="shared" si="12"/>
        <v>0.24607319478019585</v>
      </c>
      <c r="K38" s="9">
        <f t="shared" si="13"/>
        <v>0.2</v>
      </c>
      <c r="L38" s="20">
        <f t="shared" si="14"/>
        <v>2</v>
      </c>
      <c r="O38" s="1">
        <v>1.2142929394416198</v>
      </c>
      <c r="R38" s="1">
        <f>O38/J36</f>
        <v>5.4210468250202428</v>
      </c>
    </row>
    <row r="39" spans="1:24" x14ac:dyDescent="0.2">
      <c r="B39" s="22" t="s">
        <v>29</v>
      </c>
      <c r="C39" s="2">
        <v>3</v>
      </c>
      <c r="D39" s="2">
        <v>1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5.815217225848043</v>
      </c>
      <c r="J39" s="1"/>
      <c r="O39" s="1">
        <v>1.7310828045666415</v>
      </c>
      <c r="R39" s="1">
        <f>O39/J37</f>
        <v>5.0987008723675409</v>
      </c>
    </row>
    <row r="40" spans="1:24" x14ac:dyDescent="0.2">
      <c r="O40" s="1">
        <v>1.3502502153256399</v>
      </c>
      <c r="R40" s="5">
        <f>O40/J38</f>
        <v>5.4871893565316894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2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794C-74B8-0449-AA74-C02DB9837C73}">
  <sheetPr>
    <tabColor theme="9" tint="0.59999389629810485"/>
  </sheetPr>
  <dimension ref="A2:X57"/>
  <sheetViews>
    <sheetView topLeftCell="A27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2.2894284851066637</v>
      </c>
      <c r="J3" s="8">
        <f>I3/I$6</f>
        <v>0.63009766116614674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3</v>
      </c>
      <c r="I4" s="1">
        <f t="shared" ref="I4:I5" si="0">GEOMEAN(D5:F5)</f>
        <v>0.79370052598409979</v>
      </c>
      <c r="J4" s="8">
        <f t="shared" ref="J4:J5" si="1">I4/I$6</f>
        <v>0.21844265865575696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1.9582473363234638</v>
      </c>
      <c r="R4" s="1">
        <f>O4/J3</f>
        <v>3.1078473338549739</v>
      </c>
      <c r="T4" s="1">
        <f>AVERAGE(R4:R6)</f>
        <v>3.1078473338549735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2</v>
      </c>
      <c r="I5" s="1">
        <f t="shared" si="0"/>
        <v>0.55032120814910446</v>
      </c>
      <c r="J5" s="8">
        <f t="shared" si="1"/>
        <v>0.15145968017809636</v>
      </c>
      <c r="K5" s="9">
        <f t="shared" si="2"/>
        <v>0.2</v>
      </c>
      <c r="L5" s="20">
        <f>RANK(K5,K$3:K$5,0)</f>
        <v>2</v>
      </c>
      <c r="N5" t="s">
        <v>5</v>
      </c>
      <c r="O5" s="1">
        <v>0.67888643430348639</v>
      </c>
      <c r="Q5" t="s">
        <v>6</v>
      </c>
      <c r="R5" s="1">
        <f>O5/J4</f>
        <v>3.1078473338549739</v>
      </c>
      <c r="V5" s="1">
        <f>(T4-3)/(3-1)</f>
        <v>5.3923666927486735E-2</v>
      </c>
      <c r="X5" s="1">
        <f>V5/0.58</f>
        <v>9.297183953014955E-2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0.5</v>
      </c>
      <c r="F6" s="2">
        <v>1</v>
      </c>
      <c r="I6" s="1">
        <f>SUM(I3:I5)</f>
        <v>3.6334502192398679</v>
      </c>
      <c r="J6" s="1"/>
      <c r="K6" s="1"/>
      <c r="L6" s="1"/>
      <c r="O6" s="1">
        <v>0.47071356322802377</v>
      </c>
      <c r="R6" s="1">
        <f>O6/J5</f>
        <v>3.1078473338549735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2.7831576837137408</v>
      </c>
      <c r="J12" s="8">
        <f>I12/I$16</f>
        <v>0.5559620590994262</v>
      </c>
      <c r="K12" s="9">
        <f>ROUND(J12,1)</f>
        <v>0.6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5</v>
      </c>
      <c r="F13" s="2">
        <v>4</v>
      </c>
      <c r="G13" s="2">
        <v>3</v>
      </c>
      <c r="I13" s="1">
        <f t="shared" ref="I13:I15" si="3">GEOMEAN(D14:G14)</f>
        <v>1.0466351393921056</v>
      </c>
      <c r="J13" s="8">
        <f t="shared" ref="J13:J15" si="4">I13/I$16</f>
        <v>0.20907526390879821</v>
      </c>
      <c r="K13" s="9">
        <f t="shared" ref="K13:K15" si="5">ROUND(J13,1)</f>
        <v>0.2</v>
      </c>
      <c r="L13" s="20">
        <f t="shared" ref="L13:L15" si="6">RANK(K13,K$12:K$15,0)</f>
        <v>2</v>
      </c>
      <c r="O13" s="4" cm="1">
        <f t="array" ref="O13:O16">MMULT(D13:G16,J12:J15)</f>
        <v>2.4338613352152461</v>
      </c>
      <c r="R13" s="1">
        <f>O13/J12</f>
        <v>4.3777471778519033</v>
      </c>
      <c r="T13" s="1">
        <f>AVERAGE(R13:R16)</f>
        <v>4.3449403144397785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0.2</v>
      </c>
      <c r="E14" s="2">
        <v>1</v>
      </c>
      <c r="F14" s="2">
        <v>3</v>
      </c>
      <c r="G14" s="2">
        <v>2</v>
      </c>
      <c r="I14" s="1">
        <f t="shared" si="3"/>
        <v>0.63894310424627243</v>
      </c>
      <c r="J14" s="8">
        <f t="shared" si="4"/>
        <v>0.12763492559650227</v>
      </c>
      <c r="K14" s="9">
        <f t="shared" si="5"/>
        <v>0.1</v>
      </c>
      <c r="L14" s="20">
        <f t="shared" si="6"/>
        <v>3</v>
      </c>
      <c r="N14" t="s">
        <v>5</v>
      </c>
      <c r="O14" s="4">
        <v>0.91782795530873706</v>
      </c>
      <c r="Q14" t="s">
        <v>6</v>
      </c>
      <c r="R14" s="1">
        <f>O14/J13</f>
        <v>4.3899404365171932</v>
      </c>
      <c r="V14" s="1">
        <f>(T13-4)/(4-1)</f>
        <v>0.11498010481325949</v>
      </c>
      <c r="X14" s="1">
        <f>V14/0.9</f>
        <v>0.12775567201473276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0.10732775139527335</v>
      </c>
      <c r="K15" s="9">
        <f t="shared" si="5"/>
        <v>0.1</v>
      </c>
      <c r="L15" s="20">
        <f t="shared" si="6"/>
        <v>3</v>
      </c>
      <c r="O15" s="4">
        <v>0.5509726977981716</v>
      </c>
      <c r="R15" s="1">
        <f>O15/J14</f>
        <v>4.3167862967224586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5.0060208932638899</v>
      </c>
      <c r="J16" s="1"/>
      <c r="O16" s="4">
        <v>0.46100353251439896</v>
      </c>
      <c r="R16" s="1">
        <f>O16/J15</f>
        <v>4.2952873466675578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3.1291346445318982</v>
      </c>
      <c r="J21" s="8">
        <f>I21/I$26</f>
        <v>0.48281215732395516</v>
      </c>
      <c r="K21" s="9">
        <f>ROUND(J21,1)</f>
        <v>0.5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5</v>
      </c>
      <c r="E22" s="2">
        <v>5</v>
      </c>
      <c r="F22" s="2">
        <v>4</v>
      </c>
      <c r="G22" s="2">
        <v>3</v>
      </c>
      <c r="I22" s="1">
        <f t="shared" ref="I22:I25" si="7">GEOMEAN(C23:G23)</f>
        <v>1.4011310323534027</v>
      </c>
      <c r="J22" s="8">
        <f t="shared" ref="J22:J25" si="8">I22/I$26</f>
        <v>0.2161885547514639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0.2</v>
      </c>
      <c r="D23" s="2">
        <v>1</v>
      </c>
      <c r="E23" s="2">
        <v>3</v>
      </c>
      <c r="F23" s="2">
        <v>3</v>
      </c>
      <c r="G23" s="2">
        <v>3</v>
      </c>
      <c r="I23" s="1">
        <f t="shared" si="7"/>
        <v>0.88186020622172046</v>
      </c>
      <c r="J23" s="8">
        <f t="shared" si="8"/>
        <v>0.13606727641716745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2.8467133977444994</v>
      </c>
      <c r="R23" s="1">
        <f>O23/J21</f>
        <v>5.8961096040388732</v>
      </c>
      <c r="T23" s="1">
        <f>AVERAGE(R23:R27)</f>
        <v>5.7415222380659383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0.2</v>
      </c>
      <c r="D24" s="2">
        <f>1/E23</f>
        <v>0.33333333333333331</v>
      </c>
      <c r="E24" s="2">
        <v>1</v>
      </c>
      <c r="F24" s="2">
        <v>2</v>
      </c>
      <c r="G24" s="2">
        <v>4</v>
      </c>
      <c r="I24" s="1">
        <f t="shared" si="7"/>
        <v>0.69882711877157921</v>
      </c>
      <c r="J24" s="8">
        <f t="shared" si="8"/>
        <v>0.10782605005514666</v>
      </c>
      <c r="K24" s="9">
        <f t="shared" si="9"/>
        <v>0.1</v>
      </c>
      <c r="L24" s="20">
        <f t="shared" si="10"/>
        <v>3</v>
      </c>
      <c r="N24" t="s">
        <v>5</v>
      </c>
      <c r="O24" s="1">
        <v>1.2157488499899982</v>
      </c>
      <c r="Q24" t="s">
        <v>6</v>
      </c>
      <c r="R24" s="1">
        <f>O24/J22</f>
        <v>5.6235578770007288</v>
      </c>
      <c r="V24" s="1">
        <f>(T23-5)/(5-1)</f>
        <v>0.18538055951648458</v>
      </c>
      <c r="X24" s="1">
        <f>V24/1.12</f>
        <v>0.16551835671114692</v>
      </c>
    </row>
    <row r="25" spans="1:24" x14ac:dyDescent="0.2">
      <c r="B25" s="22" t="s">
        <v>22</v>
      </c>
      <c r="C25" s="2">
        <f>1/F22</f>
        <v>0.25</v>
      </c>
      <c r="D25" s="2">
        <f>1/F23</f>
        <v>0.33333333333333331</v>
      </c>
      <c r="E25" s="2">
        <f>1/F24</f>
        <v>0.5</v>
      </c>
      <c r="F25" s="2">
        <v>1</v>
      </c>
      <c r="G25" s="2">
        <v>4</v>
      </c>
      <c r="I25" s="1">
        <f t="shared" si="7"/>
        <v>0.3701071724871533</v>
      </c>
      <c r="J25" s="8">
        <f t="shared" si="8"/>
        <v>5.7105961452266964E-2</v>
      </c>
      <c r="K25" s="9">
        <f t="shared" si="9"/>
        <v>0.1</v>
      </c>
      <c r="L25" s="20">
        <f t="shared" si="10"/>
        <v>3</v>
      </c>
      <c r="O25" s="1">
        <v>0.74876850538514095</v>
      </c>
      <c r="R25" s="1">
        <f>O25/J23</f>
        <v>5.5029285887188495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0.33333333333333331</v>
      </c>
      <c r="E26" s="2">
        <f>1/G24</f>
        <v>0.25</v>
      </c>
      <c r="F26" s="2">
        <f>1/G24</f>
        <v>0.25</v>
      </c>
      <c r="G26" s="2">
        <v>1</v>
      </c>
      <c r="H26" t="s">
        <v>30</v>
      </c>
      <c r="I26" s="1">
        <f>SUM(I21:I25)</f>
        <v>6.4810601743657532</v>
      </c>
      <c r="J26" s="1"/>
      <c r="O26" s="1">
        <v>0.59704942498760838</v>
      </c>
      <c r="R26" s="1">
        <f>O26/J24</f>
        <v>5.537153820271195</v>
      </c>
    </row>
    <row r="27" spans="1:24" x14ac:dyDescent="0.2">
      <c r="B27" s="23"/>
      <c r="O27" s="1">
        <v>0.35107953042881856</v>
      </c>
      <c r="R27" s="5">
        <f>O27/J25</f>
        <v>6.1478613003000513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2.7019200770412271</v>
      </c>
      <c r="J34" s="8">
        <f>I34/I$39</f>
        <v>0.42714110721430498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3</v>
      </c>
      <c r="E35" s="2">
        <v>3</v>
      </c>
      <c r="F35" s="2">
        <v>4</v>
      </c>
      <c r="G35" s="2">
        <v>4</v>
      </c>
      <c r="I35" s="1">
        <f t="shared" ref="I35:I38" si="11">GEOMEAN(C36:G36)</f>
        <v>1.8205642030260802</v>
      </c>
      <c r="J35" s="8">
        <f t="shared" ref="J35:J38" si="12">I35/I$39</f>
        <v>0.28780933086919847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0.33333333333333331</v>
      </c>
      <c r="D36" s="2">
        <v>1</v>
      </c>
      <c r="E36" s="2">
        <v>5</v>
      </c>
      <c r="F36" s="2">
        <v>4</v>
      </c>
      <c r="G36" s="2">
        <v>3</v>
      </c>
      <c r="I36" s="1">
        <f t="shared" si="11"/>
        <v>0.76770389927475491</v>
      </c>
      <c r="J36" s="8">
        <f t="shared" si="12"/>
        <v>0.12136476438934821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2.3094025830985379</v>
      </c>
      <c r="R36" s="1">
        <f>O36/J34</f>
        <v>5.4066502710540236</v>
      </c>
      <c r="T36" s="1">
        <f>AVERAGE(R36:R40)</f>
        <v>5.3710701164620467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</v>
      </c>
      <c r="E37" s="2">
        <v>1</v>
      </c>
      <c r="F37" s="2">
        <v>2</v>
      </c>
      <c r="G37" s="2">
        <v>2</v>
      </c>
      <c r="I37" s="1">
        <f t="shared" si="11"/>
        <v>0.57434917749851755</v>
      </c>
      <c r="J37" s="8">
        <f t="shared" si="12"/>
        <v>9.0797705560925382E-2</v>
      </c>
      <c r="K37" s="9">
        <f t="shared" si="13"/>
        <v>0.1</v>
      </c>
      <c r="L37" s="20">
        <f t="shared" si="14"/>
        <v>3</v>
      </c>
      <c r="N37" t="s">
        <v>5</v>
      </c>
      <c r="O37" s="1">
        <v>1.6188656200297444</v>
      </c>
      <c r="Q37" t="s">
        <v>6</v>
      </c>
      <c r="R37" s="1">
        <f>O37/J35</f>
        <v>5.6247850448096655</v>
      </c>
      <c r="V37" s="1">
        <f>(T36-5)/(5-1)</f>
        <v>9.2767529115511671E-2</v>
      </c>
      <c r="X37" s="1">
        <f>V37/1.12</f>
        <v>8.2828150995992555E-2</v>
      </c>
    </row>
    <row r="38" spans="1:24" x14ac:dyDescent="0.2">
      <c r="B38" s="22" t="s">
        <v>28</v>
      </c>
      <c r="C38" s="2">
        <f>1/F35</f>
        <v>0.25</v>
      </c>
      <c r="D38" s="2">
        <f>1/F36</f>
        <v>0.25</v>
      </c>
      <c r="E38" s="2">
        <f>1/F37</f>
        <v>0.5</v>
      </c>
      <c r="F38" s="2">
        <v>1</v>
      </c>
      <c r="G38" s="2">
        <v>2</v>
      </c>
      <c r="I38" s="1">
        <f t="shared" si="11"/>
        <v>0.46105395574086389</v>
      </c>
      <c r="J38" s="8">
        <f t="shared" si="12"/>
        <v>7.2887091966222825E-2</v>
      </c>
      <c r="K38" s="9">
        <f t="shared" si="13"/>
        <v>0.1</v>
      </c>
      <c r="L38" s="20">
        <f t="shared" si="14"/>
        <v>3</v>
      </c>
      <c r="O38" s="1">
        <v>0.64867659468891925</v>
      </c>
      <c r="R38" s="1">
        <f>O38/J36</f>
        <v>5.3448511019879792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0.5</v>
      </c>
      <c r="F39" s="2">
        <f>1/G38</f>
        <v>0.5</v>
      </c>
      <c r="G39" s="2">
        <v>1</v>
      </c>
      <c r="H39" t="s">
        <v>30</v>
      </c>
      <c r="I39" s="1">
        <f>SUM(I34:I38)</f>
        <v>6.3255913125814445</v>
      </c>
      <c r="J39" s="1"/>
      <c r="O39" s="1">
        <v>0.475991881208921</v>
      </c>
      <c r="R39" s="1">
        <f>O39/J37</f>
        <v>5.2423338042339607</v>
      </c>
    </row>
    <row r="40" spans="1:24" x14ac:dyDescent="0.2">
      <c r="O40" s="1">
        <v>0.38169004736800199</v>
      </c>
      <c r="R40" s="5">
        <f>O40/J38</f>
        <v>5.2367303602246054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3</v>
      </c>
      <c r="E51" s="22" t="s">
        <v>22</v>
      </c>
    </row>
    <row r="52" spans="2:5" x14ac:dyDescent="0.2">
      <c r="B52" s="27"/>
      <c r="C52" s="27"/>
      <c r="D52" s="21">
        <f t="shared" si="16"/>
        <v>3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88EA-92B0-A346-A807-507A6EC150A5}">
  <sheetPr>
    <tabColor theme="9" tint="0.59999389629810485"/>
  </sheetPr>
  <dimension ref="A2:X57"/>
  <sheetViews>
    <sheetView topLeftCell="A30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1.5874010519681994</v>
      </c>
      <c r="J3" s="8">
        <f>I3/I$6</f>
        <v>0.45793397854795798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1</v>
      </c>
      <c r="F4" s="2">
        <v>4</v>
      </c>
      <c r="I4" s="1">
        <f t="shared" ref="I4:I5" si="0">GEOMEAN(D5:F5)</f>
        <v>1.4422495703074083</v>
      </c>
      <c r="J4" s="8">
        <f t="shared" ref="J4:J5" si="1">I4/I$6</f>
        <v>0.41606063128852289</v>
      </c>
      <c r="K4" s="9">
        <f t="shared" ref="K4:K5" si="2">ROUND(J4,1)</f>
        <v>0.4</v>
      </c>
      <c r="L4" s="20">
        <f>RANK(K4,K$3:K$5,0)</f>
        <v>2</v>
      </c>
      <c r="O4" s="1" cm="1">
        <f t="array" ref="O4:O6">MMULT(D4:F6,J3:J5)</f>
        <v>1.3780161704905574</v>
      </c>
      <c r="R4" s="1">
        <f>O4/J3</f>
        <v>3.0092027127142784</v>
      </c>
      <c r="T4" s="1">
        <f>AVERAGE(R4:R6)</f>
        <v>3.0092027127142784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1</v>
      </c>
      <c r="E5" s="2">
        <v>1</v>
      </c>
      <c r="F5" s="2">
        <v>3</v>
      </c>
      <c r="I5" s="1">
        <f t="shared" si="0"/>
        <v>0.43679023236814946</v>
      </c>
      <c r="J5" s="8">
        <f t="shared" si="1"/>
        <v>0.12600539016351917</v>
      </c>
      <c r="K5" s="9">
        <f t="shared" si="2"/>
        <v>0.1</v>
      </c>
      <c r="L5" s="20">
        <f>RANK(K5,K$3:K$5,0)</f>
        <v>3</v>
      </c>
      <c r="N5" t="s">
        <v>5</v>
      </c>
      <c r="O5" s="1">
        <v>1.2520107803270384</v>
      </c>
      <c r="Q5" t="s">
        <v>6</v>
      </c>
      <c r="R5" s="1">
        <f>O5/J4</f>
        <v>3.0092027127142789</v>
      </c>
      <c r="V5" s="1">
        <f>(T4-3)/(3-1)</f>
        <v>4.601356357139208E-3</v>
      </c>
      <c r="X5" s="1">
        <f>V5/0.58</f>
        <v>7.9333730295503592E-3</v>
      </c>
    </row>
    <row r="6" spans="1:24" x14ac:dyDescent="0.2">
      <c r="C6" s="2" t="s">
        <v>4</v>
      </c>
      <c r="D6" s="2">
        <f>1/F4</f>
        <v>0.25</v>
      </c>
      <c r="E6" s="2">
        <f>1/F5</f>
        <v>0.33333333333333331</v>
      </c>
      <c r="F6" s="2">
        <v>1</v>
      </c>
      <c r="I6" s="1">
        <f>SUM(I3:I5)</f>
        <v>3.4664408546437571</v>
      </c>
      <c r="J6" s="1"/>
      <c r="K6" s="1"/>
      <c r="L6" s="1"/>
      <c r="O6" s="1">
        <v>0.37917576189668289</v>
      </c>
      <c r="R6" s="1">
        <f>O6/J5</f>
        <v>3.009202712714278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0.43146761749453583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1.681792830507429</v>
      </c>
      <c r="J13" s="8">
        <f t="shared" ref="J13:J15" si="4">I13/I$16</f>
        <v>0.34313356660426259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1.7573253705494327</v>
      </c>
      <c r="R13" s="1">
        <f>O13/J12</f>
        <v>4.0729021119914934</v>
      </c>
      <c r="T13" s="1">
        <f>AVERAGE(R13:R16)</f>
        <v>4.0471769674435931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2</v>
      </c>
      <c r="G14" s="2">
        <v>4</v>
      </c>
      <c r="I14" s="1">
        <f t="shared" si="3"/>
        <v>0.70710678118654757</v>
      </c>
      <c r="J14" s="8">
        <f t="shared" si="4"/>
        <v>0.14426989305537305</v>
      </c>
      <c r="K14" s="9">
        <f t="shared" si="5"/>
        <v>0.1</v>
      </c>
      <c r="L14" s="20">
        <f t="shared" si="6"/>
        <v>3</v>
      </c>
      <c r="N14" t="s">
        <v>5</v>
      </c>
      <c r="O14" s="4">
        <v>1.3876566615928581</v>
      </c>
      <c r="Q14" t="s">
        <v>6</v>
      </c>
      <c r="R14" s="1">
        <f>O14/J13</f>
        <v>4.044071453939825</v>
      </c>
      <c r="V14" s="1">
        <f>(T13-4)/(4-1)</f>
        <v>1.5725655814531041E-2</v>
      </c>
      <c r="X14" s="1">
        <f>V14/0.9</f>
        <v>1.7472950905034489E-2</v>
      </c>
    </row>
    <row r="15" spans="1:24" x14ac:dyDescent="0.2">
      <c r="C15" s="2" t="s">
        <v>16</v>
      </c>
      <c r="D15" s="2">
        <f>1/F13</f>
        <v>0.25</v>
      </c>
      <c r="E15" s="2">
        <f>1/F14</f>
        <v>0.5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8.1128922845828413E-2</v>
      </c>
      <c r="K15" s="9">
        <f t="shared" si="5"/>
        <v>0.1</v>
      </c>
      <c r="L15" s="20">
        <f t="shared" si="6"/>
        <v>3</v>
      </c>
      <c r="O15" s="4">
        <v>0.58596142642279514</v>
      </c>
      <c r="R15" s="1">
        <f>O15/J14</f>
        <v>4.0615641559940299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4.9012775029586306</v>
      </c>
      <c r="J16" s="1"/>
      <c r="O16" s="4">
        <v>0.32534078452348775</v>
      </c>
      <c r="R16" s="1">
        <f>O16/J15</f>
        <v>4.0101701478490233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0.28882041737288239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2</v>
      </c>
      <c r="G22" s="2">
        <v>4</v>
      </c>
      <c r="I22" s="1">
        <f t="shared" ref="I22:I25" si="7">GEOMEAN(C23:G23)</f>
        <v>1.9036539387158786</v>
      </c>
      <c r="J22" s="8">
        <f t="shared" ref="J22:J25" si="8">I22/I$26</f>
        <v>0.31578529053597792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5</v>
      </c>
      <c r="I23" s="1">
        <f t="shared" si="7"/>
        <v>1.3797296614612149</v>
      </c>
      <c r="J23" s="8">
        <f t="shared" si="8"/>
        <v>0.22887475666902943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1.5014196236969701</v>
      </c>
      <c r="R23" s="1">
        <f>O23/J21</f>
        <v>5.1984538951709851</v>
      </c>
      <c r="T23" s="1">
        <f>AVERAGE(R23:R27)</f>
        <v>5.2007375086249095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2</v>
      </c>
      <c r="G24" s="2">
        <v>5</v>
      </c>
      <c r="I24" s="1">
        <f t="shared" si="7"/>
        <v>0.68425542891863167</v>
      </c>
      <c r="J24" s="8">
        <f t="shared" si="8"/>
        <v>0.11350686961919501</v>
      </c>
      <c r="K24" s="9">
        <f t="shared" si="9"/>
        <v>0.1</v>
      </c>
      <c r="L24" s="20">
        <f t="shared" si="10"/>
        <v>4</v>
      </c>
      <c r="N24" t="s">
        <v>5</v>
      </c>
      <c r="O24" s="1">
        <v>1.6660781416884409</v>
      </c>
      <c r="Q24" t="s">
        <v>6</v>
      </c>
      <c r="R24" s="1">
        <f>O24/J22</f>
        <v>5.2759840043867463</v>
      </c>
      <c r="V24" s="1">
        <f>(T23-5)/(5-1)</f>
        <v>5.0184377156227367E-2</v>
      </c>
      <c r="X24" s="1">
        <f>V24/1.12</f>
        <v>4.4807479603774431E-2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3</v>
      </c>
      <c r="I25" s="1">
        <f t="shared" si="7"/>
        <v>0.31957717183806089</v>
      </c>
      <c r="J25" s="8">
        <f t="shared" si="8"/>
        <v>5.3012665802915256E-2</v>
      </c>
      <c r="K25" s="9">
        <f t="shared" si="9"/>
        <v>0.1</v>
      </c>
      <c r="L25" s="20">
        <f t="shared" si="10"/>
        <v>4</v>
      </c>
      <c r="O25" s="1">
        <v>1.1811473241444148</v>
      </c>
      <c r="R25" s="1">
        <f>O25/J23</f>
        <v>5.1606710208432682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0.33333333333333331</v>
      </c>
      <c r="G26" s="2">
        <v>1</v>
      </c>
      <c r="H26" t="s">
        <v>30</v>
      </c>
      <c r="I26" s="1">
        <f>SUM(I21:I25)</f>
        <v>6.0283173275260342</v>
      </c>
      <c r="J26" s="1"/>
      <c r="O26" s="1">
        <v>0.59454951215609231</v>
      </c>
      <c r="R26" s="1">
        <f>O26/J24</f>
        <v>5.2380046613103737</v>
      </c>
    </row>
    <row r="27" spans="1:24" x14ac:dyDescent="0.2">
      <c r="B27" s="23"/>
      <c r="O27" s="1">
        <v>0.27198540279353567</v>
      </c>
      <c r="R27" s="5">
        <f>O27/J25</f>
        <v>5.1305739614131749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2.0476725110792193</v>
      </c>
      <c r="J34" s="8">
        <f>I34/I$39</f>
        <v>0.3523007550440832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2</v>
      </c>
      <c r="F35" s="2">
        <v>3</v>
      </c>
      <c r="G35" s="2">
        <v>3</v>
      </c>
      <c r="I35" s="1">
        <f t="shared" ref="I35:I38" si="11">GEOMEAN(C36:G36)</f>
        <v>1.1486983549970351</v>
      </c>
      <c r="J35" s="8">
        <f t="shared" ref="J35:J38" si="12">I35/I$39</f>
        <v>0.19763282243314514</v>
      </c>
      <c r="K35" s="9">
        <f t="shared" ref="K35:K38" si="13">ROUND(J35,1)</f>
        <v>0.2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1</v>
      </c>
      <c r="F36" s="2">
        <v>2</v>
      </c>
      <c r="G36" s="2">
        <v>2</v>
      </c>
      <c r="I36" s="1">
        <f t="shared" si="11"/>
        <v>1.515716566510398</v>
      </c>
      <c r="J36" s="8">
        <f t="shared" si="12"/>
        <v>0.26077807262890967</v>
      </c>
      <c r="K36" s="9">
        <f t="shared" si="13"/>
        <v>0.3</v>
      </c>
      <c r="L36" s="20">
        <f t="shared" si="14"/>
        <v>2</v>
      </c>
      <c r="O36" s="1" cm="1">
        <f t="array" ref="O36:O40">MMULT(C35:G39,J34:J38)</f>
        <v>1.8369875948497789</v>
      </c>
      <c r="R36" s="1">
        <f>O36/J34</f>
        <v>5.2142596021967584</v>
      </c>
      <c r="T36" s="1">
        <f>AVERAGE(R36:R40)</f>
        <v>5.365305516026746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0.5</v>
      </c>
      <c r="D37" s="2">
        <f>1/E36</f>
        <v>1</v>
      </c>
      <c r="E37" s="2">
        <v>1</v>
      </c>
      <c r="F37" s="2">
        <v>4</v>
      </c>
      <c r="G37" s="2">
        <v>4</v>
      </c>
      <c r="I37" s="1">
        <f t="shared" si="11"/>
        <v>0.69882711877157921</v>
      </c>
      <c r="J37" s="8">
        <f t="shared" si="12"/>
        <v>0.12023276195603712</v>
      </c>
      <c r="K37" s="9">
        <f t="shared" si="13"/>
        <v>0.1</v>
      </c>
      <c r="L37" s="20">
        <f t="shared" si="14"/>
        <v>4</v>
      </c>
      <c r="N37" t="s">
        <v>5</v>
      </c>
      <c r="O37" s="1">
        <v>1.0131379723718206</v>
      </c>
      <c r="Q37" t="s">
        <v>6</v>
      </c>
      <c r="R37" s="1">
        <f>O37/J35</f>
        <v>5.1263649423138862</v>
      </c>
      <c r="V37" s="1">
        <f>(T36-5)/(5-1)</f>
        <v>9.1326379006686498E-2</v>
      </c>
      <c r="X37" s="1">
        <f>V37/1.12</f>
        <v>8.1541409827398645E-2</v>
      </c>
    </row>
    <row r="38" spans="1:24" x14ac:dyDescent="0.2">
      <c r="B38" s="22" t="s">
        <v>28</v>
      </c>
      <c r="C38" s="2">
        <f>1/F35</f>
        <v>0.33333333333333331</v>
      </c>
      <c r="D38" s="2">
        <f>1/F36</f>
        <v>0.5</v>
      </c>
      <c r="E38" s="2">
        <f>1/F37</f>
        <v>0.25</v>
      </c>
      <c r="F38" s="2">
        <v>1</v>
      </c>
      <c r="G38" s="2">
        <v>4</v>
      </c>
      <c r="I38" s="1">
        <f t="shared" si="11"/>
        <v>0.40137078088011535</v>
      </c>
      <c r="J38" s="8">
        <f t="shared" si="12"/>
        <v>6.9055587937824972E-2</v>
      </c>
      <c r="K38" s="9">
        <f t="shared" si="13"/>
        <v>0.1</v>
      </c>
      <c r="L38" s="20">
        <f t="shared" si="14"/>
        <v>4</v>
      </c>
      <c r="O38" s="1">
        <v>1.3917146721595446</v>
      </c>
      <c r="R38" s="1">
        <f>O38/J36</f>
        <v>5.336777966527773</v>
      </c>
    </row>
    <row r="39" spans="1:24" x14ac:dyDescent="0.2">
      <c r="B39" s="22" t="s">
        <v>29</v>
      </c>
      <c r="C39" s="2">
        <f>1/G35</f>
        <v>0.33333333333333331</v>
      </c>
      <c r="D39" s="2">
        <f>1/G36</f>
        <v>0.5</v>
      </c>
      <c r="E39" s="2">
        <f>1/G37</f>
        <v>0.25</v>
      </c>
      <c r="F39" s="2">
        <f>1/G38</f>
        <v>0.25</v>
      </c>
      <c r="G39" s="2">
        <v>1</v>
      </c>
      <c r="H39" t="s">
        <v>30</v>
      </c>
      <c r="I39" s="1">
        <f>SUM(I34:I38)</f>
        <v>5.8122853322383463</v>
      </c>
      <c r="J39" s="1"/>
      <c r="O39" s="1">
        <v>0.67789962809583137</v>
      </c>
      <c r="R39" s="1">
        <f>O39/J37</f>
        <v>5.638227194212706</v>
      </c>
    </row>
    <row r="40" spans="1:24" x14ac:dyDescent="0.2">
      <c r="O40" s="1">
        <v>0.3805582928153286</v>
      </c>
      <c r="R40" s="5">
        <f>O40/J38</f>
        <v>5.5108978748826063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57D-4874-3E45-81BE-994B24E5912C}">
  <sheetPr>
    <tabColor theme="9" tint="0.59999389629810485"/>
  </sheetPr>
  <dimension ref="A2:X57"/>
  <sheetViews>
    <sheetView topLeftCell="C3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2.0800838230519041</v>
      </c>
      <c r="J3" s="8">
        <f>I3/I$6</f>
        <v>0.59363368526030014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3</v>
      </c>
      <c r="F4" s="2">
        <v>3</v>
      </c>
      <c r="I4" s="1">
        <f t="shared" ref="I4:I5" si="0">GEOMEAN(D5:F5)</f>
        <v>0.87358046473629891</v>
      </c>
      <c r="J4" s="8">
        <f t="shared" ref="J4:J5" si="1">I4/I$6</f>
        <v>0.24931052532870668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1.8127326294793999</v>
      </c>
      <c r="R4" s="1">
        <f>O4/J3</f>
        <v>3.0536215758789731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0.33333333333333331</v>
      </c>
      <c r="E5" s="2">
        <v>1</v>
      </c>
      <c r="F5" s="2">
        <v>2</v>
      </c>
      <c r="I5" s="1">
        <f t="shared" si="0"/>
        <v>0.55032120814910446</v>
      </c>
      <c r="J5" s="8">
        <f t="shared" si="1"/>
        <v>0.15705578941099324</v>
      </c>
      <c r="K5" s="9">
        <f t="shared" si="2"/>
        <v>0.2</v>
      </c>
      <c r="L5" s="20">
        <f>RANK(K5,K$3:K$5,0)</f>
        <v>2</v>
      </c>
      <c r="N5" t="s">
        <v>5</v>
      </c>
      <c r="O5" s="1">
        <v>0.76129999923745983</v>
      </c>
      <c r="Q5" t="s">
        <v>6</v>
      </c>
      <c r="R5" s="1">
        <f>O5/J4</f>
        <v>3.0536215758789726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0.5</v>
      </c>
      <c r="F6" s="2">
        <v>1</v>
      </c>
      <c r="I6" s="1">
        <f>SUM(I3:I5)</f>
        <v>3.5039854959373073</v>
      </c>
      <c r="J6" s="1"/>
      <c r="K6" s="1"/>
      <c r="L6" s="1"/>
      <c r="O6" s="1">
        <v>0.47958894716211325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0.42189118584248025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1.8612097182041991</v>
      </c>
      <c r="J13" s="8">
        <f t="shared" ref="J13:J15" si="4">I13/I$16</f>
        <v>0.37131138430964961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1.6997205544648661</v>
      </c>
      <c r="R13" s="1">
        <f>O13/J12</f>
        <v>4.0288126690076993</v>
      </c>
      <c r="T13" s="1">
        <f>AVERAGE(R13:R16)</f>
        <v>4.0324595265296388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3</v>
      </c>
      <c r="G14" s="2">
        <v>4</v>
      </c>
      <c r="I14" s="1">
        <f t="shared" si="3"/>
        <v>0.63894310424627243</v>
      </c>
      <c r="J14" s="8">
        <f t="shared" si="4"/>
        <v>0.1274691649266142</v>
      </c>
      <c r="K14" s="9">
        <f t="shared" si="5"/>
        <v>0.1</v>
      </c>
      <c r="L14" s="20">
        <f t="shared" si="6"/>
        <v>3</v>
      </c>
      <c r="N14" t="s">
        <v>5</v>
      </c>
      <c r="O14" s="4">
        <v>1.4929231246169961</v>
      </c>
      <c r="Q14" t="s">
        <v>6</v>
      </c>
      <c r="R14" s="1">
        <f>O14/J13</f>
        <v>4.0206769512135265</v>
      </c>
      <c r="V14" s="1">
        <f>(T13-4)/(4-1)</f>
        <v>1.0819842176546265E-2</v>
      </c>
      <c r="X14" s="1">
        <f>V14/0.9</f>
        <v>1.2022046862829183E-2</v>
      </c>
    </row>
    <row r="15" spans="1:24" x14ac:dyDescent="0.2">
      <c r="C15" s="2" t="s">
        <v>16</v>
      </c>
      <c r="D15" s="2">
        <f>1/F13</f>
        <v>0.25</v>
      </c>
      <c r="E15" s="2">
        <f>1/F14</f>
        <v>0.33333333333333331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7.9328264921255887E-2</v>
      </c>
      <c r="K15" s="9">
        <f t="shared" si="5"/>
        <v>0.1</v>
      </c>
      <c r="L15" s="20">
        <f t="shared" si="6"/>
        <v>3</v>
      </c>
      <c r="O15" s="4">
        <v>0.5153689526662959</v>
      </c>
      <c r="R15" s="1">
        <f>O15/J14</f>
        <v>4.0430872279033219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5.0125307137151252</v>
      </c>
      <c r="J16" s="1"/>
      <c r="O16" s="4">
        <v>0.32026893063047146</v>
      </c>
      <c r="R16" s="1">
        <f>O16/J15</f>
        <v>4.0372612579940075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0.31117329325649401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3</v>
      </c>
      <c r="F22" s="2">
        <v>2</v>
      </c>
      <c r="G22" s="2">
        <v>4</v>
      </c>
      <c r="I22" s="1">
        <f t="shared" ref="I22:I25" si="7">GEOMEAN(C23:G23)</f>
        <v>1.9036539387158786</v>
      </c>
      <c r="J22" s="8">
        <f t="shared" ref="J22:J25" si="8">I22/I$26</f>
        <v>0.31372423543577627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5</v>
      </c>
      <c r="I23" s="1">
        <f t="shared" si="7"/>
        <v>1.2722596365393921</v>
      </c>
      <c r="J23" s="8">
        <f t="shared" si="8"/>
        <v>0.2096697690854257</v>
      </c>
      <c r="K23" s="9">
        <f t="shared" si="9"/>
        <v>0.2</v>
      </c>
      <c r="L23" s="20">
        <f t="shared" si="10"/>
        <v>3</v>
      </c>
      <c r="O23" s="1" cm="1">
        <f t="array" ref="O23:O27">MMULT(C22:G26,J21:J25)</f>
        <v>1.6901055700058412</v>
      </c>
      <c r="R23" s="1">
        <f>O23/J21</f>
        <v>5.4313966096464465</v>
      </c>
      <c r="T23" s="1">
        <f>AVERAGE(R23:R27)</f>
        <v>5.2992154544460091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0.33333333333333331</v>
      </c>
      <c r="D24" s="2">
        <f>1/E23</f>
        <v>1</v>
      </c>
      <c r="E24" s="2">
        <v>1</v>
      </c>
      <c r="F24" s="2">
        <v>2</v>
      </c>
      <c r="G24" s="2">
        <v>5</v>
      </c>
      <c r="I24" s="1">
        <f t="shared" si="7"/>
        <v>0.68425542891863167</v>
      </c>
      <c r="J24" s="8">
        <f t="shared" si="8"/>
        <v>0.11276603741596131</v>
      </c>
      <c r="K24" s="9">
        <f t="shared" si="9"/>
        <v>0.1</v>
      </c>
      <c r="L24" s="20">
        <f t="shared" si="10"/>
        <v>4</v>
      </c>
      <c r="N24" t="s">
        <v>5</v>
      </c>
      <c r="O24" s="1">
        <v>1.6617308088892164</v>
      </c>
      <c r="Q24" t="s">
        <v>6</v>
      </c>
      <c r="R24" s="1">
        <f>O24/J22</f>
        <v>5.2967881380952351</v>
      </c>
      <c r="V24" s="1">
        <f>(T23-5)/(5-1)</f>
        <v>7.4803863611502264E-2</v>
      </c>
      <c r="X24" s="1">
        <f>V24/1.12</f>
        <v>6.6789163938841295E-2</v>
      </c>
    </row>
    <row r="25" spans="1:24" x14ac:dyDescent="0.2">
      <c r="B25" s="22" t="s">
        <v>22</v>
      </c>
      <c r="C25" s="2">
        <f>1/F22</f>
        <v>0.5</v>
      </c>
      <c r="D25" s="2">
        <f>1/F23</f>
        <v>0.2</v>
      </c>
      <c r="E25" s="2">
        <f>1/F24</f>
        <v>0.5</v>
      </c>
      <c r="F25" s="2">
        <v>1</v>
      </c>
      <c r="G25" s="2">
        <v>3</v>
      </c>
      <c r="I25" s="1">
        <f t="shared" si="7"/>
        <v>0.31957717183806089</v>
      </c>
      <c r="J25" s="8">
        <f t="shared" si="8"/>
        <v>5.2666664806342765E-2</v>
      </c>
      <c r="K25" s="9">
        <f t="shared" si="9"/>
        <v>0.1</v>
      </c>
      <c r="L25" s="20">
        <f t="shared" si="10"/>
        <v>4</v>
      </c>
      <c r="O25" s="1">
        <v>1.1159838344703363</v>
      </c>
      <c r="R25" s="1">
        <f>O25/J23</f>
        <v>5.3225786403935578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0.2</v>
      </c>
      <c r="F26" s="2">
        <f>1/G25</f>
        <v>0.33333333333333331</v>
      </c>
      <c r="G26" s="2">
        <v>1</v>
      </c>
      <c r="H26" t="s">
        <v>30</v>
      </c>
      <c r="I26" s="1">
        <f>SUM(I21:I25)</f>
        <v>6.0679211986017672</v>
      </c>
      <c r="J26" s="1"/>
      <c r="O26" s="1">
        <v>0.59393241009310471</v>
      </c>
      <c r="R26" s="1">
        <f>O26/J24</f>
        <v>5.2669440525098867</v>
      </c>
    </row>
    <row r="27" spans="1:24" x14ac:dyDescent="0.2">
      <c r="B27" s="23"/>
      <c r="O27" s="1">
        <v>0.27272746816336041</v>
      </c>
      <c r="R27" s="5">
        <f>O27/J25</f>
        <v>5.1783698315849156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2.4914618792310348</v>
      </c>
      <c r="J34" s="8">
        <f>I34/I$39</f>
        <v>0.39556397189937964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3</v>
      </c>
      <c r="F35" s="2">
        <v>4</v>
      </c>
      <c r="G35" s="2">
        <v>4</v>
      </c>
      <c r="I35" s="1">
        <f t="shared" ref="I35:I38" si="11">GEOMEAN(C36:G36)</f>
        <v>1.3509600385206135</v>
      </c>
      <c r="J35" s="8">
        <f t="shared" ref="J35:J38" si="12">I35/I$39</f>
        <v>0.21448898061385846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1</v>
      </c>
      <c r="F36" s="2">
        <v>3</v>
      </c>
      <c r="G36" s="2">
        <v>3</v>
      </c>
      <c r="I36" s="1">
        <f t="shared" si="11"/>
        <v>1.5281421358157987</v>
      </c>
      <c r="J36" s="8">
        <f t="shared" si="12"/>
        <v>0.24261979599570063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2.1417103270784432</v>
      </c>
      <c r="R36" s="1">
        <f>O36/J34</f>
        <v>5.4143210181518606</v>
      </c>
      <c r="T36" s="1">
        <f>AVERAGE(R36:R40)</f>
        <v>5.5160161530788798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1</v>
      </c>
      <c r="E37" s="2">
        <v>1</v>
      </c>
      <c r="F37" s="2">
        <v>5</v>
      </c>
      <c r="G37" s="2">
        <v>5</v>
      </c>
      <c r="I37" s="1">
        <f t="shared" si="11"/>
        <v>0.60836434189320576</v>
      </c>
      <c r="J37" s="8">
        <f t="shared" si="12"/>
        <v>9.6588680504115107E-2</v>
      </c>
      <c r="K37" s="9">
        <f t="shared" si="13"/>
        <v>0.1</v>
      </c>
      <c r="L37" s="20">
        <f t="shared" si="14"/>
        <v>4</v>
      </c>
      <c r="N37" t="s">
        <v>5</v>
      </c>
      <c r="O37" s="1">
        <v>1.0968725170324325</v>
      </c>
      <c r="Q37" t="s">
        <v>6</v>
      </c>
      <c r="R37" s="1">
        <f>O37/J35</f>
        <v>5.1138875008554256</v>
      </c>
      <c r="V37" s="1">
        <f>(T36-5)/(5-1)</f>
        <v>0.12900403826971996</v>
      </c>
      <c r="X37" s="1">
        <f>V37/1.12</f>
        <v>0.11518217702653566</v>
      </c>
    </row>
    <row r="38" spans="1:24" x14ac:dyDescent="0.2">
      <c r="B38" s="22" t="s">
        <v>28</v>
      </c>
      <c r="C38" s="2">
        <f>1/F35</f>
        <v>0.25</v>
      </c>
      <c r="D38" s="2">
        <f>1/F36</f>
        <v>0.33333333333333331</v>
      </c>
      <c r="E38" s="2">
        <f>1/F37</f>
        <v>0.2</v>
      </c>
      <c r="F38" s="2">
        <v>1</v>
      </c>
      <c r="G38" s="2">
        <v>5</v>
      </c>
      <c r="I38" s="1">
        <f t="shared" si="11"/>
        <v>0.31957717183806089</v>
      </c>
      <c r="J38" s="8">
        <f t="shared" si="12"/>
        <v>5.0738570986946077E-2</v>
      </c>
      <c r="K38" s="9">
        <f t="shared" si="13"/>
        <v>0.1</v>
      </c>
      <c r="L38" s="20">
        <f t="shared" si="14"/>
        <v>4</v>
      </c>
      <c r="O38" s="1">
        <v>1.3255996913646582</v>
      </c>
      <c r="R38" s="1">
        <f>O38/J36</f>
        <v>5.4636913938718692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0.2</v>
      </c>
      <c r="F39" s="2">
        <f>1/G38</f>
        <v>0.2</v>
      </c>
      <c r="G39" s="2">
        <v>1</v>
      </c>
      <c r="H39" t="s">
        <v>30</v>
      </c>
      <c r="I39" s="1">
        <f>SUM(I34:I38)</f>
        <v>6.2985055672987142</v>
      </c>
      <c r="J39" s="1"/>
      <c r="O39" s="1">
        <v>0.56919281448411674</v>
      </c>
      <c r="R39" s="1">
        <f>O39/J37</f>
        <v>5.8929556912196004</v>
      </c>
    </row>
    <row r="40" spans="1:24" x14ac:dyDescent="0.2">
      <c r="O40" s="1">
        <v>0.2889675861330403</v>
      </c>
      <c r="R40" s="5">
        <f>O40/J38</f>
        <v>5.6952251612956406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C787-5A4B-0347-BE3A-F4123F660CE9}">
  <sheetPr>
    <tabColor theme="9" tint="0.59999389629810485"/>
  </sheetPr>
  <dimension ref="A2:X57"/>
  <sheetViews>
    <sheetView topLeftCell="C35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1.2599210498948732</v>
      </c>
      <c r="J3" s="8">
        <f>I3/I$6</f>
        <v>0.41259894803180053</v>
      </c>
      <c r="K3" s="9">
        <f>ROUND(J3,1)</f>
        <v>0.4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1</v>
      </c>
      <c r="I4" s="1">
        <f t="shared" ref="I4:I5" si="0">GEOMEAN(D5:F5)</f>
        <v>1</v>
      </c>
      <c r="J4" s="8">
        <f t="shared" ref="J4:J5" si="1">I4/I$6</f>
        <v>0.32748000207332628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1.3274800020733262</v>
      </c>
      <c r="R4" s="1">
        <f>O4/J3</f>
        <v>3.2173615769156356</v>
      </c>
      <c r="T4" s="1">
        <f>AVERAGE(R4:R6)</f>
        <v>3.2173615769156356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2</v>
      </c>
      <c r="I5" s="1">
        <f t="shared" si="0"/>
        <v>0.79370052598409979</v>
      </c>
      <c r="J5" s="8">
        <f t="shared" si="1"/>
        <v>0.25992104989487319</v>
      </c>
      <c r="K5" s="9">
        <f t="shared" si="2"/>
        <v>0.3</v>
      </c>
      <c r="L5" s="20">
        <f>RANK(K5,K$3:K$5,0)</f>
        <v>2</v>
      </c>
      <c r="N5" t="s">
        <v>5</v>
      </c>
      <c r="O5" s="1">
        <v>1.0536215758789729</v>
      </c>
      <c r="Q5" t="s">
        <v>6</v>
      </c>
      <c r="R5" s="1">
        <f>O5/J4</f>
        <v>3.2173615769156361</v>
      </c>
      <c r="V5" s="1">
        <f>(T4-3)/(3-1)</f>
        <v>0.10868078845781781</v>
      </c>
      <c r="X5" s="1">
        <f>V5/0.58</f>
        <v>0.18738066975485831</v>
      </c>
    </row>
    <row r="6" spans="1:24" x14ac:dyDescent="0.2">
      <c r="C6" s="2" t="s">
        <v>4</v>
      </c>
      <c r="D6" s="2">
        <f>1/F4</f>
        <v>1</v>
      </c>
      <c r="E6" s="2">
        <f>1/F5</f>
        <v>0.5</v>
      </c>
      <c r="F6" s="2">
        <v>1</v>
      </c>
      <c r="I6" s="1">
        <f>SUM(I3:I5)</f>
        <v>3.0536215758789731</v>
      </c>
      <c r="J6" s="1"/>
      <c r="K6" s="1"/>
      <c r="L6" s="1"/>
      <c r="O6" s="1">
        <v>0.8362599989633368</v>
      </c>
      <c r="R6" s="1">
        <f>O6/J5</f>
        <v>3.2173615769156356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0.41408854684445884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2</v>
      </c>
      <c r="J13" s="8">
        <f t="shared" ref="J13:J15" si="4">I13/I$16</f>
        <v>0.39162076856246547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1.6607331872829727</v>
      </c>
      <c r="R13" s="1">
        <f>O13/J12</f>
        <v>4.0105750326554723</v>
      </c>
      <c r="T13" s="1">
        <f>AVERAGE(R13:R16)</f>
        <v>4.0471769674435922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4</v>
      </c>
      <c r="I14" s="1">
        <f t="shared" si="3"/>
        <v>0.59460355750136051</v>
      </c>
      <c r="J14" s="8">
        <f t="shared" si="4"/>
        <v>0.11642955108932947</v>
      </c>
      <c r="K14" s="9">
        <f t="shared" si="5"/>
        <v>0.1</v>
      </c>
      <c r="L14" s="20">
        <f t="shared" si="6"/>
        <v>3</v>
      </c>
      <c r="N14" t="s">
        <v>5</v>
      </c>
      <c r="O14" s="4">
        <v>1.5828720537792265</v>
      </c>
      <c r="Q14" t="s">
        <v>6</v>
      </c>
      <c r="R14" s="1">
        <f>O14/J13</f>
        <v>4.0418491072103357</v>
      </c>
      <c r="V14" s="1">
        <f>(T13-4)/(4-1)</f>
        <v>1.5725655814530743E-2</v>
      </c>
      <c r="X14" s="1">
        <f>V14/0.9</f>
        <v>1.747295090503416E-2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7.7861133503746099E-2</v>
      </c>
      <c r="K15" s="9">
        <f t="shared" si="5"/>
        <v>0.1</v>
      </c>
      <c r="L15" s="20">
        <f t="shared" si="6"/>
        <v>3</v>
      </c>
      <c r="O15" s="4">
        <v>0.47357914694855274</v>
      </c>
      <c r="R15" s="1">
        <f>O15/J14</f>
        <v>4.0675167302260204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5.1069814487660148</v>
      </c>
      <c r="J16" s="1"/>
      <c r="O16" s="4">
        <v>0.31679881055791898</v>
      </c>
      <c r="R16" s="1">
        <f>O16/J15</f>
        <v>4.0687669996825431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2.0912791051825463</v>
      </c>
      <c r="J21" s="8">
        <f>I21/I$26</f>
        <v>0.33549492912901718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2</v>
      </c>
      <c r="F22" s="2">
        <v>5</v>
      </c>
      <c r="G22" s="2">
        <v>4</v>
      </c>
      <c r="I22" s="1">
        <f t="shared" ref="I22:I25" si="7">GEOMEAN(C23:G23)</f>
        <v>1.6437518295172258</v>
      </c>
      <c r="J22" s="8">
        <f t="shared" ref="J22:J25" si="8">I22/I$26</f>
        <v>0.26370004949742781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4</v>
      </c>
      <c r="G23" s="2">
        <v>3</v>
      </c>
      <c r="I23" s="1">
        <f t="shared" si="7"/>
        <v>1.6572270086699934</v>
      </c>
      <c r="J23" s="8">
        <f t="shared" si="8"/>
        <v>0.26586181464090153</v>
      </c>
      <c r="K23" s="9">
        <f t="shared" si="9"/>
        <v>0.3</v>
      </c>
      <c r="L23" s="20">
        <f t="shared" si="10"/>
        <v>1</v>
      </c>
      <c r="O23" s="1" cm="1">
        <f t="array" ref="O23:O27">MMULT(C22:G26,J21:J25)</f>
        <v>1.7440549211408531</v>
      </c>
      <c r="R23" s="1">
        <f>O23/J21</f>
        <v>5.198453895170986</v>
      </c>
      <c r="T23" s="1">
        <f>AVERAGE(R23:R27)</f>
        <v>5.1836677494730079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5</v>
      </c>
      <c r="G24" s="2">
        <v>5</v>
      </c>
      <c r="I24" s="1">
        <f t="shared" si="7"/>
        <v>0.45730505192732634</v>
      </c>
      <c r="J24" s="8">
        <f t="shared" si="8"/>
        <v>7.3363486301991077E-2</v>
      </c>
      <c r="K24" s="9">
        <f t="shared" si="9"/>
        <v>0.1</v>
      </c>
      <c r="L24" s="20">
        <f t="shared" si="10"/>
        <v>4</v>
      </c>
      <c r="N24" t="s">
        <v>5</v>
      </c>
      <c r="O24" s="1">
        <v>1.3432498997672981</v>
      </c>
      <c r="Q24" t="s">
        <v>6</v>
      </c>
      <c r="R24" s="1">
        <f>O24/J22</f>
        <v>5.093855319054085</v>
      </c>
      <c r="V24" s="1">
        <f>(T23-5)/(5-1)</f>
        <v>4.5916937368251975E-2</v>
      </c>
      <c r="X24" s="1">
        <f>V24/1.12</f>
        <v>4.0997265507367833E-2</v>
      </c>
    </row>
    <row r="25" spans="1:24" x14ac:dyDescent="0.2">
      <c r="B25" s="22" t="s">
        <v>22</v>
      </c>
      <c r="C25" s="2">
        <f>1/F22</f>
        <v>0.2</v>
      </c>
      <c r="D25" s="2">
        <f>1/F23</f>
        <v>0.25</v>
      </c>
      <c r="E25" s="2">
        <f>1/F24</f>
        <v>0.2</v>
      </c>
      <c r="F25" s="2">
        <v>1</v>
      </c>
      <c r="G25" s="2">
        <v>2</v>
      </c>
      <c r="I25" s="1">
        <f t="shared" si="7"/>
        <v>0.38385194963737745</v>
      </c>
      <c r="J25" s="8">
        <f t="shared" si="8"/>
        <v>6.1579720430662399E-2</v>
      </c>
      <c r="K25" s="9">
        <f t="shared" si="9"/>
        <v>0.1</v>
      </c>
      <c r="L25" s="20">
        <f t="shared" si="10"/>
        <v>4</v>
      </c>
      <c r="O25" s="1">
        <v>1.3720253623661054</v>
      </c>
      <c r="R25" s="1">
        <f>O25/J23</f>
        <v>5.1606710208432691</v>
      </c>
    </row>
    <row r="26" spans="1:24" x14ac:dyDescent="0.2">
      <c r="B26" s="22" t="s">
        <v>23</v>
      </c>
      <c r="C26" s="2">
        <f>1/G22</f>
        <v>0.25</v>
      </c>
      <c r="D26" s="2">
        <f>1/G23</f>
        <v>0.33333333333333331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6.2334149449344691</v>
      </c>
      <c r="J26" s="1"/>
      <c r="O26" s="1">
        <v>0.38271928829165658</v>
      </c>
      <c r="R26" s="1">
        <f>O26/J24</f>
        <v>5.2167543771876286</v>
      </c>
    </row>
    <row r="27" spans="1:24" x14ac:dyDescent="0.2">
      <c r="B27" s="23"/>
      <c r="O27" s="1">
        <v>0.32320757529123512</v>
      </c>
      <c r="R27" s="5">
        <f>O27/J25</f>
        <v>5.2486041351090691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2.1689435423953971</v>
      </c>
      <c r="J34" s="8">
        <f>I34/I$39</f>
        <v>0.37946438353902068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3</v>
      </c>
      <c r="F35" s="2">
        <v>2</v>
      </c>
      <c r="G35" s="2">
        <v>4</v>
      </c>
      <c r="I35" s="1">
        <f t="shared" ref="I35:I38" si="11">GEOMEAN(C36:G36)</f>
        <v>1.0844717711976986</v>
      </c>
      <c r="J35" s="8">
        <f t="shared" ref="J35:J38" si="12">I35/I$39</f>
        <v>0.18973219176951034</v>
      </c>
      <c r="K35" s="9">
        <f t="shared" ref="K35:K38" si="13">ROUND(J35,1)</f>
        <v>0.2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1</v>
      </c>
      <c r="F36" s="2">
        <v>1</v>
      </c>
      <c r="G36" s="2">
        <v>3</v>
      </c>
      <c r="I36" s="1">
        <f t="shared" si="11"/>
        <v>1.2722596365393921</v>
      </c>
      <c r="J36" s="8">
        <f t="shared" si="12"/>
        <v>0.22258634641444666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1.9549442875549738</v>
      </c>
      <c r="R36" s="1">
        <f>O36/J34</f>
        <v>5.1518518531896556</v>
      </c>
      <c r="T36" s="1">
        <f>AVERAGE(R36:R40)</f>
        <v>5.0364429055333204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1</v>
      </c>
      <c r="E37" s="2">
        <v>1</v>
      </c>
      <c r="F37" s="2">
        <v>2</v>
      </c>
      <c r="G37" s="2">
        <v>5</v>
      </c>
      <c r="I37" s="1">
        <f t="shared" si="11"/>
        <v>0.87055056329612412</v>
      </c>
      <c r="J37" s="8">
        <f t="shared" si="12"/>
        <v>0.15230591593724832</v>
      </c>
      <c r="K37" s="9">
        <f t="shared" si="13"/>
        <v>0.2</v>
      </c>
      <c r="L37" s="20">
        <f t="shared" si="14"/>
        <v>2</v>
      </c>
      <c r="N37" t="s">
        <v>5</v>
      </c>
      <c r="O37" s="1">
        <v>0.9220901329100375</v>
      </c>
      <c r="Q37" t="s">
        <v>6</v>
      </c>
      <c r="R37" s="1">
        <f>O37/J35</f>
        <v>4.8599561535145659</v>
      </c>
      <c r="V37" s="1">
        <f>(T36-5)/(5-1)</f>
        <v>9.1107263833301033E-3</v>
      </c>
      <c r="X37" s="1">
        <f>V37/1.12</f>
        <v>8.134577127973306E-3</v>
      </c>
    </row>
    <row r="38" spans="1:24" x14ac:dyDescent="0.2">
      <c r="B38" s="22" t="s">
        <v>28</v>
      </c>
      <c r="C38" s="2">
        <f>1/F35</f>
        <v>0.5</v>
      </c>
      <c r="D38" s="2">
        <f>1/F36</f>
        <v>1</v>
      </c>
      <c r="E38" s="2">
        <f>1/F37</f>
        <v>0.5</v>
      </c>
      <c r="F38" s="2">
        <v>1</v>
      </c>
      <c r="G38" s="2">
        <v>2</v>
      </c>
      <c r="I38" s="1">
        <f t="shared" si="11"/>
        <v>0.31957717183806089</v>
      </c>
      <c r="J38" s="8">
        <f t="shared" si="12"/>
        <v>5.5911162339773966E-2</v>
      </c>
      <c r="K38" s="9">
        <f t="shared" si="13"/>
        <v>0.1</v>
      </c>
      <c r="L38" s="20">
        <f t="shared" si="14"/>
        <v>5</v>
      </c>
      <c r="O38" s="1">
        <v>1.1229743096036637</v>
      </c>
      <c r="R38" s="1">
        <f>O38/J36</f>
        <v>5.0451176709317629</v>
      </c>
    </row>
    <row r="39" spans="1:24" x14ac:dyDescent="0.2">
      <c r="B39" s="22" t="s">
        <v>29</v>
      </c>
      <c r="C39" s="2">
        <f>1/G35</f>
        <v>0.25</v>
      </c>
      <c r="D39" s="2">
        <f>1/G36</f>
        <v>0.33333333333333331</v>
      </c>
      <c r="E39" s="2">
        <f>1/G37</f>
        <v>0.2</v>
      </c>
      <c r="F39" s="2">
        <f>1/G37</f>
        <v>0.2</v>
      </c>
      <c r="G39" s="2">
        <v>1</v>
      </c>
      <c r="H39" t="s">
        <v>30</v>
      </c>
      <c r="I39" s="1">
        <f>SUM(I34:I38)</f>
        <v>5.7158026852666728</v>
      </c>
      <c r="J39" s="1"/>
      <c r="O39" s="1">
        <v>0.75488579736304018</v>
      </c>
      <c r="R39" s="1">
        <f>O39/J37</f>
        <v>4.9563786982119673</v>
      </c>
    </row>
    <row r="40" spans="1:24" x14ac:dyDescent="0.2">
      <c r="O40" s="1">
        <v>0.28899977461803822</v>
      </c>
      <c r="R40" s="5">
        <f>O40/J38</f>
        <v>5.1689101518186495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2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5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04BF-72D3-4A46-98F8-AAAF482F01A7}">
  <sheetPr>
    <tabColor theme="9" tint="0.59999389629810485"/>
  </sheetPr>
  <dimension ref="A2:X57"/>
  <sheetViews>
    <sheetView topLeftCell="C28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2.5198420997897464</v>
      </c>
      <c r="J3" s="8">
        <f>I3/I$6</f>
        <v>0.66076148795594458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4</v>
      </c>
      <c r="F4" s="2">
        <v>4</v>
      </c>
      <c r="I4" s="1">
        <f t="shared" ref="I4:I5" si="0">GEOMEAN(D5:F5)</f>
        <v>0.79370052598409979</v>
      </c>
      <c r="J4" s="8">
        <f t="shared" ref="J4:J5" si="1">I4/I$6</f>
        <v>0.20812682690888806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2.0177155361321661</v>
      </c>
      <c r="R4" s="1">
        <f>O4/J3</f>
        <v>3.0536215758789722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0.25</v>
      </c>
      <c r="E5" s="2">
        <v>1</v>
      </c>
      <c r="F5" s="2">
        <v>2</v>
      </c>
      <c r="I5" s="1">
        <f t="shared" si="0"/>
        <v>0.5</v>
      </c>
      <c r="J5" s="8">
        <f t="shared" si="1"/>
        <v>0.13111168513516738</v>
      </c>
      <c r="K5" s="9">
        <f t="shared" si="2"/>
        <v>0.1</v>
      </c>
      <c r="L5" s="20">
        <f>RANK(K5,K$3:K$5,0)</f>
        <v>3</v>
      </c>
      <c r="N5" t="s">
        <v>5</v>
      </c>
      <c r="O5" s="1">
        <v>0.635540569168209</v>
      </c>
      <c r="Q5" t="s">
        <v>6</v>
      </c>
      <c r="R5" s="1">
        <f>O5/J4</f>
        <v>3.0536215758789731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f>1/F4</f>
        <v>0.25</v>
      </c>
      <c r="E6" s="2">
        <f>1/F5</f>
        <v>0.5</v>
      </c>
      <c r="F6" s="2">
        <v>1</v>
      </c>
      <c r="I6" s="1">
        <f>SUM(I3:I5)</f>
        <v>3.8135426257738461</v>
      </c>
      <c r="J6" s="1"/>
      <c r="K6" s="1"/>
      <c r="L6" s="1"/>
      <c r="O6" s="1">
        <v>0.4003654705785975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0.40666960873274549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2.1147425268811282</v>
      </c>
      <c r="J13" s="8">
        <f t="shared" ref="J13:J15" si="4">I13/I$16</f>
        <v>0.40666960873274549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1.6322995667933298</v>
      </c>
      <c r="R13" s="1">
        <f>O13/J12</f>
        <v>4.0138223554001593</v>
      </c>
      <c r="T13" s="1">
        <f>AVERAGE(R13:R16)</f>
        <v>4.0276924751775205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5</v>
      </c>
      <c r="I14" s="1">
        <f t="shared" si="3"/>
        <v>0.59460355750136051</v>
      </c>
      <c r="J14" s="8">
        <f t="shared" si="4"/>
        <v>0.11434356334470643</v>
      </c>
      <c r="K14" s="9">
        <f t="shared" si="5"/>
        <v>0.1</v>
      </c>
      <c r="L14" s="20">
        <f t="shared" si="6"/>
        <v>3</v>
      </c>
      <c r="N14" t="s">
        <v>5</v>
      </c>
      <c r="O14" s="4">
        <v>1.6322995667933298</v>
      </c>
      <c r="Q14" t="s">
        <v>6</v>
      </c>
      <c r="R14" s="1">
        <f>O14/J13</f>
        <v>4.0138223554001593</v>
      </c>
      <c r="V14" s="1">
        <f>(T13-4)/(4-1)</f>
        <v>9.2308250591734975E-3</v>
      </c>
      <c r="X14" s="1">
        <f>V14/0.9</f>
        <v>1.0256472287970553E-2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0.37606030930863937</v>
      </c>
      <c r="J15" s="8">
        <f t="shared" si="4"/>
        <v>7.231721918980262E-2</v>
      </c>
      <c r="K15" s="9">
        <f t="shared" si="5"/>
        <v>0.1</v>
      </c>
      <c r="L15" s="20">
        <f t="shared" si="6"/>
        <v>3</v>
      </c>
      <c r="O15" s="4">
        <v>0.46231280609068437</v>
      </c>
      <c r="R15" s="1">
        <f>O15/J14</f>
        <v>4.0431904741062743</v>
      </c>
    </row>
    <row r="16" spans="1:24" x14ac:dyDescent="0.2">
      <c r="C16" s="2" t="s">
        <v>17</v>
      </c>
      <c r="D16" s="2">
        <f>1/G13</f>
        <v>0.2</v>
      </c>
      <c r="E16" s="2">
        <f>1/G14</f>
        <v>0.2</v>
      </c>
      <c r="F16" s="2">
        <f>1/G15</f>
        <v>0.5</v>
      </c>
      <c r="G16" s="2">
        <v>1</v>
      </c>
      <c r="I16" s="1">
        <f>SUM(I12:I15)</f>
        <v>5.2001489205722562</v>
      </c>
      <c r="J16" s="1"/>
      <c r="O16" s="4">
        <v>0.29215684435525402</v>
      </c>
      <c r="R16" s="1">
        <f>O16/J15</f>
        <v>4.0399347158034908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0.2893593892022428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4</v>
      </c>
      <c r="G22" s="2">
        <v>4</v>
      </c>
      <c r="I22" s="1">
        <f t="shared" ref="I22:I25" si="7">GEOMEAN(C23:G23)</f>
        <v>1.6437518295172258</v>
      </c>
      <c r="J22" s="8">
        <f t="shared" ref="J22:J25" si="8">I22/I$26</f>
        <v>0.27318058562175834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4</v>
      </c>
      <c r="G23" s="2">
        <v>3</v>
      </c>
      <c r="I23" s="1">
        <f t="shared" si="7"/>
        <v>1.7187719275874789</v>
      </c>
      <c r="J23" s="8">
        <f t="shared" si="8"/>
        <v>0.28564842532615742</v>
      </c>
      <c r="K23" s="9">
        <f t="shared" si="9"/>
        <v>0.3</v>
      </c>
      <c r="L23" s="20">
        <f t="shared" si="10"/>
        <v>1</v>
      </c>
      <c r="O23" s="1" cm="1">
        <f t="array" ref="O23:O27">MMULT(C22:G26,J21:J25)</f>
        <v>1.4554347995495243</v>
      </c>
      <c r="R23" s="1">
        <f>O23/J21</f>
        <v>5.029851644220444</v>
      </c>
      <c r="T23" s="1">
        <f>AVERAGE(R23:R27)</f>
        <v>5.0820775146336734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1</v>
      </c>
      <c r="E24" s="2">
        <v>1</v>
      </c>
      <c r="F24" s="2">
        <v>3</v>
      </c>
      <c r="G24" s="2">
        <v>5</v>
      </c>
      <c r="I24" s="1">
        <f t="shared" si="7"/>
        <v>0.52961192052440609</v>
      </c>
      <c r="J24" s="8">
        <f t="shared" si="8"/>
        <v>8.8017967191321211E-2</v>
      </c>
      <c r="K24" s="9">
        <f t="shared" si="9"/>
        <v>0.1</v>
      </c>
      <c r="L24" s="20">
        <f t="shared" si="10"/>
        <v>4</v>
      </c>
      <c r="N24" t="s">
        <v>5</v>
      </c>
      <c r="O24" s="1">
        <v>1.391641166891004</v>
      </c>
      <c r="Q24" t="s">
        <v>6</v>
      </c>
      <c r="R24" s="1">
        <f>O24/J22</f>
        <v>5.0942169397712949</v>
      </c>
      <c r="V24" s="1">
        <f>(T23-5)/(5-1)</f>
        <v>2.0519378658418352E-2</v>
      </c>
      <c r="X24" s="1">
        <f>V24/1.12</f>
        <v>1.832087380215924E-2</v>
      </c>
    </row>
    <row r="25" spans="1:24" x14ac:dyDescent="0.2">
      <c r="B25" s="22" t="s">
        <v>22</v>
      </c>
      <c r="C25" s="2">
        <f>1/F22</f>
        <v>0.25</v>
      </c>
      <c r="D25" s="2">
        <f>1/F23</f>
        <v>0.25</v>
      </c>
      <c r="E25" s="2">
        <f>1/F24</f>
        <v>0.33333333333333331</v>
      </c>
      <c r="F25" s="2">
        <v>1</v>
      </c>
      <c r="G25" s="2">
        <v>2</v>
      </c>
      <c r="I25" s="1">
        <f t="shared" si="7"/>
        <v>0.38385194963737745</v>
      </c>
      <c r="J25" s="8">
        <f t="shared" si="8"/>
        <v>6.3793632658520227E-2</v>
      </c>
      <c r="K25" s="9">
        <f t="shared" si="9"/>
        <v>0.1</v>
      </c>
      <c r="L25" s="20">
        <f t="shared" si="10"/>
        <v>4</v>
      </c>
      <c r="O25" s="1">
        <v>1.4312104650167234</v>
      </c>
      <c r="R25" s="1">
        <f>O25/J23</f>
        <v>5.010391579727937</v>
      </c>
    </row>
    <row r="26" spans="1:24" x14ac:dyDescent="0.2">
      <c r="B26" s="22" t="s">
        <v>23</v>
      </c>
      <c r="C26" s="2">
        <f>1/G22</f>
        <v>0.25</v>
      </c>
      <c r="D26" s="2">
        <f>1/G23</f>
        <v>0.33333333333333331</v>
      </c>
      <c r="E26" s="2">
        <f>1/G24</f>
        <v>0.2</v>
      </c>
      <c r="F26" s="2">
        <f>1/G25</f>
        <v>0.5</v>
      </c>
      <c r="G26" s="2">
        <v>1</v>
      </c>
      <c r="H26" t="s">
        <v>30</v>
      </c>
      <c r="I26" s="1">
        <f>SUM(I21:I25)</f>
        <v>6.0170887538587365</v>
      </c>
      <c r="J26" s="1"/>
      <c r="O26" s="1">
        <v>0.45145636798974775</v>
      </c>
      <c r="R26" s="1">
        <f>O26/J24</f>
        <v>5.1291387701380868</v>
      </c>
    </row>
    <row r="27" spans="1:24" x14ac:dyDescent="0.2">
      <c r="B27" s="23"/>
      <c r="O27" s="1">
        <v>0.32833234382722576</v>
      </c>
      <c r="R27" s="5">
        <f>O27/J25</f>
        <v>5.1467886393106026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2.2679331552660544</v>
      </c>
      <c r="J34" s="8">
        <f>I34/I$39</f>
        <v>0.35221991745811781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3</v>
      </c>
      <c r="F35" s="2">
        <v>2</v>
      </c>
      <c r="G35" s="2">
        <v>5</v>
      </c>
      <c r="I35" s="1">
        <f t="shared" ref="I35:I38" si="11">GEOMEAN(C36:G36)</f>
        <v>2.2865252596366319</v>
      </c>
      <c r="J35" s="8">
        <f t="shared" ref="J35:J38" si="12">I35/I$39</f>
        <v>0.35510735241252644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5</v>
      </c>
      <c r="F36" s="2">
        <v>5</v>
      </c>
      <c r="G36" s="2">
        <v>5</v>
      </c>
      <c r="I36" s="1">
        <f t="shared" si="11"/>
        <v>0.92210791148172777</v>
      </c>
      <c r="J36" s="8">
        <f t="shared" si="12"/>
        <v>0.14320738321384546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1.9454122182263442</v>
      </c>
      <c r="R36" s="1">
        <f>O36/J34</f>
        <v>5.5232884961926425</v>
      </c>
      <c r="T36" s="1">
        <f>AVERAGE(R36:R40)</f>
        <v>5.4362874386587716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0.33333333333333331</v>
      </c>
      <c r="D37" s="2">
        <f>1/E36</f>
        <v>0.2</v>
      </c>
      <c r="E37" s="2">
        <v>1</v>
      </c>
      <c r="F37" s="2">
        <v>2</v>
      </c>
      <c r="G37" s="2">
        <v>5</v>
      </c>
      <c r="I37" s="1">
        <f t="shared" si="11"/>
        <v>0.63095734448019325</v>
      </c>
      <c r="J37" s="8">
        <f t="shared" si="12"/>
        <v>9.799042942530467E-2</v>
      </c>
      <c r="K37" s="9">
        <f t="shared" si="13"/>
        <v>0.1</v>
      </c>
      <c r="L37" s="20">
        <f t="shared" si="14"/>
        <v>3</v>
      </c>
      <c r="N37" t="s">
        <v>5</v>
      </c>
      <c r="O37" s="1">
        <v>1.9945809617883639</v>
      </c>
      <c r="Q37" t="s">
        <v>6</v>
      </c>
      <c r="R37" s="1">
        <f>O37/J35</f>
        <v>5.6168393817745264</v>
      </c>
      <c r="V37" s="1">
        <f>(T36-5)/(5-1)</f>
        <v>0.10907185966469291</v>
      </c>
      <c r="X37" s="1">
        <f>V37/1.12</f>
        <v>9.7385588986332941E-2</v>
      </c>
    </row>
    <row r="38" spans="1:24" x14ac:dyDescent="0.2">
      <c r="B38" s="22" t="s">
        <v>28</v>
      </c>
      <c r="C38" s="2">
        <f>1/F35</f>
        <v>0.5</v>
      </c>
      <c r="D38" s="2">
        <f>1/F36</f>
        <v>0.2</v>
      </c>
      <c r="E38" s="2">
        <f>1/F37</f>
        <v>0.5</v>
      </c>
      <c r="F38" s="2">
        <v>1</v>
      </c>
      <c r="G38" s="2">
        <v>2</v>
      </c>
      <c r="I38" s="1">
        <f t="shared" si="11"/>
        <v>0.33144540173399872</v>
      </c>
      <c r="J38" s="8">
        <f t="shared" si="12"/>
        <v>5.1474917490205566E-2</v>
      </c>
      <c r="K38" s="9">
        <f t="shared" si="13"/>
        <v>0.1</v>
      </c>
      <c r="L38" s="20">
        <f t="shared" si="14"/>
        <v>3</v>
      </c>
      <c r="O38" s="1">
        <v>0.78499093915069384</v>
      </c>
      <c r="R38" s="1">
        <f>O38/J36</f>
        <v>5.4814976821306791</v>
      </c>
    </row>
    <row r="39" spans="1:24" x14ac:dyDescent="0.2">
      <c r="B39" s="22" t="s">
        <v>29</v>
      </c>
      <c r="C39" s="2">
        <f>1/G35</f>
        <v>0.2</v>
      </c>
      <c r="D39" s="2">
        <f>1/G36</f>
        <v>0.2</v>
      </c>
      <c r="E39" s="2">
        <f>1/G37</f>
        <v>0.2</v>
      </c>
      <c r="F39" s="2">
        <f>1/G38</f>
        <v>0.5</v>
      </c>
      <c r="G39" s="2">
        <v>1</v>
      </c>
      <c r="H39" t="s">
        <v>30</v>
      </c>
      <c r="I39" s="1">
        <f>SUM(I34:I38)</f>
        <v>6.4389690725986064</v>
      </c>
      <c r="J39" s="1"/>
      <c r="O39" s="1">
        <v>0.51967538522420276</v>
      </c>
      <c r="R39" s="1">
        <f>O39/J37</f>
        <v>5.3033279706191774</v>
      </c>
    </row>
    <row r="40" spans="1:24" x14ac:dyDescent="0.2">
      <c r="O40" s="1">
        <v>0.27057706281975585</v>
      </c>
      <c r="R40" s="5">
        <f>O40/J38</f>
        <v>5.2564836625768292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3</v>
      </c>
      <c r="E56" s="22" t="s">
        <v>28</v>
      </c>
    </row>
    <row r="57" spans="2:5" x14ac:dyDescent="0.2">
      <c r="B57" s="27"/>
      <c r="C57" s="27"/>
      <c r="D57" s="21">
        <f t="shared" si="17"/>
        <v>3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158A-F92A-DC44-AA0A-3A3934C63C2D}">
  <sheetPr>
    <tabColor theme="9" tint="0.59999389629810485"/>
  </sheetPr>
  <dimension ref="A2:X57"/>
  <sheetViews>
    <sheetView topLeftCell="C2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2.924017738212866</v>
      </c>
      <c r="J3" s="8">
        <f>I3/I$6</f>
        <v>0.708855719889812</v>
      </c>
      <c r="K3" s="9">
        <f>ROUND(J3,1)</f>
        <v>0.7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5</v>
      </c>
      <c r="F4" s="2">
        <v>5</v>
      </c>
      <c r="I4" s="1">
        <f t="shared" ref="I4:I5" si="0">GEOMEAN(D5:F5)</f>
        <v>0.73680629972807732</v>
      </c>
      <c r="J4" s="8">
        <f t="shared" ref="J4:J5" si="1">I4/I$6</f>
        <v>0.17862044856551162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2.1645771204407516</v>
      </c>
      <c r="R4" s="1">
        <f>O4/J3</f>
        <v>3.0536215758789731</v>
      </c>
      <c r="T4" s="1">
        <f>AVERAGE(R4:R6)</f>
        <v>3.0536215758789731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0.2</v>
      </c>
      <c r="E5" s="2">
        <v>1</v>
      </c>
      <c r="F5" s="2">
        <v>2</v>
      </c>
      <c r="I5" s="1">
        <f t="shared" si="0"/>
        <v>0.46415888336127792</v>
      </c>
      <c r="J5" s="8">
        <f t="shared" si="1"/>
        <v>0.11252383154467631</v>
      </c>
      <c r="K5" s="9">
        <f t="shared" si="2"/>
        <v>0.1</v>
      </c>
      <c r="L5" s="20">
        <f>RANK(K5,K$3:K$5,0)</f>
        <v>3</v>
      </c>
      <c r="N5" t="s">
        <v>5</v>
      </c>
      <c r="O5" s="1">
        <v>0.54543925563282669</v>
      </c>
      <c r="Q5" t="s">
        <v>6</v>
      </c>
      <c r="R5" s="1">
        <f>O5/J4</f>
        <v>3.0536215758789731</v>
      </c>
      <c r="V5" s="1">
        <f>(T4-3)/(3-1)</f>
        <v>2.6810787939486547E-2</v>
      </c>
      <c r="X5" s="1">
        <f>V5/0.58</f>
        <v>4.6225496447390602E-2</v>
      </c>
    </row>
    <row r="6" spans="1:24" x14ac:dyDescent="0.2">
      <c r="C6" s="2" t="s">
        <v>4</v>
      </c>
      <c r="D6" s="2">
        <f>1/F4</f>
        <v>0.2</v>
      </c>
      <c r="E6" s="2">
        <f>1/F5</f>
        <v>0.5</v>
      </c>
      <c r="F6" s="2">
        <v>1</v>
      </c>
      <c r="I6" s="1">
        <f>SUM(I3:I5)</f>
        <v>4.1249829213022213</v>
      </c>
      <c r="J6" s="1"/>
      <c r="K6" s="1"/>
      <c r="L6" s="1"/>
      <c r="O6" s="1">
        <v>0.3436051998053945</v>
      </c>
      <c r="R6" s="1">
        <f>O6/J5</f>
        <v>3.0536215758789726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0.40750710410317642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2.1147425268811282</v>
      </c>
      <c r="J13" s="8">
        <f t="shared" ref="J13:J15" si="4">I13/I$16</f>
        <v>0.40750710410317642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1.6315809991881953</v>
      </c>
      <c r="R13" s="1">
        <f>O13/J12</f>
        <v>4.0038099526605961</v>
      </c>
      <c r="T13" s="1">
        <f>AVERAGE(R13:R16)</f>
        <v>4.073082358646972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5</v>
      </c>
      <c r="G14" s="2">
        <v>4</v>
      </c>
      <c r="I14" s="1">
        <f t="shared" si="3"/>
        <v>0.56234132519034907</v>
      </c>
      <c r="J14" s="8">
        <f t="shared" si="4"/>
        <v>0.10836216798639288</v>
      </c>
      <c r="K14" s="9">
        <f t="shared" si="5"/>
        <v>0.1</v>
      </c>
      <c r="L14" s="20">
        <f t="shared" si="6"/>
        <v>3</v>
      </c>
      <c r="N14" t="s">
        <v>5</v>
      </c>
      <c r="O14" s="4">
        <v>1.6633195433673342</v>
      </c>
      <c r="Q14" t="s">
        <v>6</v>
      </c>
      <c r="R14" s="1">
        <f>O14/J13</f>
        <v>4.081694592853526</v>
      </c>
      <c r="V14" s="1">
        <f>(T13-4)/(4-1)</f>
        <v>2.4360786215657331E-2</v>
      </c>
      <c r="X14" s="1">
        <f>V14/0.9</f>
        <v>2.7067540239619256E-2</v>
      </c>
    </row>
    <row r="15" spans="1:24" x14ac:dyDescent="0.2">
      <c r="C15" s="2" t="s">
        <v>16</v>
      </c>
      <c r="D15" s="2">
        <f>1/F13</f>
        <v>0.25</v>
      </c>
      <c r="E15" s="2">
        <f>1/F14</f>
        <v>0.2</v>
      </c>
      <c r="F15" s="2">
        <v>1</v>
      </c>
      <c r="G15" s="2">
        <v>2</v>
      </c>
      <c r="I15" s="1">
        <f t="shared" si="3"/>
        <v>0.39763536438352531</v>
      </c>
      <c r="J15" s="8">
        <f t="shared" si="4"/>
        <v>7.662362380725421E-2</v>
      </c>
      <c r="K15" s="9">
        <f t="shared" si="5"/>
        <v>0.1</v>
      </c>
      <c r="L15" s="20">
        <f t="shared" si="6"/>
        <v>3</v>
      </c>
      <c r="O15" s="4">
        <v>0.4449876124473307</v>
      </c>
      <c r="R15" s="1">
        <f>O15/J14</f>
        <v>4.1064849542619726</v>
      </c>
    </row>
    <row r="16" spans="1:24" x14ac:dyDescent="0.2">
      <c r="C16" s="2" t="s">
        <v>17</v>
      </c>
      <c r="D16" s="2">
        <f>1/G13</f>
        <v>0.2</v>
      </c>
      <c r="E16" s="2">
        <f>1/G14</f>
        <v>0.25</v>
      </c>
      <c r="F16" s="2">
        <f>1/G15</f>
        <v>0.5</v>
      </c>
      <c r="G16" s="2">
        <v>1</v>
      </c>
      <c r="I16" s="1">
        <f>SUM(I12:I15)</f>
        <v>5.189461743336131</v>
      </c>
      <c r="J16" s="1"/>
      <c r="O16" s="4">
        <v>0.31418290464688003</v>
      </c>
      <c r="R16" s="1">
        <f>O16/J15</f>
        <v>4.1003399348117924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1.7411011265922482</v>
      </c>
      <c r="J21" s="8">
        <f>I21/I$26</f>
        <v>0.28603842985211719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1</v>
      </c>
      <c r="E22" s="2">
        <v>1</v>
      </c>
      <c r="F22" s="2">
        <v>4</v>
      </c>
      <c r="G22" s="2">
        <v>4</v>
      </c>
      <c r="I22" s="1">
        <f t="shared" ref="I22:I25" si="7">GEOMEAN(C23:G23)</f>
        <v>1.9036539387158786</v>
      </c>
      <c r="J22" s="8">
        <f t="shared" ref="J22:J25" si="8">I22/I$26</f>
        <v>0.31274357089058974</v>
      </c>
      <c r="K22" s="9">
        <f t="shared" ref="K22:K25" si="9">ROUND(J22,1)</f>
        <v>0.3</v>
      </c>
      <c r="L22" s="20">
        <f t="shared" ref="L22:L25" si="10">RANK(K22,K$21:K$25,0)</f>
        <v>1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1</v>
      </c>
      <c r="D23" s="2">
        <v>1</v>
      </c>
      <c r="E23" s="2">
        <v>1</v>
      </c>
      <c r="F23" s="2">
        <v>5</v>
      </c>
      <c r="G23" s="2">
        <v>5</v>
      </c>
      <c r="I23" s="1">
        <f t="shared" si="7"/>
        <v>1.5518455739153598</v>
      </c>
      <c r="J23" s="8">
        <f t="shared" si="8"/>
        <v>0.25494640406356017</v>
      </c>
      <c r="K23" s="9">
        <f t="shared" si="9"/>
        <v>0.3</v>
      </c>
      <c r="L23" s="20">
        <f t="shared" si="10"/>
        <v>1</v>
      </c>
      <c r="O23" s="1" cm="1">
        <f t="array" ref="O23:O27">MMULT(C22:G26,J21:J25)</f>
        <v>1.4388147855811986</v>
      </c>
      <c r="R23" s="1">
        <f>O23/J21</f>
        <v>5.0301450274533757</v>
      </c>
      <c r="T23" s="1">
        <f>AVERAGE(R23:R27)</f>
        <v>5.0899249621965286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1</v>
      </c>
      <c r="D24" s="2">
        <f>1/E23</f>
        <v>1</v>
      </c>
      <c r="E24" s="2">
        <v>1</v>
      </c>
      <c r="F24" s="2">
        <v>3</v>
      </c>
      <c r="G24" s="2">
        <v>3</v>
      </c>
      <c r="I24" s="1">
        <f t="shared" si="7"/>
        <v>0.50649568411211821</v>
      </c>
      <c r="J24" s="8">
        <f t="shared" si="8"/>
        <v>8.3210118009551609E-2</v>
      </c>
      <c r="K24" s="9">
        <f t="shared" si="9"/>
        <v>0.1</v>
      </c>
      <c r="L24" s="20">
        <f t="shared" si="10"/>
        <v>4</v>
      </c>
      <c r="N24" t="s">
        <v>5</v>
      </c>
      <c r="O24" s="1">
        <v>1.5850863807749316</v>
      </c>
      <c r="Q24" t="s">
        <v>6</v>
      </c>
      <c r="R24" s="1">
        <f>O24/J22</f>
        <v>5.0683260290887269</v>
      </c>
      <c r="V24" s="1">
        <f>(T23-5)/(5-1)</f>
        <v>2.2481240549132142E-2</v>
      </c>
      <c r="X24" s="1">
        <f>V24/1.12</f>
        <v>2.0072536204582266E-2</v>
      </c>
    </row>
    <row r="25" spans="1:24" x14ac:dyDescent="0.2">
      <c r="B25" s="22" t="s">
        <v>22</v>
      </c>
      <c r="C25" s="2">
        <f>1/F22</f>
        <v>0.25</v>
      </c>
      <c r="D25" s="2">
        <f>1/F23</f>
        <v>0.2</v>
      </c>
      <c r="E25" s="2">
        <f>1/F24</f>
        <v>0.33333333333333331</v>
      </c>
      <c r="F25" s="2">
        <v>1</v>
      </c>
      <c r="G25" s="2">
        <v>2</v>
      </c>
      <c r="I25" s="1">
        <f t="shared" si="7"/>
        <v>0.38385194963737745</v>
      </c>
      <c r="J25" s="8">
        <f t="shared" si="8"/>
        <v>6.3061477184181286E-2</v>
      </c>
      <c r="K25" s="9">
        <f t="shared" si="9"/>
        <v>0.1</v>
      </c>
      <c r="L25" s="20">
        <f t="shared" si="10"/>
        <v>4</v>
      </c>
      <c r="O25" s="1">
        <v>1.2925431903874658</v>
      </c>
      <c r="R25" s="1">
        <f>O25/J23</f>
        <v>5.0698624094545943</v>
      </c>
    </row>
    <row r="26" spans="1:24" x14ac:dyDescent="0.2">
      <c r="B26" s="22" t="s">
        <v>23</v>
      </c>
      <c r="C26" s="2">
        <f>1/G22</f>
        <v>0.25</v>
      </c>
      <c r="D26" s="2">
        <f>1/G23</f>
        <v>0.2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6.0869482729729825</v>
      </c>
      <c r="J26" s="1"/>
      <c r="O26" s="1">
        <v>0.42837352870691486</v>
      </c>
      <c r="R26" s="1">
        <f>O26/J24</f>
        <v>5.148094233657285</v>
      </c>
    </row>
    <row r="27" spans="1:24" x14ac:dyDescent="0.2">
      <c r="B27" s="23"/>
      <c r="O27" s="1">
        <v>0.32370699251795776</v>
      </c>
      <c r="R27" s="5">
        <f>O27/J25</f>
        <v>5.1331971113286627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2.6390158215457884</v>
      </c>
      <c r="J34" s="8">
        <f>I34/I$39</f>
        <v>0.40790142184850409</v>
      </c>
      <c r="K34" s="9">
        <f>ROUND(J34,1)</f>
        <v>0.4</v>
      </c>
      <c r="L34" s="20">
        <f>RANK(K34,K$34:K$38,0)</f>
        <v>1</v>
      </c>
    </row>
    <row r="35" spans="1:24" x14ac:dyDescent="0.2">
      <c r="B35" s="22" t="s">
        <v>25</v>
      </c>
      <c r="C35" s="2">
        <v>1</v>
      </c>
      <c r="D35" s="2">
        <v>2</v>
      </c>
      <c r="E35" s="2">
        <v>4</v>
      </c>
      <c r="F35" s="2">
        <v>4</v>
      </c>
      <c r="G35" s="2">
        <v>4</v>
      </c>
      <c r="I35" s="1">
        <f t="shared" ref="I35:I38" si="11">GEOMEAN(C36:G36)</f>
        <v>1.9036539387158786</v>
      </c>
      <c r="J35" s="8">
        <f t="shared" ref="J35:J38" si="12">I35/I$39</f>
        <v>0.29423967146012775</v>
      </c>
      <c r="K35" s="9">
        <f t="shared" ref="K35:K38" si="13">ROUND(J35,1)</f>
        <v>0.3</v>
      </c>
      <c r="L35" s="20">
        <f t="shared" ref="L35:L38" si="14">RANK(K35,K$34:K$38,0)</f>
        <v>2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0.5</v>
      </c>
      <c r="D36" s="2">
        <v>1</v>
      </c>
      <c r="E36" s="2">
        <v>2</v>
      </c>
      <c r="F36" s="2">
        <v>5</v>
      </c>
      <c r="G36" s="2">
        <v>5</v>
      </c>
      <c r="I36" s="1">
        <f t="shared" si="11"/>
        <v>1.0238362555396097</v>
      </c>
      <c r="J36" s="8">
        <f t="shared" si="12"/>
        <v>0.15825000402234576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2.1878163915342319</v>
      </c>
      <c r="R36" s="1">
        <f>O36/J34</f>
        <v>5.3635909912243305</v>
      </c>
      <c r="T36" s="1">
        <f>AVERAGE(R36:R40)</f>
        <v>5.3190582079037503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0.25</v>
      </c>
      <c r="D37" s="2">
        <f>1/E36</f>
        <v>0.5</v>
      </c>
      <c r="E37" s="2">
        <v>1</v>
      </c>
      <c r="F37" s="2">
        <v>3</v>
      </c>
      <c r="G37" s="2">
        <v>3</v>
      </c>
      <c r="I37" s="1">
        <f t="shared" si="11"/>
        <v>0.54928027165305893</v>
      </c>
      <c r="J37" s="8">
        <f t="shared" si="12"/>
        <v>8.4899909265939155E-2</v>
      </c>
      <c r="K37" s="9">
        <f t="shared" si="13"/>
        <v>0.1</v>
      </c>
      <c r="L37" s="20">
        <f t="shared" si="14"/>
        <v>4</v>
      </c>
      <c r="N37" t="s">
        <v>5</v>
      </c>
      <c r="O37" s="1">
        <v>1.5127349037741826</v>
      </c>
      <c r="Q37" t="s">
        <v>6</v>
      </c>
      <c r="R37" s="1">
        <f>O37/J35</f>
        <v>5.1411656907697862</v>
      </c>
      <c r="V37" s="1">
        <f>(T36-5)/(5-1)</f>
        <v>7.976455197593757E-2</v>
      </c>
      <c r="X37" s="1">
        <f>V37/1.12</f>
        <v>7.1218349978515685E-2</v>
      </c>
    </row>
    <row r="38" spans="1:24" x14ac:dyDescent="0.2">
      <c r="B38" s="22" t="s">
        <v>28</v>
      </c>
      <c r="C38" s="2">
        <f>1/F35</f>
        <v>0.25</v>
      </c>
      <c r="D38" s="2">
        <f>1/F36</f>
        <v>0.2</v>
      </c>
      <c r="E38" s="2">
        <f>1/F37</f>
        <v>0.33333333333333331</v>
      </c>
      <c r="F38" s="2">
        <v>1</v>
      </c>
      <c r="G38" s="2">
        <v>3</v>
      </c>
      <c r="I38" s="1">
        <f t="shared" si="11"/>
        <v>0.35395291959831149</v>
      </c>
      <c r="J38" s="8">
        <f t="shared" si="12"/>
        <v>5.4708993403083113E-2</v>
      </c>
      <c r="K38" s="9">
        <f t="shared" si="13"/>
        <v>0.1</v>
      </c>
      <c r="L38" s="20">
        <f t="shared" si="14"/>
        <v>4</v>
      </c>
      <c r="O38" s="1">
        <v>0.82617190322160239</v>
      </c>
      <c r="R38" s="1">
        <f>O38/J36</f>
        <v>5.2206754010884096</v>
      </c>
    </row>
    <row r="39" spans="1:24" x14ac:dyDescent="0.2">
      <c r="B39" s="22" t="s">
        <v>29</v>
      </c>
      <c r="C39" s="2">
        <f>1/G35</f>
        <v>0.25</v>
      </c>
      <c r="D39" s="2">
        <f>1/G36</f>
        <v>0.2</v>
      </c>
      <c r="E39" s="2">
        <f>1/G37</f>
        <v>0.33333333333333331</v>
      </c>
      <c r="F39" s="2">
        <f>1/G38</f>
        <v>0.33333333333333331</v>
      </c>
      <c r="G39" s="2">
        <v>1</v>
      </c>
      <c r="H39" t="s">
        <v>30</v>
      </c>
      <c r="I39" s="1">
        <f>SUM(I34:I38)</f>
        <v>6.4697392070526476</v>
      </c>
      <c r="J39" s="1"/>
      <c r="O39" s="1">
        <v>0.46260018057012198</v>
      </c>
      <c r="R39" s="1">
        <f>O39/J37</f>
        <v>5.4487712009335647</v>
      </c>
    </row>
    <row r="40" spans="1:24" x14ac:dyDescent="0.2">
      <c r="O40" s="1">
        <v>0.29658225425332968</v>
      </c>
      <c r="R40" s="5">
        <f>O40/J38</f>
        <v>5.4210877555026604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1</v>
      </c>
      <c r="E49" s="22" t="s">
        <v>20</v>
      </c>
    </row>
    <row r="50" spans="2:5" x14ac:dyDescent="0.2">
      <c r="B50" s="26"/>
      <c r="C50" s="26"/>
      <c r="D50" s="21">
        <f t="shared" si="16"/>
        <v>1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1</v>
      </c>
      <c r="E53" s="22" t="s">
        <v>25</v>
      </c>
    </row>
    <row r="54" spans="2:5" x14ac:dyDescent="0.2">
      <c r="B54" s="26"/>
      <c r="C54" s="26"/>
      <c r="D54" s="21">
        <f t="shared" ref="D54:D57" si="17">L35</f>
        <v>2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FA35-75EC-2B4A-B438-EC9B6FC8EAA5}">
  <sheetPr>
    <tabColor theme="9" tint="0.59999389629810485"/>
  </sheetPr>
  <dimension ref="A2:X57"/>
  <sheetViews>
    <sheetView topLeftCell="C25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0.12827052111465373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0.2763504603978772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0.4812301224379637</v>
      </c>
      <c r="R4" s="1">
        <f>O4/J3</f>
        <v>3.7516813548127668</v>
      </c>
      <c r="T4" s="1">
        <f>AVERAGE(R4:R6)</f>
        <v>3.7516813548127659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5</v>
      </c>
      <c r="E5" s="2">
        <v>1</v>
      </c>
      <c r="F5" s="2">
        <f>1/E6</f>
        <v>0.2</v>
      </c>
      <c r="I5" s="1">
        <f t="shared" si="0"/>
        <v>2.1544346900318838</v>
      </c>
      <c r="J5" s="8">
        <f t="shared" si="1"/>
        <v>0.59537901848746899</v>
      </c>
      <c r="K5" s="9">
        <f t="shared" si="2"/>
        <v>0.6</v>
      </c>
      <c r="L5" s="20">
        <f>RANK(K5,K$3:K$5,0)</f>
        <v>1</v>
      </c>
      <c r="N5" t="s">
        <v>5</v>
      </c>
      <c r="O5" s="1">
        <v>1.0367788696686395</v>
      </c>
      <c r="Q5" t="s">
        <v>6</v>
      </c>
      <c r="R5" s="1">
        <f>O5/J4</f>
        <v>3.7516813548127659</v>
      </c>
      <c r="V5" s="1">
        <f>(T4-3)/(3-1)</f>
        <v>0.37584067740638294</v>
      </c>
      <c r="X5" s="1">
        <f>V5/0.58</f>
        <v>0.64800116794203955</v>
      </c>
    </row>
    <row r="6" spans="1:24" x14ac:dyDescent="0.2">
      <c r="C6" s="2" t="s">
        <v>4</v>
      </c>
      <c r="D6" s="2">
        <v>2</v>
      </c>
      <c r="E6" s="2">
        <v>5</v>
      </c>
      <c r="F6" s="2">
        <v>1</v>
      </c>
      <c r="I6" s="1">
        <f>SUM(I3:I5)</f>
        <v>3.618593573393162</v>
      </c>
      <c r="J6" s="1"/>
      <c r="K6" s="1"/>
      <c r="L6" s="1"/>
      <c r="O6" s="1">
        <v>2.2336723627061623</v>
      </c>
      <c r="R6" s="1">
        <f>O6/J5</f>
        <v>3.7516813548127659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0.35355339059327379</v>
      </c>
      <c r="J12" s="8">
        <f>I12/I$16</f>
        <v>7.4154922856139796E-2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0.25</v>
      </c>
      <c r="G13" s="2">
        <f>1/D16</f>
        <v>0.25</v>
      </c>
      <c r="I13" s="1">
        <f t="shared" ref="I13:I15" si="3">GEOMEAN(D14:G14)</f>
        <v>1</v>
      </c>
      <c r="J13" s="8">
        <f t="shared" ref="J13:J15" si="4">I13/I$16</f>
        <v>0.20974179523976702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0.30561619214210484</v>
      </c>
      <c r="R13" s="1">
        <f>O13/J12</f>
        <v>4.1213203435596419</v>
      </c>
      <c r="T13" s="1">
        <f>AVERAGE(R13:R16)</f>
        <v>4.1213203435596428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1.4142135623730949</v>
      </c>
      <c r="J14" s="8">
        <f t="shared" si="4"/>
        <v>0.29661969142455913</v>
      </c>
      <c r="K14" s="9">
        <f t="shared" si="5"/>
        <v>0.3</v>
      </c>
      <c r="L14" s="20">
        <f t="shared" si="6"/>
        <v>2</v>
      </c>
      <c r="N14" t="s">
        <v>5</v>
      </c>
      <c r="O14" s="4">
        <v>0.86441312761637279</v>
      </c>
      <c r="Q14" t="s">
        <v>6</v>
      </c>
      <c r="R14" s="1">
        <f>O14/J13</f>
        <v>4.1213203435596428</v>
      </c>
      <c r="V14" s="1">
        <f>(T13-4)/(4-1)</f>
        <v>4.0440114519880943E-2</v>
      </c>
      <c r="X14" s="1">
        <f>V14/0.9</f>
        <v>4.4933460577645488E-2</v>
      </c>
    </row>
    <row r="15" spans="1:24" x14ac:dyDescent="0.2">
      <c r="C15" s="2" t="s">
        <v>16</v>
      </c>
      <c r="D15" s="2">
        <v>4</v>
      </c>
      <c r="E15" s="2">
        <v>2</v>
      </c>
      <c r="F15" s="2">
        <v>1</v>
      </c>
      <c r="G15" s="2">
        <f>1/F16</f>
        <v>0.5</v>
      </c>
      <c r="I15" s="1">
        <f t="shared" si="3"/>
        <v>2</v>
      </c>
      <c r="J15" s="8">
        <f t="shared" si="4"/>
        <v>0.41948359047953404</v>
      </c>
      <c r="K15" s="9">
        <f t="shared" si="5"/>
        <v>0.4</v>
      </c>
      <c r="L15" s="20">
        <f t="shared" si="6"/>
        <v>1</v>
      </c>
      <c r="O15" s="4">
        <v>1.2224647685684196</v>
      </c>
      <c r="R15" s="1">
        <f>O15/J14</f>
        <v>4.1213203435596437</v>
      </c>
    </row>
    <row r="16" spans="1:24" x14ac:dyDescent="0.2">
      <c r="C16" s="2" t="s">
        <v>17</v>
      </c>
      <c r="D16" s="2">
        <v>4</v>
      </c>
      <c r="E16" s="2">
        <v>2</v>
      </c>
      <c r="F16" s="2">
        <v>2</v>
      </c>
      <c r="G16" s="2">
        <v>1</v>
      </c>
      <c r="I16" s="1">
        <f>SUM(I12:I15)</f>
        <v>4.7677669529663689</v>
      </c>
      <c r="J16" s="1"/>
      <c r="O16" s="4">
        <v>1.7288262552327456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0.56097757272309978</v>
      </c>
      <c r="J21" s="8">
        <f>I21/I$26</f>
        <v>9.5235729779198169E-2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0.7402143449743066</v>
      </c>
      <c r="J22" s="8">
        <f t="shared" ref="J22:J25" si="8">I22/I$26</f>
        <v>0.12566429883188168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2</v>
      </c>
      <c r="D23" s="2">
        <v>1</v>
      </c>
      <c r="E23" s="2">
        <f>1/D24</f>
        <v>1</v>
      </c>
      <c r="F23" s="2">
        <f>1/D25</f>
        <v>0.33333333333333331</v>
      </c>
      <c r="G23" s="2">
        <f>1/D26</f>
        <v>0.33333333333333331</v>
      </c>
      <c r="I23" s="1">
        <f t="shared" si="7"/>
        <v>0.60836434189320576</v>
      </c>
      <c r="J23" s="8">
        <f t="shared" si="8"/>
        <v>0.10328046055495245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0.48662151002808068</v>
      </c>
      <c r="R23" s="1">
        <f>O23/J21</f>
        <v>5.1096527653675921</v>
      </c>
      <c r="T23" s="1">
        <f>AVERAGE(R23:R27)</f>
        <v>5.0681655246696291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2.0476725110792193</v>
      </c>
      <c r="J24" s="8">
        <f t="shared" si="8"/>
        <v>0.34762813243104645</v>
      </c>
      <c r="K24" s="9">
        <f t="shared" si="9"/>
        <v>0.3</v>
      </c>
      <c r="L24" s="20">
        <f t="shared" si="10"/>
        <v>1</v>
      </c>
      <c r="N24" t="s">
        <v>5</v>
      </c>
      <c r="O24" s="1">
        <v>0.64468938922321972</v>
      </c>
      <c r="Q24" t="s">
        <v>6</v>
      </c>
      <c r="R24" s="1">
        <f>O24/J22</f>
        <v>5.1302509560468632</v>
      </c>
      <c r="V24" s="1">
        <f>(T23-5)/(5-1)</f>
        <v>1.7041381167407277E-2</v>
      </c>
      <c r="X24" s="1">
        <f>V24/1.12</f>
        <v>1.5215518899470782E-2</v>
      </c>
    </row>
    <row r="25" spans="1:24" x14ac:dyDescent="0.2">
      <c r="B25" s="22" t="s">
        <v>22</v>
      </c>
      <c r="C25" s="2">
        <v>3</v>
      </c>
      <c r="D25" s="2">
        <v>3</v>
      </c>
      <c r="E25" s="2">
        <v>4</v>
      </c>
      <c r="F25" s="2">
        <v>1</v>
      </c>
      <c r="G25" s="2">
        <f>1/F26</f>
        <v>1</v>
      </c>
      <c r="I25" s="1">
        <f t="shared" si="7"/>
        <v>1.9331820449317627</v>
      </c>
      <c r="J25" s="8">
        <f t="shared" si="8"/>
        <v>0.32819137840292123</v>
      </c>
      <c r="K25" s="9">
        <f t="shared" si="9"/>
        <v>0.3</v>
      </c>
      <c r="L25" s="20">
        <f t="shared" si="10"/>
        <v>1</v>
      </c>
      <c r="O25" s="1">
        <v>0.52048464840810094</v>
      </c>
      <c r="R25" s="1">
        <f>O25/J23</f>
        <v>5.039526795401601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5.8904108156015944</v>
      </c>
      <c r="J26" s="1"/>
      <c r="O26" s="1">
        <v>1.7516414388870172</v>
      </c>
      <c r="R26" s="1">
        <f>O26/J24</f>
        <v>5.038836835895216</v>
      </c>
    </row>
    <row r="27" spans="1:24" x14ac:dyDescent="0.2">
      <c r="B27" s="23"/>
      <c r="O27" s="1">
        <v>1.6483609783320645</v>
      </c>
      <c r="R27" s="5">
        <f>O27/J25</f>
        <v>5.0225602706368733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0.43527528164806206</v>
      </c>
      <c r="J34" s="8">
        <f>I34/I$39</f>
        <v>7.6851444176474604E-2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0.5</v>
      </c>
      <c r="F35" s="2">
        <f>1/C38</f>
        <v>0.25</v>
      </c>
      <c r="G35" s="2">
        <f>1/C39</f>
        <v>0.25</v>
      </c>
      <c r="I35" s="1">
        <f t="shared" ref="I35:I38" si="11">GEOMEAN(C36:G36)</f>
        <v>0.7402143449743066</v>
      </c>
      <c r="J35" s="8">
        <f t="shared" ref="J35:J38" si="12">I35/I$39</f>
        <v>0.13069095308153461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0.33333333333333331</v>
      </c>
      <c r="F36" s="2">
        <f>1/D38</f>
        <v>0.33333333333333331</v>
      </c>
      <c r="G36" s="2">
        <f>1/D39</f>
        <v>1</v>
      </c>
      <c r="I36" s="1">
        <f t="shared" si="11"/>
        <v>1.0844717711976986</v>
      </c>
      <c r="J36" s="8">
        <f t="shared" si="12"/>
        <v>0.19147244352953838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0.38817943228512414</v>
      </c>
      <c r="R36" s="1">
        <f>O36/J34</f>
        <v>5.0510362745265338</v>
      </c>
      <c r="T36" s="1">
        <f>AVERAGE(R36:R40)</f>
        <v>5.2793212947594839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3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1.8881750225898042</v>
      </c>
      <c r="J37" s="8">
        <f t="shared" si="12"/>
        <v>0.33337288714064994</v>
      </c>
      <c r="K37" s="9">
        <f t="shared" si="13"/>
        <v>0.3</v>
      </c>
      <c r="L37" s="20">
        <f t="shared" si="14"/>
        <v>1</v>
      </c>
      <c r="N37" t="s">
        <v>5</v>
      </c>
      <c r="O37" s="1">
        <v>0.7269545570630157</v>
      </c>
      <c r="Q37" t="s">
        <v>6</v>
      </c>
      <c r="R37" s="1">
        <f>O37/J35</f>
        <v>5.562393875951674</v>
      </c>
      <c r="V37" s="1">
        <f>(T36-5)/(5-1)</f>
        <v>6.9830323689870966E-2</v>
      </c>
      <c r="X37" s="1">
        <f>V37/1.12</f>
        <v>6.2348503294527645E-2</v>
      </c>
    </row>
    <row r="38" spans="1:24" x14ac:dyDescent="0.2">
      <c r="B38" s="22" t="s">
        <v>28</v>
      </c>
      <c r="C38" s="2">
        <v>4</v>
      </c>
      <c r="D38" s="2">
        <v>3</v>
      </c>
      <c r="E38" s="2">
        <v>2</v>
      </c>
      <c r="F38" s="2">
        <v>1</v>
      </c>
      <c r="G38" s="2">
        <f>1/F39</f>
        <v>1</v>
      </c>
      <c r="I38" s="1">
        <f t="shared" si="11"/>
        <v>1.515716566510398</v>
      </c>
      <c r="J38" s="8">
        <f t="shared" si="12"/>
        <v>0.26761227207180244</v>
      </c>
      <c r="K38" s="9">
        <f t="shared" si="13"/>
        <v>0.3</v>
      </c>
      <c r="L38" s="20">
        <f t="shared" si="14"/>
        <v>1</v>
      </c>
      <c r="O38" s="1">
        <v>1.0377407707333177</v>
      </c>
      <c r="R38" s="1">
        <f>O38/J36</f>
        <v>5.4197917549071537</v>
      </c>
    </row>
    <row r="39" spans="1:24" x14ac:dyDescent="0.2">
      <c r="B39" s="22" t="s">
        <v>29</v>
      </c>
      <c r="C39" s="2">
        <v>4</v>
      </c>
      <c r="D39" s="2">
        <v>1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5.6638529869202694</v>
      </c>
      <c r="J39" s="1"/>
      <c r="O39" s="1">
        <v>1.6834086822220315</v>
      </c>
      <c r="R39" s="1">
        <f>O39/J37</f>
        <v>5.0496268507636666</v>
      </c>
    </row>
    <row r="40" spans="1:24" x14ac:dyDescent="0.2">
      <c r="O40" s="1">
        <v>1.422026776058962</v>
      </c>
      <c r="R40" s="5">
        <f>O40/J38</f>
        <v>5.3137577176483939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009-70A5-3C48-AA28-26067224C13A}">
  <sheetPr>
    <tabColor theme="9" tint="0.59999389629810485"/>
  </sheetPr>
  <dimension ref="A2:X57"/>
  <sheetViews>
    <sheetView topLeftCell="C31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0.3968502629920499</v>
      </c>
      <c r="J3" s="8">
        <f>I3/I$6</f>
        <v>0.10132280665264977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0.25</v>
      </c>
      <c r="F4" s="2">
        <f>1/D6</f>
        <v>0.25</v>
      </c>
      <c r="I4" s="1">
        <f t="shared" ref="I4:I5" si="0">GEOMEAN(D5:F5)</f>
        <v>1</v>
      </c>
      <c r="J4" s="8">
        <f t="shared" ref="J4:J5" si="1">I4/I$6</f>
        <v>0.25531747387220344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0.32599210498948733</v>
      </c>
      <c r="R4" s="1">
        <f>O4/J3</f>
        <v>3.2173615769156356</v>
      </c>
      <c r="T4" s="1">
        <f>AVERAGE(R4:R6)</f>
        <v>3.2173615769156356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4</v>
      </c>
      <c r="E5" s="2">
        <v>1</v>
      </c>
      <c r="F5" s="2">
        <f>1/E6</f>
        <v>0.25</v>
      </c>
      <c r="I5" s="1">
        <f t="shared" si="0"/>
        <v>2.5198420997897464</v>
      </c>
      <c r="J5" s="8">
        <f t="shared" si="1"/>
        <v>0.64335971947514681</v>
      </c>
      <c r="K5" s="9">
        <f t="shared" si="2"/>
        <v>0.6</v>
      </c>
      <c r="L5" s="20">
        <f>RANK(K5,K$3:K$5,0)</f>
        <v>1</v>
      </c>
      <c r="N5" t="s">
        <v>5</v>
      </c>
      <c r="O5" s="1">
        <v>0.82144863035158922</v>
      </c>
      <c r="Q5" t="s">
        <v>6</v>
      </c>
      <c r="R5" s="1">
        <f>O5/J4</f>
        <v>3.2173615769156361</v>
      </c>
      <c r="V5" s="1">
        <f>(T4-3)/(3-1)</f>
        <v>0.10868078845781781</v>
      </c>
      <c r="X5" s="1">
        <f>V5/0.58</f>
        <v>0.18738066975485831</v>
      </c>
    </row>
    <row r="6" spans="1:24" x14ac:dyDescent="0.2">
      <c r="C6" s="2" t="s">
        <v>4</v>
      </c>
      <c r="D6" s="2">
        <v>4</v>
      </c>
      <c r="E6" s="2">
        <v>4</v>
      </c>
      <c r="F6" s="2">
        <v>1</v>
      </c>
      <c r="I6" s="1">
        <f>SUM(I3:I5)</f>
        <v>3.916692362781796</v>
      </c>
      <c r="J6" s="1"/>
      <c r="K6" s="1"/>
      <c r="L6" s="1"/>
      <c r="O6" s="1">
        <v>2.0699208415745596</v>
      </c>
      <c r="R6" s="1">
        <f>O6/J5</f>
        <v>3.2173615769156361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0.29906975624424414</v>
      </c>
      <c r="J12" s="8">
        <f>I12/I$16</f>
        <v>6.0217015918930902E-2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</v>
      </c>
      <c r="F13" s="2">
        <f>1/D15</f>
        <v>0.2</v>
      </c>
      <c r="G13" s="2">
        <f>1/D16</f>
        <v>0.2</v>
      </c>
      <c r="I13" s="1">
        <f t="shared" ref="I13:I15" si="3">GEOMEAN(D14:G14)</f>
        <v>1.0573712634405641</v>
      </c>
      <c r="J13" s="8">
        <f t="shared" ref="J13:J15" si="4">I13/I$16</f>
        <v>0.21289930149547157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0.24817361273514474</v>
      </c>
      <c r="R13" s="1">
        <f>O13/J12</f>
        <v>4.1213203435596419</v>
      </c>
      <c r="T13" s="1">
        <f>AVERAGE(R13:R16)</f>
        <v>4.1213203435596419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5</v>
      </c>
      <c r="E14" s="2">
        <v>1</v>
      </c>
      <c r="F14" s="2">
        <f>1/E15</f>
        <v>0.5</v>
      </c>
      <c r="G14" s="2">
        <f>1/E16</f>
        <v>0.5</v>
      </c>
      <c r="I14" s="1">
        <f t="shared" si="3"/>
        <v>1.4953487812212205</v>
      </c>
      <c r="J14" s="8">
        <f t="shared" si="4"/>
        <v>0.30108507959465447</v>
      </c>
      <c r="K14" s="9">
        <f t="shared" si="5"/>
        <v>0.3</v>
      </c>
      <c r="L14" s="20">
        <f t="shared" si="6"/>
        <v>2</v>
      </c>
      <c r="N14" t="s">
        <v>5</v>
      </c>
      <c r="O14" s="4">
        <v>0.87742622238292489</v>
      </c>
      <c r="Q14" t="s">
        <v>6</v>
      </c>
      <c r="R14" s="1">
        <f>O14/J13</f>
        <v>4.1213203435596428</v>
      </c>
      <c r="V14" s="1">
        <f>(T13-4)/(4-1)</f>
        <v>4.0440114519880645E-2</v>
      </c>
      <c r="X14" s="1">
        <f>V14/0.9</f>
        <v>4.4933460577645162E-2</v>
      </c>
    </row>
    <row r="15" spans="1:24" x14ac:dyDescent="0.2">
      <c r="C15" s="2" t="s">
        <v>16</v>
      </c>
      <c r="D15" s="2">
        <v>5</v>
      </c>
      <c r="E15" s="2">
        <v>2</v>
      </c>
      <c r="F15" s="2">
        <v>1</v>
      </c>
      <c r="G15" s="2">
        <f>1/F16</f>
        <v>0.5</v>
      </c>
      <c r="I15" s="1">
        <f t="shared" si="3"/>
        <v>2.1147425268811282</v>
      </c>
      <c r="J15" s="8">
        <f t="shared" si="4"/>
        <v>0.42579860299094313</v>
      </c>
      <c r="K15" s="9">
        <f t="shared" si="5"/>
        <v>0.4</v>
      </c>
      <c r="L15" s="20">
        <f t="shared" si="6"/>
        <v>1</v>
      </c>
      <c r="O15" s="4">
        <v>1.2408680636757239</v>
      </c>
      <c r="R15" s="1">
        <f>O15/J14</f>
        <v>4.1213203435596428</v>
      </c>
    </row>
    <row r="16" spans="1:24" x14ac:dyDescent="0.2">
      <c r="C16" s="2" t="s">
        <v>17</v>
      </c>
      <c r="D16" s="2">
        <v>5</v>
      </c>
      <c r="E16" s="2">
        <v>2</v>
      </c>
      <c r="F16" s="2">
        <v>2</v>
      </c>
      <c r="G16" s="2">
        <v>1</v>
      </c>
      <c r="I16" s="1">
        <f>SUM(I12:I15)</f>
        <v>4.9665323277871565</v>
      </c>
      <c r="J16" s="1"/>
      <c r="O16" s="4">
        <v>1.7548524447658498</v>
      </c>
      <c r="R16" s="1">
        <f>O16/J15</f>
        <v>4.1213203435596428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0.48835934193058694</v>
      </c>
      <c r="J21" s="8">
        <f>I21/I$26</f>
        <v>8.2383733717395324E-2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1/C$23</f>
        <v>0.25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0.85028300041719385</v>
      </c>
      <c r="J22" s="8">
        <f t="shared" ref="J22:J25" si="8">I22/I$26</f>
        <v>0.14343841158823276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0.33333333333333331</v>
      </c>
      <c r="G23" s="2">
        <f>1/D26</f>
        <v>0.33333333333333331</v>
      </c>
      <c r="I23" s="1">
        <f t="shared" si="7"/>
        <v>0.60836434189320576</v>
      </c>
      <c r="J23" s="8">
        <f t="shared" si="8"/>
        <v>0.10262796601280544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0.44472126552111441</v>
      </c>
      <c r="R23" s="1">
        <f>O23/J21</f>
        <v>5.398168369579631</v>
      </c>
      <c r="T23" s="1">
        <f>AVERAGE(R23:R27)</f>
        <v>5.2494235282114925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2.0476725110792193</v>
      </c>
      <c r="J24" s="8">
        <f t="shared" si="8"/>
        <v>0.34543192360423425</v>
      </c>
      <c r="K24" s="9">
        <f t="shared" si="9"/>
        <v>0.3</v>
      </c>
      <c r="L24" s="20">
        <f t="shared" si="10"/>
        <v>1</v>
      </c>
      <c r="N24" t="s">
        <v>5</v>
      </c>
      <c r="O24" s="1">
        <v>0.79945127536447502</v>
      </c>
      <c r="Q24" t="s">
        <v>6</v>
      </c>
      <c r="R24" s="1">
        <f>O24/J22</f>
        <v>5.573481095562129</v>
      </c>
      <c r="V24" s="1">
        <f>(T23-5)/(5-1)</f>
        <v>6.2355882052873124E-2</v>
      </c>
      <c r="X24" s="1">
        <f>V24/1.12</f>
        <v>5.5674894690065285E-2</v>
      </c>
    </row>
    <row r="25" spans="1:24" x14ac:dyDescent="0.2">
      <c r="B25" s="22" t="s">
        <v>22</v>
      </c>
      <c r="C25" s="2">
        <v>3</v>
      </c>
      <c r="D25" s="2">
        <v>3</v>
      </c>
      <c r="E25" s="2">
        <v>4</v>
      </c>
      <c r="F25" s="2">
        <v>1</v>
      </c>
      <c r="G25" s="2">
        <f>1/F26</f>
        <v>1</v>
      </c>
      <c r="I25" s="1">
        <f t="shared" si="7"/>
        <v>1.9331820449317627</v>
      </c>
      <c r="J25" s="8">
        <f t="shared" si="8"/>
        <v>0.32611796507733221</v>
      </c>
      <c r="K25" s="9">
        <f t="shared" si="9"/>
        <v>0.3</v>
      </c>
      <c r="L25" s="20">
        <f t="shared" si="10"/>
        <v>1</v>
      </c>
      <c r="O25" s="1">
        <v>0.52351408057860283</v>
      </c>
      <c r="R25" s="1">
        <f>O25/J23</f>
        <v>5.1010859994368509</v>
      </c>
    </row>
    <row r="26" spans="1:24" x14ac:dyDescent="0.2">
      <c r="B26" s="22" t="s">
        <v>23</v>
      </c>
      <c r="C26" s="2">
        <v>3</v>
      </c>
      <c r="D26" s="2">
        <v>3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5.9278612402519686</v>
      </c>
      <c r="J26" s="1"/>
      <c r="O26" s="1">
        <v>1.7595281886496725</v>
      </c>
      <c r="R26" s="1">
        <f>O26/J24</f>
        <v>5.093704630107049</v>
      </c>
    </row>
    <row r="27" spans="1:24" x14ac:dyDescent="0.2">
      <c r="B27" s="23"/>
      <c r="O27" s="1">
        <v>1.656900222636867</v>
      </c>
      <c r="R27" s="5">
        <f>O27/J25</f>
        <v>5.080677546371807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0.43527528164806206</v>
      </c>
      <c r="J34" s="8">
        <f>I34/I$39</f>
        <v>7.2929108760034958E-2</v>
      </c>
      <c r="K34" s="9">
        <f>ROUND(J34,1)</f>
        <v>0.1</v>
      </c>
      <c r="L34" s="20">
        <f>RANK(K34,K$34:K$38,0)</f>
        <v>3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0.5</v>
      </c>
      <c r="F35" s="2">
        <f>1/C38</f>
        <v>0.25</v>
      </c>
      <c r="G35" s="2">
        <f>1/C39</f>
        <v>0.25</v>
      </c>
      <c r="I35" s="1">
        <f t="shared" ref="I35:I38" si="11">GEOMEAN(C36:G36)</f>
        <v>0.7402143449743066</v>
      </c>
      <c r="J35" s="8">
        <f t="shared" ref="J35:J38" si="12">I35/I$39</f>
        <v>0.12402076282846874</v>
      </c>
      <c r="K35" s="9">
        <f t="shared" ref="K35:K38" si="13">ROUND(J35,1)</f>
        <v>0.1</v>
      </c>
      <c r="L35" s="20">
        <f t="shared" ref="L35:L38" si="14">RANK(K35,K$34:K$38,0)</f>
        <v>3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1</v>
      </c>
      <c r="F36" s="2">
        <f>1/D38</f>
        <v>0.33333333333333331</v>
      </c>
      <c r="G36" s="2">
        <f>1/D39</f>
        <v>0.33333333333333331</v>
      </c>
      <c r="I36" s="1">
        <f t="shared" si="11"/>
        <v>0.87055056329612412</v>
      </c>
      <c r="J36" s="8">
        <f t="shared" si="12"/>
        <v>0.14585821752006992</v>
      </c>
      <c r="K36" s="9">
        <f t="shared" si="13"/>
        <v>0.1</v>
      </c>
      <c r="L36" s="20">
        <f t="shared" si="14"/>
        <v>3</v>
      </c>
      <c r="O36" s="1" cm="1">
        <f t="array" ref="O36:O40">MMULT(C35:G39,J34:J38)</f>
        <v>0.37216657665716085</v>
      </c>
      <c r="R36" s="1">
        <f>O36/J34</f>
        <v>5.1031279962810618</v>
      </c>
      <c r="T36" s="1">
        <f>AVERAGE(R36:R40)</f>
        <v>5.2663387195382798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1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1.4309690811052556</v>
      </c>
      <c r="J37" s="8">
        <f t="shared" si="12"/>
        <v>0.2397547118987364</v>
      </c>
      <c r="K37" s="9">
        <f t="shared" si="13"/>
        <v>0.2</v>
      </c>
      <c r="L37" s="20">
        <f t="shared" si="14"/>
        <v>2</v>
      </c>
      <c r="N37" t="s">
        <v>5</v>
      </c>
      <c r="O37" s="1">
        <v>0.63480116816575061</v>
      </c>
      <c r="Q37" t="s">
        <v>6</v>
      </c>
      <c r="R37" s="1">
        <f>O37/J35</f>
        <v>5.1185072054728016</v>
      </c>
      <c r="V37" s="1">
        <f>(T36-5)/(5-1)</f>
        <v>6.6584679884569953E-2</v>
      </c>
      <c r="X37" s="1">
        <f>V37/1.12</f>
        <v>5.9450607039794594E-2</v>
      </c>
    </row>
    <row r="38" spans="1:24" x14ac:dyDescent="0.2">
      <c r="B38" s="22" t="s">
        <v>28</v>
      </c>
      <c r="C38" s="2">
        <v>4</v>
      </c>
      <c r="D38" s="2">
        <v>3</v>
      </c>
      <c r="E38" s="2">
        <v>2</v>
      </c>
      <c r="F38" s="2">
        <v>1</v>
      </c>
      <c r="G38" s="2">
        <f>1/F39</f>
        <v>0.25</v>
      </c>
      <c r="I38" s="1">
        <f t="shared" si="11"/>
        <v>2.4914618792310348</v>
      </c>
      <c r="J38" s="8">
        <f t="shared" si="12"/>
        <v>0.41743719899268988</v>
      </c>
      <c r="K38" s="9">
        <f t="shared" si="13"/>
        <v>0.4</v>
      </c>
      <c r="L38" s="20">
        <f t="shared" si="14"/>
        <v>1</v>
      </c>
      <c r="O38" s="1">
        <v>0.7443331533143217</v>
      </c>
      <c r="R38" s="1">
        <f>O38/J36</f>
        <v>5.1031279962810618</v>
      </c>
    </row>
    <row r="39" spans="1:24" x14ac:dyDescent="0.2">
      <c r="B39" s="22" t="s">
        <v>29</v>
      </c>
      <c r="C39" s="2">
        <v>4</v>
      </c>
      <c r="D39" s="2">
        <v>3</v>
      </c>
      <c r="E39" s="2">
        <v>2</v>
      </c>
      <c r="F39" s="2">
        <v>4</v>
      </c>
      <c r="G39" s="2">
        <v>1</v>
      </c>
      <c r="H39" t="s">
        <v>30</v>
      </c>
      <c r="I39" s="1">
        <f>SUM(I34:I38)</f>
        <v>5.9684711502547838</v>
      </c>
      <c r="J39" s="1"/>
      <c r="O39" s="1">
        <v>1.2996091702125947</v>
      </c>
      <c r="R39" s="1">
        <f>O39/J37</f>
        <v>5.4205782231362445</v>
      </c>
    </row>
    <row r="40" spans="1:24" x14ac:dyDescent="0.2">
      <c r="O40" s="1">
        <v>2.3319512051533215</v>
      </c>
      <c r="R40" s="5">
        <f>O40/J38</f>
        <v>5.5863521765202302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3</v>
      </c>
      <c r="E53" s="22" t="s">
        <v>25</v>
      </c>
    </row>
    <row r="54" spans="2:5" x14ac:dyDescent="0.2">
      <c r="B54" s="26"/>
      <c r="C54" s="26"/>
      <c r="D54" s="21">
        <f t="shared" ref="D54:D57" si="17">L35</f>
        <v>3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2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DBCB-4A2A-8B41-93AA-7F2F3676B2FF}">
  <sheetPr>
    <tabColor theme="9" tint="0.59999389629810485"/>
  </sheetPr>
  <dimension ref="A2:X57"/>
  <sheetViews>
    <sheetView topLeftCell="C23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0.6299605249474366</v>
      </c>
      <c r="J3" s="8">
        <f>I3/I$6</f>
        <v>0.19999999999999998</v>
      </c>
      <c r="K3" s="9">
        <f>ROUND(J3,1)</f>
        <v>0.2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0.5</v>
      </c>
      <c r="I4" s="1">
        <f t="shared" ref="I4:I5" si="0">GEOMEAN(D5:F5)</f>
        <v>1.2599210498948732</v>
      </c>
      <c r="J4" s="8">
        <f t="shared" ref="J4:J5" si="1">I4/I$6</f>
        <v>0.39999999999999997</v>
      </c>
      <c r="K4" s="9">
        <f t="shared" ref="K4:K5" si="2">ROUND(J4,1)</f>
        <v>0.4</v>
      </c>
      <c r="L4" s="20">
        <f>RANK(K4,K$3:K$5,0)</f>
        <v>1</v>
      </c>
      <c r="O4" s="1" cm="1">
        <f t="array" ref="O4:O6">MMULT(D4:F6,J3:J5)</f>
        <v>0.6</v>
      </c>
      <c r="R4" s="1">
        <f>O4/J3</f>
        <v>3</v>
      </c>
      <c r="T4" s="1">
        <f>AVERAGE(R4:R6)</f>
        <v>3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1</v>
      </c>
      <c r="I5" s="1">
        <f t="shared" si="0"/>
        <v>1.2599210498948732</v>
      </c>
      <c r="J5" s="8">
        <f t="shared" si="1"/>
        <v>0.39999999999999997</v>
      </c>
      <c r="K5" s="9">
        <f t="shared" si="2"/>
        <v>0.4</v>
      </c>
      <c r="L5" s="20">
        <f>RANK(K5,K$3:K$5,0)</f>
        <v>1</v>
      </c>
      <c r="N5" t="s">
        <v>5</v>
      </c>
      <c r="O5" s="1">
        <v>1.2</v>
      </c>
      <c r="Q5" t="s">
        <v>6</v>
      </c>
      <c r="R5" s="1">
        <f>O5/J4</f>
        <v>3</v>
      </c>
      <c r="V5" s="1">
        <f>(T4-3)/(3-1)</f>
        <v>0</v>
      </c>
      <c r="X5" s="1">
        <f>V5/0.58</f>
        <v>0</v>
      </c>
    </row>
    <row r="6" spans="1:24" x14ac:dyDescent="0.2">
      <c r="C6" s="2" t="s">
        <v>4</v>
      </c>
      <c r="D6" s="2">
        <v>2</v>
      </c>
      <c r="E6" s="2">
        <v>1</v>
      </c>
      <c r="F6" s="2">
        <v>1</v>
      </c>
      <c r="I6" s="1">
        <f>SUM(I3:I5)</f>
        <v>3.1498026247371831</v>
      </c>
      <c r="J6" s="1"/>
      <c r="K6" s="1"/>
      <c r="L6" s="1"/>
      <c r="O6" s="1">
        <v>1.2</v>
      </c>
      <c r="R6" s="1">
        <f>O6/J5</f>
        <v>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0.57735026918962573</v>
      </c>
      <c r="J12" s="8">
        <f>I12/I$16</f>
        <v>0.12280412026998172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0.33333333333333331</v>
      </c>
      <c r="G13" s="2">
        <f>1/D16</f>
        <v>0.33333333333333331</v>
      </c>
      <c r="I13" s="1">
        <f t="shared" ref="I13:I15" si="3">GEOMEAN(D14:G14)</f>
        <v>0.59460355750136051</v>
      </c>
      <c r="J13" s="8">
        <f t="shared" ref="J13:J15" si="4">I13/I$16</f>
        <v>0.12647394603426323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0.49951871086949662</v>
      </c>
      <c r="R13" s="1">
        <f>O13/J12</f>
        <v>4.0676054660976968</v>
      </c>
      <c r="T13" s="1">
        <f>AVERAGE(R13:R16)</f>
        <v>4.045691889248431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1.3160740129524926</v>
      </c>
      <c r="J14" s="8">
        <f t="shared" si="4"/>
        <v>0.27993285877854662</v>
      </c>
      <c r="K14" s="9">
        <f t="shared" si="5"/>
        <v>0.3</v>
      </c>
      <c r="L14" s="20">
        <f t="shared" si="6"/>
        <v>2</v>
      </c>
      <c r="N14" t="s">
        <v>5</v>
      </c>
      <c r="O14" s="4">
        <v>0.50694176442282035</v>
      </c>
      <c r="Q14" t="s">
        <v>6</v>
      </c>
      <c r="R14" s="1">
        <f>O14/J13</f>
        <v>4.0082703222170677</v>
      </c>
      <c r="V14" s="1">
        <f>(T13-4)/(4-1)</f>
        <v>1.5230629749477012E-2</v>
      </c>
      <c r="X14" s="1">
        <f>V14/0.9</f>
        <v>1.6922921943863346E-2</v>
      </c>
    </row>
    <row r="15" spans="1:24" x14ac:dyDescent="0.2">
      <c r="C15" s="2" t="s">
        <v>16</v>
      </c>
      <c r="D15" s="2">
        <v>3</v>
      </c>
      <c r="E15" s="2">
        <v>2</v>
      </c>
      <c r="F15" s="2">
        <v>1</v>
      </c>
      <c r="G15" s="2">
        <f>1/F16</f>
        <v>0.5</v>
      </c>
      <c r="I15" s="1">
        <f t="shared" si="3"/>
        <v>2.2133638394006434</v>
      </c>
      <c r="J15" s="8">
        <f t="shared" si="4"/>
        <v>0.47078907491720839</v>
      </c>
      <c r="K15" s="9">
        <f t="shared" si="5"/>
        <v>0.5</v>
      </c>
      <c r="L15" s="20">
        <f t="shared" si="6"/>
        <v>1</v>
      </c>
      <c r="O15" s="4">
        <v>1.1366876491156224</v>
      </c>
      <c r="R15" s="1">
        <f>O15/J14</f>
        <v>4.0605724318160519</v>
      </c>
    </row>
    <row r="16" spans="1:24" x14ac:dyDescent="0.2">
      <c r="C16" s="2" t="s">
        <v>17</v>
      </c>
      <c r="D16" s="2">
        <v>3</v>
      </c>
      <c r="E16" s="2">
        <v>4</v>
      </c>
      <c r="F16" s="2">
        <v>2</v>
      </c>
      <c r="G16" s="2">
        <v>1</v>
      </c>
      <c r="I16" s="1">
        <f>SUM(I12:I15)</f>
        <v>4.7013916790441224</v>
      </c>
      <c r="J16" s="1"/>
      <c r="O16" s="4">
        <v>1.9049629374212995</v>
      </c>
      <c r="R16" s="1">
        <f>O16/J15</f>
        <v>4.046319336862906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0.48835934193058694</v>
      </c>
      <c r="J21" s="8">
        <f>I21/I$26</f>
        <v>8.4674337813179942E-2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1</v>
      </c>
      <c r="J22" s="8">
        <f t="shared" ref="J22:J25" si="8">I22/I$26</f>
        <v>0.17338531393388426</v>
      </c>
      <c r="K22" s="9">
        <f t="shared" ref="K22:K25" si="9">ROUND(J22,1)</f>
        <v>0.2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0.60836434189320576</v>
      </c>
      <c r="J23" s="8">
        <f t="shared" si="8"/>
        <v>0.10548144240533439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0.44565507731785253</v>
      </c>
      <c r="R23" s="1">
        <f>O23/J21</f>
        <v>5.2631657811262427</v>
      </c>
      <c r="T23" s="1">
        <f>AVERAGE(R23:R27)</f>
        <v>5.1908808838330298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0.25</v>
      </c>
      <c r="G24" s="2">
        <f>1/E26</f>
        <v>0.33333333333333331</v>
      </c>
      <c r="I24" s="1">
        <f t="shared" si="7"/>
        <v>1.8881750225898042</v>
      </c>
      <c r="J24" s="8">
        <f t="shared" si="8"/>
        <v>0.32738181905385222</v>
      </c>
      <c r="K24" s="9">
        <f t="shared" si="9"/>
        <v>0.3</v>
      </c>
      <c r="L24" s="20">
        <f t="shared" si="10"/>
        <v>1</v>
      </c>
      <c r="N24" t="s">
        <v>5</v>
      </c>
      <c r="O24" s="1">
        <v>0.93579356051573925</v>
      </c>
      <c r="Q24" t="s">
        <v>6</v>
      </c>
      <c r="R24" s="1">
        <f>O24/J22</f>
        <v>5.3971904498934578</v>
      </c>
      <c r="V24" s="1">
        <f>(T23-5)/(5-1)</f>
        <v>4.7720220958257453E-2</v>
      </c>
      <c r="X24" s="1">
        <f>V24/1.12</f>
        <v>4.2607340141301291E-2</v>
      </c>
    </row>
    <row r="25" spans="1:24" x14ac:dyDescent="0.2">
      <c r="B25" s="22" t="s">
        <v>22</v>
      </c>
      <c r="C25" s="2">
        <v>3</v>
      </c>
      <c r="D25" s="2">
        <v>2</v>
      </c>
      <c r="E25" s="2">
        <v>4</v>
      </c>
      <c r="F25" s="2">
        <v>1</v>
      </c>
      <c r="G25" s="2">
        <f>1/F26</f>
        <v>1</v>
      </c>
      <c r="I25" s="1">
        <f t="shared" si="7"/>
        <v>1.7826024579660034</v>
      </c>
      <c r="J25" s="8">
        <f t="shared" si="8"/>
        <v>0.30907708679374923</v>
      </c>
      <c r="K25" s="9">
        <f t="shared" si="9"/>
        <v>0.3</v>
      </c>
      <c r="L25" s="20">
        <f t="shared" si="10"/>
        <v>1</v>
      </c>
      <c r="O25" s="1">
        <v>0.54841224451377801</v>
      </c>
      <c r="R25" s="1">
        <f>O25/J23</f>
        <v>5.1991348620963098</v>
      </c>
    </row>
    <row r="26" spans="1:24" x14ac:dyDescent="0.2">
      <c r="B26" s="22" t="s">
        <v>23</v>
      </c>
      <c r="C26" s="2">
        <v>3</v>
      </c>
      <c r="D26" s="2">
        <v>2</v>
      </c>
      <c r="E26" s="2">
        <v>3</v>
      </c>
      <c r="F26" s="2">
        <v>1</v>
      </c>
      <c r="G26" s="2">
        <v>1</v>
      </c>
      <c r="H26" t="s">
        <v>30</v>
      </c>
      <c r="I26" s="1">
        <f>SUM(I21:I25)</f>
        <v>5.7675011643795999</v>
      </c>
      <c r="J26" s="1"/>
      <c r="O26" s="1">
        <v>1.6591783167762473</v>
      </c>
      <c r="R26" s="1">
        <f>O26/J24</f>
        <v>5.0680221692559018</v>
      </c>
    </row>
    <row r="27" spans="1:24" x14ac:dyDescent="0.2">
      <c r="B27" s="23"/>
      <c r="O27" s="1">
        <v>1.553696874370913</v>
      </c>
      <c r="R27" s="5">
        <f>O27/J25</f>
        <v>5.0268911567932344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0.63095734448019325</v>
      </c>
      <c r="J34" s="8">
        <f>I34/I$39</f>
        <v>0.10543315810071494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0.5</v>
      </c>
      <c r="F35" s="2">
        <f>1/C38</f>
        <v>0.2</v>
      </c>
      <c r="G35" s="2">
        <f>1/C39</f>
        <v>1</v>
      </c>
      <c r="I35" s="1">
        <f t="shared" ref="I35:I38" si="11">GEOMEAN(C36:G36)</f>
        <v>0.3807307877431757</v>
      </c>
      <c r="J35" s="8">
        <f t="shared" ref="J35:J38" si="12">I35/I$39</f>
        <v>6.3620226769855903E-2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</v>
      </c>
      <c r="F36" s="2">
        <f>1/D38</f>
        <v>0.2</v>
      </c>
      <c r="G36" s="2">
        <f>1/D39</f>
        <v>0.2</v>
      </c>
      <c r="I36" s="1">
        <f t="shared" si="11"/>
        <v>1.2011244339814313</v>
      </c>
      <c r="J36" s="8">
        <f t="shared" si="12"/>
        <v>0.20070824668967993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0.60732407731487281</v>
      </c>
      <c r="R36" s="1">
        <f>O36/J34</f>
        <v>5.7602758776771816</v>
      </c>
      <c r="T36" s="1">
        <f>AVERAGE(R36:R40)</f>
        <v>5.3733041346084152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5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2.1867241478865562</v>
      </c>
      <c r="J37" s="8">
        <f t="shared" si="12"/>
        <v>0.36540224917535902</v>
      </c>
      <c r="K37" s="9">
        <f t="shared" si="13"/>
        <v>0.4</v>
      </c>
      <c r="L37" s="20">
        <f t="shared" si="14"/>
        <v>1</v>
      </c>
      <c r="N37" t="s">
        <v>5</v>
      </c>
      <c r="O37" s="1">
        <v>0.33524270789645666</v>
      </c>
      <c r="Q37" t="s">
        <v>6</v>
      </c>
      <c r="R37" s="1">
        <f>O37/J35</f>
        <v>5.2694359155490949</v>
      </c>
      <c r="V37" s="1">
        <f>(T36-5)/(5-1)</f>
        <v>9.332603365210379E-2</v>
      </c>
      <c r="X37" s="1">
        <f>V37/1.12</f>
        <v>8.3326815760806944E-2</v>
      </c>
    </row>
    <row r="38" spans="1:24" x14ac:dyDescent="0.2">
      <c r="B38" s="22" t="s">
        <v>28</v>
      </c>
      <c r="C38" s="2">
        <v>5</v>
      </c>
      <c r="D38" s="2">
        <v>5</v>
      </c>
      <c r="E38" s="2">
        <v>2</v>
      </c>
      <c r="F38" s="2">
        <v>1</v>
      </c>
      <c r="G38" s="2">
        <f>1/F39</f>
        <v>1</v>
      </c>
      <c r="I38" s="1">
        <f t="shared" si="11"/>
        <v>1.5848931924611136</v>
      </c>
      <c r="J38" s="8">
        <f t="shared" si="12"/>
        <v>0.26483611926439021</v>
      </c>
      <c r="K38" s="9">
        <f t="shared" si="13"/>
        <v>0.3</v>
      </c>
      <c r="L38" s="20">
        <f t="shared" si="14"/>
        <v>2</v>
      </c>
      <c r="O38" s="1">
        <v>1.0447948809602638</v>
      </c>
      <c r="R38" s="1">
        <f>O38/J36</f>
        <v>5.2055403711221073</v>
      </c>
    </row>
    <row r="39" spans="1:24" x14ac:dyDescent="0.2">
      <c r="B39" s="22" t="s">
        <v>29</v>
      </c>
      <c r="C39" s="2">
        <v>1</v>
      </c>
      <c r="D39" s="2">
        <v>5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5.98442990655247</v>
      </c>
      <c r="J39" s="1"/>
      <c r="O39" s="1">
        <v>1.8769217861719634</v>
      </c>
      <c r="R39" s="1">
        <f>O39/J37</f>
        <v>5.1365906761871516</v>
      </c>
    </row>
    <row r="40" spans="1:24" x14ac:dyDescent="0.2">
      <c r="O40" s="1">
        <v>1.4551891537691035</v>
      </c>
      <c r="R40" s="5">
        <f>O40/J38</f>
        <v>5.4946778325065413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1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1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EDC2-E0E3-BA4C-A19D-AD855E6D8532}">
  <sheetPr>
    <tabColor theme="9" tint="0.59999389629810485"/>
  </sheetPr>
  <dimension ref="A2:X57"/>
  <sheetViews>
    <sheetView topLeftCell="B2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0.55032120814910446</v>
      </c>
      <c r="J3" s="8">
        <f>I3/I$6</f>
        <v>0.16342411856642791</v>
      </c>
      <c r="K3" s="9">
        <f>ROUND(J3,1)</f>
        <v>0.2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0.33333333333333331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0.2969613312124974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0.53221850408113103</v>
      </c>
      <c r="R4" s="1">
        <f>O4/J3</f>
        <v>3.2566704887246933</v>
      </c>
      <c r="T4" s="1">
        <f>AVERAGE(R4:R6)</f>
        <v>3.2566704887246929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3</v>
      </c>
      <c r="E5" s="2">
        <v>1</v>
      </c>
      <c r="F5" s="2">
        <f>1/E6</f>
        <v>0.33333333333333331</v>
      </c>
      <c r="I5" s="1">
        <f t="shared" si="0"/>
        <v>1.8171205928321397</v>
      </c>
      <c r="J5" s="8">
        <f t="shared" si="1"/>
        <v>0.53961455022107463</v>
      </c>
      <c r="K5" s="9">
        <f t="shared" si="2"/>
        <v>0.5</v>
      </c>
      <c r="L5" s="20">
        <f>RANK(K5,K$3:K$5,0)</f>
        <v>1</v>
      </c>
      <c r="N5" t="s">
        <v>5</v>
      </c>
      <c r="O5" s="1">
        <v>0.96710520365213926</v>
      </c>
      <c r="Q5" t="s">
        <v>6</v>
      </c>
      <c r="R5" s="1">
        <f>O5/J4</f>
        <v>3.2566704887246929</v>
      </c>
      <c r="V5" s="1">
        <f>(T4-3)/(3-1)</f>
        <v>0.12833524436234645</v>
      </c>
      <c r="X5" s="1">
        <f>V5/0.58</f>
        <v>0.2212676626937008</v>
      </c>
    </row>
    <row r="6" spans="1:24" x14ac:dyDescent="0.2">
      <c r="C6" s="2" t="s">
        <v>4</v>
      </c>
      <c r="D6" s="2">
        <v>2</v>
      </c>
      <c r="E6" s="2">
        <v>3</v>
      </c>
      <c r="F6" s="2">
        <v>1</v>
      </c>
      <c r="I6" s="1">
        <f>SUM(I3:I5)</f>
        <v>3.3674418009812443</v>
      </c>
      <c r="J6" s="1"/>
      <c r="K6" s="1"/>
      <c r="L6" s="1"/>
      <c r="O6" s="1">
        <v>1.7573467809914227</v>
      </c>
      <c r="R6" s="1">
        <f>O6/J5</f>
        <v>3.2566704887246933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0.59460355750136051</v>
      </c>
      <c r="J12" s="8">
        <f>I12/I$16</f>
        <v>0.13038354116829576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0.5</v>
      </c>
      <c r="G13" s="2">
        <f>1/D16</f>
        <v>0.5</v>
      </c>
      <c r="I13" s="1">
        <f t="shared" ref="I13:I15" si="3">GEOMEAN(D14:G14)</f>
        <v>1.189207115002721</v>
      </c>
      <c r="J13" s="8">
        <f t="shared" ref="J13:J15" si="4">I13/I$16</f>
        <v>0.26076708233659152</v>
      </c>
      <c r="K13" s="9">
        <f t="shared" ref="K13:K15" si="5">ROUND(J13,1)</f>
        <v>0.3</v>
      </c>
      <c r="L13" s="20">
        <f t="shared" ref="L13:L15" si="6">RANK(K13,K$12:K$15,0)</f>
        <v>1</v>
      </c>
      <c r="O13" s="4" t="e" cm="1">
        <f t="array" ref="O13">MMULT(D13:G16,J12:J15)</f>
        <v>#VALUE!</v>
      </c>
      <c r="R13" s="1" t="e">
        <f>O13/J12</f>
        <v>#VALUE!</v>
      </c>
      <c r="T13" s="1" t="e">
        <f>AVERAGE(R13:R16)</f>
        <v>#VALUE!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0.5</v>
      </c>
      <c r="G14" s="2">
        <f>1/E16</f>
        <v>2</v>
      </c>
      <c r="I14" s="1">
        <f t="shared" si="3"/>
        <v>1.5874010519681994</v>
      </c>
      <c r="J14" s="8">
        <f t="shared" si="4"/>
        <v>0.34808229415852115</v>
      </c>
      <c r="K14" s="9">
        <f t="shared" si="5"/>
        <v>0.3</v>
      </c>
      <c r="L14" s="20">
        <f t="shared" si="6"/>
        <v>1</v>
      </c>
      <c r="N14" t="s">
        <v>5</v>
      </c>
      <c r="O14" s="4"/>
      <c r="Q14" t="s">
        <v>6</v>
      </c>
      <c r="R14" s="1">
        <f>O14/J13</f>
        <v>0</v>
      </c>
      <c r="V14" s="1" t="e">
        <f>(T13-4)/(4-1)</f>
        <v>#VALUE!</v>
      </c>
      <c r="X14" s="1" t="e">
        <f>V14/0.9</f>
        <v>#VALUE!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/>
      <c r="I15" s="1">
        <f t="shared" si="3"/>
        <v>1.189207115002721</v>
      </c>
      <c r="J15" s="8">
        <f t="shared" si="4"/>
        <v>0.26076708233659152</v>
      </c>
      <c r="K15" s="9">
        <f t="shared" si="5"/>
        <v>0.3</v>
      </c>
      <c r="L15" s="20">
        <f t="shared" si="6"/>
        <v>1</v>
      </c>
      <c r="O15" s="4"/>
      <c r="R15" s="1">
        <f>O15/J14</f>
        <v>0</v>
      </c>
    </row>
    <row r="16" spans="1:24" x14ac:dyDescent="0.2">
      <c r="C16" s="2" t="s">
        <v>17</v>
      </c>
      <c r="D16" s="2">
        <v>2</v>
      </c>
      <c r="E16" s="2">
        <f>1/F16</f>
        <v>0.5</v>
      </c>
      <c r="F16" s="2">
        <v>2</v>
      </c>
      <c r="G16" s="2">
        <v>1</v>
      </c>
      <c r="I16" s="1">
        <f>SUM(I12:I15)</f>
        <v>4.5604188394750018</v>
      </c>
      <c r="J16" s="1"/>
      <c r="O16" s="4"/>
      <c r="R16" s="1">
        <f>O16/J15</f>
        <v>0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0.48835934193058694</v>
      </c>
      <c r="J21" s="8">
        <f>I21/I$26</f>
        <v>7.901061073149987E-2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1</v>
      </c>
      <c r="F22" s="2">
        <f>1/C25</f>
        <v>0.33333333333333331</v>
      </c>
      <c r="G22" s="2">
        <f>1/C26</f>
        <v>0.33333333333333331</v>
      </c>
      <c r="I22" s="1">
        <f t="shared" ref="I22:I25" si="7">GEOMEAN(C23:G23)</f>
        <v>1</v>
      </c>
      <c r="J22" s="8">
        <f t="shared" ref="J22:J25" si="8">I22/I$26</f>
        <v>0.16178785567847306</v>
      </c>
      <c r="K22" s="9">
        <f t="shared" ref="K22:K25" si="9">ROUND(J22,1)</f>
        <v>0.2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0.5</v>
      </c>
      <c r="G23" s="2">
        <f>1/D26</f>
        <v>0.5</v>
      </c>
      <c r="I23" s="1">
        <f t="shared" si="7"/>
        <v>0.54928027165305893</v>
      </c>
      <c r="J23" s="8">
        <f t="shared" si="8"/>
        <v>8.8866877317237566E-2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0.43176933739261891</v>
      </c>
      <c r="R23" s="1">
        <f>O23/J21</f>
        <v>5.4647006698871339</v>
      </c>
      <c r="T23" s="1">
        <f>AVERAGE(R23:R27)</f>
        <v>5.426114442895142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</v>
      </c>
      <c r="G24" s="2">
        <f>1/E26</f>
        <v>0.25</v>
      </c>
      <c r="I24" s="1">
        <f t="shared" si="7"/>
        <v>1.97435048583482</v>
      </c>
      <c r="J24" s="8">
        <f t="shared" si="8"/>
        <v>0.31942593146096704</v>
      </c>
      <c r="K24" s="9">
        <f t="shared" si="9"/>
        <v>0.3</v>
      </c>
      <c r="L24" s="20">
        <f t="shared" si="10"/>
        <v>2</v>
      </c>
      <c r="N24" t="s">
        <v>5</v>
      </c>
      <c r="O24" s="1">
        <v>0.90186450405810492</v>
      </c>
      <c r="Q24" t="s">
        <v>6</v>
      </c>
      <c r="R24" s="1">
        <f>O24/J22</f>
        <v>5.5743646534905151</v>
      </c>
      <c r="V24" s="1">
        <f>(T23-5)/(5-1)</f>
        <v>0.1065286107237855</v>
      </c>
      <c r="X24" s="1">
        <f>V24/1.12</f>
        <v>9.5114831003379904E-2</v>
      </c>
    </row>
    <row r="25" spans="1:24" x14ac:dyDescent="0.2">
      <c r="B25" s="22" t="s">
        <v>22</v>
      </c>
      <c r="C25" s="2">
        <v>3</v>
      </c>
      <c r="D25" s="2">
        <v>2</v>
      </c>
      <c r="E25" s="2">
        <v>5</v>
      </c>
      <c r="F25" s="2">
        <v>1</v>
      </c>
      <c r="G25" s="2">
        <f>1/F25</f>
        <v>1</v>
      </c>
      <c r="I25" s="1">
        <f t="shared" si="7"/>
        <v>2.1689435423953971</v>
      </c>
      <c r="J25" s="8">
        <f t="shared" si="8"/>
        <v>0.35090872481182261</v>
      </c>
      <c r="K25" s="9">
        <f t="shared" si="9"/>
        <v>0.4</v>
      </c>
      <c r="L25" s="20">
        <f t="shared" si="10"/>
        <v>1</v>
      </c>
      <c r="O25" s="1">
        <v>0.48127771122235957</v>
      </c>
      <c r="R25" s="1">
        <f>O25/J23</f>
        <v>5.4157153458232949</v>
      </c>
    </row>
    <row r="26" spans="1:24" x14ac:dyDescent="0.2">
      <c r="B26" s="22" t="s">
        <v>23</v>
      </c>
      <c r="C26" s="2">
        <v>3</v>
      </c>
      <c r="D26" s="2">
        <v>2</v>
      </c>
      <c r="E26" s="2">
        <v>4</v>
      </c>
      <c r="F26" s="2">
        <v>2</v>
      </c>
      <c r="G26" s="2">
        <v>1</v>
      </c>
      <c r="H26" t="s">
        <v>30</v>
      </c>
      <c r="I26" s="1">
        <f>SUM(I21:I25)</f>
        <v>6.1809336418138621</v>
      </c>
      <c r="J26" s="1"/>
      <c r="O26" s="1">
        <v>1.6752765864104233</v>
      </c>
      <c r="R26" s="1">
        <f>O26/J24</f>
        <v>5.2446480432824139</v>
      </c>
    </row>
    <row r="27" spans="1:24" x14ac:dyDescent="0.2">
      <c r="B27" s="23"/>
      <c r="O27" s="1">
        <v>1.9058356405541526</v>
      </c>
      <c r="R27" s="5">
        <f>O27/J25</f>
        <v>5.4311435019923513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0.63095734448019325</v>
      </c>
      <c r="J34" s="8">
        <f>I34/I$39</f>
        <v>0.1083760380551624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0.5</v>
      </c>
      <c r="F35" s="2">
        <f>1/C38</f>
        <v>0.2</v>
      </c>
      <c r="G35" s="2">
        <f>1/C39</f>
        <v>1</v>
      </c>
      <c r="I35" s="1">
        <f t="shared" ref="I35:I38" si="11">GEOMEAN(C36:G36)</f>
        <v>0.43527528164806206</v>
      </c>
      <c r="J35" s="8">
        <f t="shared" ref="J35:J38" si="12">I35/I$39</f>
        <v>7.4764817148178481E-2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1.1486983549970351</v>
      </c>
      <c r="J36" s="8">
        <f t="shared" si="12"/>
        <v>0.1973055353490209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0.61398131655323018</v>
      </c>
      <c r="R36" s="1">
        <f>O36/J34</f>
        <v>5.6652866036745078</v>
      </c>
      <c r="T36" s="1">
        <f>AVERAGE(R36:R40)</f>
        <v>5.3310893471202929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4</v>
      </c>
      <c r="E37" s="2">
        <v>1</v>
      </c>
      <c r="F37" s="2">
        <f>1/E38</f>
        <v>0.5</v>
      </c>
      <c r="G37" s="2">
        <f>1/E39</f>
        <v>0.5</v>
      </c>
      <c r="I37" s="1">
        <f t="shared" si="11"/>
        <v>2.0912791051825463</v>
      </c>
      <c r="J37" s="8">
        <f t="shared" si="12"/>
        <v>0.35920739471532431</v>
      </c>
      <c r="K37" s="9">
        <f t="shared" si="13"/>
        <v>0.4</v>
      </c>
      <c r="L37" s="20">
        <f t="shared" si="14"/>
        <v>1</v>
      </c>
      <c r="N37" t="s">
        <v>5</v>
      </c>
      <c r="O37" s="1">
        <v>0.38735564140250567</v>
      </c>
      <c r="Q37" t="s">
        <v>6</v>
      </c>
      <c r="R37" s="1">
        <f>O37/J35</f>
        <v>5.1809882800193936</v>
      </c>
      <c r="V37" s="1">
        <f>(T36-5)/(5-1)</f>
        <v>8.277233678007323E-2</v>
      </c>
      <c r="X37" s="1">
        <f>V37/1.12</f>
        <v>7.390387212506537E-2</v>
      </c>
    </row>
    <row r="38" spans="1:24" x14ac:dyDescent="0.2">
      <c r="B38" s="22" t="s">
        <v>28</v>
      </c>
      <c r="C38" s="2">
        <v>5</v>
      </c>
      <c r="D38" s="2">
        <v>4</v>
      </c>
      <c r="E38" s="2">
        <v>2</v>
      </c>
      <c r="F38" s="2">
        <v>1</v>
      </c>
      <c r="G38" s="2">
        <f>1/F39</f>
        <v>1</v>
      </c>
      <c r="I38" s="1">
        <f t="shared" si="11"/>
        <v>1.515716566510398</v>
      </c>
      <c r="J38" s="8">
        <f t="shared" si="12"/>
        <v>0.26034621473231395</v>
      </c>
      <c r="K38" s="9">
        <f t="shared" si="13"/>
        <v>0.3</v>
      </c>
      <c r="L38" s="20">
        <f t="shared" si="14"/>
        <v>2</v>
      </c>
      <c r="O38" s="1">
        <v>1.0228936847758787</v>
      </c>
      <c r="R38" s="1">
        <f>O38/J36</f>
        <v>5.1843131667160023</v>
      </c>
    </row>
    <row r="39" spans="1:24" x14ac:dyDescent="0.2">
      <c r="B39" s="22" t="s">
        <v>29</v>
      </c>
      <c r="C39" s="2">
        <v>1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5.8219266528182345</v>
      </c>
      <c r="J39" s="1"/>
      <c r="O39" s="1">
        <v>1.855104139014206</v>
      </c>
      <c r="R39" s="1">
        <f>O39/J37</f>
        <v>5.164437498521977</v>
      </c>
    </row>
    <row r="40" spans="1:24" x14ac:dyDescent="0.2">
      <c r="O40" s="1">
        <v>1.4215999867935563</v>
      </c>
      <c r="R40" s="5">
        <f>O40/J38</f>
        <v>5.4604211866695849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1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C56C-3580-AD41-A8CA-CF3F4E5F0A79}">
  <sheetPr>
    <tabColor theme="9" tint="0.59999389629810485"/>
  </sheetPr>
  <dimension ref="A2:X57"/>
  <sheetViews>
    <sheetView topLeftCell="C2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0.69336127435063466</v>
      </c>
      <c r="J3" s="8">
        <f>I3/I$6</f>
        <v>0.19192061996194079</v>
      </c>
      <c r="K3" s="9">
        <f>ROUND(J3,1)</f>
        <v>0.2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1</v>
      </c>
      <c r="F4" s="2">
        <f>1/D6</f>
        <v>0.33333333333333331</v>
      </c>
      <c r="I4" s="1">
        <f t="shared" ref="I4:I5" si="0">GEOMEAN(D5:F5)</f>
        <v>0.6299605249474366</v>
      </c>
      <c r="J4" s="8">
        <f t="shared" ref="J4:J5" si="1">I4/I$6</f>
        <v>0.17437145536097684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0.57752805021527842</v>
      </c>
      <c r="R4" s="1">
        <f>O4/J3</f>
        <v>3.0092027127142789</v>
      </c>
      <c r="T4" s="1">
        <f>AVERAGE(R4:R6)</f>
        <v>3.0092027127142789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0.25</v>
      </c>
      <c r="I5" s="1">
        <f t="shared" si="0"/>
        <v>2.2894284851066637</v>
      </c>
      <c r="J5" s="8">
        <f t="shared" si="1"/>
        <v>0.63370792467708237</v>
      </c>
      <c r="K5" s="9">
        <f t="shared" si="2"/>
        <v>0.6</v>
      </c>
      <c r="L5" s="20">
        <f>RANK(K5,K$3:K$5,0)</f>
        <v>1</v>
      </c>
      <c r="N5" t="s">
        <v>5</v>
      </c>
      <c r="O5" s="1">
        <v>0.5247190564921882</v>
      </c>
      <c r="Q5" t="s">
        <v>6</v>
      </c>
      <c r="R5" s="1">
        <f>O5/J4</f>
        <v>3.0092027127142784</v>
      </c>
      <c r="V5" s="1">
        <f>(T4-3)/(3-1)</f>
        <v>4.60135635713943E-3</v>
      </c>
      <c r="X5" s="1">
        <f>V5/0.58</f>
        <v>7.9333730295507426E-3</v>
      </c>
    </row>
    <row r="6" spans="1:24" x14ac:dyDescent="0.2">
      <c r="C6" s="2" t="s">
        <v>4</v>
      </c>
      <c r="D6" s="2">
        <v>3</v>
      </c>
      <c r="E6" s="2">
        <v>4</v>
      </c>
      <c r="F6" s="2">
        <v>1</v>
      </c>
      <c r="I6" s="1">
        <f>SUM(I3:I5)</f>
        <v>3.612750284404735</v>
      </c>
      <c r="J6" s="1"/>
      <c r="K6" s="1"/>
      <c r="L6" s="1"/>
      <c r="O6" s="1">
        <v>1.9069556060068122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</v>
      </c>
      <c r="J12" s="8">
        <f>I12/I$16</f>
        <v>0.10471800420571427</v>
      </c>
      <c r="K12" s="9">
        <f>ROUND(J12,1)</f>
        <v>0.1</v>
      </c>
      <c r="L12" s="20">
        <f>RANK(K12,K$12:K$15,0)</f>
        <v>3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0.5</v>
      </c>
      <c r="F13" s="2">
        <f>1/D15</f>
        <v>0.5</v>
      </c>
      <c r="G13" s="2">
        <f>1/D16</f>
        <v>0.25</v>
      </c>
      <c r="I13" s="1">
        <f t="shared" ref="I13:I15" si="3">GEOMEAN(D14:G14)</f>
        <v>0.70710678118654757</v>
      </c>
      <c r="J13" s="8">
        <f t="shared" ref="J13:J15" si="4">I13/I$16</f>
        <v>0.14809362177236393</v>
      </c>
      <c r="K13" s="9">
        <f t="shared" ref="K13:K15" si="5">ROUND(J13,1)</f>
        <v>0.1</v>
      </c>
      <c r="L13" s="20">
        <f t="shared" ref="L13:L15" si="6">RANK(K13,K$12:K$15,0)</f>
        <v>3</v>
      </c>
      <c r="O13" s="4" cm="1">
        <f t="array" ref="O13:O16">MMULT(D13:G16,J12:J15)</f>
        <v>0.42782760643253681</v>
      </c>
      <c r="R13" s="1">
        <f>O13/J12</f>
        <v>4.0855210111919895</v>
      </c>
      <c r="T13" s="1">
        <f>AVERAGE(R13:R16)</f>
        <v>4.060433616146347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2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1.189207115002721</v>
      </c>
      <c r="J14" s="8">
        <f t="shared" si="4"/>
        <v>0.24906279134064055</v>
      </c>
      <c r="K14" s="9">
        <f t="shared" si="5"/>
        <v>0.2</v>
      </c>
      <c r="L14" s="20">
        <f t="shared" si="6"/>
        <v>2</v>
      </c>
      <c r="N14" t="s">
        <v>5</v>
      </c>
      <c r="O14" s="4">
        <v>0.60659242152443305</v>
      </c>
      <c r="Q14" t="s">
        <v>6</v>
      </c>
      <c r="R14" s="1">
        <f>O14/J13</f>
        <v>4.0960063928805246</v>
      </c>
      <c r="V14" s="1">
        <f>(T13-4)/(4-1)</f>
        <v>2.0144538715449006E-2</v>
      </c>
      <c r="X14" s="1">
        <f>V14/0.9</f>
        <v>2.2382820794943338E-2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>
        <f>1/F16</f>
        <v>0.5</v>
      </c>
      <c r="I15" s="1">
        <f t="shared" si="3"/>
        <v>2.3784142300054421</v>
      </c>
      <c r="J15" s="8">
        <f t="shared" si="4"/>
        <v>0.4981255826812811</v>
      </c>
      <c r="K15" s="9">
        <f t="shared" si="5"/>
        <v>0.5</v>
      </c>
      <c r="L15" s="20">
        <f t="shared" si="6"/>
        <v>1</v>
      </c>
      <c r="O15" s="4">
        <v>1.0037488346374375</v>
      </c>
      <c r="R15" s="1">
        <f>O15/J14</f>
        <v>4.0301035302564356</v>
      </c>
    </row>
    <row r="16" spans="1:24" x14ac:dyDescent="0.2">
      <c r="C16" s="2" t="s">
        <v>17</v>
      </c>
      <c r="D16" s="2">
        <v>4</v>
      </c>
      <c r="E16" s="2">
        <v>4</v>
      </c>
      <c r="F16" s="2">
        <v>2</v>
      </c>
      <c r="G16" s="2">
        <v>1</v>
      </c>
      <c r="I16" s="1">
        <f>SUM(I12:I15)</f>
        <v>4.7747281261947112</v>
      </c>
      <c r="J16" s="1"/>
      <c r="O16" s="4">
        <v>2.0074976692748749</v>
      </c>
      <c r="R16" s="1">
        <f>O16/J15</f>
        <v>4.0301035302564356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0.43527528164806206</v>
      </c>
      <c r="J21" s="8">
        <f>I21/I$26</f>
        <v>6.9084176739640207E-2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1</v>
      </c>
      <c r="F22" s="2">
        <f>1/C25</f>
        <v>0.25</v>
      </c>
      <c r="G22" s="2">
        <f>1/C26</f>
        <v>0.25</v>
      </c>
      <c r="I22" s="1">
        <f t="shared" ref="I22:I25" si="7">GEOMEAN(C23:G23)</f>
        <v>0.85028300041719385</v>
      </c>
      <c r="J22" s="8">
        <f t="shared" ref="J22:J25" si="8">I22/I$26</f>
        <v>0.13495161236154821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0.33333333333333331</v>
      </c>
      <c r="G23" s="2">
        <f>1/D26</f>
        <v>0.33333333333333331</v>
      </c>
      <c r="I23" s="1">
        <f t="shared" si="7"/>
        <v>0.54928027165305893</v>
      </c>
      <c r="J23" s="8">
        <f t="shared" si="8"/>
        <v>8.7178337402487455E-2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0.36719688560659569</v>
      </c>
      <c r="R23" s="1">
        <f>O23/J21</f>
        <v>5.3152096896292562</v>
      </c>
      <c r="T23" s="1">
        <f>AVERAGE(R23:R27)</f>
        <v>5.2676316770225968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1</v>
      </c>
      <c r="D24" s="2">
        <v>1</v>
      </c>
      <c r="E24" s="2">
        <v>1</v>
      </c>
      <c r="F24" s="2">
        <f>1/E25</f>
        <v>0.2</v>
      </c>
      <c r="G24" s="2">
        <f>1/E26</f>
        <v>0.25</v>
      </c>
      <c r="I24" s="1">
        <f t="shared" si="7"/>
        <v>1.97435048583482</v>
      </c>
      <c r="J24" s="8">
        <f t="shared" si="8"/>
        <v>0.31335658986418002</v>
      </c>
      <c r="K24" s="9">
        <f t="shared" si="9"/>
        <v>0.3</v>
      </c>
      <c r="L24" s="20">
        <f t="shared" si="10"/>
        <v>2</v>
      </c>
      <c r="N24" t="s">
        <v>5</v>
      </c>
      <c r="O24" s="1">
        <v>0.73472861455470451</v>
      </c>
      <c r="Q24" t="s">
        <v>6</v>
      </c>
      <c r="R24" s="1">
        <f>O24/J22</f>
        <v>5.4443855964187868</v>
      </c>
      <c r="V24" s="1">
        <f>(T23-5)/(5-1)</f>
        <v>6.6907919255649206E-2</v>
      </c>
      <c r="X24" s="1">
        <f>V24/1.12</f>
        <v>5.973921362111536E-2</v>
      </c>
    </row>
    <row r="25" spans="1:24" x14ac:dyDescent="0.2">
      <c r="B25" s="22" t="s">
        <v>22</v>
      </c>
      <c r="C25" s="2">
        <v>4</v>
      </c>
      <c r="D25" s="2">
        <v>3</v>
      </c>
      <c r="E25" s="2">
        <v>5</v>
      </c>
      <c r="F25" s="2">
        <v>1</v>
      </c>
      <c r="G25" s="2">
        <f>1/F26</f>
        <v>0.5</v>
      </c>
      <c r="I25" s="1">
        <f t="shared" si="7"/>
        <v>2.4914618792310348</v>
      </c>
      <c r="J25" s="8">
        <f t="shared" si="8"/>
        <v>0.39542928363214408</v>
      </c>
      <c r="K25" s="9">
        <f t="shared" si="9"/>
        <v>0.4</v>
      </c>
      <c r="L25" s="20">
        <f t="shared" si="10"/>
        <v>1</v>
      </c>
      <c r="O25" s="1">
        <v>0.45274276538454783</v>
      </c>
      <c r="R25" s="1">
        <f>O25/J23</f>
        <v>5.19329433061234</v>
      </c>
    </row>
    <row r="26" spans="1:24" x14ac:dyDescent="0.2">
      <c r="B26" s="22" t="s">
        <v>23</v>
      </c>
      <c r="C26" s="2">
        <v>4</v>
      </c>
      <c r="D26" s="2">
        <v>3</v>
      </c>
      <c r="E26" s="2">
        <v>4</v>
      </c>
      <c r="F26" s="2">
        <v>2</v>
      </c>
      <c r="G26" s="2">
        <v>1</v>
      </c>
      <c r="H26" t="s">
        <v>30</v>
      </c>
      <c r="I26" s="1">
        <f>SUM(I21:I25)</f>
        <v>6.3006509187841697</v>
      </c>
      <c r="J26" s="1"/>
      <c r="O26" s="1">
        <v>1.6281544627358946</v>
      </c>
      <c r="R26" s="1">
        <f>O26/J24</f>
        <v>5.1958519954585771</v>
      </c>
    </row>
    <row r="27" spans="1:24" x14ac:dyDescent="0.2">
      <c r="B27" s="23"/>
      <c r="O27" s="1">
        <v>2.0520473570136595</v>
      </c>
      <c r="R27" s="5">
        <f>O27/J25</f>
        <v>5.189416772994023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0.54928027165305893</v>
      </c>
      <c r="J34" s="8">
        <f>I34/I$39</f>
        <v>9.0747923368616507E-2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1</v>
      </c>
      <c r="E35" s="2">
        <f>1/C37</f>
        <v>0.5</v>
      </c>
      <c r="F35" s="2">
        <f>1/C38</f>
        <v>0.2</v>
      </c>
      <c r="G35" s="2">
        <f>1/C39</f>
        <v>0.5</v>
      </c>
      <c r="I35" s="1">
        <f t="shared" ref="I35:I38" si="11">GEOMEAN(C36:G36)</f>
        <v>0.43527528164806206</v>
      </c>
      <c r="J35" s="8">
        <f t="shared" ref="J35:J38" si="12">I35/I$39</f>
        <v>7.191288298845154E-2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1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1.0592238410488122</v>
      </c>
      <c r="J36" s="8">
        <f t="shared" si="12"/>
        <v>0.17499693493164972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0.46892318515129117</v>
      </c>
      <c r="R36" s="1">
        <f>O36/J34</f>
        <v>5.1673158761609699</v>
      </c>
      <c r="T36" s="1">
        <f>AVERAGE(R36:R40)</f>
        <v>5.1708872082714166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4</v>
      </c>
      <c r="E37" s="2">
        <v>1</v>
      </c>
      <c r="F37" s="2">
        <f>1/E38</f>
        <v>0.33333333333333331</v>
      </c>
      <c r="G37" s="2">
        <f>1/E39</f>
        <v>0.5</v>
      </c>
      <c r="I37" s="1">
        <f t="shared" si="11"/>
        <v>2.2679331552660544</v>
      </c>
      <c r="J37" s="8">
        <f t="shared" si="12"/>
        <v>0.37469072675747611</v>
      </c>
      <c r="K37" s="9">
        <f t="shared" si="13"/>
        <v>0.4</v>
      </c>
      <c r="L37" s="20">
        <f t="shared" si="14"/>
        <v>1</v>
      </c>
      <c r="N37" t="s">
        <v>5</v>
      </c>
      <c r="O37" s="1">
        <v>0.37199560476780102</v>
      </c>
      <c r="Q37" t="s">
        <v>6</v>
      </c>
      <c r="R37" s="1">
        <f>O37/J35</f>
        <v>5.1728645732022684</v>
      </c>
      <c r="V37" s="1">
        <f>(T36-5)/(5-1)</f>
        <v>4.2721802067854142E-2</v>
      </c>
      <c r="X37" s="1">
        <f>V37/1.12</f>
        <v>3.8144466132012625E-2</v>
      </c>
    </row>
    <row r="38" spans="1:24" x14ac:dyDescent="0.2">
      <c r="B38" s="22" t="s">
        <v>28</v>
      </c>
      <c r="C38" s="2">
        <v>5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1.7411011265922482</v>
      </c>
      <c r="J38" s="8">
        <f t="shared" si="12"/>
        <v>0.28765153195380616</v>
      </c>
      <c r="K38" s="9">
        <f t="shared" si="13"/>
        <v>0.3</v>
      </c>
      <c r="L38" s="20">
        <f t="shared" si="14"/>
        <v>2</v>
      </c>
      <c r="O38" s="1">
        <v>0.9128669885187507</v>
      </c>
      <c r="R38" s="1">
        <f>O38/J36</f>
        <v>5.2164741563919286</v>
      </c>
    </row>
    <row r="39" spans="1:24" x14ac:dyDescent="0.2">
      <c r="B39" s="22" t="s">
        <v>29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t="s">
        <v>30</v>
      </c>
      <c r="I39" s="1">
        <f>SUM(I34:I38)</f>
        <v>6.0528136762082356</v>
      </c>
      <c r="J39" s="1"/>
      <c r="O39" s="1">
        <v>1.9287242123031203</v>
      </c>
      <c r="R39" s="1">
        <f>O39/J37</f>
        <v>5.1475098649866355</v>
      </c>
    </row>
    <row r="40" spans="1:24" x14ac:dyDescent="0.2">
      <c r="O40" s="1">
        <v>1.4814835072656209</v>
      </c>
      <c r="R40" s="5">
        <f>O40/J38</f>
        <v>5.1502715706152813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3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2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67D3-9130-C341-9369-E39B0440B604}">
  <sheetPr>
    <tabColor theme="9" tint="0.59999389629810485"/>
  </sheetPr>
  <dimension ref="A2:X57"/>
  <sheetViews>
    <sheetView topLeftCell="C29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2.1544346900318838</v>
      </c>
      <c r="J3" s="8">
        <f>I3/I$6</f>
        <v>0.59537901848746899</v>
      </c>
      <c r="K3" s="9">
        <f>ROUND(J3,1)</f>
        <v>0.6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5</v>
      </c>
      <c r="I4" s="1">
        <f t="shared" ref="I4:I5" si="0">GEOMEAN(D5:F5)</f>
        <v>1</v>
      </c>
      <c r="J4" s="8">
        <f t="shared" ref="J4:J5" si="1">I4/I$6</f>
        <v>0.27635046039787725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1.7894325448564923</v>
      </c>
      <c r="R4" s="1">
        <f>O4/J3</f>
        <v>3.0055351117384976</v>
      </c>
      <c r="T4" s="1">
        <f>AVERAGE(R4:R6)</f>
        <v>3.0055351117384976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2</v>
      </c>
      <c r="I5" s="1">
        <f t="shared" si="0"/>
        <v>0.46415888336127792</v>
      </c>
      <c r="J5" s="8">
        <f t="shared" si="1"/>
        <v>0.12827052111465376</v>
      </c>
      <c r="K5" s="9">
        <f t="shared" si="2"/>
        <v>0.1</v>
      </c>
      <c r="L5" s="20">
        <f>RANK(K5,K$3:K$5,0)</f>
        <v>3</v>
      </c>
      <c r="N5" t="s">
        <v>5</v>
      </c>
      <c r="O5" s="1">
        <v>0.83058101187091926</v>
      </c>
      <c r="Q5" t="s">
        <v>6</v>
      </c>
      <c r="R5" s="1">
        <f>O5/J4</f>
        <v>3.0055351117384976</v>
      </c>
      <c r="V5" s="1">
        <f>(T4-3)/(3-1)</f>
        <v>2.7675558692488167E-3</v>
      </c>
      <c r="X5" s="1">
        <f>V5/0.58</f>
        <v>4.771648050428995E-3</v>
      </c>
    </row>
    <row r="6" spans="1:24" x14ac:dyDescent="0.2">
      <c r="C6" s="2" t="s">
        <v>4</v>
      </c>
      <c r="D6" s="2">
        <f>1/F4</f>
        <v>0.2</v>
      </c>
      <c r="E6" s="2">
        <f>1/F5</f>
        <v>0.5</v>
      </c>
      <c r="F6" s="2">
        <v>1</v>
      </c>
      <c r="I6" s="1">
        <f>SUM(I3:I5)</f>
        <v>3.6185935733931616</v>
      </c>
      <c r="J6" s="1"/>
      <c r="K6" s="1"/>
      <c r="L6" s="1"/>
      <c r="O6" s="1">
        <v>0.3855215550110862</v>
      </c>
      <c r="R6" s="1">
        <f>O6/J5</f>
        <v>3.0055351117384976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2.1147425268811282</v>
      </c>
      <c r="J12" s="8">
        <f>I12/I$16</f>
        <v>0.43477349941350146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5</v>
      </c>
      <c r="I13" s="1">
        <f t="shared" ref="I13:I15" si="3">GEOMEAN(D14:G14)</f>
        <v>1.681792830507429</v>
      </c>
      <c r="J13" s="8">
        <f t="shared" ref="J13:J15" si="4">I13/I$16</f>
        <v>0.34576263772717619</v>
      </c>
      <c r="K13" s="9">
        <f t="shared" ref="K13:K15" si="5">ROUND(J13,1)</f>
        <v>0.3</v>
      </c>
      <c r="L13" s="20">
        <f t="shared" ref="L13:L15" si="6">RANK(K13,K$12:K$15,0)</f>
        <v>2</v>
      </c>
      <c r="O13" s="4" cm="1">
        <f t="array" ref="O13:O16">MMULT(D13:G16,J12:J15)</f>
        <v>1.7556098985283723</v>
      </c>
      <c r="R13" s="1">
        <f>O13/J12</f>
        <v>4.0379873678976432</v>
      </c>
      <c r="T13" s="1">
        <f>AVERAGE(R13:R16)</f>
        <v>4.1900467361911096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2</v>
      </c>
      <c r="I14" s="1">
        <f t="shared" si="3"/>
        <v>0.59460355750136051</v>
      </c>
      <c r="J14" s="8">
        <f t="shared" si="4"/>
        <v>0.12224555290891694</v>
      </c>
      <c r="K14" s="9">
        <f t="shared" si="5"/>
        <v>0.1</v>
      </c>
      <c r="L14" s="20">
        <f t="shared" si="6"/>
        <v>3</v>
      </c>
      <c r="N14" t="s">
        <v>5</v>
      </c>
      <c r="O14" s="4">
        <v>1.463954968677156</v>
      </c>
      <c r="Q14" t="s">
        <v>6</v>
      </c>
      <c r="R14" s="1">
        <f>O14/J13</f>
        <v>4.2339883172463786</v>
      </c>
      <c r="V14" s="1">
        <f>(T13-4)/(4-1)</f>
        <v>6.3348912063703189E-2</v>
      </c>
      <c r="X14" s="1">
        <f>V14/0.9</f>
        <v>7.0387680070781319E-2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0.47287080450158792</v>
      </c>
      <c r="J15" s="8">
        <f t="shared" si="4"/>
        <v>9.7218309950405424E-2</v>
      </c>
      <c r="K15" s="9">
        <f t="shared" si="5"/>
        <v>0.1</v>
      </c>
      <c r="L15" s="20">
        <f t="shared" si="6"/>
        <v>3</v>
      </c>
      <c r="O15" s="4">
        <v>0.51181620709489717</v>
      </c>
      <c r="R15" s="1">
        <f>O15/J14</f>
        <v>4.1867879437401099</v>
      </c>
    </row>
    <row r="16" spans="1:24" x14ac:dyDescent="0.2">
      <c r="C16" s="2" t="s">
        <v>17</v>
      </c>
      <c r="D16" s="2">
        <f>1/G13</f>
        <v>0.2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4.8640097193915057</v>
      </c>
      <c r="J16" s="1"/>
      <c r="O16" s="4">
        <v>0.41817710515115225</v>
      </c>
      <c r="R16" s="1">
        <f>O16/J15</f>
        <v>4.3014233158803057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1.8881750225898042</v>
      </c>
      <c r="J21" s="8">
        <f>I21/I$26</f>
        <v>0.33421474741199997</v>
      </c>
      <c r="K21" s="9">
        <f>ROUND(J21,1)</f>
        <v>0.3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2</v>
      </c>
      <c r="E22" s="2">
        <v>2</v>
      </c>
      <c r="F22" s="2">
        <v>2</v>
      </c>
      <c r="G22" s="2">
        <v>3</v>
      </c>
      <c r="I22" s="1">
        <f t="shared" ref="I22:I25" si="7">GEOMEAN(C23:G23)</f>
        <v>1.2011244339814313</v>
      </c>
      <c r="J22" s="8">
        <f t="shared" ref="J22:J25" si="8">I22/I$26</f>
        <v>0.2126039665342479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0.5</v>
      </c>
      <c r="D23" s="2">
        <v>1</v>
      </c>
      <c r="E23" s="2">
        <v>1</v>
      </c>
      <c r="F23" s="2">
        <v>1</v>
      </c>
      <c r="G23" s="2">
        <v>5</v>
      </c>
      <c r="I23" s="1">
        <f t="shared" si="7"/>
        <v>1.3509600385206135</v>
      </c>
      <c r="J23" s="8">
        <f t="shared" si="8"/>
        <v>0.23912548499798733</v>
      </c>
      <c r="K23" s="9">
        <f t="shared" si="9"/>
        <v>0.2</v>
      </c>
      <c r="L23" s="20">
        <f t="shared" si="10"/>
        <v>2</v>
      </c>
      <c r="O23" s="1" cm="1">
        <f t="array" ref="O23:O27">MMULT(C22:G26,J21:J25)</f>
        <v>1.7377524945371898</v>
      </c>
      <c r="R23" s="1">
        <f>O23/J21</f>
        <v>5.1995087230396582</v>
      </c>
      <c r="T23" s="1">
        <f>AVERAGE(R23:R27)</f>
        <v>5.2448797891146519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3</v>
      </c>
      <c r="G24" s="2">
        <v>3</v>
      </c>
      <c r="I24" s="1">
        <f t="shared" si="7"/>
        <v>0.8027415617602307</v>
      </c>
      <c r="J24" s="8">
        <f t="shared" si="8"/>
        <v>0.14208855910657495</v>
      </c>
      <c r="K24" s="9">
        <f t="shared" si="9"/>
        <v>0.1</v>
      </c>
      <c r="L24" s="20">
        <f t="shared" si="10"/>
        <v>4</v>
      </c>
      <c r="N24" t="s">
        <v>5</v>
      </c>
      <c r="O24" s="1">
        <v>1.1207615940907592</v>
      </c>
      <c r="Q24" t="s">
        <v>6</v>
      </c>
      <c r="R24" s="1">
        <f>O24/J22</f>
        <v>5.2715930580261219</v>
      </c>
      <c r="V24" s="1">
        <f>(T23-5)/(5-1)</f>
        <v>6.1219947278662978E-2</v>
      </c>
      <c r="X24" s="1">
        <f>V24/1.12</f>
        <v>5.4660667213091943E-2</v>
      </c>
    </row>
    <row r="25" spans="1:24" x14ac:dyDescent="0.2">
      <c r="B25" s="22" t="s">
        <v>22</v>
      </c>
      <c r="C25" s="2">
        <f>1/F22</f>
        <v>0.5</v>
      </c>
      <c r="D25" s="2">
        <f>1/F23</f>
        <v>1</v>
      </c>
      <c r="E25" s="2">
        <f>1/F24</f>
        <v>0.33333333333333331</v>
      </c>
      <c r="F25" s="2">
        <v>1</v>
      </c>
      <c r="G25" s="2">
        <v>2</v>
      </c>
      <c r="I25" s="1">
        <f t="shared" si="7"/>
        <v>0.4065851364889782</v>
      </c>
      <c r="J25" s="8">
        <f t="shared" si="8"/>
        <v>7.1967241949189811E-2</v>
      </c>
      <c r="K25" s="9">
        <f t="shared" si="9"/>
        <v>0.1</v>
      </c>
      <c r="L25" s="20">
        <f t="shared" si="10"/>
        <v>4</v>
      </c>
      <c r="O25" s="1">
        <v>1.2610042284055296</v>
      </c>
      <c r="R25" s="1">
        <f>O25/J23</f>
        <v>5.2733995643172173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0.2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5.649586193341058</v>
      </c>
      <c r="J26" s="1"/>
      <c r="O26" s="1">
        <v>0.74544287824453148</v>
      </c>
      <c r="R26" s="1">
        <f>O26/J24</f>
        <v>5.2463258332108538</v>
      </c>
    </row>
    <row r="27" spans="1:24" x14ac:dyDescent="0.2">
      <c r="B27" s="23"/>
      <c r="O27" s="1">
        <v>0.37664572561265597</v>
      </c>
      <c r="R27" s="5">
        <f>O27/J25</f>
        <v>5.2335717669794093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1.8205642030260802</v>
      </c>
      <c r="J34" s="8">
        <f>I34/I$39</f>
        <v>0.30085279221485706</v>
      </c>
      <c r="K34" s="9">
        <f>ROUND(J34,1)</f>
        <v>0.3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5</v>
      </c>
      <c r="G35" s="2">
        <v>4</v>
      </c>
      <c r="I35" s="1">
        <f t="shared" ref="I35:I38" si="11">GEOMEAN(C36:G36)</f>
        <v>2.2679331552660544</v>
      </c>
      <c r="J35" s="8">
        <f t="shared" ref="J35:J38" si="12">I35/I$39</f>
        <v>0.37478163153176591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5</v>
      </c>
      <c r="F36" s="2">
        <v>3</v>
      </c>
      <c r="G36" s="2">
        <v>4</v>
      </c>
      <c r="I36" s="1">
        <f t="shared" si="11"/>
        <v>0.956352499790037</v>
      </c>
      <c r="J36" s="8">
        <f t="shared" si="12"/>
        <v>0.15803964475696627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1.5826774742679643</v>
      </c>
      <c r="R36" s="1">
        <f>O36/J34</f>
        <v>5.26063747860342</v>
      </c>
      <c r="T36" s="1">
        <f>AVERAGE(R36:R40)</f>
        <v>5.2725523912080607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0.2</v>
      </c>
      <c r="E37" s="2">
        <v>1</v>
      </c>
      <c r="F37" s="2">
        <v>2</v>
      </c>
      <c r="G37" s="2">
        <v>2</v>
      </c>
      <c r="I37" s="1">
        <f t="shared" si="11"/>
        <v>0.50649568411211821</v>
      </c>
      <c r="J37" s="8">
        <f t="shared" si="12"/>
        <v>8.36996797787318E-2</v>
      </c>
      <c r="K37" s="9">
        <f t="shared" si="13"/>
        <v>0.1</v>
      </c>
      <c r="L37" s="20">
        <f t="shared" si="14"/>
        <v>4</v>
      </c>
      <c r="N37" t="s">
        <v>5</v>
      </c>
      <c r="O37" s="1">
        <v>2.0474366937383657</v>
      </c>
      <c r="Q37" t="s">
        <v>6</v>
      </c>
      <c r="R37" s="1">
        <f>O37/J35</f>
        <v>5.463012382357987</v>
      </c>
      <c r="V37" s="1">
        <f>(T36-5)/(5-1)</f>
        <v>6.8138097802015185E-2</v>
      </c>
      <c r="X37" s="1">
        <f>V37/1.12</f>
        <v>6.0837587323227839E-2</v>
      </c>
    </row>
    <row r="38" spans="1:24" x14ac:dyDescent="0.2">
      <c r="B38" s="22" t="s">
        <v>28</v>
      </c>
      <c r="C38" s="2">
        <f>1/F35</f>
        <v>0.2</v>
      </c>
      <c r="D38" s="2">
        <f>1/F36</f>
        <v>0.33333333333333331</v>
      </c>
      <c r="E38" s="2">
        <f>1/F37</f>
        <v>0.5</v>
      </c>
      <c r="F38" s="2">
        <v>1</v>
      </c>
      <c r="G38" s="2">
        <v>1</v>
      </c>
      <c r="I38" s="1">
        <f t="shared" si="11"/>
        <v>0.5</v>
      </c>
      <c r="J38" s="8">
        <f t="shared" si="12"/>
        <v>8.2626251717678983E-2</v>
      </c>
      <c r="K38" s="9">
        <f t="shared" si="13"/>
        <v>0.1</v>
      </c>
      <c r="L38" s="20">
        <f t="shared" si="14"/>
        <v>4</v>
      </c>
      <c r="O38" s="1">
        <v>0.86650062627099822</v>
      </c>
      <c r="R38" s="1">
        <f>O38/J36</f>
        <v>5.4828054543118272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0.5</v>
      </c>
      <c r="F39" s="2">
        <f>1/G38</f>
        <v>1</v>
      </c>
      <c r="G39" s="2">
        <v>1</v>
      </c>
      <c r="H39" t="s">
        <v>30</v>
      </c>
      <c r="I39" s="1">
        <f>SUM(I34:I38)</f>
        <v>6.0513455421942899</v>
      </c>
      <c r="J39" s="1"/>
      <c r="O39" s="1">
        <v>0.43044352282845399</v>
      </c>
      <c r="R39" s="1">
        <f>O39/J37</f>
        <v>5.1427140936067266</v>
      </c>
    </row>
    <row r="40" spans="1:24" x14ac:dyDescent="0.2">
      <c r="O40" s="1">
        <v>0.41425435981154968</v>
      </c>
      <c r="R40" s="5">
        <f>O40/J38</f>
        <v>5.0135925471603411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2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E740-1117-E044-8A09-DEE213823A6F}">
  <sheetPr>
    <tabColor theme="9" tint="0.59999389629810485"/>
  </sheetPr>
  <dimension ref="A2:X57"/>
  <sheetViews>
    <sheetView topLeftCell="C30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1.8171205928321397</v>
      </c>
      <c r="J3" s="8">
        <f>I3/I$6</f>
        <v>0.53961455022107463</v>
      </c>
      <c r="K3" s="9">
        <f>ROUND(J3,1)</f>
        <v>0.5</v>
      </c>
      <c r="L3" s="20">
        <f>RANK(K3,K$3:K$5,0)</f>
        <v>1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v>2</v>
      </c>
      <c r="F4" s="2">
        <v>3</v>
      </c>
      <c r="I4" s="1">
        <f t="shared" ref="I4:I5" si="0">GEOMEAN(D5:F5)</f>
        <v>1</v>
      </c>
      <c r="J4" s="8">
        <f t="shared" ref="J4:J5" si="1">I4/I$6</f>
        <v>0.2969613312124974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1.6238095683453531</v>
      </c>
      <c r="R4" s="1">
        <f>O4/J3</f>
        <v>3.0092027127142784</v>
      </c>
      <c r="T4" s="1">
        <f>AVERAGE(R4:R6)</f>
        <v>3.0092027127142784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f>1/E4</f>
        <v>0.5</v>
      </c>
      <c r="E5" s="2">
        <v>1</v>
      </c>
      <c r="F5" s="2">
        <v>2</v>
      </c>
      <c r="I5" s="1">
        <f t="shared" si="0"/>
        <v>0.55032120814910446</v>
      </c>
      <c r="J5" s="8">
        <f t="shared" si="1"/>
        <v>0.16342411856642791</v>
      </c>
      <c r="K5" s="9">
        <f t="shared" si="2"/>
        <v>0.2</v>
      </c>
      <c r="L5" s="20">
        <f>RANK(K5,K$3:K$5,0)</f>
        <v>3</v>
      </c>
      <c r="N5" t="s">
        <v>5</v>
      </c>
      <c r="O5" s="1">
        <v>0.89361684345589054</v>
      </c>
      <c r="Q5" t="s">
        <v>6</v>
      </c>
      <c r="R5" s="1">
        <f>O5/J4</f>
        <v>3.0092027127142784</v>
      </c>
      <c r="V5" s="1">
        <f>(T4-3)/(3-1)</f>
        <v>4.601356357139208E-3</v>
      </c>
      <c r="X5" s="1">
        <f>V5/0.58</f>
        <v>7.9333730295503592E-3</v>
      </c>
    </row>
    <row r="6" spans="1:24" x14ac:dyDescent="0.2">
      <c r="C6" s="2" t="s">
        <v>4</v>
      </c>
      <c r="D6" s="2">
        <f>1/F4</f>
        <v>0.33333333333333331</v>
      </c>
      <c r="E6" s="2">
        <f>1/F5</f>
        <v>0.5</v>
      </c>
      <c r="F6" s="2">
        <v>1</v>
      </c>
      <c r="I6" s="1">
        <f>SUM(I3:I5)</f>
        <v>3.3674418009812443</v>
      </c>
      <c r="J6" s="1"/>
      <c r="K6" s="1"/>
      <c r="L6" s="1"/>
      <c r="O6" s="1">
        <v>0.49177630091303481</v>
      </c>
      <c r="R6" s="1">
        <f>O6/J5</f>
        <v>3.0092027127142789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1.8612097182041991</v>
      </c>
      <c r="J12" s="8">
        <f>I12/I$16</f>
        <v>0.3981290022567886</v>
      </c>
      <c r="K12" s="9">
        <f>ROUND(J12,1)</f>
        <v>0.4</v>
      </c>
      <c r="L12" s="20">
        <f>RANK(K12,K$12:K$15,0)</f>
        <v>1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v>1</v>
      </c>
      <c r="F13" s="2">
        <v>4</v>
      </c>
      <c r="G13" s="2">
        <v>3</v>
      </c>
      <c r="I13" s="1">
        <f t="shared" ref="I13:I15" si="3">GEOMEAN(D14:G14)</f>
        <v>1.681792830507429</v>
      </c>
      <c r="J13" s="8">
        <f t="shared" ref="J13:J15" si="4">I13/I$16</f>
        <v>0.35975016413442262</v>
      </c>
      <c r="K13" s="9">
        <f t="shared" ref="K13:K15" si="5">ROUND(J13,1)</f>
        <v>0.4</v>
      </c>
      <c r="L13" s="20">
        <f t="shared" ref="L13:L15" si="6">RANK(K13,K$12:K$15,0)</f>
        <v>1</v>
      </c>
      <c r="O13" s="4" cm="1">
        <f t="array" ref="O13:O16">MMULT(D13:G16,J12:J15)</f>
        <v>1.6114325575137896</v>
      </c>
      <c r="R13" s="1">
        <f>O13/J12</f>
        <v>4.0475136158868281</v>
      </c>
      <c r="T13" s="1">
        <f>AVERAGE(R13:R16)</f>
        <v>4.1943328397380242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f>1/E13</f>
        <v>1</v>
      </c>
      <c r="E14" s="2">
        <v>1</v>
      </c>
      <c r="F14" s="2">
        <v>4</v>
      </c>
      <c r="G14" s="2">
        <v>2</v>
      </c>
      <c r="I14" s="1">
        <f t="shared" si="3"/>
        <v>0.59460355750136051</v>
      </c>
      <c r="J14" s="8">
        <f t="shared" si="4"/>
        <v>0.12719089029621186</v>
      </c>
      <c r="K14" s="9">
        <f t="shared" si="5"/>
        <v>0.1</v>
      </c>
      <c r="L14" s="20">
        <f t="shared" si="6"/>
        <v>3</v>
      </c>
      <c r="N14" t="s">
        <v>5</v>
      </c>
      <c r="O14" s="4">
        <v>1.4965026142012126</v>
      </c>
      <c r="Q14" t="s">
        <v>6</v>
      </c>
      <c r="R14" s="1">
        <f>O14/J13</f>
        <v>4.1598385863196885</v>
      </c>
      <c r="V14" s="1">
        <f>(T13-4)/(4-1)</f>
        <v>6.4777613246008059E-2</v>
      </c>
      <c r="X14" s="1">
        <f>V14/0.9</f>
        <v>7.197512582889784E-2</v>
      </c>
    </row>
    <row r="15" spans="1:24" x14ac:dyDescent="0.2">
      <c r="C15" s="2" t="s">
        <v>16</v>
      </c>
      <c r="D15" s="2">
        <f>1/F13</f>
        <v>0.25</v>
      </c>
      <c r="E15" s="2">
        <f>1/F14</f>
        <v>0.25</v>
      </c>
      <c r="F15" s="2">
        <v>1</v>
      </c>
      <c r="G15" s="2">
        <v>2</v>
      </c>
      <c r="I15" s="1">
        <f t="shared" si="3"/>
        <v>0.537284965911771</v>
      </c>
      <c r="J15" s="8">
        <f t="shared" si="4"/>
        <v>0.11492994331257703</v>
      </c>
      <c r="K15" s="9">
        <f t="shared" si="5"/>
        <v>0.1</v>
      </c>
      <c r="L15" s="20">
        <f t="shared" si="6"/>
        <v>3</v>
      </c>
      <c r="O15" s="4">
        <v>0.54652056851916875</v>
      </c>
      <c r="R15" s="1">
        <f>O15/J14</f>
        <v>4.2968530784428811</v>
      </c>
    </row>
    <row r="16" spans="1:24" x14ac:dyDescent="0.2">
      <c r="C16" s="2" t="s">
        <v>17</v>
      </c>
      <c r="D16" s="2">
        <f>1/G13</f>
        <v>0.33333333333333331</v>
      </c>
      <c r="E16" s="2">
        <f>1/G14</f>
        <v>0.5</v>
      </c>
      <c r="F16" s="2">
        <f>1/G15</f>
        <v>0.5</v>
      </c>
      <c r="G16" s="2">
        <v>1</v>
      </c>
      <c r="I16" s="1">
        <f>SUM(I12:I15)</f>
        <v>4.6748910721247592</v>
      </c>
      <c r="J16" s="1"/>
      <c r="O16" s="4">
        <v>0.49111013794682379</v>
      </c>
      <c r="R16" s="1">
        <f>O16/J15</f>
        <v>4.273126078302699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2.0476725110792193</v>
      </c>
      <c r="J21" s="8">
        <f>I21/I$26</f>
        <v>0.35183467077983122</v>
      </c>
      <c r="K21" s="9">
        <f>ROUND(J21,1)</f>
        <v>0.4</v>
      </c>
      <c r="L21" s="20">
        <f>RANK(K21,K$21:K$25,0)</f>
        <v>1</v>
      </c>
    </row>
    <row r="22" spans="1:24" x14ac:dyDescent="0.2">
      <c r="B22" s="22" t="s">
        <v>19</v>
      </c>
      <c r="C22" s="2">
        <v>1</v>
      </c>
      <c r="D22" s="2">
        <v>2</v>
      </c>
      <c r="E22" s="2">
        <v>2</v>
      </c>
      <c r="F22" s="2">
        <v>3</v>
      </c>
      <c r="G22" s="2">
        <v>3</v>
      </c>
      <c r="I22" s="1">
        <f t="shared" ref="I22:I25" si="7">GEOMEAN(C23:G23)</f>
        <v>1.2011244339814313</v>
      </c>
      <c r="J22" s="8">
        <f t="shared" ref="J22:J25" si="8">I22/I$26</f>
        <v>0.20637930016101036</v>
      </c>
      <c r="K22" s="9">
        <f t="shared" ref="K22:K25" si="9">ROUND(J22,1)</f>
        <v>0.2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f>1/D22</f>
        <v>0.5</v>
      </c>
      <c r="D23" s="2">
        <v>1</v>
      </c>
      <c r="E23" s="2">
        <v>1</v>
      </c>
      <c r="F23" s="2">
        <v>1</v>
      </c>
      <c r="G23" s="2">
        <v>5</v>
      </c>
      <c r="I23" s="1">
        <f t="shared" si="7"/>
        <v>1.4962778697388448</v>
      </c>
      <c r="J23" s="8">
        <f t="shared" si="8"/>
        <v>0.2570930795067683</v>
      </c>
      <c r="K23" s="9">
        <f t="shared" si="9"/>
        <v>0.3</v>
      </c>
      <c r="L23" s="20">
        <f t="shared" si="10"/>
        <v>2</v>
      </c>
      <c r="O23" s="1" cm="1">
        <f t="array" ref="O23:O27">MMULT(C22:G26,J21:J25)</f>
        <v>1.8328582787725587</v>
      </c>
      <c r="R23" s="1">
        <f>O23/J21</f>
        <v>5.2094305393782889</v>
      </c>
      <c r="T23" s="1">
        <f>AVERAGE(R23:R27)</f>
        <v>5.3786315173655037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f>1/E22</f>
        <v>0.5</v>
      </c>
      <c r="D24" s="2">
        <f>1/E23</f>
        <v>1</v>
      </c>
      <c r="E24" s="2">
        <v>1</v>
      </c>
      <c r="F24" s="2">
        <v>5</v>
      </c>
      <c r="G24" s="2">
        <v>3</v>
      </c>
      <c r="I24" s="1">
        <f t="shared" si="7"/>
        <v>0.66832506195826891</v>
      </c>
      <c r="J24" s="8">
        <f t="shared" si="8"/>
        <v>0.11483278057196172</v>
      </c>
      <c r="K24" s="9">
        <f t="shared" si="9"/>
        <v>0.1</v>
      </c>
      <c r="L24" s="20">
        <f t="shared" si="10"/>
        <v>4</v>
      </c>
      <c r="N24" t="s">
        <v>5</v>
      </c>
      <c r="O24" s="1">
        <v>1.1035233405317979</v>
      </c>
      <c r="Q24" t="s">
        <v>6</v>
      </c>
      <c r="R24" s="1">
        <f>O24/J22</f>
        <v>5.3470640692688907</v>
      </c>
      <c r="V24" s="1">
        <f>(T23-5)/(5-1)</f>
        <v>9.4657879341375928E-2</v>
      </c>
      <c r="X24" s="1">
        <f>V24/1.12</f>
        <v>8.4515963697657071E-2</v>
      </c>
    </row>
    <row r="25" spans="1:24" x14ac:dyDescent="0.2">
      <c r="B25" s="22" t="s">
        <v>22</v>
      </c>
      <c r="C25" s="2">
        <f>1/F22</f>
        <v>0.33333333333333331</v>
      </c>
      <c r="D25" s="2">
        <f>1/F23</f>
        <v>1</v>
      </c>
      <c r="E25" s="2">
        <f>1/F24</f>
        <v>0.2</v>
      </c>
      <c r="F25" s="2">
        <v>1</v>
      </c>
      <c r="G25" s="2">
        <v>2</v>
      </c>
      <c r="I25" s="1">
        <f t="shared" si="7"/>
        <v>0.4065851364889782</v>
      </c>
      <c r="J25" s="8">
        <f t="shared" si="8"/>
        <v>6.9860168980428392E-2</v>
      </c>
      <c r="K25" s="9">
        <f t="shared" si="9"/>
        <v>0.1</v>
      </c>
      <c r="L25" s="20">
        <f t="shared" si="10"/>
        <v>4</v>
      </c>
      <c r="O25" s="1">
        <v>1.4231341248587883</v>
      </c>
      <c r="R25" s="1">
        <f>O25/J23</f>
        <v>5.5354820424924061</v>
      </c>
    </row>
    <row r="26" spans="1:24" x14ac:dyDescent="0.2">
      <c r="B26" s="22" t="s">
        <v>23</v>
      </c>
      <c r="C26" s="2">
        <f>1/G22</f>
        <v>0.33333333333333331</v>
      </c>
      <c r="D26" s="2">
        <f>1/G23</f>
        <v>0.2</v>
      </c>
      <c r="E26" s="2">
        <f>1/G24</f>
        <v>0.33333333333333331</v>
      </c>
      <c r="F26" s="2">
        <f>1/G25</f>
        <v>0.5</v>
      </c>
      <c r="G26" s="2">
        <v>1</v>
      </c>
      <c r="H26" t="s">
        <v>30</v>
      </c>
      <c r="I26" s="1">
        <f>SUM(I21:I25)</f>
        <v>5.8199850132467423</v>
      </c>
      <c r="J26" s="1"/>
      <c r="O26" s="1">
        <v>0.62962925818845961</v>
      </c>
      <c r="R26" s="1">
        <f>O26/J24</f>
        <v>5.4830097734496013</v>
      </c>
    </row>
    <row r="27" spans="1:24" x14ac:dyDescent="0.2">
      <c r="B27" s="23"/>
      <c r="O27" s="1">
        <v>0.37152833606081115</v>
      </c>
      <c r="R27" s="5">
        <f>O27/J25</f>
        <v>5.3181711622383325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1.3195079107728942</v>
      </c>
      <c r="J34" s="8">
        <f>I34/I$39</f>
        <v>0.22977451990017242</v>
      </c>
      <c r="K34" s="9">
        <f>ROUND(J34,1)</f>
        <v>0.2</v>
      </c>
      <c r="L34" s="20">
        <f>RANK(K34,K$34:K$38,0)</f>
        <v>2</v>
      </c>
    </row>
    <row r="35" spans="1:24" x14ac:dyDescent="0.2">
      <c r="B35" s="22" t="s">
        <v>25</v>
      </c>
      <c r="C35" s="2">
        <v>1</v>
      </c>
      <c r="D35" s="2">
        <v>1</v>
      </c>
      <c r="E35" s="2">
        <v>1</v>
      </c>
      <c r="F35" s="2">
        <v>1</v>
      </c>
      <c r="G35" s="2">
        <v>4</v>
      </c>
      <c r="I35" s="1">
        <f t="shared" ref="I35:I38" si="11">GEOMEAN(C36:G36)</f>
        <v>2.2679331552660544</v>
      </c>
      <c r="J35" s="8">
        <f t="shared" ref="J35:J38" si="12">I35/I$39</f>
        <v>0.39492999447930688</v>
      </c>
      <c r="K35" s="9">
        <f t="shared" ref="K35:K38" si="13">ROUND(J35,1)</f>
        <v>0.4</v>
      </c>
      <c r="L35" s="20">
        <f t="shared" ref="L35:L38" si="14">RANK(K35,K$34:K$38,0)</f>
        <v>1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f>1/D35</f>
        <v>1</v>
      </c>
      <c r="D36" s="2">
        <v>1</v>
      </c>
      <c r="E36" s="2">
        <v>5</v>
      </c>
      <c r="F36" s="2">
        <v>3</v>
      </c>
      <c r="G36" s="2">
        <v>4</v>
      </c>
      <c r="I36" s="1">
        <f t="shared" si="11"/>
        <v>0.956352499790037</v>
      </c>
      <c r="J36" s="8">
        <f t="shared" si="12"/>
        <v>0.16653589925495094</v>
      </c>
      <c r="K36" s="9">
        <f t="shared" si="13"/>
        <v>0.2</v>
      </c>
      <c r="L36" s="20">
        <f t="shared" si="14"/>
        <v>2</v>
      </c>
      <c r="O36" s="1" cm="1">
        <f t="array" ref="O36:O40">MMULT(C35:G39,J34:J38)</f>
        <v>1.2612047847809984</v>
      </c>
      <c r="R36" s="1">
        <f>O36/J34</f>
        <v>5.4888800782999789</v>
      </c>
      <c r="T36" s="1">
        <f>AVERAGE(R36:R40)</f>
        <v>5.3727797414216791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f>1/E35</f>
        <v>1</v>
      </c>
      <c r="D37" s="2">
        <f>1/E36</f>
        <v>0.2</v>
      </c>
      <c r="E37" s="2">
        <v>1</v>
      </c>
      <c r="F37" s="2">
        <v>2</v>
      </c>
      <c r="G37" s="2">
        <v>2</v>
      </c>
      <c r="I37" s="1">
        <f t="shared" si="11"/>
        <v>0.69882711877157921</v>
      </c>
      <c r="J37" s="8">
        <f t="shared" si="12"/>
        <v>0.1216913247719037</v>
      </c>
      <c r="K37" s="9">
        <f t="shared" si="13"/>
        <v>0.1</v>
      </c>
      <c r="L37" s="20">
        <f t="shared" si="14"/>
        <v>4</v>
      </c>
      <c r="N37" t="s">
        <v>5</v>
      </c>
      <c r="O37" s="1">
        <v>2.1707310313446095</v>
      </c>
      <c r="Q37" t="s">
        <v>6</v>
      </c>
      <c r="R37" s="1">
        <f>O37/J35</f>
        <v>5.4964957376980115</v>
      </c>
      <c r="V37" s="1">
        <f>(T36-5)/(5-1)</f>
        <v>9.3194935355419783E-2</v>
      </c>
      <c r="X37" s="1">
        <f>V37/1.12</f>
        <v>8.3209763710196227E-2</v>
      </c>
    </row>
    <row r="38" spans="1:24" x14ac:dyDescent="0.2">
      <c r="B38" s="22" t="s">
        <v>28</v>
      </c>
      <c r="C38" s="2">
        <f>1/F35</f>
        <v>1</v>
      </c>
      <c r="D38" s="2">
        <f>1/F36</f>
        <v>0.33333333333333331</v>
      </c>
      <c r="E38" s="2">
        <f>1/F37</f>
        <v>0.5</v>
      </c>
      <c r="F38" s="2">
        <v>1</v>
      </c>
      <c r="G38" s="2">
        <v>1</v>
      </c>
      <c r="I38" s="1">
        <f t="shared" si="11"/>
        <v>0.5</v>
      </c>
      <c r="J38" s="8">
        <f t="shared" si="12"/>
        <v>8.7068261593666124E-2</v>
      </c>
      <c r="K38" s="9">
        <f t="shared" si="13"/>
        <v>0.1</v>
      </c>
      <c r="L38" s="20">
        <f t="shared" si="14"/>
        <v>4</v>
      </c>
      <c r="O38" s="1">
        <v>0.89281559078212447</v>
      </c>
      <c r="R38" s="1">
        <f>O38/J36</f>
        <v>5.3610998876302762</v>
      </c>
    </row>
    <row r="39" spans="1:24" x14ac:dyDescent="0.2">
      <c r="B39" s="22" t="s">
        <v>29</v>
      </c>
      <c r="C39" s="2">
        <f>1/G35</f>
        <v>0.25</v>
      </c>
      <c r="D39" s="2">
        <f>1/G36</f>
        <v>0.25</v>
      </c>
      <c r="E39" s="2">
        <f>1/G37</f>
        <v>0.5</v>
      </c>
      <c r="F39" s="2">
        <f>1/G38</f>
        <v>1</v>
      </c>
      <c r="G39" s="2">
        <v>1</v>
      </c>
      <c r="H39" t="s">
        <v>30</v>
      </c>
      <c r="I39" s="1">
        <f>SUM(I34:I38)</f>
        <v>5.7426206846005643</v>
      </c>
      <c r="J39" s="1"/>
      <c r="O39" s="1">
        <v>0.65344538738631996</v>
      </c>
      <c r="R39" s="1">
        <f>O39/J37</f>
        <v>5.3696957331274655</v>
      </c>
    </row>
    <row r="40" spans="1:24" x14ac:dyDescent="0.2">
      <c r="O40" s="1">
        <v>0.44820366458791505</v>
      </c>
      <c r="R40" s="5">
        <f>O40/J38</f>
        <v>5.1477272703526689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1</v>
      </c>
      <c r="C44" s="24" t="s">
        <v>2</v>
      </c>
      <c r="D44" s="21">
        <f>L12</f>
        <v>1</v>
      </c>
      <c r="E44" s="22" t="s">
        <v>14</v>
      </c>
    </row>
    <row r="45" spans="1:24" x14ac:dyDescent="0.2">
      <c r="B45" s="26"/>
      <c r="C45" s="24"/>
      <c r="D45" s="21">
        <f t="shared" ref="D45:D47" si="15">L13</f>
        <v>1</v>
      </c>
      <c r="E45" s="22" t="s">
        <v>15</v>
      </c>
    </row>
    <row r="46" spans="1:24" x14ac:dyDescent="0.2">
      <c r="B46" s="26"/>
      <c r="C46" s="24"/>
      <c r="D46" s="21">
        <f t="shared" si="15"/>
        <v>3</v>
      </c>
      <c r="E46" s="22" t="s">
        <v>16</v>
      </c>
    </row>
    <row r="47" spans="1:24" x14ac:dyDescent="0.2">
      <c r="B47" s="27"/>
      <c r="C47" s="24"/>
      <c r="D47" s="21">
        <f t="shared" si="15"/>
        <v>3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1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2</v>
      </c>
      <c r="E50" s="22" t="s">
        <v>21</v>
      </c>
    </row>
    <row r="51" spans="2:5" x14ac:dyDescent="0.2">
      <c r="B51" s="26"/>
      <c r="C51" s="26"/>
      <c r="D51" s="21">
        <f t="shared" si="16"/>
        <v>4</v>
      </c>
      <c r="E51" s="22" t="s">
        <v>22</v>
      </c>
    </row>
    <row r="52" spans="2:5" x14ac:dyDescent="0.2">
      <c r="B52" s="27"/>
      <c r="C52" s="27"/>
      <c r="D52" s="21">
        <f t="shared" si="16"/>
        <v>4</v>
      </c>
      <c r="E52" s="22" t="s">
        <v>23</v>
      </c>
    </row>
    <row r="53" spans="2:5" x14ac:dyDescent="0.2">
      <c r="B53" s="28">
        <f>L5</f>
        <v>3</v>
      </c>
      <c r="C53" s="25" t="s">
        <v>4</v>
      </c>
      <c r="D53" s="21">
        <f>L34</f>
        <v>2</v>
      </c>
      <c r="E53" s="22" t="s">
        <v>25</v>
      </c>
    </row>
    <row r="54" spans="2:5" x14ac:dyDescent="0.2">
      <c r="B54" s="26"/>
      <c r="C54" s="26"/>
      <c r="D54" s="21">
        <f t="shared" ref="D54:D57" si="17">L35</f>
        <v>1</v>
      </c>
      <c r="E54" s="22" t="s">
        <v>26</v>
      </c>
    </row>
    <row r="55" spans="2:5" x14ac:dyDescent="0.2">
      <c r="B55" s="26"/>
      <c r="C55" s="26"/>
      <c r="D55" s="21">
        <f t="shared" si="17"/>
        <v>2</v>
      </c>
      <c r="E55" s="22" t="s">
        <v>27</v>
      </c>
    </row>
    <row r="56" spans="2:5" x14ac:dyDescent="0.2">
      <c r="B56" s="26"/>
      <c r="C56" s="26"/>
      <c r="D56" s="21">
        <f t="shared" si="17"/>
        <v>4</v>
      </c>
      <c r="E56" s="22" t="s">
        <v>28</v>
      </c>
    </row>
    <row r="57" spans="2:5" x14ac:dyDescent="0.2">
      <c r="B57" s="27"/>
      <c r="C57" s="27"/>
      <c r="D57" s="21">
        <f t="shared" si="17"/>
        <v>4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86B6-1990-444F-92E7-8E56F2D86E00}">
  <sheetPr>
    <tabColor theme="9" tint="0.59999389629810485"/>
  </sheetPr>
  <dimension ref="A2:X57"/>
  <sheetViews>
    <sheetView topLeftCell="C30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0.79370052598409979</v>
      </c>
      <c r="J3" s="8">
        <f>I3/I$6</f>
        <v>0.25992104989487319</v>
      </c>
      <c r="K3" s="9">
        <f>ROUND(J3,1)</f>
        <v>0.3</v>
      </c>
      <c r="L3" s="20">
        <f>RANK(K3,K$3:K$5,0)</f>
        <v>2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1</v>
      </c>
      <c r="F4" s="2">
        <f>1/D6</f>
        <v>0.5</v>
      </c>
      <c r="I4" s="1">
        <f t="shared" ref="I4:I5" si="0">GEOMEAN(D5:F5)</f>
        <v>1</v>
      </c>
      <c r="J4" s="8">
        <f t="shared" ref="J4:J5" si="1">I4/I$6</f>
        <v>0.32748000207332634</v>
      </c>
      <c r="K4" s="9">
        <f t="shared" ref="K4:K5" si="2">ROUND(J4,1)</f>
        <v>0.3</v>
      </c>
      <c r="L4" s="20">
        <f>RANK(K4,K$3:K$5,0)</f>
        <v>2</v>
      </c>
      <c r="O4" s="1" cm="1">
        <f t="array" ref="O4:O6">MMULT(D4:F6,J3:J5)</f>
        <v>0.7937005259840999</v>
      </c>
      <c r="R4" s="1">
        <f>O4/J3</f>
        <v>3.0536215758789731</v>
      </c>
      <c r="T4" s="1">
        <f>AVERAGE(R4:R6)</f>
        <v>3.0536215758789731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1</v>
      </c>
      <c r="E5" s="2">
        <v>1</v>
      </c>
      <c r="F5" s="2">
        <f>1/E6</f>
        <v>1</v>
      </c>
      <c r="I5" s="1">
        <f t="shared" si="0"/>
        <v>1.2599210498948732</v>
      </c>
      <c r="J5" s="8">
        <f t="shared" si="1"/>
        <v>0.41259894803180058</v>
      </c>
      <c r="K5" s="9">
        <f t="shared" si="2"/>
        <v>0.4</v>
      </c>
      <c r="L5" s="20">
        <f>RANK(K5,K$3:K$5,0)</f>
        <v>1</v>
      </c>
      <c r="N5" t="s">
        <v>5</v>
      </c>
      <c r="O5" s="1">
        <v>1.0000000000000002</v>
      </c>
      <c r="Q5" t="s">
        <v>6</v>
      </c>
      <c r="R5" s="1">
        <f>O5/J4</f>
        <v>3.0536215758789735</v>
      </c>
      <c r="V5" s="1">
        <f>(T4-3)/(3-1)</f>
        <v>2.6810787939486547E-2</v>
      </c>
      <c r="X5" s="1">
        <f>V5/0.58</f>
        <v>4.6225496447390602E-2</v>
      </c>
    </row>
    <row r="6" spans="1:24" x14ac:dyDescent="0.2">
      <c r="C6" s="2" t="s">
        <v>4</v>
      </c>
      <c r="D6" s="2">
        <v>2</v>
      </c>
      <c r="E6" s="2">
        <v>1</v>
      </c>
      <c r="F6" s="2">
        <v>1</v>
      </c>
      <c r="I6" s="1">
        <f>SUM(I3:I5)</f>
        <v>3.0536215758789726</v>
      </c>
      <c r="J6" s="1"/>
      <c r="K6" s="1"/>
      <c r="L6" s="1"/>
      <c r="O6" s="1">
        <v>1.2599210498948734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0.42044820762685725</v>
      </c>
      <c r="J12" s="8">
        <f>I12/I$16</f>
        <v>8.9924708658939784E-2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0.25</v>
      </c>
      <c r="F13" s="2">
        <f>1/D15</f>
        <v>0.5</v>
      </c>
      <c r="G13" s="2">
        <f>1/D16</f>
        <v>0.25</v>
      </c>
      <c r="I13" s="1">
        <f t="shared" ref="I13:I15" si="3">GEOMEAN(D14:G14)</f>
        <v>0.8408964152537145</v>
      </c>
      <c r="J13" s="8">
        <f t="shared" ref="J13:J15" si="4">I13/I$16</f>
        <v>0.17984941731787957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0.39306089664824195</v>
      </c>
      <c r="R13" s="1">
        <f>O13/J12</f>
        <v>4.3709999455101505</v>
      </c>
      <c r="T13" s="1">
        <f>AVERAGE(R13:R16)</f>
        <v>4.3085800450225236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4</v>
      </c>
      <c r="E14" s="2">
        <v>1</v>
      </c>
      <c r="F14" s="2">
        <f>1/E15</f>
        <v>0.5</v>
      </c>
      <c r="G14" s="2">
        <f>1/E16</f>
        <v>0.25</v>
      </c>
      <c r="I14" s="1">
        <f t="shared" si="3"/>
        <v>1.4142135623730949</v>
      </c>
      <c r="J14" s="8">
        <f t="shared" si="4"/>
        <v>0.30246946061614854</v>
      </c>
      <c r="K14" s="9">
        <f t="shared" si="5"/>
        <v>0.3</v>
      </c>
      <c r="L14" s="20">
        <f t="shared" si="6"/>
        <v>2</v>
      </c>
      <c r="N14" t="s">
        <v>5</v>
      </c>
      <c r="O14" s="4">
        <v>0.79772208561347113</v>
      </c>
      <c r="Q14" t="s">
        <v>6</v>
      </c>
      <c r="R14" s="1">
        <f>O14/J13</f>
        <v>4.4354999727550757</v>
      </c>
      <c r="V14" s="1">
        <f>(T13-4)/(4-1)</f>
        <v>0.10286001500750785</v>
      </c>
      <c r="X14" s="1">
        <f>V14/0.9</f>
        <v>0.11428890556389762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>
        <f>1/F16</f>
        <v>1</v>
      </c>
      <c r="I15" s="1">
        <f t="shared" si="3"/>
        <v>2</v>
      </c>
      <c r="J15" s="8">
        <f t="shared" si="4"/>
        <v>0.42775641340703202</v>
      </c>
      <c r="K15" s="9">
        <f t="shared" si="5"/>
        <v>0.4</v>
      </c>
      <c r="L15" s="20">
        <f t="shared" si="6"/>
        <v>1</v>
      </c>
      <c r="O15" s="4">
        <v>1.2697741259768194</v>
      </c>
      <c r="R15" s="1">
        <f>O15/J14</f>
        <v>4.1980242348771766</v>
      </c>
    </row>
    <row r="16" spans="1:24" x14ac:dyDescent="0.2">
      <c r="C16" s="2" t="s">
        <v>17</v>
      </c>
      <c r="D16" s="2">
        <v>4</v>
      </c>
      <c r="E16" s="2">
        <v>4</v>
      </c>
      <c r="F16" s="2">
        <v>1</v>
      </c>
      <c r="G16" s="2">
        <v>1</v>
      </c>
      <c r="I16" s="1">
        <f>SUM(I12:I15)</f>
        <v>4.6755581852536672</v>
      </c>
      <c r="J16" s="1"/>
      <c r="O16" s="4">
        <v>1.8093223779304581</v>
      </c>
      <c r="R16" s="1">
        <f>O16/J15</f>
        <v>4.2297960269476915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0.75785828325519911</v>
      </c>
      <c r="J21" s="8">
        <f>I21/I$26</f>
        <v>0.13810876781746781</v>
      </c>
      <c r="K21" s="9">
        <f>ROUND(J21,1)</f>
        <v>0.1</v>
      </c>
      <c r="L21" s="20">
        <f>RANK(K21,K$21:K$25,0)</f>
        <v>3</v>
      </c>
    </row>
    <row r="22" spans="1:24" x14ac:dyDescent="0.2">
      <c r="B22" s="22" t="s">
        <v>19</v>
      </c>
      <c r="C22" s="2">
        <v>1</v>
      </c>
      <c r="D22" s="2">
        <f>1/C23</f>
        <v>1</v>
      </c>
      <c r="E22" s="2">
        <f>1/C24</f>
        <v>0.5</v>
      </c>
      <c r="F22" s="2">
        <f>1/C25</f>
        <v>1</v>
      </c>
      <c r="G22" s="2">
        <f>1/C26</f>
        <v>0.5</v>
      </c>
      <c r="I22" s="1">
        <f t="shared" ref="I22:I25" si="7">GEOMEAN(C23:G23)</f>
        <v>0.8027415617602307</v>
      </c>
      <c r="J22" s="8">
        <f t="shared" ref="J22:J25" si="8">I22/I$26</f>
        <v>0.14628809953013683</v>
      </c>
      <c r="K22" s="9">
        <f t="shared" ref="K22:K25" si="9">ROUND(J22,1)</f>
        <v>0.1</v>
      </c>
      <c r="L22" s="20">
        <f t="shared" ref="L22:L25" si="10">RANK(K22,K$21:K$25,0)</f>
        <v>3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1</v>
      </c>
      <c r="D23" s="2">
        <v>1</v>
      </c>
      <c r="E23" s="2">
        <f>1/D24</f>
        <v>1</v>
      </c>
      <c r="F23" s="2">
        <f>1/D25</f>
        <v>1</v>
      </c>
      <c r="G23" s="2">
        <f>1/D26</f>
        <v>0.33333333333333331</v>
      </c>
      <c r="I23" s="1">
        <f t="shared" si="7"/>
        <v>0.75785828325519911</v>
      </c>
      <c r="J23" s="8">
        <f t="shared" si="8"/>
        <v>0.13810876781746781</v>
      </c>
      <c r="K23" s="9">
        <f t="shared" si="9"/>
        <v>0.1</v>
      </c>
      <c r="L23" s="20">
        <f t="shared" si="10"/>
        <v>3</v>
      </c>
      <c r="O23" s="1" cm="1">
        <f t="array" ref="O23:O27">MMULT(C22:G26,J21:J25)</f>
        <v>0.73331623951492519</v>
      </c>
      <c r="R23" s="1">
        <f>O23/J21</f>
        <v>5.3097008329269615</v>
      </c>
      <c r="T23" s="1">
        <f>AVERAGE(R23:R27)</f>
        <v>5.213681625156406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2</v>
      </c>
      <c r="D24" s="2">
        <v>1</v>
      </c>
      <c r="E24" s="2">
        <v>1</v>
      </c>
      <c r="F24" s="2">
        <f>1/E25</f>
        <v>0.5</v>
      </c>
      <c r="G24" s="2">
        <f>1/E26</f>
        <v>0.25</v>
      </c>
      <c r="I24" s="1">
        <f t="shared" si="7"/>
        <v>1</v>
      </c>
      <c r="J24" s="8">
        <f t="shared" si="8"/>
        <v>0.18223561168224567</v>
      </c>
      <c r="K24" s="9">
        <f t="shared" si="9"/>
        <v>0.2</v>
      </c>
      <c r="L24" s="20">
        <f t="shared" si="10"/>
        <v>2</v>
      </c>
      <c r="N24" t="s">
        <v>5</v>
      </c>
      <c r="O24" s="1">
        <v>0.73649416456487871</v>
      </c>
      <c r="Q24" t="s">
        <v>6</v>
      </c>
      <c r="R24" s="1">
        <f>O24/J22</f>
        <v>5.0345459878857302</v>
      </c>
      <c r="V24" s="1">
        <f>(T23-5)/(5-1)</f>
        <v>5.3420406289101496E-2</v>
      </c>
      <c r="X24" s="1">
        <f>V24/1.12</f>
        <v>4.76967913295549E-2</v>
      </c>
    </row>
    <row r="25" spans="1:24" x14ac:dyDescent="0.2">
      <c r="B25" s="22" t="s">
        <v>22</v>
      </c>
      <c r="C25" s="2">
        <v>1</v>
      </c>
      <c r="D25" s="2">
        <v>1</v>
      </c>
      <c r="E25" s="2">
        <v>2</v>
      </c>
      <c r="F25" s="2">
        <v>1</v>
      </c>
      <c r="G25" s="2">
        <f>1/F26</f>
        <v>0.5</v>
      </c>
      <c r="I25" s="1">
        <f t="shared" si="7"/>
        <v>2.1689435423953971</v>
      </c>
      <c r="J25" s="8">
        <f t="shared" si="8"/>
        <v>0.39525875315268189</v>
      </c>
      <c r="K25" s="9">
        <f t="shared" si="9"/>
        <v>0.4</v>
      </c>
      <c r="L25" s="20">
        <f t="shared" si="10"/>
        <v>1</v>
      </c>
      <c r="O25" s="1">
        <v>0.75054689711183364</v>
      </c>
      <c r="R25" s="1">
        <f>O25/J23</f>
        <v>5.4344623369878873</v>
      </c>
    </row>
    <row r="26" spans="1:24" x14ac:dyDescent="0.2">
      <c r="B26" s="22" t="s">
        <v>23</v>
      </c>
      <c r="C26" s="2">
        <v>2</v>
      </c>
      <c r="D26" s="2">
        <v>3</v>
      </c>
      <c r="E26" s="2">
        <v>4</v>
      </c>
      <c r="F26" s="2">
        <v>2</v>
      </c>
      <c r="G26" s="2">
        <v>1</v>
      </c>
      <c r="H26" t="s">
        <v>30</v>
      </c>
      <c r="I26" s="1">
        <f>SUM(I21:I25)</f>
        <v>5.487401670666026</v>
      </c>
      <c r="J26" s="1"/>
      <c r="O26" s="1">
        <v>0.94047939124112678</v>
      </c>
      <c r="R26" s="1">
        <f>O26/J24</f>
        <v>5.1607881827235262</v>
      </c>
    </row>
    <row r="27" spans="1:24" x14ac:dyDescent="0.2">
      <c r="B27" s="23"/>
      <c r="O27" s="1">
        <v>2.0272468820123906</v>
      </c>
      <c r="R27" s="5">
        <f>O27/J25</f>
        <v>5.1289107852579265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0.57434917749851755</v>
      </c>
      <c r="J34" s="8">
        <f>I34/I$39</f>
        <v>9.8559805853979596E-2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0.5</v>
      </c>
      <c r="E35" s="2">
        <f>1/C37</f>
        <v>0.5</v>
      </c>
      <c r="F35" s="2">
        <f>1/C38</f>
        <v>0.5</v>
      </c>
      <c r="G35" s="2">
        <f>1/C39</f>
        <v>0.5</v>
      </c>
      <c r="I35" s="1">
        <f t="shared" ref="I35:I38" si="11">GEOMEAN(C36:G36)</f>
        <v>0.5</v>
      </c>
      <c r="J35" s="8">
        <f t="shared" ref="J35:J38" si="12">I35/I$39</f>
        <v>8.5801294504538564E-2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2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0.97671868386117389</v>
      </c>
      <c r="J36" s="8">
        <f t="shared" si="12"/>
        <v>0.16760745488411577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0.5492799029269898</v>
      </c>
      <c r="R36" s="1">
        <f>O36/J34</f>
        <v>5.5730619410997075</v>
      </c>
      <c r="T36" s="1">
        <f>AVERAGE(R36:R40)</f>
        <v>5.439680018577465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2</v>
      </c>
      <c r="D37" s="2">
        <v>4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1.8881750225898042</v>
      </c>
      <c r="J37" s="8">
        <f t="shared" si="12"/>
        <v>0.32401572237868309</v>
      </c>
      <c r="K37" s="9">
        <f t="shared" si="13"/>
        <v>0.3</v>
      </c>
      <c r="L37" s="20">
        <f t="shared" si="14"/>
        <v>1</v>
      </c>
      <c r="N37" t="s">
        <v>5</v>
      </c>
      <c r="O37" s="1">
        <v>0.48683063112286823</v>
      </c>
      <c r="Q37" t="s">
        <v>6</v>
      </c>
      <c r="R37" s="1">
        <f>O37/J35</f>
        <v>5.6739310745144609</v>
      </c>
      <c r="V37" s="1">
        <f>(T36-5)/(5-1)</f>
        <v>0.10992000464436624</v>
      </c>
      <c r="X37" s="1">
        <f>V37/1.12</f>
        <v>9.8142861289612707E-2</v>
      </c>
    </row>
    <row r="38" spans="1:24" x14ac:dyDescent="0.2">
      <c r="B38" s="22" t="s">
        <v>28</v>
      </c>
      <c r="C38" s="2">
        <v>2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1.8881750225898042</v>
      </c>
      <c r="J38" s="8">
        <f t="shared" si="12"/>
        <v>0.32401572237868309</v>
      </c>
      <c r="K38" s="9">
        <f t="shared" si="13"/>
        <v>0.3</v>
      </c>
      <c r="L38" s="20">
        <f t="shared" si="14"/>
        <v>1</v>
      </c>
      <c r="O38" s="1">
        <v>0.92394272619601803</v>
      </c>
      <c r="R38" s="1">
        <f>O38/J36</f>
        <v>5.5125395635584011</v>
      </c>
    </row>
    <row r="39" spans="1:24" x14ac:dyDescent="0.2">
      <c r="B39" s="22" t="s">
        <v>29</v>
      </c>
      <c r="C39" s="2">
        <v>2</v>
      </c>
      <c r="D39" s="2">
        <v>4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5.8274179065392993</v>
      </c>
      <c r="J39" s="1"/>
      <c r="O39" s="1">
        <v>1.6911785991358268</v>
      </c>
      <c r="R39" s="1">
        <f>O39/J37</f>
        <v>5.2194337568573772</v>
      </c>
    </row>
    <row r="40" spans="1:24" x14ac:dyDescent="0.2">
      <c r="O40" s="1">
        <v>1.6911785991358268</v>
      </c>
      <c r="R40" s="5">
        <f>O40/J38</f>
        <v>5.2194337568573772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2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3</v>
      </c>
      <c r="E48" s="22" t="s">
        <v>19</v>
      </c>
    </row>
    <row r="49" spans="2:5" x14ac:dyDescent="0.2">
      <c r="B49" s="26"/>
      <c r="C49" s="26"/>
      <c r="D49" s="21">
        <f t="shared" ref="D49:D52" si="16">L22</f>
        <v>3</v>
      </c>
      <c r="E49" s="22" t="s">
        <v>20</v>
      </c>
    </row>
    <row r="50" spans="2:5" x14ac:dyDescent="0.2">
      <c r="B50" s="26"/>
      <c r="C50" s="26"/>
      <c r="D50" s="21">
        <f t="shared" si="16"/>
        <v>3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E1F6-8D7D-7146-9DE7-84AEE86C7F6F}">
  <sheetPr>
    <tabColor theme="9" tint="0.59999389629810485"/>
  </sheetPr>
  <dimension ref="A2:X57"/>
  <sheetViews>
    <sheetView topLeftCell="A26" zoomScaleNormal="100" workbookViewId="0">
      <selection activeCell="T34" sqref="T34"/>
    </sheetView>
  </sheetViews>
  <sheetFormatPr baseColWidth="10" defaultRowHeight="16" x14ac:dyDescent="0.2"/>
  <cols>
    <col min="1" max="1" width="17.5" bestFit="1" customWidth="1"/>
    <col min="2" max="2" width="33" style="3" bestFit="1" customWidth="1"/>
    <col min="3" max="3" width="32.83203125" bestFit="1" customWidth="1"/>
    <col min="4" max="4" width="33" bestFit="1" customWidth="1"/>
    <col min="5" max="5" width="32.83203125" bestFit="1" customWidth="1"/>
    <col min="6" max="6" width="20.83203125" bestFit="1" customWidth="1"/>
    <col min="7" max="7" width="22.5" bestFit="1" customWidth="1"/>
    <col min="8" max="8" width="18.83203125" bestFit="1" customWidth="1"/>
    <col min="10" max="10" width="22.5" bestFit="1" customWidth="1"/>
    <col min="14" max="14" width="18.5" bestFit="1" customWidth="1"/>
    <col min="15" max="15" width="27.1640625" bestFit="1" customWidth="1"/>
    <col min="17" max="17" width="28" bestFit="1" customWidth="1"/>
    <col min="18" max="18" width="26" bestFit="1" customWidth="1"/>
    <col min="20" max="20" width="31.33203125" bestFit="1" customWidth="1"/>
    <col min="22" max="22" width="31" bestFit="1" customWidth="1"/>
    <col min="24" max="24" width="15.5" bestFit="1" customWidth="1"/>
    <col min="25" max="25" width="15.1640625" bestFit="1" customWidth="1"/>
    <col min="16360" max="16360" width="15.33203125" bestFit="1" customWidth="1"/>
    <col min="16362" max="16363" width="14" bestFit="1" customWidth="1"/>
    <col min="16373" max="16373" width="18.5" bestFit="1" customWidth="1"/>
    <col min="16374" max="16374" width="27.1640625" bestFit="1" customWidth="1"/>
    <col min="16376" max="16376" width="28" bestFit="1" customWidth="1"/>
  </cols>
  <sheetData>
    <row r="2" spans="1:24" x14ac:dyDescent="0.2">
      <c r="A2" t="s">
        <v>18</v>
      </c>
      <c r="I2" s="15" t="s">
        <v>0</v>
      </c>
      <c r="J2" s="15" t="s">
        <v>1</v>
      </c>
      <c r="K2" s="15" t="s">
        <v>38</v>
      </c>
      <c r="L2" s="15" t="s">
        <v>32</v>
      </c>
    </row>
    <row r="3" spans="1:24" x14ac:dyDescent="0.2">
      <c r="C3" s="2"/>
      <c r="D3" s="2" t="s">
        <v>2</v>
      </c>
      <c r="E3" s="2" t="s">
        <v>3</v>
      </c>
      <c r="F3" s="2" t="s">
        <v>4</v>
      </c>
      <c r="I3" s="1">
        <f>GEOMEAN(D4:F4)</f>
        <v>0.46415888336127792</v>
      </c>
      <c r="J3" s="8">
        <f>I3/I$6</f>
        <v>0.11252383154467631</v>
      </c>
      <c r="K3" s="9">
        <f>ROUND(J3,1)</f>
        <v>0.1</v>
      </c>
      <c r="L3" s="20">
        <f>RANK(K3,K$3:K$5,0)</f>
        <v>3</v>
      </c>
      <c r="O3" s="1" t="s">
        <v>8</v>
      </c>
      <c r="R3" s="1" t="s">
        <v>7</v>
      </c>
      <c r="T3" s="1" t="s">
        <v>9</v>
      </c>
      <c r="V3" s="2" t="s">
        <v>10</v>
      </c>
      <c r="X3" s="1" t="s">
        <v>12</v>
      </c>
    </row>
    <row r="4" spans="1:24" x14ac:dyDescent="0.2">
      <c r="C4" s="2" t="s">
        <v>2</v>
      </c>
      <c r="D4" s="2">
        <v>1</v>
      </c>
      <c r="E4" s="2">
        <f>1/D5</f>
        <v>0.5</v>
      </c>
      <c r="F4" s="2">
        <f>1/D6</f>
        <v>0.2</v>
      </c>
      <c r="I4" s="1">
        <f t="shared" ref="I4:I5" si="0">GEOMEAN(D5:F5)</f>
        <v>0.73680629972807732</v>
      </c>
      <c r="J4" s="8">
        <f t="shared" ref="J4:J5" si="1">I4/I$6</f>
        <v>0.17862044856551162</v>
      </c>
      <c r="K4" s="9">
        <f t="shared" ref="K4:K5" si="2">ROUND(J4,1)</f>
        <v>0.2</v>
      </c>
      <c r="L4" s="20">
        <f>RANK(K4,K$3:K$5,0)</f>
        <v>2</v>
      </c>
      <c r="O4" s="1" cm="1">
        <f t="array" ref="O4:O6">MMULT(D4:F6,J3:J5)</f>
        <v>0.3436051998053945</v>
      </c>
      <c r="R4" s="1">
        <f>O4/J3</f>
        <v>3.0536215758789726</v>
      </c>
      <c r="T4" s="1">
        <f>AVERAGE(R4:R6)</f>
        <v>3.0536215758789726</v>
      </c>
      <c r="V4" s="2" t="s">
        <v>11</v>
      </c>
      <c r="X4" s="1" t="s">
        <v>13</v>
      </c>
    </row>
    <row r="5" spans="1:24" x14ac:dyDescent="0.2">
      <c r="C5" s="2" t="s">
        <v>3</v>
      </c>
      <c r="D5" s="2">
        <v>2</v>
      </c>
      <c r="E5" s="2">
        <v>1</v>
      </c>
      <c r="F5" s="2">
        <f>1/E6</f>
        <v>0.2</v>
      </c>
      <c r="I5" s="1">
        <f t="shared" si="0"/>
        <v>2.924017738212866</v>
      </c>
      <c r="J5" s="8">
        <f t="shared" si="1"/>
        <v>0.708855719889812</v>
      </c>
      <c r="K5" s="9">
        <f t="shared" si="2"/>
        <v>0.7</v>
      </c>
      <c r="L5" s="20">
        <f>RANK(K5,K$3:K$5,0)</f>
        <v>1</v>
      </c>
      <c r="N5" t="s">
        <v>5</v>
      </c>
      <c r="O5" s="1">
        <v>0.54543925563282669</v>
      </c>
      <c r="Q5" t="s">
        <v>6</v>
      </c>
      <c r="R5" s="1">
        <f>O5/J4</f>
        <v>3.0536215758789731</v>
      </c>
      <c r="V5" s="1">
        <f>(T4-3)/(3-1)</f>
        <v>2.6810787939486325E-2</v>
      </c>
      <c r="X5" s="1">
        <f>V5/0.58</f>
        <v>4.622549644739022E-2</v>
      </c>
    </row>
    <row r="6" spans="1:24" x14ac:dyDescent="0.2">
      <c r="C6" s="2" t="s">
        <v>4</v>
      </c>
      <c r="D6" s="2">
        <v>5</v>
      </c>
      <c r="E6" s="2">
        <v>5</v>
      </c>
      <c r="F6" s="2">
        <v>1</v>
      </c>
      <c r="I6" s="1">
        <f>SUM(I3:I5)</f>
        <v>4.1249829213022213</v>
      </c>
      <c r="J6" s="1"/>
      <c r="K6" s="1"/>
      <c r="L6" s="1"/>
      <c r="O6" s="1">
        <v>2.1645771204407516</v>
      </c>
      <c r="R6" s="1">
        <f>O6/J5</f>
        <v>3.0536215758789731</v>
      </c>
    </row>
    <row r="7" spans="1:24" x14ac:dyDescent="0.2">
      <c r="O7" s="1"/>
      <c r="R7" s="1"/>
    </row>
    <row r="11" spans="1:24" x14ac:dyDescent="0.2">
      <c r="A11" t="s">
        <v>2</v>
      </c>
      <c r="I11" s="1" t="s">
        <v>0</v>
      </c>
      <c r="J11" s="1" t="s">
        <v>1</v>
      </c>
      <c r="K11" s="15" t="s">
        <v>38</v>
      </c>
      <c r="L11" s="15" t="s">
        <v>32</v>
      </c>
    </row>
    <row r="12" spans="1:24" x14ac:dyDescent="0.2">
      <c r="C12" s="2"/>
      <c r="D12" s="2" t="s">
        <v>14</v>
      </c>
      <c r="E12" s="2" t="s">
        <v>15</v>
      </c>
      <c r="F12" s="2" t="s">
        <v>16</v>
      </c>
      <c r="G12" s="2" t="s">
        <v>17</v>
      </c>
      <c r="I12" s="1">
        <f>GEOMEAN(D13:G13)</f>
        <v>0.59460355750136051</v>
      </c>
      <c r="J12" s="8">
        <f>I12/I$16</f>
        <v>0.13807118745769834</v>
      </c>
      <c r="K12" s="9">
        <f>ROUND(J12,1)</f>
        <v>0.1</v>
      </c>
      <c r="L12" s="20">
        <f>RANK(K12,K$12:K$15,0)</f>
        <v>4</v>
      </c>
      <c r="O12" s="4" t="s">
        <v>8</v>
      </c>
      <c r="R12" s="1" t="s">
        <v>7</v>
      </c>
      <c r="T12" s="1" t="s">
        <v>9</v>
      </c>
      <c r="V12" s="2" t="s">
        <v>10</v>
      </c>
      <c r="X12" s="1" t="s">
        <v>12</v>
      </c>
    </row>
    <row r="13" spans="1:24" x14ac:dyDescent="0.2">
      <c r="C13" s="2" t="s">
        <v>14</v>
      </c>
      <c r="D13" s="2">
        <v>1</v>
      </c>
      <c r="E13" s="2">
        <f>1/D14</f>
        <v>1</v>
      </c>
      <c r="F13" s="2">
        <f>1/D15</f>
        <v>0.5</v>
      </c>
      <c r="G13" s="2">
        <f>1/D16</f>
        <v>0.25</v>
      </c>
      <c r="I13" s="1">
        <f t="shared" ref="I13:I15" si="3">GEOMEAN(D14:G14)</f>
        <v>0.8408964152537145</v>
      </c>
      <c r="J13" s="8">
        <f t="shared" ref="J13:J15" si="4">I13/I$16</f>
        <v>0.19526214587563498</v>
      </c>
      <c r="K13" s="9">
        <f t="shared" ref="K13:K15" si="5">ROUND(J13,1)</f>
        <v>0.2</v>
      </c>
      <c r="L13" s="20">
        <f t="shared" ref="L13:L15" si="6">RANK(K13,K$12:K$15,0)</f>
        <v>3</v>
      </c>
      <c r="O13" s="4" cm="1">
        <f t="array" ref="O13:O16">MMULT(D13:G16,J12:J15)</f>
        <v>0.56903559372884915</v>
      </c>
      <c r="R13" s="1">
        <f>O13/J12</f>
        <v>4.1213203435596428</v>
      </c>
      <c r="T13" s="1">
        <f>AVERAGE(R13:R16)</f>
        <v>4.2463203435596419</v>
      </c>
      <c r="V13" s="2" t="s">
        <v>11</v>
      </c>
      <c r="X13" s="1" t="s">
        <v>13</v>
      </c>
    </row>
    <row r="14" spans="1:24" x14ac:dyDescent="0.2">
      <c r="C14" s="2" t="s">
        <v>15</v>
      </c>
      <c r="D14" s="2">
        <v>1</v>
      </c>
      <c r="E14" s="2">
        <v>1</v>
      </c>
      <c r="F14" s="2">
        <f>1/E15</f>
        <v>0.5</v>
      </c>
      <c r="G14" s="2">
        <f>1/E16</f>
        <v>1</v>
      </c>
      <c r="I14" s="1">
        <f t="shared" si="3"/>
        <v>1.189207115002721</v>
      </c>
      <c r="J14" s="8">
        <f t="shared" si="4"/>
        <v>0.27614237491539667</v>
      </c>
      <c r="K14" s="9">
        <f t="shared" si="5"/>
        <v>0.3</v>
      </c>
      <c r="L14" s="20">
        <f t="shared" si="6"/>
        <v>2</v>
      </c>
      <c r="N14" t="s">
        <v>5</v>
      </c>
      <c r="O14" s="4">
        <v>0.86192881254230169</v>
      </c>
      <c r="Q14" t="s">
        <v>6</v>
      </c>
      <c r="R14" s="1">
        <f>O14/J13</f>
        <v>4.4142135623730949</v>
      </c>
      <c r="V14" s="1">
        <f>(T13-4)/(4-1)</f>
        <v>8.2106781186547309E-2</v>
      </c>
      <c r="X14" s="1">
        <f>V14/0.9</f>
        <v>9.1229756873941456E-2</v>
      </c>
    </row>
    <row r="15" spans="1:24" x14ac:dyDescent="0.2">
      <c r="C15" s="2" t="s">
        <v>16</v>
      </c>
      <c r="D15" s="2">
        <v>2</v>
      </c>
      <c r="E15" s="2">
        <v>2</v>
      </c>
      <c r="F15" s="2">
        <v>1</v>
      </c>
      <c r="G15" s="2">
        <f>1/F16</f>
        <v>0.5</v>
      </c>
      <c r="I15" s="1">
        <f t="shared" si="3"/>
        <v>1.681792830507429</v>
      </c>
      <c r="J15" s="8">
        <f t="shared" si="4"/>
        <v>0.39052429175126996</v>
      </c>
      <c r="K15" s="9">
        <f t="shared" si="5"/>
        <v>0.4</v>
      </c>
      <c r="L15" s="20">
        <f t="shared" si="6"/>
        <v>1</v>
      </c>
      <c r="O15" s="4">
        <v>1.1380711874576983</v>
      </c>
      <c r="R15" s="1">
        <f>O15/J14</f>
        <v>4.1213203435596428</v>
      </c>
    </row>
    <row r="16" spans="1:24" x14ac:dyDescent="0.2">
      <c r="C16" s="2" t="s">
        <v>17</v>
      </c>
      <c r="D16" s="2">
        <v>4</v>
      </c>
      <c r="E16" s="2">
        <v>1</v>
      </c>
      <c r="F16" s="2">
        <v>2</v>
      </c>
      <c r="G16" s="2">
        <v>1</v>
      </c>
      <c r="I16" s="1">
        <f>SUM(I12:I15)</f>
        <v>4.3064999182652253</v>
      </c>
      <c r="J16" s="1"/>
      <c r="O16" s="4">
        <v>1.6903559372884915</v>
      </c>
      <c r="R16" s="1">
        <f>O16/J15</f>
        <v>4.3284271247461898</v>
      </c>
    </row>
    <row r="17" spans="1:24" x14ac:dyDescent="0.2">
      <c r="O17" s="4"/>
      <c r="R17" s="1"/>
    </row>
    <row r="20" spans="1:24" x14ac:dyDescent="0.2">
      <c r="I20" s="1" t="s">
        <v>0</v>
      </c>
      <c r="J20" s="1" t="s">
        <v>1</v>
      </c>
      <c r="K20" s="15" t="s">
        <v>38</v>
      </c>
      <c r="L20" s="15" t="s">
        <v>32</v>
      </c>
    </row>
    <row r="21" spans="1:24" x14ac:dyDescent="0.2">
      <c r="A21" t="s">
        <v>3</v>
      </c>
      <c r="B21" s="2"/>
      <c r="C21" s="2" t="s">
        <v>19</v>
      </c>
      <c r="D21" s="2" t="s">
        <v>20</v>
      </c>
      <c r="E21" s="2" t="s">
        <v>21</v>
      </c>
      <c r="F21" s="2" t="s">
        <v>22</v>
      </c>
      <c r="G21" s="1" t="s">
        <v>23</v>
      </c>
      <c r="I21" s="1">
        <f>GEOMEAN(C22:G22)</f>
        <v>0.32987697769322355</v>
      </c>
      <c r="J21" s="8">
        <f>I21/I$26</f>
        <v>5.1942850865175062E-2</v>
      </c>
      <c r="K21" s="9">
        <f>ROUND(J21,1)</f>
        <v>0.1</v>
      </c>
      <c r="L21" s="20">
        <f>RANK(K21,K$21:K$25,0)</f>
        <v>4</v>
      </c>
    </row>
    <row r="22" spans="1:24" x14ac:dyDescent="0.2">
      <c r="B22" s="22" t="s">
        <v>19</v>
      </c>
      <c r="C22" s="2">
        <v>1</v>
      </c>
      <c r="D22" s="2">
        <f>1/C23</f>
        <v>0.25</v>
      </c>
      <c r="E22" s="2">
        <f>1/C24</f>
        <v>0.25</v>
      </c>
      <c r="F22" s="2">
        <f>1/C25</f>
        <v>0.25</v>
      </c>
      <c r="G22" s="2">
        <f>1/C26</f>
        <v>0.25</v>
      </c>
      <c r="I22" s="1">
        <f t="shared" ref="I22:I25" si="7">GEOMEAN(C23:G23)</f>
        <v>1.0592238410488122</v>
      </c>
      <c r="J22" s="8">
        <f t="shared" ref="J22:J25" si="8">I22/I$26</f>
        <v>0.16678674090315751</v>
      </c>
      <c r="K22" s="9">
        <f t="shared" ref="K22:K25" si="9">ROUND(J22,1)</f>
        <v>0.2</v>
      </c>
      <c r="L22" s="20">
        <f t="shared" ref="L22:L25" si="10">RANK(K22,K$21:K$25,0)</f>
        <v>2</v>
      </c>
      <c r="O22" s="1" t="s">
        <v>8</v>
      </c>
      <c r="R22" s="1" t="s">
        <v>7</v>
      </c>
      <c r="T22" s="1" t="s">
        <v>9</v>
      </c>
      <c r="V22" s="2" t="s">
        <v>10</v>
      </c>
      <c r="X22" s="1" t="s">
        <v>12</v>
      </c>
    </row>
    <row r="23" spans="1:24" x14ac:dyDescent="0.2">
      <c r="B23" s="22" t="s">
        <v>20</v>
      </c>
      <c r="C23" s="2">
        <v>4</v>
      </c>
      <c r="D23" s="2">
        <v>1</v>
      </c>
      <c r="E23" s="2">
        <f>1/D24</f>
        <v>1</v>
      </c>
      <c r="F23" s="2">
        <f>1/D25</f>
        <v>1</v>
      </c>
      <c r="G23" s="2">
        <f>1/D26</f>
        <v>0.33333333333333331</v>
      </c>
      <c r="I23" s="1">
        <f t="shared" si="7"/>
        <v>0.87055056329612412</v>
      </c>
      <c r="J23" s="8">
        <f t="shared" si="8"/>
        <v>0.13707800524939034</v>
      </c>
      <c r="K23" s="9">
        <f t="shared" si="9"/>
        <v>0.1</v>
      </c>
      <c r="L23" s="20">
        <f t="shared" si="10"/>
        <v>4</v>
      </c>
      <c r="O23" s="1" cm="1">
        <f t="array" ref="O23:O27">MMULT(C22:G26,J21:J25)</f>
        <v>0.2889571381488813</v>
      </c>
      <c r="R23" s="1">
        <f>O23/J21</f>
        <v>5.5629818798146058</v>
      </c>
      <c r="T23" s="1">
        <f>AVERAGE(R23:R27)</f>
        <v>5.3258365539321968</v>
      </c>
      <c r="V23" s="2" t="s">
        <v>11</v>
      </c>
      <c r="X23" s="1" t="s">
        <v>13</v>
      </c>
    </row>
    <row r="24" spans="1:24" x14ac:dyDescent="0.2">
      <c r="B24" s="22" t="s">
        <v>21</v>
      </c>
      <c r="C24" s="2">
        <v>4</v>
      </c>
      <c r="D24" s="2">
        <v>1</v>
      </c>
      <c r="E24" s="2">
        <v>1</v>
      </c>
      <c r="F24" s="2">
        <f>1/E25</f>
        <v>0.5</v>
      </c>
      <c r="G24" s="2">
        <f>1/E26</f>
        <v>0.25</v>
      </c>
      <c r="I24" s="1">
        <f t="shared" si="7"/>
        <v>1.0985605433061179</v>
      </c>
      <c r="J24" s="8">
        <f t="shared" si="8"/>
        <v>0.17298074835759467</v>
      </c>
      <c r="K24" s="9">
        <f t="shared" si="9"/>
        <v>0.2</v>
      </c>
      <c r="L24" s="20">
        <f t="shared" si="10"/>
        <v>2</v>
      </c>
      <c r="N24" t="s">
        <v>5</v>
      </c>
      <c r="O24" s="1">
        <v>0.8416874495124036</v>
      </c>
      <c r="Q24" t="s">
        <v>6</v>
      </c>
      <c r="R24" s="1">
        <f>O24/J22</f>
        <v>5.0464889772090347</v>
      </c>
      <c r="V24" s="1">
        <f>(T23-5)/(5-1)</f>
        <v>8.1459138483049198E-2</v>
      </c>
      <c r="X24" s="1">
        <f>V24/1.12</f>
        <v>7.2731373645579633E-2</v>
      </c>
    </row>
    <row r="25" spans="1:24" x14ac:dyDescent="0.2">
      <c r="B25" s="22" t="s">
        <v>22</v>
      </c>
      <c r="C25" s="2">
        <v>4</v>
      </c>
      <c r="D25" s="2">
        <v>1</v>
      </c>
      <c r="E25" s="2">
        <v>2</v>
      </c>
      <c r="F25" s="2">
        <v>1</v>
      </c>
      <c r="G25" s="2">
        <f>1/F26</f>
        <v>0.2</v>
      </c>
      <c r="I25" s="1">
        <f t="shared" si="7"/>
        <v>2.9925557394776896</v>
      </c>
      <c r="J25" s="8">
        <f t="shared" si="8"/>
        <v>0.4712116546246824</v>
      </c>
      <c r="K25" s="9">
        <f t="shared" si="9"/>
        <v>0.5</v>
      </c>
      <c r="L25" s="20">
        <f t="shared" si="10"/>
        <v>1</v>
      </c>
      <c r="O25" s="1">
        <v>0.71592943744821602</v>
      </c>
      <c r="R25" s="1">
        <f>O25/J23</f>
        <v>5.2227885585707421</v>
      </c>
    </row>
    <row r="26" spans="1:24" x14ac:dyDescent="0.2">
      <c r="B26" s="22" t="s">
        <v>23</v>
      </c>
      <c r="C26" s="2">
        <v>4</v>
      </c>
      <c r="D26" s="2">
        <v>3</v>
      </c>
      <c r="E26" s="2">
        <v>4</v>
      </c>
      <c r="F26" s="2">
        <v>5</v>
      </c>
      <c r="G26" s="2">
        <v>1</v>
      </c>
      <c r="H26" t="s">
        <v>30</v>
      </c>
      <c r="I26" s="1">
        <f>SUM(I21:I25)</f>
        <v>6.3507676648219675</v>
      </c>
      <c r="J26" s="1"/>
      <c r="O26" s="1">
        <v>0.9159372341451697</v>
      </c>
      <c r="R26" s="1">
        <f>O26/J24</f>
        <v>5.295024115930504</v>
      </c>
    </row>
    <row r="27" spans="1:24" x14ac:dyDescent="0.2">
      <c r="B27" s="23"/>
      <c r="O27" s="1">
        <v>2.5925590435803896</v>
      </c>
      <c r="R27" s="5">
        <f>O27/J25</f>
        <v>5.5018992381360965</v>
      </c>
    </row>
    <row r="28" spans="1:24" x14ac:dyDescent="0.2">
      <c r="O28" s="1"/>
      <c r="R28" s="1"/>
    </row>
    <row r="32" spans="1:24" x14ac:dyDescent="0.2">
      <c r="C32" s="3"/>
      <c r="D32" s="3"/>
      <c r="E32" s="3"/>
      <c r="F32" s="3"/>
      <c r="G32" s="3"/>
      <c r="V32" s="3"/>
    </row>
    <row r="33" spans="1:24" x14ac:dyDescent="0.2">
      <c r="C33" s="3"/>
      <c r="D33" s="3"/>
      <c r="E33" s="3"/>
      <c r="F33" s="3"/>
      <c r="G33" s="3"/>
      <c r="I33" s="1" t="s">
        <v>0</v>
      </c>
      <c r="J33" s="1" t="s">
        <v>1</v>
      </c>
      <c r="K33" s="15" t="s">
        <v>38</v>
      </c>
      <c r="L33" s="15" t="s">
        <v>32</v>
      </c>
      <c r="V33" s="3"/>
    </row>
    <row r="34" spans="1:24" x14ac:dyDescent="0.2">
      <c r="A34" s="13" t="s">
        <v>24</v>
      </c>
      <c r="B34" s="18"/>
      <c r="C34" s="18" t="s">
        <v>25</v>
      </c>
      <c r="D34" s="18" t="s">
        <v>26</v>
      </c>
      <c r="E34" s="18" t="s">
        <v>27</v>
      </c>
      <c r="F34" s="18" t="s">
        <v>28</v>
      </c>
      <c r="G34" s="19" t="s">
        <v>29</v>
      </c>
      <c r="I34" s="1">
        <f>GEOMEAN(C35:G35)</f>
        <v>0.41524364653850576</v>
      </c>
      <c r="J34" s="8">
        <f>I34/I$39</f>
        <v>6.793854035167432E-2</v>
      </c>
      <c r="K34" s="9">
        <f>ROUND(J34,1)</f>
        <v>0.1</v>
      </c>
      <c r="L34" s="20">
        <f>RANK(K34,K$34:K$38,0)</f>
        <v>4</v>
      </c>
    </row>
    <row r="35" spans="1:24" x14ac:dyDescent="0.2">
      <c r="B35" s="22" t="s">
        <v>25</v>
      </c>
      <c r="C35" s="2">
        <v>1</v>
      </c>
      <c r="D35" s="2">
        <f>1/C36</f>
        <v>0.33333333333333331</v>
      </c>
      <c r="E35" s="2">
        <f>1/C37</f>
        <v>0.33333333333333331</v>
      </c>
      <c r="F35" s="2">
        <f>1/C38</f>
        <v>0.33333333333333331</v>
      </c>
      <c r="G35" s="2">
        <f>1/C39</f>
        <v>0.33333333333333331</v>
      </c>
      <c r="I35" s="1">
        <f t="shared" ref="I35:I38" si="11">GEOMEAN(C36:G36)</f>
        <v>0.54223588559884928</v>
      </c>
      <c r="J35" s="8">
        <f t="shared" ref="J35:J38" si="12">I35/I$39</f>
        <v>8.8715901858999802E-2</v>
      </c>
      <c r="K35" s="9">
        <f t="shared" ref="K35:K38" si="13">ROUND(J35,1)</f>
        <v>0.1</v>
      </c>
      <c r="L35" s="20">
        <f t="shared" ref="L35:L38" si="14">RANK(K35,K$34:K$38,0)</f>
        <v>4</v>
      </c>
      <c r="O35" s="1" t="s">
        <v>8</v>
      </c>
      <c r="R35" s="1" t="s">
        <v>7</v>
      </c>
      <c r="T35" s="1" t="s">
        <v>9</v>
      </c>
      <c r="V35" s="2" t="s">
        <v>10</v>
      </c>
      <c r="X35" s="1" t="s">
        <v>12</v>
      </c>
    </row>
    <row r="36" spans="1:24" x14ac:dyDescent="0.2">
      <c r="B36" s="22" t="s">
        <v>26</v>
      </c>
      <c r="C36" s="2">
        <v>3</v>
      </c>
      <c r="D36" s="2">
        <v>1</v>
      </c>
      <c r="E36" s="2">
        <f>1/D37</f>
        <v>0.25</v>
      </c>
      <c r="F36" s="2">
        <f>1/D38</f>
        <v>0.25</v>
      </c>
      <c r="G36" s="2">
        <f>1/D39</f>
        <v>0.25</v>
      </c>
      <c r="I36" s="1">
        <f t="shared" si="11"/>
        <v>1.0592238410488122</v>
      </c>
      <c r="J36" s="8">
        <f t="shared" si="12"/>
        <v>0.17330095780255872</v>
      </c>
      <c r="K36" s="9">
        <f t="shared" si="13"/>
        <v>0.2</v>
      </c>
      <c r="L36" s="20">
        <f t="shared" si="14"/>
        <v>3</v>
      </c>
      <c r="O36" s="1" cm="1">
        <f t="array" ref="O36:O40">MMULT(C35:G39,J34:J38)</f>
        <v>0.37862569356778292</v>
      </c>
      <c r="R36" s="1">
        <f>O36/J34</f>
        <v>5.5730619410997075</v>
      </c>
      <c r="T36" s="1">
        <f>AVERAGE(R36:R40)</f>
        <v>5.439680018577465</v>
      </c>
      <c r="V36" s="2" t="s">
        <v>11</v>
      </c>
      <c r="X36" s="1" t="s">
        <v>13</v>
      </c>
    </row>
    <row r="37" spans="1:24" x14ac:dyDescent="0.2">
      <c r="B37" s="22" t="s">
        <v>27</v>
      </c>
      <c r="C37" s="2">
        <v>3</v>
      </c>
      <c r="D37" s="2">
        <v>4</v>
      </c>
      <c r="E37" s="2">
        <v>1</v>
      </c>
      <c r="F37" s="2">
        <f>1/E38</f>
        <v>0.33333333333333331</v>
      </c>
      <c r="G37" s="2">
        <f>1/E39</f>
        <v>0.33333333333333331</v>
      </c>
      <c r="I37" s="1">
        <f t="shared" si="11"/>
        <v>2.0476725110792193</v>
      </c>
      <c r="J37" s="8">
        <f t="shared" si="12"/>
        <v>0.33502229999338362</v>
      </c>
      <c r="K37" s="9">
        <f t="shared" si="13"/>
        <v>0.3</v>
      </c>
      <c r="L37" s="20">
        <f t="shared" si="14"/>
        <v>1</v>
      </c>
      <c r="N37" t="s">
        <v>5</v>
      </c>
      <c r="O37" s="1">
        <v>0.50336791236135425</v>
      </c>
      <c r="Q37" t="s">
        <v>6</v>
      </c>
      <c r="R37" s="1">
        <f>O37/J35</f>
        <v>5.6739310745144618</v>
      </c>
      <c r="V37" s="1">
        <f>(T36-5)/(5-1)</f>
        <v>0.10992000464436624</v>
      </c>
      <c r="X37" s="1">
        <f>V37/1.12</f>
        <v>9.8142861289612707E-2</v>
      </c>
    </row>
    <row r="38" spans="1:24" x14ac:dyDescent="0.2">
      <c r="B38" s="22" t="s">
        <v>28</v>
      </c>
      <c r="C38" s="2">
        <v>3</v>
      </c>
      <c r="D38" s="2">
        <v>4</v>
      </c>
      <c r="E38" s="2">
        <v>3</v>
      </c>
      <c r="F38" s="2">
        <v>1</v>
      </c>
      <c r="G38" s="2">
        <f>1/F39</f>
        <v>1</v>
      </c>
      <c r="I38" s="1">
        <f t="shared" si="11"/>
        <v>2.0476725110792193</v>
      </c>
      <c r="J38" s="8">
        <f t="shared" si="12"/>
        <v>0.33502229999338362</v>
      </c>
      <c r="K38" s="9">
        <f t="shared" si="13"/>
        <v>0.3</v>
      </c>
      <c r="L38" s="20">
        <f t="shared" si="14"/>
        <v>1</v>
      </c>
      <c r="O38" s="1">
        <v>0.95532838628916994</v>
      </c>
      <c r="R38" s="1">
        <f>O38/J36</f>
        <v>5.5125395635584011</v>
      </c>
    </row>
    <row r="39" spans="1:24" x14ac:dyDescent="0.2">
      <c r="B39" s="22" t="s">
        <v>29</v>
      </c>
      <c r="C39" s="2">
        <v>3</v>
      </c>
      <c r="D39" s="2">
        <v>4</v>
      </c>
      <c r="E39" s="2">
        <v>3</v>
      </c>
      <c r="F39" s="2">
        <v>1</v>
      </c>
      <c r="G39" s="2">
        <v>1</v>
      </c>
      <c r="H39" t="s">
        <v>30</v>
      </c>
      <c r="I39" s="1">
        <f>SUM(I34:I38)</f>
        <v>6.1120483953446056</v>
      </c>
      <c r="J39" s="1"/>
      <c r="O39" s="1">
        <v>1.7486267018854655</v>
      </c>
      <c r="R39" s="1">
        <f>O39/J37</f>
        <v>5.2194337568573772</v>
      </c>
    </row>
    <row r="40" spans="1:24" x14ac:dyDescent="0.2">
      <c r="O40" s="1">
        <v>1.7486267018854655</v>
      </c>
      <c r="R40" s="5">
        <f>O40/J38</f>
        <v>5.2194337568573772</v>
      </c>
    </row>
    <row r="41" spans="1:24" x14ac:dyDescent="0.2">
      <c r="O41" s="1"/>
      <c r="R41" s="1"/>
    </row>
    <row r="43" spans="1:24" s="13" customFormat="1" ht="17" x14ac:dyDescent="0.2">
      <c r="A43" s="13" t="s">
        <v>37</v>
      </c>
      <c r="B43" s="14" t="s">
        <v>33</v>
      </c>
      <c r="C43" s="15" t="s">
        <v>36</v>
      </c>
      <c r="D43" s="14" t="s">
        <v>34</v>
      </c>
      <c r="E43" s="14" t="s">
        <v>35</v>
      </c>
    </row>
    <row r="44" spans="1:24" x14ac:dyDescent="0.2">
      <c r="B44" s="28">
        <f>L3</f>
        <v>3</v>
      </c>
      <c r="C44" s="24" t="s">
        <v>2</v>
      </c>
      <c r="D44" s="21">
        <f>L12</f>
        <v>4</v>
      </c>
      <c r="E44" s="22" t="s">
        <v>14</v>
      </c>
    </row>
    <row r="45" spans="1:24" x14ac:dyDescent="0.2">
      <c r="B45" s="26"/>
      <c r="C45" s="24"/>
      <c r="D45" s="21">
        <f t="shared" ref="D45:D47" si="15">L13</f>
        <v>3</v>
      </c>
      <c r="E45" s="22" t="s">
        <v>15</v>
      </c>
    </row>
    <row r="46" spans="1:24" x14ac:dyDescent="0.2">
      <c r="B46" s="26"/>
      <c r="C46" s="24"/>
      <c r="D46" s="21">
        <f t="shared" si="15"/>
        <v>2</v>
      </c>
      <c r="E46" s="22" t="s">
        <v>16</v>
      </c>
    </row>
    <row r="47" spans="1:24" x14ac:dyDescent="0.2">
      <c r="B47" s="27"/>
      <c r="C47" s="24"/>
      <c r="D47" s="21">
        <f t="shared" si="15"/>
        <v>1</v>
      </c>
      <c r="E47" s="22" t="s">
        <v>17</v>
      </c>
    </row>
    <row r="48" spans="1:24" x14ac:dyDescent="0.2">
      <c r="B48" s="28">
        <f>L4</f>
        <v>2</v>
      </c>
      <c r="C48" s="25" t="s">
        <v>39</v>
      </c>
      <c r="D48" s="21">
        <f>L21</f>
        <v>4</v>
      </c>
      <c r="E48" s="22" t="s">
        <v>19</v>
      </c>
    </row>
    <row r="49" spans="2:5" x14ac:dyDescent="0.2">
      <c r="B49" s="26"/>
      <c r="C49" s="26"/>
      <c r="D49" s="21">
        <f t="shared" ref="D49:D52" si="16">L22</f>
        <v>2</v>
      </c>
      <c r="E49" s="22" t="s">
        <v>20</v>
      </c>
    </row>
    <row r="50" spans="2:5" x14ac:dyDescent="0.2">
      <c r="B50" s="26"/>
      <c r="C50" s="26"/>
      <c r="D50" s="21">
        <f t="shared" si="16"/>
        <v>4</v>
      </c>
      <c r="E50" s="22" t="s">
        <v>21</v>
      </c>
    </row>
    <row r="51" spans="2:5" x14ac:dyDescent="0.2">
      <c r="B51" s="26"/>
      <c r="C51" s="26"/>
      <c r="D51" s="21">
        <f t="shared" si="16"/>
        <v>2</v>
      </c>
      <c r="E51" s="22" t="s">
        <v>22</v>
      </c>
    </row>
    <row r="52" spans="2:5" x14ac:dyDescent="0.2">
      <c r="B52" s="27"/>
      <c r="C52" s="27"/>
      <c r="D52" s="21">
        <f t="shared" si="16"/>
        <v>1</v>
      </c>
      <c r="E52" s="22" t="s">
        <v>23</v>
      </c>
    </row>
    <row r="53" spans="2:5" x14ac:dyDescent="0.2">
      <c r="B53" s="28">
        <f>L5</f>
        <v>1</v>
      </c>
      <c r="C53" s="25" t="s">
        <v>4</v>
      </c>
      <c r="D53" s="21">
        <f>L34</f>
        <v>4</v>
      </c>
      <c r="E53" s="22" t="s">
        <v>25</v>
      </c>
    </row>
    <row r="54" spans="2:5" x14ac:dyDescent="0.2">
      <c r="B54" s="26"/>
      <c r="C54" s="26"/>
      <c r="D54" s="21">
        <f t="shared" ref="D54:D57" si="17">L35</f>
        <v>4</v>
      </c>
      <c r="E54" s="22" t="s">
        <v>26</v>
      </c>
    </row>
    <row r="55" spans="2:5" x14ac:dyDescent="0.2">
      <c r="B55" s="26"/>
      <c r="C55" s="26"/>
      <c r="D55" s="21">
        <f t="shared" si="17"/>
        <v>3</v>
      </c>
      <c r="E55" s="22" t="s">
        <v>27</v>
      </c>
    </row>
    <row r="56" spans="2:5" x14ac:dyDescent="0.2">
      <c r="B56" s="26"/>
      <c r="C56" s="26"/>
      <c r="D56" s="21">
        <f t="shared" si="17"/>
        <v>1</v>
      </c>
      <c r="E56" s="22" t="s">
        <v>28</v>
      </c>
    </row>
    <row r="57" spans="2:5" x14ac:dyDescent="0.2">
      <c r="B57" s="27"/>
      <c r="C57" s="27"/>
      <c r="D57" s="21">
        <f t="shared" si="17"/>
        <v>1</v>
      </c>
      <c r="E57" s="22" t="s">
        <v>29</v>
      </c>
    </row>
  </sheetData>
  <mergeCells count="6">
    <mergeCell ref="C44:C47"/>
    <mergeCell ref="C48:C52"/>
    <mergeCell ref="C53:C57"/>
    <mergeCell ref="B44:B47"/>
    <mergeCell ref="B48:B52"/>
    <mergeCell ref="B53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Response 1</vt:lpstr>
      <vt:lpstr>Response 2</vt:lpstr>
      <vt:lpstr>Response 3</vt:lpstr>
      <vt:lpstr>Response 4</vt:lpstr>
      <vt:lpstr>Response 5</vt:lpstr>
      <vt:lpstr>Response 6</vt:lpstr>
      <vt:lpstr>Response 7</vt:lpstr>
      <vt:lpstr>Response 8</vt:lpstr>
      <vt:lpstr>Response 9</vt:lpstr>
      <vt:lpstr>Response 10</vt:lpstr>
      <vt:lpstr>Response 11</vt:lpstr>
      <vt:lpstr>Response 12</vt:lpstr>
      <vt:lpstr>Response 13</vt:lpstr>
      <vt:lpstr>Response 14</vt:lpstr>
      <vt:lpstr>Response 15</vt:lpstr>
      <vt:lpstr>Response 16</vt:lpstr>
      <vt:lpstr>Response 17</vt:lpstr>
      <vt:lpstr>Response 18</vt:lpstr>
      <vt:lpstr>Response 19</vt:lpstr>
      <vt:lpstr>Response 20</vt:lpstr>
      <vt:lpstr>Response 21</vt:lpstr>
      <vt:lpstr>Response 22</vt:lpstr>
      <vt:lpstr>Response 23</vt:lpstr>
      <vt:lpstr>Response 24</vt:lpstr>
      <vt:lpstr>Response 25</vt:lpstr>
      <vt:lpstr>Response 26</vt:lpstr>
      <vt:lpstr>Response 27</vt:lpstr>
      <vt:lpstr>Response 28</vt:lpstr>
      <vt:lpstr>Response 29</vt:lpstr>
      <vt:lpstr>Response 30</vt:lpstr>
      <vt:lpstr>Response 31</vt:lpstr>
      <vt:lpstr>Response 32</vt:lpstr>
      <vt:lpstr>Response 33</vt:lpstr>
      <vt:lpstr>Response 34</vt:lpstr>
      <vt:lpstr>Response 35</vt:lpstr>
      <vt:lpstr>Response 36</vt:lpstr>
      <vt:lpstr>Response 37</vt:lpstr>
      <vt:lpstr>Response 38</vt:lpstr>
      <vt:lpstr>Response 39</vt:lpstr>
      <vt:lpstr>Response 40</vt:lpstr>
      <vt:lpstr>Response 41</vt:lpstr>
      <vt:lpstr>Response 42</vt:lpstr>
      <vt:lpstr>Response 43</vt:lpstr>
      <vt:lpstr>Response 44</vt:lpstr>
      <vt:lpstr>Response 45</vt:lpstr>
      <vt:lpstr>Response 46</vt:lpstr>
      <vt:lpstr>Response 47</vt:lpstr>
      <vt:lpstr>Response 48</vt:lpstr>
      <vt:lpstr>Response 49</vt:lpstr>
      <vt:lpstr>Response 50</vt:lpstr>
      <vt:lpstr>Response 51</vt:lpstr>
      <vt:lpstr>Response 52</vt:lpstr>
      <vt:lpstr>Response 53</vt:lpstr>
      <vt:lpstr>Response 54</vt:lpstr>
      <vt:lpstr>Response 55</vt:lpstr>
      <vt:lpstr>Response 56</vt:lpstr>
      <vt:lpstr>Response 57</vt:lpstr>
      <vt:lpstr>Response 58</vt:lpstr>
      <vt:lpstr>Response 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2023-08-04T18:12:42Z</dcterms:created>
  <dcterms:modified xsi:type="dcterms:W3CDTF">2023-09-06T20:37:10Z</dcterms:modified>
</cp:coreProperties>
</file>