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yrb\Downloads\"/>
    </mc:Choice>
  </mc:AlternateContent>
  <xr:revisionPtr revIDLastSave="0" documentId="13_ncr:1_{727C1ACC-2F1B-4F58-AAAB-BEF951F55D00}" xr6:coauthVersionLast="36" xr6:coauthVersionMax="36" xr10:uidLastSave="{00000000-0000-0000-0000-000000000000}"/>
  <bookViews>
    <workbookView xWindow="0" yWindow="0" windowWidth="21600" windowHeight="9578" firstSheet="1" activeTab="1" xr2:uid="{00000000-000D-0000-FFFF-FFFF00000000}"/>
  </bookViews>
  <sheets>
    <sheet name="__snloffice" sheetId="3" state="veryHidden" r:id="rId1"/>
    <sheet name="Data" sheetId="1" r:id="rId2"/>
    <sheet name="Screening Criteria" sheetId="2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</workbook>
</file>

<file path=xl/calcChain.xml><?xml version="1.0" encoding="utf-8"?>
<calcChain xmlns="http://schemas.openxmlformats.org/spreadsheetml/2006/main">
  <c r="E3" i="1" l="1"/>
  <c r="AR2" i="1"/>
  <c r="AQ2" i="1"/>
  <c r="AP2" i="1"/>
  <c r="AO2" i="1"/>
  <c r="S2" i="1"/>
  <c r="U2" i="1"/>
  <c r="V2" i="1"/>
  <c r="AG2" i="1"/>
  <c r="AH2" i="1"/>
  <c r="AI2" i="1"/>
  <c r="AJ2" i="1"/>
  <c r="AK2" i="1"/>
  <c r="AL2" i="1"/>
  <c r="AM2" i="1"/>
  <c r="AN2" i="1"/>
</calcChain>
</file>

<file path=xl/sharedStrings.xml><?xml version="1.0" encoding="utf-8"?>
<sst xmlns="http://schemas.openxmlformats.org/spreadsheetml/2006/main" count="89" uniqueCount="51">
  <si>
    <t>SP_ENTITY_NAME</t>
  </si>
  <si>
    <t>SP_ENTITY_ID</t>
  </si>
  <si>
    <t>SP_GEOGRAPHY</t>
  </si>
  <si>
    <t>SP_COMPANY_TYPE</t>
  </si>
  <si>
    <t>SP_MARKETCAP_PERIOD_END</t>
  </si>
  <si>
    <t>SP_TOTAL_REV</t>
  </si>
  <si>
    <t>SP_EBITDA</t>
  </si>
  <si>
    <t>SP_EBIT</t>
  </si>
  <si>
    <t>SP_NET_INC</t>
  </si>
  <si>
    <t>SP_TEV_EBITDA</t>
  </si>
  <si>
    <t>SP_PE</t>
  </si>
  <si>
    <t>SP_PBV_X</t>
  </si>
  <si>
    <t>SP_DEBT_TO_EQUITY</t>
  </si>
  <si>
    <t>SP_ROA</t>
  </si>
  <si>
    <t>SP_ROE</t>
  </si>
  <si>
    <t>SP_BVPS</t>
  </si>
  <si>
    <t>SP_DIV_YIELD</t>
  </si>
  <si>
    <t>SP_VOLUME_AVG_DAILY</t>
  </si>
  <si>
    <t>SP_SHORT_INT</t>
  </si>
  <si>
    <t>SP_SHORT_INT_RATIO</t>
  </si>
  <si>
    <t>SP_BETA1YR</t>
  </si>
  <si>
    <t>SP_BETA_3YR</t>
  </si>
  <si>
    <t>SP_EPS_MEDIAN_EST</t>
  </si>
  <si>
    <t>SP_EPS_REPORTED_EST</t>
  </si>
  <si>
    <t>SP_CASH_EPS_MEDIAN_EST</t>
  </si>
  <si>
    <t>SP_DPS_MEDIAN_EST</t>
  </si>
  <si>
    <t>SP_FCF_MEDIAN_EST</t>
  </si>
  <si>
    <t>IQ_TEV_EBIT_OUT</t>
  </si>
  <si>
    <t>IQ_TEV_EBITDA_OUT</t>
  </si>
  <si>
    <t>IQ_PBV_X</t>
  </si>
  <si>
    <t>IQ_PE</t>
  </si>
  <si>
    <t>SP_TEV_EBIT_FWD_OUT</t>
  </si>
  <si>
    <t>354780</t>
  </si>
  <si>
    <t>SP_PCT_HELD_BY_INST_OWNER</t>
  </si>
  <si>
    <t>SP_PCT_CHANGE_SHARES_INSIDER_HOLDER</t>
  </si>
  <si>
    <t>SP_PCT_HELD_BY_INSIDER_OWNER</t>
  </si>
  <si>
    <t>SP_NO_INSTITUTIONAL_INVESTORS</t>
  </si>
  <si>
    <t/>
  </si>
  <si>
    <t>FY0</t>
  </si>
  <si>
    <t>FY2026</t>
  </si>
  <si>
    <t>LTM</t>
  </si>
  <si>
    <t>Lululemon Athletica Inc. (NASDAQGS:LULU)</t>
  </si>
  <si>
    <t>United States and Canada</t>
  </si>
  <si>
    <t>Public Company</t>
  </si>
  <si>
    <t>NA</t>
  </si>
  <si>
    <t>Companies: New Screen</t>
  </si>
  <si>
    <t xml:space="preserve">Screening Criteria: </t>
  </si>
  <si>
    <t>1                 Geography In United States and Canada</t>
  </si>
  <si>
    <t>2    And     Company Type In Public Company</t>
  </si>
  <si>
    <t>3    And     Add Companies: "Lululemon Athletica Inc."</t>
  </si>
  <si>
    <t>允䅁䅁䅁䅁䅁䅁䅁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</si>
</sst>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Fill="1"/>
    <xf numFmtId="0" fontId="0" fillId="0" borderId="0" xfId="0" applyFont="1" applyFill="1" applyBorder="1" applyAlignment="1">
      <alignment horizontal="center"/>
    </xf>
    <xf numFmtId="0" fontId="0" fillId="0" borderId="0" xfId="0" applyNumberFormat="1" applyFont="1" applyFill="1" applyAlignment="1">
      <alignment horizontal="left" vertical="top"/>
    </xf>
    <xf numFmtId="0" fontId="0" fillId="0" borderId="0" xfId="0" applyNumberFormat="1" applyFont="1" applyFill="1" applyAlignment="1">
      <alignment horizontal="left" wrapText="1"/>
    </xf>
    <xf numFmtId="0" fontId="0" fillId="0" borderId="0" xfId="0" applyNumberFormat="1" applyFont="1" applyFill="1" applyAlignment="1">
      <alignment horizontal="right" wrapText="1"/>
    </xf>
    <xf numFmtId="49" fontId="0" fillId="0" borderId="0" xfId="0" applyNumberFormat="1" applyFont="1" applyFill="1" applyAlignment="1">
      <alignment horizontal="left" vertical="top"/>
    </xf>
    <xf numFmtId="0" fontId="0" fillId="0" borderId="0" xfId="0" applyNumberFormat="1" applyFont="1" applyFill="1" applyAlignment="1">
      <alignment horizontal="right" vertical="top"/>
    </xf>
    <xf numFmtId="164" fontId="0" fillId="0" borderId="0" xfId="0" applyNumberFormat="1" applyFont="1" applyFill="1" applyAlignment="1">
      <alignment horizontal="right" vertical="top"/>
    </xf>
    <xf numFmtId="165" fontId="0" fillId="0" borderId="0" xfId="0" applyNumberFormat="1" applyFont="1" applyFill="1" applyAlignment="1">
      <alignment horizontal="right" vertical="top"/>
    </xf>
    <xf numFmtId="0" fontId="1" fillId="0" borderId="0" xfId="0" applyNumberFormat="1" applyFont="1" applyFill="1" applyAlignment="1">
      <alignment horizontal="left" vertical="top"/>
    </xf>
    <xf numFmtId="4" fontId="0" fillId="0" borderId="0" xfId="0" applyNumberFormat="1" applyFont="1" applyFill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28575</xdr:rowOff>
    </xdr:from>
    <xdr:ext cx="1524000" cy="4191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28575"/>
          <a:ext cx="1524000" cy="4191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5EE89-5D26-4303-B1B0-D4D4E08A2F27}">
  <dimension ref="A1"/>
  <sheetViews>
    <sheetView workbookViewId="0"/>
  </sheetViews>
  <sheetFormatPr defaultRowHeight="14.25" x14ac:dyDescent="0.45"/>
  <sheetData>
    <row r="1" spans="1:1" x14ac:dyDescent="0.45">
      <c r="A1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"/>
  <sheetViews>
    <sheetView tabSelected="1" workbookViewId="0">
      <selection activeCell="D8" sqref="D8"/>
    </sheetView>
  </sheetViews>
  <sheetFormatPr defaultRowHeight="14.25" x14ac:dyDescent="0.45"/>
  <cols>
    <col min="1" max="45" width="16.1328125" customWidth="1"/>
  </cols>
  <sheetData>
    <row r="1" spans="1:45" ht="42.75" x14ac:dyDescent="0.4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34</v>
      </c>
      <c r="AK1" s="4" t="s">
        <v>34</v>
      </c>
      <c r="AL1" s="4" t="s">
        <v>34</v>
      </c>
      <c r="AM1" s="4" t="s">
        <v>34</v>
      </c>
      <c r="AN1" s="4" t="s">
        <v>35</v>
      </c>
      <c r="AO1" s="4" t="s">
        <v>35</v>
      </c>
      <c r="AP1" s="4" t="s">
        <v>35</v>
      </c>
      <c r="AQ1" s="4" t="s">
        <v>35</v>
      </c>
      <c r="AR1" s="4" t="s">
        <v>35</v>
      </c>
      <c r="AS1" s="4" t="s">
        <v>36</v>
      </c>
    </row>
    <row r="2" spans="1:45" x14ac:dyDescent="0.45">
      <c r="A2" s="3" t="s">
        <v>37</v>
      </c>
      <c r="B2" s="3" t="s">
        <v>37</v>
      </c>
      <c r="C2" s="3" t="s">
        <v>37</v>
      </c>
      <c r="D2" s="3" t="s">
        <v>37</v>
      </c>
      <c r="E2" s="4" t="s">
        <v>38</v>
      </c>
      <c r="F2" s="4" t="s">
        <v>38</v>
      </c>
      <c r="G2" s="4" t="s">
        <v>38</v>
      </c>
      <c r="H2" s="4" t="s">
        <v>38</v>
      </c>
      <c r="I2" s="4" t="s">
        <v>38</v>
      </c>
      <c r="J2" s="4" t="s">
        <v>37</v>
      </c>
      <c r="K2" s="4" t="s">
        <v>37</v>
      </c>
      <c r="L2" s="4" t="s">
        <v>37</v>
      </c>
      <c r="M2" s="4" t="s">
        <v>38</v>
      </c>
      <c r="N2" s="4" t="s">
        <v>38</v>
      </c>
      <c r="O2" s="4" t="s">
        <v>38</v>
      </c>
      <c r="P2" s="4" t="s">
        <v>38</v>
      </c>
      <c r="Q2" s="4" t="s">
        <v>37</v>
      </c>
      <c r="R2" s="4" t="s">
        <v>37</v>
      </c>
      <c r="S2" s="4" t="str">
        <f>_xll.SNL.Clients.Office.Excel.Functions.SPGLabel(266637,337849,"&lt;&gt;2024M06","Options:Curr=USD,Mag=Standard,ConvMethod=R,FilingVer=Current/Restated")</f>
        <v>#REFRESH</v>
      </c>
      <c r="T2" s="4" t="s">
        <v>37</v>
      </c>
      <c r="U2" s="4" t="str">
        <f>_xll.SNL.Clients.Office.Excel.Functions.SPGLabel(266637,301958,"&lt;&gt;1","Options:Curr=USD,Mag=Standard,ConvMethod=R,FilingVer=Current/Restated")</f>
        <v>#REFRESH</v>
      </c>
      <c r="V2" s="4" t="str">
        <f>_xll.SNL.Clients.Office.Excel.Functions.SPGLabel(266637,274170,"&lt;&gt;1","Options:Curr=USD,Mag=Standard,ConvMethod=R,FilingVer=Current/Restated")</f>
        <v>#REFRESH</v>
      </c>
      <c r="W2" s="4" t="s">
        <v>39</v>
      </c>
      <c r="X2" s="4" t="s">
        <v>39</v>
      </c>
      <c r="Y2" s="4" t="s">
        <v>39</v>
      </c>
      <c r="Z2" s="4" t="s">
        <v>39</v>
      </c>
      <c r="AA2" s="4" t="s">
        <v>39</v>
      </c>
      <c r="AB2" s="4" t="s">
        <v>40</v>
      </c>
      <c r="AC2" s="4" t="s">
        <v>40</v>
      </c>
      <c r="AD2" s="4" t="s">
        <v>40</v>
      </c>
      <c r="AE2" s="4" t="s">
        <v>40</v>
      </c>
      <c r="AF2" s="4" t="s">
        <v>39</v>
      </c>
      <c r="AG2" s="4" t="str">
        <f>_xll.SNL.Clients.Office.Excel.Functions.SPGLabel(266637,354780,"&lt;&gt;Net Positivity","Options:Curr=USD,Mag=Standard,ConvMethod=R,FilingVer=Current/Restated")</f>
        <v>#REFRESH</v>
      </c>
      <c r="AH2" s="4" t="str">
        <f>_xll.SNL.Clients.Office.Excel.Functions.SPGLabel(266637,305873,"&lt;&gt;1","Options:Curr=USD,Mag=Standard,ConvMethod=R,FilingVer=Current/Restated")</f>
        <v>#REFRESH</v>
      </c>
      <c r="AI2" s="4" t="str">
        <f>_xll.SNL.Clients.Office.Excel.Functions.SPGLabel(266637,327728,"&lt;&gt;1","Options:Curr=USD,Mag=Standard,ConvMethod=R,FilingVer=Current/Restated")</f>
        <v>#REFRESH</v>
      </c>
      <c r="AJ2" s="4" t="str">
        <f>_xll.SNL.Clients.Office.Excel.Functions.SPGLabel(266637,327728,"&lt;&gt;2","Options:Curr=USD,Mag=Standard,ConvMethod=R,FilingVer=Current/Restated")</f>
        <v>#REFRESH</v>
      </c>
      <c r="AK2" s="4" t="str">
        <f>_xll.SNL.Clients.Office.Excel.Functions.SPGLabel(266637,327728,"&lt;&gt;3","Options:Curr=USD,Mag=Standard,ConvMethod=R,FilingVer=Current/Restated")</f>
        <v>#REFRESH</v>
      </c>
      <c r="AL2" s="4" t="str">
        <f>_xll.SNL.Clients.Office.Excel.Functions.SPGLabel(266637,327728,"&lt;&gt;4","Options:Curr=USD,Mag=Standard,ConvMethod=R,FilingVer=Current/Restated")</f>
        <v>#REFRESH</v>
      </c>
      <c r="AM2" s="4" t="str">
        <f>_xll.SNL.Clients.Office.Excel.Functions.SPGLabel(266637,327728,"&lt;&gt;5","Options:Curr=USD,Mag=Standard,ConvMethod=R,FilingVer=Current/Restated")</f>
        <v>#REFRESH</v>
      </c>
      <c r="AN2" s="4" t="str">
        <f>_xll.SNL.Clients.Office.Excel.Functions.SPGLabel(266637,305877,"&lt;&gt;1","Options:Curr=USD,Mag=Standard,ConvMethod=R,FilingVer=Current/Restated")</f>
        <v>#REFRESH</v>
      </c>
      <c r="AO2" s="4" t="str">
        <f>_xll.SNL.Clients.Office.Excel.Functions.SPGLabel(266637,305877,"&lt;&gt;2","Options:Curr=USD,Mag=Standard,ConvMethod=R,FilingVer=Current/Restated")</f>
        <v>#REFRESH</v>
      </c>
      <c r="AP2" s="4" t="str">
        <f>_xll.SNL.Clients.Office.Excel.Functions.SPGLabel(266637,305877,"&lt;&gt;3","Options:Curr=USD,Mag=Standard,ConvMethod=R,FilingVer=Current/Restated")</f>
        <v>#REFRESH</v>
      </c>
      <c r="AQ2" s="4" t="str">
        <f>_xll.SNL.Clients.Office.Excel.Functions.SPGLabel(266637,305877,"&lt;&gt;4","Options:Curr=USD,Mag=Standard,ConvMethod=R,FilingVer=Current/Restated")</f>
        <v>#REFRESH</v>
      </c>
      <c r="AR2" s="4" t="str">
        <f>_xll.SNL.Clients.Office.Excel.Functions.SPGLabel(266637,305877,"&lt;&gt;5","Options:Curr=USD,Mag=Standard,ConvMethod=R,FilingVer=Current/Restated")</f>
        <v>#REFRESH</v>
      </c>
      <c r="AS2" s="4" t="s">
        <v>37</v>
      </c>
    </row>
    <row r="3" spans="1:45" x14ac:dyDescent="0.45">
      <c r="A3" s="2" t="s">
        <v>41</v>
      </c>
      <c r="B3" s="5">
        <v>4218591</v>
      </c>
      <c r="C3" s="2" t="s">
        <v>42</v>
      </c>
      <c r="D3" s="2" t="s">
        <v>43</v>
      </c>
      <c r="E3" s="10">
        <f>32069.4</f>
        <v>32069.4</v>
      </c>
      <c r="F3" s="7">
        <v>9619278</v>
      </c>
      <c r="G3" s="7">
        <v>2586561</v>
      </c>
      <c r="H3" s="7">
        <v>2207177</v>
      </c>
      <c r="I3" s="7">
        <v>1550190</v>
      </c>
      <c r="J3" s="8">
        <v>10.187754999999999</v>
      </c>
      <c r="K3" s="8">
        <v>20.578327000000002</v>
      </c>
      <c r="L3" s="8">
        <v>7.6351894299999996</v>
      </c>
      <c r="M3" s="8">
        <v>0.33200000000000002</v>
      </c>
      <c r="N3" s="8">
        <v>21.725999999999999</v>
      </c>
      <c r="O3" s="8">
        <v>42.006</v>
      </c>
      <c r="P3" s="8">
        <v>33.529000000000003</v>
      </c>
      <c r="Q3" s="6" t="s">
        <v>44</v>
      </c>
      <c r="R3" s="7">
        <v>2185596</v>
      </c>
      <c r="S3" s="7">
        <v>5430972</v>
      </c>
      <c r="T3" s="8">
        <v>2.0225810259535599</v>
      </c>
      <c r="U3" s="6" t="s">
        <v>44</v>
      </c>
      <c r="V3" s="6" t="s">
        <v>44</v>
      </c>
      <c r="W3" s="8">
        <v>15.68</v>
      </c>
      <c r="X3" s="8">
        <v>15.470890000000001</v>
      </c>
      <c r="Y3" s="8">
        <v>18.65493</v>
      </c>
      <c r="Z3" s="8">
        <v>0</v>
      </c>
      <c r="AA3" s="8">
        <v>1584300</v>
      </c>
      <c r="AB3" s="8">
        <v>14.104131000000001</v>
      </c>
      <c r="AC3" s="8">
        <v>10.187754999999999</v>
      </c>
      <c r="AD3" s="8">
        <v>7.6351889999999996</v>
      </c>
      <c r="AE3" s="8">
        <v>20.578327000000002</v>
      </c>
      <c r="AF3" s="8">
        <v>11.8214055385621</v>
      </c>
      <c r="AG3" s="6" t="s">
        <v>44</v>
      </c>
      <c r="AH3" s="8">
        <v>11.36</v>
      </c>
      <c r="AI3" s="8">
        <v>-7.1989999999999998</v>
      </c>
      <c r="AJ3" s="6" t="s">
        <v>44</v>
      </c>
      <c r="AK3" s="8">
        <v>0.55300000000000005</v>
      </c>
      <c r="AL3" s="8">
        <v>16.437000000000001</v>
      </c>
      <c r="AM3" s="8">
        <v>0.86099999999999999</v>
      </c>
      <c r="AN3" s="8">
        <v>3.08</v>
      </c>
      <c r="AO3" s="8">
        <v>0.22</v>
      </c>
      <c r="AP3" s="8">
        <v>7.0000000000000007E-2</v>
      </c>
      <c r="AQ3" s="8">
        <v>7.0000000000000007E-2</v>
      </c>
      <c r="AR3" s="8">
        <v>0.05</v>
      </c>
      <c r="AS3" s="7">
        <v>1478</v>
      </c>
    </row>
  </sheetData>
  <pageMargins left="0.7" right="0.7" top="0.75" bottom="0.75" header="0.3" footer="0.3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/>
  </sheetViews>
  <sheetFormatPr defaultRowHeight="14.25" x14ac:dyDescent="0.45"/>
  <cols>
    <col min="1" max="1" width="48.59765625" customWidth="1"/>
  </cols>
  <sheetData>
    <row r="1" spans="1:4" ht="40.049999999999997" customHeight="1" x14ac:dyDescent="0.45">
      <c r="A1" s="1"/>
      <c r="B1" s="1"/>
      <c r="C1" s="1"/>
      <c r="D1" s="1"/>
    </row>
    <row r="3" spans="1:4" x14ac:dyDescent="0.45">
      <c r="A3" s="9" t="s">
        <v>45</v>
      </c>
    </row>
    <row r="4" spans="1:4" x14ac:dyDescent="0.45">
      <c r="A4" s="9" t="s">
        <v>46</v>
      </c>
    </row>
    <row r="5" spans="1:4" x14ac:dyDescent="0.45">
      <c r="A5" s="2" t="s">
        <v>47</v>
      </c>
    </row>
    <row r="6" spans="1:4" x14ac:dyDescent="0.45">
      <c r="A6" s="2" t="s">
        <v>48</v>
      </c>
    </row>
    <row r="7" spans="1:4" x14ac:dyDescent="0.45">
      <c r="A7" s="2" t="s">
        <v>49</v>
      </c>
    </row>
  </sheetData>
  <mergeCells count="1">
    <mergeCell ref="A1:D1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Screening Criteria</vt:lpstr>
    </vt:vector>
  </TitlesOfParts>
  <Manager/>
  <Company>SoftArtisans,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bryan Tan</cp:lastModifiedBy>
  <dcterms:modified xsi:type="dcterms:W3CDTF">2024-08-16T05:44:32Z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Writer version">
    <vt:lpwstr/>
  </property>
  <property fmtid="{D5CDD505-2E9C-101B-9397-08002B2CF9AE}" pid="3" name="{A44787D4-0540-4523-9961-78E4036D8C6D}">
    <vt:lpwstr>{41AA399C-7D32-4AD8-A47F-C5A2DA8037F9}</vt:lpwstr>
  </property>
</Properties>
</file>