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autoCompressPictures="0"/>
  <bookViews>
    <workbookView xWindow="0" yWindow="-465" windowWidth="20730" windowHeight="11760"/>
  </bookViews>
  <sheets>
    <sheet name="Лист1" sheetId="1" r:id="rId1"/>
    <sheet name="Лист6" sheetId="6" r:id="rId2"/>
    <sheet name="Лист4" sheetId="4" r:id="rId3"/>
    <sheet name="Лист4 (2)" sheetId="5" r:id="rId4"/>
    <sheet name="Лист7" sheetId="7" r:id="rId5"/>
  </sheets>
  <definedNames>
    <definedName name="_xlnm._FilterDatabase" localSheetId="0" hidden="1">Лист1!$A$4:$CW$274</definedName>
  </definedNames>
  <calcPr calcId="125725" concurrentCalc="0"/>
  <pivotCaches>
    <pivotCache cacheId="31" r:id="rId6"/>
    <pivotCache cacheId="3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7"/>
  <c r="AO6" i="1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02"/>
  <c r="AO203"/>
  <c r="AO204"/>
  <c r="AO205"/>
  <c r="AO206"/>
  <c r="AO207"/>
  <c r="AO208"/>
  <c r="AO209"/>
  <c r="AO210"/>
  <c r="AO211"/>
  <c r="AO212"/>
  <c r="AO213"/>
  <c r="AO214"/>
  <c r="AO215"/>
  <c r="AO216"/>
  <c r="AO217"/>
  <c r="AO218"/>
  <c r="AO219"/>
  <c r="AO220"/>
  <c r="AO221"/>
  <c r="AO222"/>
  <c r="Q223"/>
  <c r="AO223"/>
  <c r="AO224"/>
  <c r="AO225"/>
  <c r="AO226"/>
  <c r="AO227"/>
  <c r="AO228"/>
  <c r="AO229"/>
  <c r="AO230"/>
  <c r="AO231"/>
  <c r="AO232"/>
  <c r="AO233"/>
  <c r="AO234"/>
  <c r="AO235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58"/>
  <c r="AO259"/>
  <c r="AO260"/>
  <c r="AO261"/>
  <c r="AO262"/>
  <c r="AO263"/>
  <c r="AO264"/>
  <c r="AO265"/>
  <c r="AO266"/>
  <c r="AO267"/>
  <c r="AO268"/>
  <c r="AO269"/>
  <c r="AO270"/>
  <c r="AO271"/>
  <c r="AO272"/>
  <c r="AO273"/>
  <c r="AO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5"/>
  <c r="M2"/>
  <c r="L2"/>
  <c r="R2"/>
  <c r="S2"/>
  <c r="AY37"/>
  <c r="AX38"/>
  <c r="AY38"/>
  <c r="AX39"/>
  <c r="AY39"/>
  <c r="AX40"/>
  <c r="AY40"/>
  <c r="AX41"/>
  <c r="AY41"/>
  <c r="AX42"/>
  <c r="AY42"/>
  <c r="AX43"/>
  <c r="AY43"/>
  <c r="AX44"/>
  <c r="AY44"/>
  <c r="AX45"/>
  <c r="AY45"/>
  <c r="AX46"/>
  <c r="AY46"/>
  <c r="AX47"/>
  <c r="AY47"/>
  <c r="AX48"/>
  <c r="AY48"/>
  <c r="AX49"/>
  <c r="AY49"/>
  <c r="AY50"/>
  <c r="AX51"/>
  <c r="AY51"/>
  <c r="AX52"/>
  <c r="AY52"/>
  <c r="AX53"/>
  <c r="AY53"/>
  <c r="AX54"/>
  <c r="AY54"/>
  <c r="AX55"/>
  <c r="AY55"/>
  <c r="AX56"/>
  <c r="AY56"/>
  <c r="AY57"/>
  <c r="AY58"/>
  <c r="AX59"/>
  <c r="AY59"/>
  <c r="AX60"/>
  <c r="AY60"/>
  <c r="AX61"/>
  <c r="AY61"/>
  <c r="AX62"/>
  <c r="AY62"/>
  <c r="AX63"/>
  <c r="AY63"/>
  <c r="AX64"/>
  <c r="AY64"/>
  <c r="AX65"/>
  <c r="AY65"/>
  <c r="AX66"/>
  <c r="AY66"/>
  <c r="AX67"/>
  <c r="AY67"/>
  <c r="AX68"/>
  <c r="AY68"/>
  <c r="AX69"/>
  <c r="AY69"/>
  <c r="AX70"/>
  <c r="AY70"/>
  <c r="AX71"/>
  <c r="AY71"/>
  <c r="AX72"/>
  <c r="AY72"/>
  <c r="AX73"/>
  <c r="AY73"/>
  <c r="AX74"/>
  <c r="AY74"/>
  <c r="AX75"/>
  <c r="AY75"/>
  <c r="AX76"/>
  <c r="AY76"/>
  <c r="AX77"/>
  <c r="AY77"/>
  <c r="AX78"/>
  <c r="AY78"/>
  <c r="AY79"/>
  <c r="AX80"/>
  <c r="AY80"/>
  <c r="AX81"/>
  <c r="AY81"/>
  <c r="AX82"/>
  <c r="AY82"/>
  <c r="AX83"/>
  <c r="AY83"/>
  <c r="AX84"/>
  <c r="AY84"/>
  <c r="AX85"/>
  <c r="AY85"/>
  <c r="AX86"/>
  <c r="AY86"/>
  <c r="AX87"/>
  <c r="AY87"/>
  <c r="AX88"/>
  <c r="AY88"/>
  <c r="AX89"/>
  <c r="AY89"/>
  <c r="AY90"/>
  <c r="AX91"/>
  <c r="AY91"/>
  <c r="AX92"/>
  <c r="AY92"/>
  <c r="AX93"/>
  <c r="AY93"/>
  <c r="AX94"/>
  <c r="AY94"/>
  <c r="AX95"/>
  <c r="AY95"/>
  <c r="AX96"/>
  <c r="AY96"/>
  <c r="AX97"/>
  <c r="AY97"/>
  <c r="AX98"/>
  <c r="AY98"/>
  <c r="AX99"/>
  <c r="AY99"/>
  <c r="AX100"/>
  <c r="AY100"/>
  <c r="AX101"/>
  <c r="AY101"/>
  <c r="AX102"/>
  <c r="AY102"/>
  <c r="AX103"/>
  <c r="AY103"/>
  <c r="AX104"/>
  <c r="AY104"/>
  <c r="AX105"/>
  <c r="AY105"/>
  <c r="AX106"/>
  <c r="AY106"/>
  <c r="AX107"/>
  <c r="AY107"/>
  <c r="AX108"/>
  <c r="AY108"/>
  <c r="AX109"/>
  <c r="AY109"/>
  <c r="AX110"/>
  <c r="AY110"/>
  <c r="AX111"/>
  <c r="AY111"/>
  <c r="AX112"/>
  <c r="AY112"/>
  <c r="AX113"/>
  <c r="AY113"/>
  <c r="AX114"/>
  <c r="AY114"/>
  <c r="AX115"/>
  <c r="AY115"/>
  <c r="AX116"/>
  <c r="AY116"/>
  <c r="AX117"/>
  <c r="AY117"/>
  <c r="AX118"/>
  <c r="AY118"/>
  <c r="AX119"/>
  <c r="AY119"/>
  <c r="AX120"/>
  <c r="AY120"/>
  <c r="AX121"/>
  <c r="AY121"/>
  <c r="AX122"/>
  <c r="AY122"/>
  <c r="AX123"/>
  <c r="AY123"/>
  <c r="AX124"/>
  <c r="AY124"/>
  <c r="AX125"/>
  <c r="AY125"/>
  <c r="AX126"/>
  <c r="AY126"/>
  <c r="AY127"/>
  <c r="AX128"/>
  <c r="AY128"/>
  <c r="AX129"/>
  <c r="AY129"/>
  <c r="AX130"/>
  <c r="AY130"/>
  <c r="AX131"/>
  <c r="AY131"/>
  <c r="AX132"/>
  <c r="AY132"/>
  <c r="AX133"/>
  <c r="AY133"/>
  <c r="AX134"/>
  <c r="AY134"/>
  <c r="AX135"/>
  <c r="AY135"/>
  <c r="AX136"/>
  <c r="AY136"/>
  <c r="AX137"/>
  <c r="AY137"/>
  <c r="AY138"/>
  <c r="AX139"/>
  <c r="AY139"/>
  <c r="AX140"/>
  <c r="AY140"/>
  <c r="AX141"/>
  <c r="AY141"/>
  <c r="AY142"/>
  <c r="AX143"/>
  <c r="AY143"/>
  <c r="AX144"/>
  <c r="AY144"/>
  <c r="AX145"/>
  <c r="AY145"/>
  <c r="AX146"/>
  <c r="AY146"/>
  <c r="AX147"/>
  <c r="AY147"/>
  <c r="AX148"/>
  <c r="AY148"/>
  <c r="AX149"/>
  <c r="AY149"/>
  <c r="AX150"/>
  <c r="AY150"/>
  <c r="AX151"/>
  <c r="AY151"/>
  <c r="AX152"/>
  <c r="AY152"/>
  <c r="AX153"/>
  <c r="AY153"/>
  <c r="AX154"/>
  <c r="AY154"/>
  <c r="AX155"/>
  <c r="AY155"/>
  <c r="AX156"/>
  <c r="AY156"/>
  <c r="AX157"/>
  <c r="AY157"/>
  <c r="AX158"/>
  <c r="AY158"/>
  <c r="AX159"/>
  <c r="AY159"/>
  <c r="AX160"/>
  <c r="AY160"/>
  <c r="AX161"/>
  <c r="AY161"/>
  <c r="AX162"/>
  <c r="AY162"/>
  <c r="AX163"/>
  <c r="AY163"/>
  <c r="AX164"/>
  <c r="AY164"/>
  <c r="AX165"/>
  <c r="AY165"/>
  <c r="AX166"/>
  <c r="AY166"/>
  <c r="AX167"/>
  <c r="AY167"/>
  <c r="AX168"/>
  <c r="AY168"/>
  <c r="AX169"/>
  <c r="AY169"/>
  <c r="AX170"/>
  <c r="AY170"/>
  <c r="AX171"/>
  <c r="AY171"/>
  <c r="AX172"/>
  <c r="AY172"/>
  <c r="AY173"/>
  <c r="AX174"/>
  <c r="AY174"/>
  <c r="AX175"/>
  <c r="AY175"/>
  <c r="AX176"/>
  <c r="AY176"/>
  <c r="AX177"/>
  <c r="AY177"/>
  <c r="AX178"/>
  <c r="AY178"/>
  <c r="AX179"/>
  <c r="AY179"/>
  <c r="AX180"/>
  <c r="AY180"/>
  <c r="AX181"/>
  <c r="AY181"/>
  <c r="AX182"/>
  <c r="AY182"/>
  <c r="AX183"/>
  <c r="AY183"/>
  <c r="AX184"/>
  <c r="AY184"/>
  <c r="AX185"/>
  <c r="AY185"/>
  <c r="AX186"/>
  <c r="AY186"/>
  <c r="AX187"/>
  <c r="AY187"/>
  <c r="AX188"/>
  <c r="AY188"/>
  <c r="AX189"/>
  <c r="AY189"/>
  <c r="AX190"/>
  <c r="AY190"/>
  <c r="AX191"/>
  <c r="AY191"/>
  <c r="AX192"/>
  <c r="AY192"/>
  <c r="AX193"/>
  <c r="AY193"/>
  <c r="AX194"/>
  <c r="AY194"/>
  <c r="AX195"/>
  <c r="AY195"/>
  <c r="AX196"/>
  <c r="AY196"/>
  <c r="AX197"/>
  <c r="AY197"/>
  <c r="AX198"/>
  <c r="AY198"/>
  <c r="AX199"/>
  <c r="AY199"/>
  <c r="AX200"/>
  <c r="AY200"/>
  <c r="AX201"/>
  <c r="AY201"/>
  <c r="AX202"/>
  <c r="AY202"/>
  <c r="AX203"/>
  <c r="AY203"/>
  <c r="AX204"/>
  <c r="AY204"/>
  <c r="AX205"/>
  <c r="AY205"/>
  <c r="AX206"/>
  <c r="AY206"/>
  <c r="AX207"/>
  <c r="AY207"/>
  <c r="AX208"/>
  <c r="AY208"/>
  <c r="AX209"/>
  <c r="AY209"/>
  <c r="AX210"/>
  <c r="AY210"/>
  <c r="AX211"/>
  <c r="AY211"/>
  <c r="AX212"/>
  <c r="AY212"/>
  <c r="AX213"/>
  <c r="AY213"/>
  <c r="AX214"/>
  <c r="AY214"/>
  <c r="AX215"/>
  <c r="AY215"/>
  <c r="AX216"/>
  <c r="AY216"/>
  <c r="AX217"/>
  <c r="AY217"/>
  <c r="AX218"/>
  <c r="AY218"/>
  <c r="AX219"/>
  <c r="AY219"/>
  <c r="AX220"/>
  <c r="AY220"/>
  <c r="AX221"/>
  <c r="AY221"/>
  <c r="AX222"/>
  <c r="AY222"/>
  <c r="AY223"/>
  <c r="AX224"/>
  <c r="AY224"/>
  <c r="AX225"/>
  <c r="AY225"/>
  <c r="AX226"/>
  <c r="AY226"/>
  <c r="AX227"/>
  <c r="AY227"/>
  <c r="AX228"/>
  <c r="AY228"/>
  <c r="AX229"/>
  <c r="AY229"/>
  <c r="AX230"/>
  <c r="AY230"/>
  <c r="AX231"/>
  <c r="AY231"/>
  <c r="AX232"/>
  <c r="AY232"/>
  <c r="AX233"/>
  <c r="AY233"/>
  <c r="AX234"/>
  <c r="AY234"/>
  <c r="AX235"/>
  <c r="AY235"/>
  <c r="AX236"/>
  <c r="AY236"/>
  <c r="AX237"/>
  <c r="AY237"/>
  <c r="AX238"/>
  <c r="AY238"/>
  <c r="AX239"/>
  <c r="AY239"/>
  <c r="AX240"/>
  <c r="AY240"/>
  <c r="AX241"/>
  <c r="AY241"/>
  <c r="AX242"/>
  <c r="AY242"/>
  <c r="AY243"/>
  <c r="AX244"/>
  <c r="AY244"/>
  <c r="AX245"/>
  <c r="AY245"/>
  <c r="AX246"/>
  <c r="AY246"/>
  <c r="AX247"/>
  <c r="AY247"/>
  <c r="AX248"/>
  <c r="AY248"/>
  <c r="AX249"/>
  <c r="AY249"/>
  <c r="AX250"/>
  <c r="AY250"/>
  <c r="AX251"/>
  <c r="AY251"/>
  <c r="AX252"/>
  <c r="AY252"/>
  <c r="AX253"/>
  <c r="AY253"/>
  <c r="AX254"/>
  <c r="AY254"/>
  <c r="AX255"/>
  <c r="AY255"/>
  <c r="AX256"/>
  <c r="AY256"/>
  <c r="AX257"/>
  <c r="AY257"/>
  <c r="AX258"/>
  <c r="AY258"/>
  <c r="AX259"/>
  <c r="AY259"/>
  <c r="AX260"/>
  <c r="AY260"/>
  <c r="AX261"/>
  <c r="AY261"/>
  <c r="AX262"/>
  <c r="AY262"/>
  <c r="AX263"/>
  <c r="AY263"/>
  <c r="AX264"/>
  <c r="AY264"/>
  <c r="AX265"/>
  <c r="AY265"/>
  <c r="AX266"/>
  <c r="AY266"/>
  <c r="AX267"/>
  <c r="AY267"/>
  <c r="AX268"/>
  <c r="AY268"/>
  <c r="AX269"/>
  <c r="AY269"/>
  <c r="AX270"/>
  <c r="AY270"/>
  <c r="AX271"/>
  <c r="AY271"/>
  <c r="AX272"/>
  <c r="AY272"/>
  <c r="AX273"/>
  <c r="AY273"/>
  <c r="AX6"/>
  <c r="AY6"/>
  <c r="AX7"/>
  <c r="AY7"/>
  <c r="AX8"/>
  <c r="AY8"/>
  <c r="AX9"/>
  <c r="AY9"/>
  <c r="AX10"/>
  <c r="AY10"/>
  <c r="AX11"/>
  <c r="AY11"/>
  <c r="AX12"/>
  <c r="AY12"/>
  <c r="AX13"/>
  <c r="AY13"/>
  <c r="AX14"/>
  <c r="AY14"/>
  <c r="AX15"/>
  <c r="AY15"/>
  <c r="AX16"/>
  <c r="AY16"/>
  <c r="AX17"/>
  <c r="AY17"/>
  <c r="AX18"/>
  <c r="AY18"/>
  <c r="AX19"/>
  <c r="AY19"/>
  <c r="AX20"/>
  <c r="AY20"/>
  <c r="AX21"/>
  <c r="AY21"/>
  <c r="AX22"/>
  <c r="AY22"/>
  <c r="AX23"/>
  <c r="AY23"/>
  <c r="AX24"/>
  <c r="AY24"/>
  <c r="AX25"/>
  <c r="AY25"/>
  <c r="AX26"/>
  <c r="AY26"/>
  <c r="AX27"/>
  <c r="AY27"/>
  <c r="AX28"/>
  <c r="AY28"/>
  <c r="AX29"/>
  <c r="AY29"/>
  <c r="AX30"/>
  <c r="AY30"/>
  <c r="AX31"/>
  <c r="AY31"/>
  <c r="AX32"/>
  <c r="AY32"/>
  <c r="AX33"/>
  <c r="AY33"/>
  <c r="AX34"/>
  <c r="AY34"/>
  <c r="AX35"/>
  <c r="AY35"/>
  <c r="AX36"/>
  <c r="AY36"/>
  <c r="AX5"/>
  <c r="AY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R274"/>
  <c r="Q274"/>
  <c r="S274"/>
  <c r="S5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5"/>
  <c r="AG274"/>
  <c r="AK274"/>
  <c r="BF274"/>
  <c r="V274"/>
  <c r="U274"/>
  <c r="T274"/>
  <c r="BE274"/>
  <c r="BB274"/>
</calcChain>
</file>

<file path=xl/sharedStrings.xml><?xml version="1.0" encoding="utf-8"?>
<sst xmlns="http://schemas.openxmlformats.org/spreadsheetml/2006/main" count="7899" uniqueCount="2059">
  <si>
    <t>1. Інформація про кредит (згідно з договором)</t>
  </si>
  <si>
    <t>2. Залишок заборгованості</t>
  </si>
  <si>
    <t>3. Комплектність кредитної справи (за результатами інвентаризації)</t>
  </si>
  <si>
    <t>4. Платіжна історія</t>
  </si>
  <si>
    <t>Назва банку</t>
  </si>
  <si>
    <t>МФО банку</t>
  </si>
  <si>
    <t>Номер кредитного договору</t>
  </si>
  <si>
    <t>Дата отримання кредиту</t>
  </si>
  <si>
    <t>Дата погашення кредиту</t>
  </si>
  <si>
    <t>Валюта кредиту</t>
  </si>
  <si>
    <t>Сума видачі</t>
  </si>
  <si>
    <t>Ставка відсотків</t>
  </si>
  <si>
    <t>Ставка комісій</t>
  </si>
  <si>
    <t xml:space="preserve">Тип кредитного продукту </t>
  </si>
  <si>
    <t>Цільове призначення кредиту</t>
  </si>
  <si>
    <t>Регіон видачі (область)</t>
  </si>
  <si>
    <t>Кредит у заставі НБУ (так / ні)</t>
  </si>
  <si>
    <t>Залишок по тілу кредиту, грн</t>
  </si>
  <si>
    <t>Залишок по відсотках, грн</t>
  </si>
  <si>
    <t>Залишок по комісіям, грн</t>
  </si>
  <si>
    <t>Залишок по пеням і штрафам, грн</t>
  </si>
  <si>
    <t xml:space="preserve">Залишок заборгованості у валюті кредиту </t>
  </si>
  <si>
    <t>Наявність оригіналу кредитного договору (з усіма додатками)</t>
  </si>
  <si>
    <t>Наявність оригіналу договору застави (з усіма додатками)</t>
  </si>
  <si>
    <t>Наявність оригіналу договору поруки (з усіма додатками)</t>
  </si>
  <si>
    <t>Наявність згоди подружжя на отримання кредиту</t>
  </si>
  <si>
    <t>Наявність оригіналу заяви на отримання кредиту</t>
  </si>
  <si>
    <t>Дата останнього платежу</t>
  </si>
  <si>
    <t>Сума останнього платежу, грн</t>
  </si>
  <si>
    <t>Кількість днів прострочки</t>
  </si>
  <si>
    <t>Стадія претензійно-судової роботи: 1 - не було подачі в суд; 2- справа в суді; 3 - є позитивне судове рішення; 4 - справа у виконавчій службі</t>
  </si>
  <si>
    <t>Дата закінчення строку позовної давності</t>
  </si>
  <si>
    <t xml:space="preserve">Робота з позичальником внутрішньою колекторською службою </t>
  </si>
  <si>
    <t>Робота з позичальником зовнішньою колекторською службою</t>
  </si>
  <si>
    <t>Наявність застави                     (так/ні)</t>
  </si>
  <si>
    <t>Номер договору застави</t>
  </si>
  <si>
    <t>Тип застави</t>
  </si>
  <si>
    <t>Вартість застави на момент видачі кредиту</t>
  </si>
  <si>
    <t>Остання оцінка вартості</t>
  </si>
  <si>
    <t>Дата проведення останньої оцінки вартості</t>
  </si>
  <si>
    <t>Дата останньої перевірки предмета застави</t>
  </si>
  <si>
    <t>Застава реалізована (так/ні)</t>
  </si>
  <si>
    <t>Заставу прийнято на баланс банку (так/ні)</t>
  </si>
  <si>
    <t xml:space="preserve">Наявність дозволу позичальника на розкриття інформації </t>
  </si>
  <si>
    <t>Смерть боржника (так / ні)</t>
  </si>
  <si>
    <t>Ознаки шахрайства по кредиту 
(так / ні)</t>
  </si>
  <si>
    <t>Відкрите кримінальне провадження 
(так / ні)</t>
  </si>
  <si>
    <t>Наявність поручителя
(так / ні)</t>
  </si>
  <si>
    <t>Реструктуризація кредиту
(так / ні)</t>
  </si>
  <si>
    <t>Списання частини заборгованості
(так / ні)</t>
  </si>
  <si>
    <t>Інша інформація та примітки</t>
  </si>
  <si>
    <t xml:space="preserve">Загальний залишок заборгованості (без пені), грн </t>
  </si>
  <si>
    <t>Місце видачі -зона АТО або Крим</t>
  </si>
  <si>
    <t>Сума платежів отриманих від боржника за І квартал 2016</t>
  </si>
  <si>
    <t>Сума платежів отриманих від боржника за ІІ квартал 2016</t>
  </si>
  <si>
    <t>Сума платежів отриманих від боржника за ІІІ квартал 2016</t>
  </si>
  <si>
    <t>Сума платежів отриманих від боржника за ІV квартал 2016</t>
  </si>
  <si>
    <t>Сума платежів отриманих від боржника за І квартал 2017</t>
  </si>
  <si>
    <t>Сума платежів отриманих від боржника за ІІ квартал 2017</t>
  </si>
  <si>
    <t>Сума платежів отриманих від боржника за ІІІ квартал 2017</t>
  </si>
  <si>
    <t>Сума платежів отриманих від боржника за ІV квартал 2017</t>
  </si>
  <si>
    <t>Вид застави (іпотека, авто, беззаставні, інше)</t>
  </si>
  <si>
    <t>Короткий опис застави (без ідентифікуючої боржника інформації)</t>
  </si>
  <si>
    <t>ПУАТ "ФІДОБАНК"</t>
  </si>
  <si>
    <t>014/6212/5/10356</t>
  </si>
  <si>
    <t>014/1207/5/16821</t>
  </si>
  <si>
    <t>014/1207/5/12655</t>
  </si>
  <si>
    <t>.014/2404/5/21975</t>
  </si>
  <si>
    <t>014/2404/73/06525</t>
  </si>
  <si>
    <t>22-В/08</t>
  </si>
  <si>
    <t>014/4933/5/16861</t>
  </si>
  <si>
    <t>014/0456/5/17459</t>
  </si>
  <si>
    <t>014/9136/5/10533</t>
  </si>
  <si>
    <t>014/1207/5/12680</t>
  </si>
  <si>
    <t>081-в/41</t>
  </si>
  <si>
    <t>765-Г/07</t>
  </si>
  <si>
    <t>110-г/00-07ф</t>
  </si>
  <si>
    <t>014/9136/5/21901</t>
  </si>
  <si>
    <t>014/2404/5/20614</t>
  </si>
  <si>
    <t>014/1207/5/16469</t>
  </si>
  <si>
    <t>014/0321/5/22750</t>
  </si>
  <si>
    <t>175/05</t>
  </si>
  <si>
    <t>031-В/52</t>
  </si>
  <si>
    <t>Е_00168/37_07</t>
  </si>
  <si>
    <t>014/9353/5/11088</t>
  </si>
  <si>
    <t>014/2292/73/03340</t>
  </si>
  <si>
    <t>014/1722/5/11140</t>
  </si>
  <si>
    <t>014/9352/5/23904</t>
  </si>
  <si>
    <t>014/1349/5/07229</t>
  </si>
  <si>
    <t>014/0399/5/20628</t>
  </si>
  <si>
    <t>06-Ф/048-СК-Г</t>
  </si>
  <si>
    <t>065-г/41</t>
  </si>
  <si>
    <t>014/5865/5/18776</t>
  </si>
  <si>
    <t>014/2404/5/17298</t>
  </si>
  <si>
    <t>105-В/52</t>
  </si>
  <si>
    <t>014/5652/5/07950</t>
  </si>
  <si>
    <t>014/4933/5/09844</t>
  </si>
  <si>
    <t>014/3949/5/17566</t>
  </si>
  <si>
    <t>014/4933/5/09692</t>
  </si>
  <si>
    <t>217-г/37</t>
  </si>
  <si>
    <t>014/5810/5/14162</t>
  </si>
  <si>
    <t>014/9136/5/21405</t>
  </si>
  <si>
    <t>163-г/00-07ф</t>
  </si>
  <si>
    <t>Э_004/ДФ_07</t>
  </si>
  <si>
    <t>014/2061/5/13141</t>
  </si>
  <si>
    <t>014/1228/5/22601</t>
  </si>
  <si>
    <t>014-71/513</t>
  </si>
  <si>
    <t>014/5810/5/12922</t>
  </si>
  <si>
    <t>014/9353/5/13147</t>
  </si>
  <si>
    <t>014/2292/73/02768</t>
  </si>
  <si>
    <t>014/2061/5/16881</t>
  </si>
  <si>
    <t>014/9136/5/21793</t>
  </si>
  <si>
    <t>014/1207/73/05474</t>
  </si>
  <si>
    <t>014/ZB2EDY/5/1</t>
  </si>
  <si>
    <t>014/ZB1O2Z/5/001</t>
  </si>
  <si>
    <t>014/9136/5/21734</t>
  </si>
  <si>
    <t>014/7741/5/11715</t>
  </si>
  <si>
    <t>014/1969/73/02789</t>
  </si>
  <si>
    <t>014/2404/5/12658</t>
  </si>
  <si>
    <t>014/2404/5/14557</t>
  </si>
  <si>
    <t>014/2636/5/14008</t>
  </si>
  <si>
    <t>014/5810/5/14610</t>
  </si>
  <si>
    <t>014/9353/5/13985</t>
  </si>
  <si>
    <t>014/1721/5/13562</t>
  </si>
  <si>
    <t>014/1228/5/08211</t>
  </si>
  <si>
    <t>014/1721/5/13925</t>
  </si>
  <si>
    <t>014/2181/5/08726</t>
  </si>
  <si>
    <t>014/9136/5/14921</t>
  </si>
  <si>
    <t>014/1676/73/04636</t>
  </si>
  <si>
    <t>014/5653/5/08859</t>
  </si>
  <si>
    <t>014/025280/5/1</t>
  </si>
  <si>
    <t>014/9352/5/20544</t>
  </si>
  <si>
    <t>014/5142/5/07635</t>
  </si>
  <si>
    <t>212-г/41</t>
  </si>
  <si>
    <t>014/2061/5/13453</t>
  </si>
  <si>
    <t>.014/2636/5/17433</t>
  </si>
  <si>
    <t>014/9136/5/20624</t>
  </si>
  <si>
    <t>014/3950/5/08297</t>
  </si>
  <si>
    <t>014/2292/73/03589</t>
  </si>
  <si>
    <t>014/1722/5/13315</t>
  </si>
  <si>
    <t>014/1388/5/09453</t>
  </si>
  <si>
    <t>014/1207/73/06595</t>
  </si>
  <si>
    <t>082-В/52</t>
  </si>
  <si>
    <t>214-г/41</t>
  </si>
  <si>
    <t>014/9136/5/19752</t>
  </si>
  <si>
    <t>599-п/06</t>
  </si>
  <si>
    <t>06-Ф/077-СК-Г</t>
  </si>
  <si>
    <t>014/7741/5/19595</t>
  </si>
  <si>
    <t>014/0399/5/18062</t>
  </si>
  <si>
    <t>014/2292/73/03339</t>
  </si>
  <si>
    <t>161-В/52</t>
  </si>
  <si>
    <t>014/0321/73/06502</t>
  </si>
  <si>
    <t>014/4933/5/10858</t>
  </si>
  <si>
    <t>014/3729/73/06505</t>
  </si>
  <si>
    <t>014/1207/5/18443</t>
  </si>
  <si>
    <t>198-Г/07</t>
  </si>
  <si>
    <t>014/0399/5/19119</t>
  </si>
  <si>
    <t>014/2636/5/21346</t>
  </si>
  <si>
    <t>014/6949/5/21244</t>
  </si>
  <si>
    <t>400-г/37</t>
  </si>
  <si>
    <t>014/6949/5/17996</t>
  </si>
  <si>
    <t>163-г/41</t>
  </si>
  <si>
    <t>014/2404/5/20072</t>
  </si>
  <si>
    <t>55-В/08</t>
  </si>
  <si>
    <t>014/1207/5/08412</t>
  </si>
  <si>
    <t>014/2180/5/08139</t>
  </si>
  <si>
    <t>014/6949/5/11224</t>
  </si>
  <si>
    <t>014/0457/5/14781</t>
  </si>
  <si>
    <t>014/2292/5/08261</t>
  </si>
  <si>
    <t>014/1207/5/09103</t>
  </si>
  <si>
    <t>014/17647/5/17585</t>
  </si>
  <si>
    <t>214-г/00-07ф</t>
  </si>
  <si>
    <t>014/0321/5/10957</t>
  </si>
  <si>
    <t>014/2635/5/24357</t>
  </si>
  <si>
    <t>014/1228/5/15313</t>
  </si>
  <si>
    <t>014/2636/5/07120</t>
  </si>
  <si>
    <t>.014/2061/5/15893</t>
  </si>
  <si>
    <t>014/2292/5/11513</t>
  </si>
  <si>
    <t>06-Ф/095-СК-Г</t>
  </si>
  <si>
    <t>014/9353/5/13013</t>
  </si>
  <si>
    <t>014/ZB56Y1/5/001</t>
  </si>
  <si>
    <t>041-г/41</t>
  </si>
  <si>
    <t>014/6949/5/22506</t>
  </si>
  <si>
    <t>014/1228/5/10399</t>
  </si>
  <si>
    <t>014/5653/5/21611</t>
  </si>
  <si>
    <t>014/3729/5/10528</t>
  </si>
  <si>
    <t>014/14655/5/21184</t>
  </si>
  <si>
    <t>114-г/43</t>
  </si>
  <si>
    <t>330-в/41</t>
  </si>
  <si>
    <t>014/3729/73/06158</t>
  </si>
  <si>
    <t>014/6949/5/16086</t>
  </si>
  <si>
    <t>196-г/00-07ф</t>
  </si>
  <si>
    <t>146-г/00-07ф</t>
  </si>
  <si>
    <t>014/1207/5/09860</t>
  </si>
  <si>
    <t>046-в/05</t>
  </si>
  <si>
    <t>073-В/52</t>
  </si>
  <si>
    <t>014/6949/5/16457</t>
  </si>
  <si>
    <t>014/2292/73/04595</t>
  </si>
  <si>
    <t>014/ZATBTZ/5/1</t>
  </si>
  <si>
    <t>014/ZB3R4Z/5/001</t>
  </si>
  <si>
    <t>014/2404/5/07255</t>
  </si>
  <si>
    <t>014/1207/5/09548</t>
  </si>
  <si>
    <t>014/10614/5/16075</t>
  </si>
  <si>
    <t>014/0399/5/14526</t>
  </si>
  <si>
    <t>014/1207/73/05587</t>
  </si>
  <si>
    <t>190-г/04</t>
  </si>
  <si>
    <t>979-Г/07</t>
  </si>
  <si>
    <t>.014/3530/5/16749</t>
  </si>
  <si>
    <t>014/1349/5/08977</t>
  </si>
  <si>
    <t>Е_0070/37_07</t>
  </si>
  <si>
    <t>Е_0069/37_07</t>
  </si>
  <si>
    <t>014/1207/5/18915</t>
  </si>
  <si>
    <t>053-г/37</t>
  </si>
  <si>
    <t>455-в/37</t>
  </si>
  <si>
    <t>014/1207/5/21353</t>
  </si>
  <si>
    <t>06-Ф/109-СК-Д</t>
  </si>
  <si>
    <t>014/0399/5/24725</t>
  </si>
  <si>
    <t>014/0398/73/02524</t>
  </si>
  <si>
    <t>014/1722/5/17923</t>
  </si>
  <si>
    <t>014/9352/5/22073</t>
  </si>
  <si>
    <t>014/0456/73/05662</t>
  </si>
  <si>
    <t>014/9353/5/19456</t>
  </si>
  <si>
    <t>717-п/05</t>
  </si>
  <si>
    <t>Э_086/01_07</t>
  </si>
  <si>
    <t>014/0398/5/18509</t>
  </si>
  <si>
    <t>043-в/53-08ф</t>
  </si>
  <si>
    <t>014/0399/5/18243</t>
  </si>
  <si>
    <t>014/0399/5/21739</t>
  </si>
  <si>
    <t>014/2636/5/20633</t>
  </si>
  <si>
    <t>014/1969/5/17235</t>
  </si>
  <si>
    <t>014/5150/5/22037</t>
  </si>
  <si>
    <t>014/4933/5/15128</t>
  </si>
  <si>
    <t>014/7741/5/15662</t>
  </si>
  <si>
    <t>014/4933/5/08212</t>
  </si>
  <si>
    <t>014/0399/5/24602</t>
  </si>
  <si>
    <t>138-в/41</t>
  </si>
  <si>
    <t>014/0399/5/13990</t>
  </si>
  <si>
    <t>014/1969/73/05904</t>
  </si>
  <si>
    <t>014/5653/5/12099</t>
  </si>
  <si>
    <t>1106-Г/07</t>
  </si>
  <si>
    <t>009-г/00-07ф</t>
  </si>
  <si>
    <t>014/10614/5/19128</t>
  </si>
  <si>
    <t>014/1207/5/11588</t>
  </si>
  <si>
    <t>014/1207/5/08857</t>
  </si>
  <si>
    <t>014/9136/5/20746</t>
  </si>
  <si>
    <t>.014/3949/5/17229</t>
  </si>
  <si>
    <t>014/3728/5/11998</t>
  </si>
  <si>
    <t>014/1207/5/14935</t>
  </si>
  <si>
    <t>026-В/46</t>
  </si>
  <si>
    <t>143-Г/05</t>
  </si>
  <si>
    <t>014/9136/5/17871</t>
  </si>
  <si>
    <t>196-г/41</t>
  </si>
  <si>
    <t>014/1207/5/07324</t>
  </si>
  <si>
    <t>014/2636/5/18389</t>
  </si>
  <si>
    <t>014/2061/5/07023</t>
  </si>
  <si>
    <t>187-г/41</t>
  </si>
  <si>
    <t>014/4933/5/11326</t>
  </si>
  <si>
    <t>014/9136/5/14373</t>
  </si>
  <si>
    <t>014/1207/5/11001</t>
  </si>
  <si>
    <t>076-г/41</t>
  </si>
  <si>
    <t>027-г/37</t>
  </si>
  <si>
    <t>014/5653/5/10172</t>
  </si>
  <si>
    <t>014/1349/5/09038</t>
  </si>
  <si>
    <t>014/10613/5/21941</t>
  </si>
  <si>
    <t>014/0399/73/06164</t>
  </si>
  <si>
    <t>014/9136/5/11583</t>
  </si>
  <si>
    <t>115-В/52</t>
  </si>
  <si>
    <t>014/9136/5/17307</t>
  </si>
  <si>
    <t>148-В/52</t>
  </si>
  <si>
    <t>014/1207/5/09071</t>
  </si>
  <si>
    <t>202-Г/07</t>
  </si>
  <si>
    <t>014/6949/5/17492</t>
  </si>
  <si>
    <t>173-г/00-06ф</t>
  </si>
  <si>
    <t>014/5652/5/19063</t>
  </si>
  <si>
    <t>014/5652/5/17670</t>
  </si>
  <si>
    <t>261-г/41</t>
  </si>
  <si>
    <t>014/5652/5/08849</t>
  </si>
  <si>
    <t>350-г/37</t>
  </si>
  <si>
    <t>014/1721/5/22853</t>
  </si>
  <si>
    <t>014/1207/5/15281</t>
  </si>
  <si>
    <t>014/5810/5/08495</t>
  </si>
  <si>
    <t>014/1207/73/03959</t>
  </si>
  <si>
    <t>014/0456/5/23514</t>
  </si>
  <si>
    <t>014/1207/5/11540</t>
  </si>
  <si>
    <t>040-п/07</t>
  </si>
  <si>
    <t>28-В/08</t>
  </si>
  <si>
    <t>014/9136/5/22542</t>
  </si>
  <si>
    <t>014/2292/73/06674</t>
  </si>
  <si>
    <t>014/17845/5/20138</t>
  </si>
  <si>
    <t>168-г/37</t>
  </si>
  <si>
    <t>014/1581/5/07507</t>
  </si>
  <si>
    <t>014/9353/5/20109</t>
  </si>
  <si>
    <t>C_001/KI_08</t>
  </si>
  <si>
    <t>014/9136/5/12165</t>
  </si>
  <si>
    <t>1102-Г/07</t>
  </si>
  <si>
    <t>014/9352/5/14239</t>
  </si>
  <si>
    <t>014/3730/5/09624</t>
  </si>
  <si>
    <t>014/7741/5/22070</t>
  </si>
  <si>
    <t>014/9256/5/24368</t>
  </si>
  <si>
    <t>014/9353/5/21390</t>
  </si>
  <si>
    <t>07-Ф/052-СК-Д</t>
  </si>
  <si>
    <t>130-в/41</t>
  </si>
  <si>
    <t>014/1676/5/15058</t>
  </si>
  <si>
    <t>014/1721/5/09011</t>
  </si>
  <si>
    <t>205-г/41</t>
  </si>
  <si>
    <t>014/2636/5/17267</t>
  </si>
  <si>
    <t>014/1207/5/11779</t>
  </si>
  <si>
    <t>262-г/37</t>
  </si>
  <si>
    <t>014/031158/9/002</t>
  </si>
  <si>
    <t>014/2292/73/04327</t>
  </si>
  <si>
    <t>068-В/52</t>
  </si>
  <si>
    <t>014/1228/5/24774</t>
  </si>
  <si>
    <t>039-В/52</t>
  </si>
  <si>
    <t>088-в/41</t>
  </si>
  <si>
    <t>014/14655/5/21541</t>
  </si>
  <si>
    <t>014/5652/5/20996</t>
  </si>
  <si>
    <t>1672</t>
  </si>
  <si>
    <t>1077-Г/07</t>
  </si>
  <si>
    <t>014/6948/5/23491</t>
  </si>
  <si>
    <t>014/ZAXA8O/5/1</t>
  </si>
  <si>
    <t>014/24627/5/21662</t>
  </si>
  <si>
    <t>М_0048/03_07</t>
  </si>
  <si>
    <t>028-г/04п</t>
  </si>
  <si>
    <t>014/9353/5/23493</t>
  </si>
  <si>
    <t>014/020980/5/001</t>
  </si>
  <si>
    <t>014/3728/5/07447</t>
  </si>
  <si>
    <t>014/9353/5/15018</t>
  </si>
  <si>
    <t>040-г/41</t>
  </si>
  <si>
    <t>014/9136/5/18195</t>
  </si>
  <si>
    <t>014/2180/5/09700</t>
  </si>
  <si>
    <t>262-в/00-06ф</t>
  </si>
  <si>
    <t>014/ZAUYZP/5/1</t>
  </si>
  <si>
    <t>014/3949/5/21879</t>
  </si>
  <si>
    <t>Автокредит</t>
  </si>
  <si>
    <t>Купівля транспортного засобу</t>
  </si>
  <si>
    <t>ні</t>
  </si>
  <si>
    <t>так</t>
  </si>
  <si>
    <t>авто</t>
  </si>
  <si>
    <t>Легкові автомобілі</t>
  </si>
  <si>
    <t>Транспортні засоби (крім легкових транспортних засобів)</t>
  </si>
  <si>
    <t>KIA; Magentis; ; 2.0; 2008 р.в.</t>
  </si>
  <si>
    <t>Mitsubishi; Lancer 9; Comfort MT (CS0); 1,6; 2007 р.в.</t>
  </si>
  <si>
    <t>SKODA; OCTAVIA; TOUR; 1,6; 2007 р.в.</t>
  </si>
  <si>
    <t>MITSUBISHI; LANCER; ; 2.0; 2007 р.в.</t>
  </si>
  <si>
    <t>Mitsubishi; Pajero ; V6 5 dr Instyle AT ; 3; 2008 р.в.</t>
  </si>
  <si>
    <t>HUMMER; H3; ; 3.8; 2007 р.в.</t>
  </si>
  <si>
    <t>Mitsubishi; Outlander XL; Instyle CVT; 2,4; 2008 р.в.</t>
  </si>
  <si>
    <t>Полтавська область</t>
  </si>
  <si>
    <t>Інше</t>
  </si>
  <si>
    <t>Київська область</t>
  </si>
  <si>
    <t>Харківська область</t>
  </si>
  <si>
    <t>Дніпропетровська область</t>
  </si>
  <si>
    <t>Хмельницька область</t>
  </si>
  <si>
    <t>Чернівецька область</t>
  </si>
  <si>
    <t>Закарпатська область</t>
  </si>
  <si>
    <t>Одеська область</t>
  </si>
  <si>
    <t>Крим</t>
  </si>
  <si>
    <t>Волинська область</t>
  </si>
  <si>
    <t>інше</t>
  </si>
  <si>
    <t>Миколаївська область</t>
  </si>
  <si>
    <t>Донецька область</t>
  </si>
  <si>
    <t>Тернопільська область</t>
  </si>
  <si>
    <t>ПІБ (назва) позичальника</t>
  </si>
  <si>
    <t>ІПН позичальника (код ЄДРПОУ)</t>
  </si>
  <si>
    <t>2115915027</t>
  </si>
  <si>
    <t>2740313472</t>
  </si>
  <si>
    <t>2330116572</t>
  </si>
  <si>
    <t>2665017079</t>
  </si>
  <si>
    <t>2361200994</t>
  </si>
  <si>
    <t>2961006836</t>
  </si>
  <si>
    <t>2778502457</t>
  </si>
  <si>
    <t>2397918429</t>
  </si>
  <si>
    <t>2740600347</t>
  </si>
  <si>
    <t>2708510000</t>
  </si>
  <si>
    <t>2811606750</t>
  </si>
  <si>
    <t>3101502065</t>
  </si>
  <si>
    <t>2918517494</t>
  </si>
  <si>
    <t>2344216915</t>
  </si>
  <si>
    <t>3022115778</t>
  </si>
  <si>
    <t>2510800264</t>
  </si>
  <si>
    <t>2960108852</t>
  </si>
  <si>
    <t>2546604490</t>
  </si>
  <si>
    <t>2850113078</t>
  </si>
  <si>
    <t>2968513173</t>
  </si>
  <si>
    <t>2914400032</t>
  </si>
  <si>
    <t>2639721173</t>
  </si>
  <si>
    <t>2679517001</t>
  </si>
  <si>
    <t>2464800398</t>
  </si>
  <si>
    <t>2474803473</t>
  </si>
  <si>
    <t>2581220518</t>
  </si>
  <si>
    <t>2988405093</t>
  </si>
  <si>
    <t>3141013974</t>
  </si>
  <si>
    <t>2609505897</t>
  </si>
  <si>
    <t>2830217689</t>
  </si>
  <si>
    <t>3113120102</t>
  </si>
  <si>
    <t>2962500299</t>
  </si>
  <si>
    <t>3016107719</t>
  </si>
  <si>
    <t>2763403116</t>
  </si>
  <si>
    <t>2532801690</t>
  </si>
  <si>
    <t>2606710064</t>
  </si>
  <si>
    <t>2709408357</t>
  </si>
  <si>
    <t>2639518256</t>
  </si>
  <si>
    <t>3184015059</t>
  </si>
  <si>
    <t>2949602870</t>
  </si>
  <si>
    <t>2475402057</t>
  </si>
  <si>
    <t>2655704111</t>
  </si>
  <si>
    <t>2330314618</t>
  </si>
  <si>
    <t>2825319943</t>
  </si>
  <si>
    <t>2268217125</t>
  </si>
  <si>
    <t>2513002030</t>
  </si>
  <si>
    <t>2790309415</t>
  </si>
  <si>
    <t>2574207472</t>
  </si>
  <si>
    <t>2839104458</t>
  </si>
  <si>
    <t>2951302828</t>
  </si>
  <si>
    <t>3255113339</t>
  </si>
  <si>
    <t>3038705189</t>
  </si>
  <si>
    <t>2174700433</t>
  </si>
  <si>
    <t>2948704896</t>
  </si>
  <si>
    <t>2858212476</t>
  </si>
  <si>
    <t>2328516576</t>
  </si>
  <si>
    <t>2998917490</t>
  </si>
  <si>
    <t>2571512854</t>
  </si>
  <si>
    <t>2149712370</t>
  </si>
  <si>
    <t>2908616539</t>
  </si>
  <si>
    <t>2367302597</t>
  </si>
  <si>
    <t>2481100127</t>
  </si>
  <si>
    <t>2789310357</t>
  </si>
  <si>
    <t>2404611580</t>
  </si>
  <si>
    <t>2894111418</t>
  </si>
  <si>
    <t>2262701826</t>
  </si>
  <si>
    <t>2614021338</t>
  </si>
  <si>
    <t>2110119976</t>
  </si>
  <si>
    <t>2919403164</t>
  </si>
  <si>
    <t>3033201885</t>
  </si>
  <si>
    <t>2778904620</t>
  </si>
  <si>
    <t>2112800514</t>
  </si>
  <si>
    <t>3041416175</t>
  </si>
  <si>
    <t>2310709825</t>
  </si>
  <si>
    <t>3002608390</t>
  </si>
  <si>
    <t>3048519040</t>
  </si>
  <si>
    <t>2278502425</t>
  </si>
  <si>
    <t>2552710842</t>
  </si>
  <si>
    <t>2394600817</t>
  </si>
  <si>
    <t>1893308761</t>
  </si>
  <si>
    <t>2581605700</t>
  </si>
  <si>
    <t>2755025016</t>
  </si>
  <si>
    <t>2483912560</t>
  </si>
  <si>
    <t>2684100529</t>
  </si>
  <si>
    <t>2917412850</t>
  </si>
  <si>
    <t>3064007159</t>
  </si>
  <si>
    <t>2081508553</t>
  </si>
  <si>
    <t>2963810094</t>
  </si>
  <si>
    <t>2525601750</t>
  </si>
  <si>
    <t>2307900335</t>
  </si>
  <si>
    <t>2493816915</t>
  </si>
  <si>
    <t>2670105039</t>
  </si>
  <si>
    <t>2708508810</t>
  </si>
  <si>
    <t>2670508305</t>
  </si>
  <si>
    <t>2393113894</t>
  </si>
  <si>
    <t>2001022012</t>
  </si>
  <si>
    <t>2554616530</t>
  </si>
  <si>
    <t>2805819704</t>
  </si>
  <si>
    <t>2879111954</t>
  </si>
  <si>
    <t>2372107842</t>
  </si>
  <si>
    <t>2610805411</t>
  </si>
  <si>
    <t>2322318069</t>
  </si>
  <si>
    <t>2045800033</t>
  </si>
  <si>
    <t>2521314373</t>
  </si>
  <si>
    <t>2498510874</t>
  </si>
  <si>
    <t>2823116913</t>
  </si>
  <si>
    <t>2780020335</t>
  </si>
  <si>
    <t>2655106995</t>
  </si>
  <si>
    <t>3114406480</t>
  </si>
  <si>
    <t>2656713057</t>
  </si>
  <si>
    <t>2585022194</t>
  </si>
  <si>
    <t>2838514273</t>
  </si>
  <si>
    <t>2856807348</t>
  </si>
  <si>
    <t>2806004111</t>
  </si>
  <si>
    <t>2920105837</t>
  </si>
  <si>
    <t>2526800452</t>
  </si>
  <si>
    <t>2615909530</t>
  </si>
  <si>
    <t>2865713107</t>
  </si>
  <si>
    <t>2493500065</t>
  </si>
  <si>
    <t>2690217917</t>
  </si>
  <si>
    <t>2215224133</t>
  </si>
  <si>
    <t>2909621794</t>
  </si>
  <si>
    <t>2770500078</t>
  </si>
  <si>
    <t>2351822157</t>
  </si>
  <si>
    <t>2828817755</t>
  </si>
  <si>
    <t>2827517932</t>
  </si>
  <si>
    <t>2779510844</t>
  </si>
  <si>
    <t>2465519710</t>
  </si>
  <si>
    <t>2283222179</t>
  </si>
  <si>
    <t>2380913922</t>
  </si>
  <si>
    <t>2454214496</t>
  </si>
  <si>
    <t>2979203120</t>
  </si>
  <si>
    <t>3000622471</t>
  </si>
  <si>
    <t>2076702573</t>
  </si>
  <si>
    <t>2728202992</t>
  </si>
  <si>
    <t>2631518531</t>
  </si>
  <si>
    <t>2091702037</t>
  </si>
  <si>
    <t>2863701645</t>
  </si>
  <si>
    <t>2643305570</t>
  </si>
  <si>
    <t>2356209299</t>
  </si>
  <si>
    <t>2987204135</t>
  </si>
  <si>
    <t>2175003580</t>
  </si>
  <si>
    <t>2712424993</t>
  </si>
  <si>
    <t>2417819118</t>
  </si>
  <si>
    <t>1998403853</t>
  </si>
  <si>
    <t>2534621690</t>
  </si>
  <si>
    <t>2197700728</t>
  </si>
  <si>
    <t>2529503558</t>
  </si>
  <si>
    <t>2967412453</t>
  </si>
  <si>
    <t>2419602500</t>
  </si>
  <si>
    <t>2433900195</t>
  </si>
  <si>
    <t>2888907611</t>
  </si>
  <si>
    <t>2803516670</t>
  </si>
  <si>
    <t>2708318935</t>
  </si>
  <si>
    <t>2086400512</t>
  </si>
  <si>
    <t>2560206954</t>
  </si>
  <si>
    <t>2914606595</t>
  </si>
  <si>
    <t>2391418976</t>
  </si>
  <si>
    <t>2504400518</t>
  </si>
  <si>
    <t>3096515365</t>
  </si>
  <si>
    <t>2776805250</t>
  </si>
  <si>
    <t>2824708178</t>
  </si>
  <si>
    <t>2866713379</t>
  </si>
  <si>
    <t>2918903983</t>
  </si>
  <si>
    <t>2685321775</t>
  </si>
  <si>
    <t>2827917691</t>
  </si>
  <si>
    <t>2754814714</t>
  </si>
  <si>
    <t>2661004939</t>
  </si>
  <si>
    <t>3050910797</t>
  </si>
  <si>
    <t>3028023735</t>
  </si>
  <si>
    <t>3004703313</t>
  </si>
  <si>
    <t>2854813902</t>
  </si>
  <si>
    <t>2847412544</t>
  </si>
  <si>
    <t>2734801128</t>
  </si>
  <si>
    <t>2394506315</t>
  </si>
  <si>
    <t>3068002917</t>
  </si>
  <si>
    <t>2369313768</t>
  </si>
  <si>
    <t>2727519988</t>
  </si>
  <si>
    <t>1984616257</t>
  </si>
  <si>
    <t>2865017839</t>
  </si>
  <si>
    <t>2748208990</t>
  </si>
  <si>
    <t>2992703626</t>
  </si>
  <si>
    <t>2976409051</t>
  </si>
  <si>
    <t>2374003855</t>
  </si>
  <si>
    <t>2638704534</t>
  </si>
  <si>
    <t>2366700602</t>
  </si>
  <si>
    <t>2528914992</t>
  </si>
  <si>
    <t>2651213234</t>
  </si>
  <si>
    <t>2929123464</t>
  </si>
  <si>
    <t>2214124406</t>
  </si>
  <si>
    <t>2888802208</t>
  </si>
  <si>
    <t>2682206654</t>
  </si>
  <si>
    <t>2370507436</t>
  </si>
  <si>
    <t>2619410175</t>
  </si>
  <si>
    <t>3056202056</t>
  </si>
  <si>
    <t>2427112180</t>
  </si>
  <si>
    <t>2384907873</t>
  </si>
  <si>
    <t>2157625030</t>
  </si>
  <si>
    <t>2322815370</t>
  </si>
  <si>
    <t>2568219930</t>
  </si>
  <si>
    <t>2861603415</t>
  </si>
  <si>
    <t>2827712431</t>
  </si>
  <si>
    <t>2635500735</t>
  </si>
  <si>
    <t>2559912770</t>
  </si>
  <si>
    <t>2991512539</t>
  </si>
  <si>
    <t>2198200845</t>
  </si>
  <si>
    <t>2801600720</t>
  </si>
  <si>
    <t>2912222974</t>
  </si>
  <si>
    <t>2165110135</t>
  </si>
  <si>
    <t>2048408633</t>
  </si>
  <si>
    <t>2982207095</t>
  </si>
  <si>
    <t>2127220579</t>
  </si>
  <si>
    <t>2687011599</t>
  </si>
  <si>
    <t>2398120074</t>
  </si>
  <si>
    <t>3087803276</t>
  </si>
  <si>
    <t>2298804169</t>
  </si>
  <si>
    <t>2829910952</t>
  </si>
  <si>
    <t>2267318873</t>
  </si>
  <si>
    <t>2609414538</t>
  </si>
  <si>
    <t>2265614637</t>
  </si>
  <si>
    <t>1919700339</t>
  </si>
  <si>
    <t>2109922149</t>
  </si>
  <si>
    <t>2867700737</t>
  </si>
  <si>
    <t>2838110354</t>
  </si>
  <si>
    <t>2960915755</t>
  </si>
  <si>
    <t>2386514031</t>
  </si>
  <si>
    <t>2432400470</t>
  </si>
  <si>
    <t>2445201022</t>
  </si>
  <si>
    <t>2608500303</t>
  </si>
  <si>
    <t>2789602396</t>
  </si>
  <si>
    <t>2778020850</t>
  </si>
  <si>
    <t>2417404556</t>
  </si>
  <si>
    <t>2800706233</t>
  </si>
  <si>
    <t>2552514332</t>
  </si>
  <si>
    <t>2516014798</t>
  </si>
  <si>
    <t>2819305579</t>
  </si>
  <si>
    <t>2211719912</t>
  </si>
  <si>
    <t>1947717833</t>
  </si>
  <si>
    <t>2178523671</t>
  </si>
  <si>
    <t>2846619658</t>
  </si>
  <si>
    <t>2077022303</t>
  </si>
  <si>
    <t>2652108999</t>
  </si>
  <si>
    <t>2362415253</t>
  </si>
  <si>
    <t>2607200496</t>
  </si>
  <si>
    <t>3044508118</t>
  </si>
  <si>
    <t>2298819492</t>
  </si>
  <si>
    <t>1969903762</t>
  </si>
  <si>
    <t>2547116089</t>
  </si>
  <si>
    <t>1988302300</t>
  </si>
  <si>
    <t>2261720421</t>
  </si>
  <si>
    <t>2438213843</t>
  </si>
  <si>
    <t>3092023858</t>
  </si>
  <si>
    <t>2913912258</t>
  </si>
  <si>
    <t>2514617246</t>
  </si>
  <si>
    <t>2945901546</t>
  </si>
  <si>
    <t>2744900024</t>
  </si>
  <si>
    <t>2641217130</t>
  </si>
  <si>
    <t>2264102356</t>
  </si>
  <si>
    <t>2348613598</t>
  </si>
  <si>
    <t>2950506366</t>
  </si>
  <si>
    <t>3042301156</t>
  </si>
  <si>
    <t>2128016497</t>
  </si>
  <si>
    <t>2528904834</t>
  </si>
  <si>
    <t>2870407382</t>
  </si>
  <si>
    <t>2442407738</t>
  </si>
  <si>
    <t>2682200157</t>
  </si>
  <si>
    <t>2789821173</t>
  </si>
  <si>
    <t>2929917259</t>
  </si>
  <si>
    <t>7. Оціночна та ліквідаційна вартість кредиту</t>
  </si>
  <si>
    <t>Оціночна вартість кредиту</t>
  </si>
  <si>
    <t>Дата оцінки вартості кредиту</t>
  </si>
  <si>
    <t>Назва компанії оцінщика</t>
  </si>
  <si>
    <t>Залишок заборгованості на дату формування ліквідаційної маси (тіло+%+комісії)</t>
  </si>
  <si>
    <t>Ліквідаційна вартість кредиту (оцінка СОД на момент формування ліквід.маси)</t>
  </si>
  <si>
    <t>Дата формування ліквідаційної маси</t>
  </si>
  <si>
    <t>Луганська область</t>
  </si>
  <si>
    <t>Зона АТО</t>
  </si>
  <si>
    <t>Seat; Leon; Leon FSi (1P); 1,8; 2007 р.в.</t>
  </si>
  <si>
    <t>Hyundai; Getz; 5dr GL 5 MT (TB); 1,4; 2012 р.в.</t>
  </si>
  <si>
    <t>Mazda; 5; 16V CD94 EBW 6 MT (CR1); 2; 2008 р.в.</t>
  </si>
  <si>
    <t>Toyota; Avensis; D (T27); 2; 2008 р.в.</t>
  </si>
  <si>
    <t>Subaru; Forester; XT Turbo VR MT (SG); 2,5; 2007 р.в.</t>
  </si>
  <si>
    <t>MAZDA; RX-8; ; 1308; 2005 р.в.</t>
  </si>
  <si>
    <t>Mitsubishi; L 200; Intence MT; 2,5; 2008 р.в.</t>
  </si>
  <si>
    <t>Volkswagen; Golf 5; 2008 р.в.</t>
  </si>
  <si>
    <t>Ford; Fiesta ; 5 dr Comfort Plus 4 AT (MK7); 1,4; 2007 р.в.</t>
  </si>
  <si>
    <t>Nissan; Qashqai; XE ----D 5 MT; 1,6; 2008 р.в.</t>
  </si>
  <si>
    <t xml:space="preserve">DAEWOO; NEXIA 1.5; ; 1498; 2007; </t>
  </si>
  <si>
    <t xml:space="preserve">CHEVROLET; AVEO TC58U; ; 1598; 2007; </t>
  </si>
  <si>
    <t xml:space="preserve"> ЗАЗ DAEWOO;  Т 13110; ; 1.3; 2004;</t>
  </si>
  <si>
    <t>Hyundai; Accent; GL 4 AT; 1,4; 2008 р.в.</t>
  </si>
  <si>
    <t>Subaru; Impreza; 4WD 1K AT (GD/GG); 2; 2008 р.в.</t>
  </si>
  <si>
    <t>Kia; Ceed; CVVT 3dr Top 4 AT (ED); 1,6; 2008 р.в.</t>
  </si>
  <si>
    <t>Hyundai; Tucson ; CRDi 4WD GLS 5 MT (JM); 2; 2008 р.в.</t>
  </si>
  <si>
    <t>NISSAN; PRIMERA; ; 1600; 2005 р.в.</t>
  </si>
  <si>
    <t>MAZDA; 3; ; 1598; 2007р.в.</t>
  </si>
  <si>
    <t>Skoda; Octavia A5; 5 dr Elegance 6 MT (1z); 2; 2007 р.в.</t>
  </si>
  <si>
    <t>Skoda; Octavia; 5dr Tour 4 AT (1U); 1,6; 2007 р.в.</t>
  </si>
  <si>
    <t>Chevrolet; Aveo; 5dr SE 5 MT (T200); 1,5; 2008 р.в.</t>
  </si>
  <si>
    <t>Dacia; Logan; MCV Mpi Ambiance 5 MT; 1,6; 2008 р.в.</t>
  </si>
  <si>
    <t>Volkswagen; Touareg; V6 Tdi  (7L); 3; 2007 р.в.</t>
  </si>
  <si>
    <t>Hyundai; Tucson ; AWD GLS 4 AT (JM); 2; 2012 р.в.</t>
  </si>
  <si>
    <t>SYZUKI; VITARA; ; 1995; 2006 р.в.</t>
  </si>
  <si>
    <t>DAEWOO; NEXIA SONC; ; 1498; 2007р.в.</t>
  </si>
  <si>
    <t>Nissan; Tiida; 5 dr Elegance TFSHS 4 AT ; 1,6; 2008 р.в.</t>
  </si>
  <si>
    <t>Kia; Rio; 5dr Mid 5 MT (DE); 1,4; 2008 р.в.</t>
  </si>
  <si>
    <t xml:space="preserve">MITSUBISHI; LANCER 1.6; ; 1584; 2008; </t>
  </si>
  <si>
    <t>Mitsubishi; Lancer 10; Evolution Sport MT; 2; 2007 р.в.</t>
  </si>
  <si>
    <t>Skoda; Superb; Tsi Abmition 7 MT DSG (3u); 1,8; 2008 р.в.</t>
  </si>
  <si>
    <t>Автобус; Богдан; 091; ; 4600; 2004 р.в.</t>
  </si>
  <si>
    <t>ЗАЗ; TF699P; ; 1,4; 2008 р.в.</t>
  </si>
  <si>
    <t>Kia; Carens; 16V Mid 5 MT  (FC); 2; 2008 р.в.</t>
  </si>
  <si>
    <t>DAEWOO; Т13110; ; 1.3; 2004 р.в.</t>
  </si>
  <si>
    <t>КАМАЗ; 5511; ; 10850; 1986</t>
  </si>
  <si>
    <t>Volvo; C30; ; 1,8; 2008 р.в.</t>
  </si>
  <si>
    <t>Nissan; Note;  (E11); 1,4; 2008 р.в.</t>
  </si>
  <si>
    <t>Daewoo; Lanos; TF 69YP22 5 MT (KLAT); 1,5;</t>
  </si>
  <si>
    <t>Volkswagen; Jetta; Fsi Comfortline 5 MT (1k2/1km); 1,6; 2012 р.в.</t>
  </si>
  <si>
    <t>Skoda; Octavia; Combi Tour 5 MT (1U); 1,6; 2008 р.в.</t>
  </si>
  <si>
    <t>Kia; Megantis ; CRDi Mid 5 MT; 2; 2008 р.в.</t>
  </si>
  <si>
    <t>Honda; Civic; i-VTEC LS Special Edition 6 MT (FK); 1,8; 2008 р.в.</t>
  </si>
  <si>
    <t>Hyundai; Tucson ; AWD GL 5 MT (JM); 2; 2007 р.в.</t>
  </si>
  <si>
    <t>Skoda; Octavia; 5dr Tour 5 MT (1U); 1,6; 2012 р.в.</t>
  </si>
  <si>
    <t>Honda; C-RV; Elegance AT; 2; 2012 р.в.</t>
  </si>
  <si>
    <t>Kia; Sportage; CVVT Mid 5 MT ; 2; 2012 р.в.</t>
  </si>
  <si>
    <t>Ford; C-Max;  Trend Plus 5 MT (DM2); 1,8; 2008 р.в.</t>
  </si>
  <si>
    <t>Subaru; Forester; X VQ AT (SG); 2; 2008 р.в.</t>
  </si>
  <si>
    <t>Dacia; Logan; Ambiance 5 MT; 1,4; 2008 р.в.</t>
  </si>
  <si>
    <t>Skoda; Octavia A5; Combi Ambiente 5 MT (1z); 1,6; 2008 р.в.</t>
  </si>
  <si>
    <t>Nissan; Qashqai; SV HA-- 5 MT; 1,6; 2008 р.в.</t>
  </si>
  <si>
    <t>Opel; Astra G;  16V (T98); 1,4; 2012 р.в.</t>
  </si>
  <si>
    <t>Toyota; Rav 4; 5dr Cross Sport CVT (XA3); 2; 2012 р.в.</t>
  </si>
  <si>
    <t>Nissan; Almera Classic; PE ----- 5 MT (B10); 1,6; 2007 р.в.</t>
  </si>
  <si>
    <t>MITSUBISHI; OUTLANDER; ; 2.4; 2008 р.в</t>
  </si>
  <si>
    <t>Daewoo; Sens; Sens; 1300; 2007 р.в.</t>
  </si>
  <si>
    <t>Toyota; Corolla; Liftback 5 dr Sol 5 MT (E12); 1,6; 2007 р.в.</t>
  </si>
  <si>
    <t>Volkswagen; Touareg; V6 Tdi  (7L); 3; 2012 р.в.</t>
  </si>
  <si>
    <t>Mitsubishi; Pajero ; V6 5 dr Instyle AT ; 3; 2007 р.в.</t>
  </si>
  <si>
    <t>ВАЗ; 21101; ; 1596; 2007</t>
  </si>
  <si>
    <t>Hyundai; Santa Fe; CRDI (SM); 2; 2012 р.в.</t>
  </si>
  <si>
    <t xml:space="preserve">RENAULT ;MEGANE ; 2008 </t>
  </si>
  <si>
    <t>HONDA; CIVIC 4D; 2008 p.</t>
  </si>
  <si>
    <t>Mazda; 3; BDC3 EAT 5 MT (BK); 1,6; 2007 р.в.</t>
  </si>
  <si>
    <t>Hyundai; Veracruz; CRDi AWD (EX); 3; 2008 р.в.</t>
  </si>
  <si>
    <t>Mitsubishi; Outlander XL; V6 Ultimate; 3; 2007 р.в.</t>
  </si>
  <si>
    <t>Daihatsu; Terios; 16V DX 4 AT (J2); 1,5; 2007 р.в.</t>
  </si>
  <si>
    <t>TOYOTA; RAV4; ; 1998; 2006</t>
  </si>
  <si>
    <t>FREIGHTLINER; C 120; ; 11000 ; 2002</t>
  </si>
  <si>
    <t>Nissan; Tiida; 5 dr Elegance TFSHS 4 AT ; 1,6; 2008 р.в</t>
  </si>
  <si>
    <t>ГАЗ; 33021; ; 2890; 2006</t>
  </si>
  <si>
    <t>ФОЛЬКСВАГЕН; LT 35; ; 2461; 2000</t>
  </si>
  <si>
    <t>Mitsubishi; Lancer 9; Comfort MT (CS0); 1,6; 2012 р.в.</t>
  </si>
  <si>
    <t>NISSAN; NOTE; E11;  ; 2008 p</t>
  </si>
  <si>
    <t>INFINITI ; FX 35; ; 3498; 2008</t>
  </si>
  <si>
    <t>Suzuki; Grand Vitara; V6 5DR JLX-EW 5 AT (JT); 2,7; 2007 р.в.</t>
  </si>
  <si>
    <t>Citroen; Berlingo ;  (M59/G); 1,4; 2008 р.в.</t>
  </si>
  <si>
    <t>KIA; PICANTO; ; 1086; 2007</t>
  </si>
  <si>
    <t>Acura; MDX; Entrertainment AT; 3,7; 2008 р.в.</t>
  </si>
  <si>
    <t>Toyota; Camry; Comfort 5 AT; 2,4; 2012 р.в.</t>
  </si>
  <si>
    <t>Renault; Scenic Grand; dCi (JM); 1,6; 2012 р.в.</t>
  </si>
  <si>
    <t>ACURA; MDX; ; 3664; 2007</t>
  </si>
  <si>
    <t>Volkswagen; Jetta; Fsi Sportline 5 MT (1k2/1km); 1,6; 2008 р.в.</t>
  </si>
  <si>
    <t>Автобус; ХАЗ; 3250 02; ; 3857; 2007</t>
  </si>
  <si>
    <t>Hyundai; Accent; CVVT GLS 5 MT; 1,6; 2008 р.в.</t>
  </si>
  <si>
    <t>Mitsubishi; lancer; ; 1.6; 2008</t>
  </si>
  <si>
    <t>Kia; Megantis ; Mid 4 AT (GE); 2; 2007 р.в.</t>
  </si>
  <si>
    <t>Ssang Yong; Rexton 2; 270 Xdi; 2,7; 2007 р.в.</t>
  </si>
  <si>
    <t>Suzuki; SX4; 16V GLX 5 MT; 1,6; 2008 р.в.</t>
  </si>
  <si>
    <t>Легковий автомобіль; ЗАЗ; TF699 P; СПГ; ;2008 р.в</t>
  </si>
  <si>
    <t>Skoda; Octavia; Combi Tour 5 MT (1U); 1,6; 2012 р.в.</t>
  </si>
  <si>
    <t>Nissan; Micra; 5dr Comfort A---E 4 AT (K12); 1,2; 2007 р.в.</t>
  </si>
  <si>
    <t>Mitsubishi; Grandis; Sport MT (NAOW); 2,4; 2008 р.в.</t>
  </si>
  <si>
    <t>DAEWOO; Т13110; 1300; 2007</t>
  </si>
  <si>
    <t>Chevrolet; Aveo; SE 5 MT (T250); 1,6; 2007 р.в.</t>
  </si>
  <si>
    <t>Daewoo; Lanos ; TF 69YP22 5 MT (KLAT); 1,5; 2008 р.в.</t>
  </si>
  <si>
    <t>Hyundai; Tucson ; AWD GLS 5 MT (JM); 2; 2008 р.в.</t>
  </si>
  <si>
    <t>ЗАЗ; НИВА; 21230 GLS; 1600; 2007 р.в.</t>
  </si>
  <si>
    <t>Mitsubishi; Lancer 10; Invite AT; 1,5; 2008 р.в.</t>
  </si>
  <si>
    <t>ВАЗ; 21124-125-51; ; 1600; 2006</t>
  </si>
  <si>
    <t>Acura; MDX; ; 3,7; 2008 р.в.</t>
  </si>
  <si>
    <t>Ford; Kuga; TDCi; 2; 2012 р.в.</t>
  </si>
  <si>
    <t>DAEWOO; NEXIA SONC; ; 1498; 2007</t>
  </si>
  <si>
    <t>Kia; Sportage; CRDi Base Plus 5 MT ; 2; 2008 р.в.</t>
  </si>
  <si>
    <t>Nissan; Teana; V6 Premium 4 AT; 2,3; 2008 р.в.</t>
  </si>
  <si>
    <t>Toyota; Camry; V6; 3,5; 2008 р.в.</t>
  </si>
  <si>
    <t>Volkswagen; Passat ; Tdi 4Motion Trendline 5 MT (3C); 2; 2006 р.в.</t>
  </si>
  <si>
    <t>FAW; CA1041K26L2R5; ; 3168; 2006</t>
  </si>
  <si>
    <t>MERCEDES-BENZ; S 450; ; 4664; 2007</t>
  </si>
  <si>
    <t>Mitsubishi; Lancer 9; Comfort MT (CS0); 1,6; 2007 р.в</t>
  </si>
  <si>
    <t>Subaru; Forester; XT Turbo VR MT (SG); 2,5; 2008 р.в.</t>
  </si>
  <si>
    <t>ЗАЗ ДЕУ ; Т13110; ; 1300; 2004</t>
  </si>
  <si>
    <t>DAEWOO; Sens; ; 1300; 2005</t>
  </si>
  <si>
    <t>Renault; Clio Symbol; 16V Dynamique 5 MT (b); 1,4; 2008 р.в.</t>
  </si>
  <si>
    <t>Спец техника; "Трактор гус.";  Т-130</t>
  </si>
  <si>
    <t>PEUGEOT; 307; ; 1587; 2006</t>
  </si>
  <si>
    <t>Toyota; Corolla; Liftback Terra 5 dr Terra 4 AT (E12); 1,6; 2012 р.в.</t>
  </si>
  <si>
    <t>Renault; Duster; Duster; 1600; 2012 р.в.</t>
  </si>
  <si>
    <t>Subaru; Forester; X VQ MT (SG); 2; 2007 р.в.</t>
  </si>
  <si>
    <t>Mitsubishi; Pajero; V6 5 dr Instyle AT ; 3; 2008 р.в.</t>
  </si>
  <si>
    <t>Toyota; Sequoia; V8 ; 5,7; 2008 р.в.</t>
  </si>
  <si>
    <t>Chevrolet; Lacetti; 16V  (Daewoo Nubira III); 1,6; 2007 р.в.</t>
  </si>
  <si>
    <t>ВАЗ; 21070; ; 1500; 2004</t>
  </si>
  <si>
    <t>SKODA; OCTAVIA A5AMBIENTE; ; 1598; 2007</t>
  </si>
  <si>
    <t>Volkswagen; Jetta; Fsi Trendline 5 MT (1k2/1km); 1,6; 2008 р.в.</t>
  </si>
  <si>
    <t>Nissan; X-Trail; LE M-KDA- CVT (T31); 2; 2008 р.в</t>
  </si>
  <si>
    <t>MAN; 24.464; 2000</t>
  </si>
  <si>
    <t>MAN; 26.464; 2000</t>
  </si>
  <si>
    <t>Daewoo; Lanos ; 16V (KLAT); 1,6; 2008 р.в.</t>
  </si>
  <si>
    <t>DAEWOO LANOS; D4XS556; ; 1600; 2003</t>
  </si>
  <si>
    <t>RENAULT; LAGUNA; 1783; 2003</t>
  </si>
  <si>
    <t>Hyundai; Getz; 5dr GL 5 MT (TB); 1,4; 2008 р.в.</t>
  </si>
  <si>
    <t>TOYOTA; PRADO;3956; 2006</t>
  </si>
  <si>
    <t>Dodge; Nitro; CRD SXT 5 AT (KJ); 2,8; 2008 р.в.</t>
  </si>
  <si>
    <t>Легковий автомобіль; Jaguar; X-TYRE;2006 р.в</t>
  </si>
  <si>
    <t>Hyundai; Tucson ; CRDi 4WD GLS 5 MT (JM); 2; 2012 р.в.</t>
  </si>
  <si>
    <t>Volkswagen; Passat ; CC Tsi (3c); 1,8; 2008 р.в.</t>
  </si>
  <si>
    <t>Hyundai; Matrix;  (FC); 1,6; 2007 р.в.</t>
  </si>
  <si>
    <t>ISUZU; NQR 71 P; ; 4570; 2005</t>
  </si>
  <si>
    <t>ГАЗ; 32213 СПГ; ; 2890; 2002</t>
  </si>
  <si>
    <t>Opel; Astra H; Turbo 5 dr Classic 5 AT; 1,6; 2008 р.в.</t>
  </si>
  <si>
    <t>MITSUBISHI; Grandis; ; 2378; 2008</t>
  </si>
  <si>
    <t>Kia; Ceed; Crdi SW (ED); 2; 2012 р.в.</t>
  </si>
  <si>
    <t>Daewoo; Lanos ; TF 69YP22 5 MT (KLAT); 1,5; 2012 р.в.</t>
  </si>
  <si>
    <t>Dacia; Logan; Base 5 MT; 1,4; 2008 р.в.</t>
  </si>
  <si>
    <t>MITSUBISHI Pajero;  универсал; 2008 г</t>
  </si>
  <si>
    <t>KIA CERATO, 2008 року випуску</t>
  </si>
  <si>
    <t>Kia; Ceed; CVVT SW (ED); 1,4; 2008 р.в.</t>
  </si>
  <si>
    <t>Daewoo; Lanos ; TF 69YP22 5 MT (KLAT); 1,5; 2007 р.в.</t>
  </si>
  <si>
    <t>Mazda; CX-7; Стандартна; 2,3; 2008 р.в.</t>
  </si>
  <si>
    <t>DAEWOO; LANOS TF 69Y; ; 1498; 2007</t>
  </si>
  <si>
    <t>Kia; Megantis ; CRDi Mid 4 AT; 2; 2008 р.в.</t>
  </si>
  <si>
    <t>Daewoo; Lanos ; Sens 1.4i (KLAT); 1,4; 2007 р.в.</t>
  </si>
  <si>
    <t>Toyota; Camry; Comfort 5 AT; 2,4; 2008 р.в.</t>
  </si>
  <si>
    <t>ВАЗ; 21703; ; 1596; 2007</t>
  </si>
  <si>
    <t>CHEVROLET; Lacetti NF; ; 1.8; 2006</t>
  </si>
  <si>
    <t>Kia; Carens; 16V Mid 4 AT  (FC); 2; 2008 р.в.</t>
  </si>
  <si>
    <t>Hyundai; Matrix;  (FC); 1,8; 2008 р.в.</t>
  </si>
  <si>
    <t>Honda; Civic; i-VTEC 5dr Executive 5 AT (FK); 1,8; 2007 р.в.</t>
  </si>
  <si>
    <t>Mitsubishi; Lancer 9; Comfort AT (CS0); 1,6; 2008 р.в.</t>
  </si>
  <si>
    <t>Lexus; GX 470; 5 AT; 4,7; 2008 р.в.</t>
  </si>
  <si>
    <t>HONDA ; CIVIK; 4D;  ; 2008 р.в.</t>
  </si>
  <si>
    <t>DADI; BDD1023SY; ; 2351; 2007</t>
  </si>
  <si>
    <t>VOLKSWAGEN; TOUAREG; ; 2967; 2007</t>
  </si>
  <si>
    <t>BMW; E87/ 118i; ; 2.0;  2008р.</t>
  </si>
  <si>
    <t>CHEVROLET; AVEO; ; 1600; 2007</t>
  </si>
  <si>
    <t>ЗАЗ; TF699Р СПГ; TF699Р СПГ; 1400; 2007 р.в.</t>
  </si>
  <si>
    <t>Dacia; Logan; Ambiance 5 MT; 1,4; 2012 р.в.</t>
  </si>
  <si>
    <t>Mitsubishi; Pajero ; V6 5 dr Ultimate AT; 3,8; 2007 р.в.</t>
  </si>
  <si>
    <t>Автобус; БАЗ; А 07914; ; 5675; 2007</t>
  </si>
  <si>
    <t>Daewoo; Nexia; 16V GL ND 19 5 MT (KLETN); 1,5; 2008 р.в.</t>
  </si>
  <si>
    <t>Dacia; Logan; MCV Mpi Ambiance 5 MT; 1,6; 2007 р.в.</t>
  </si>
  <si>
    <t>CHEVROLET; LACETTI NF 196; ; 1600; 2007</t>
  </si>
  <si>
    <t>ВАЗ; 21101; ; 1600; 2006</t>
  </si>
  <si>
    <t>Toyota; Corolla; VVT-I Terra 6 MT (300N); 1,6; 2007 р.в.</t>
  </si>
  <si>
    <t>Skoda; Superb; Turbo Classic 5 MT (3U); 1,8; 2007 р.в.</t>
  </si>
  <si>
    <t>Mitsubishi; Lancer 10; Intence CVT; 2; 2008 р.в.</t>
  </si>
  <si>
    <t>TOYOTA; PRADO; ; 3956; 2007</t>
  </si>
  <si>
    <t>Honda; Acord VIII; i-VTEC Tourer Elegance 6 MT; 2; 2008 р.в.</t>
  </si>
  <si>
    <t>DACIA; LOGAN 90L; ; 1390; 2008</t>
  </si>
  <si>
    <t>KIA; CERATO 2.0; ; 1975; 2007</t>
  </si>
  <si>
    <t>Toyota; Auris; 5dr Luna 5 MT; 1,6; 2008 р.в.</t>
  </si>
  <si>
    <t>ЗАЗ-DEAWOO; T13110 "SENS"; ; 1.5; 2006</t>
  </si>
  <si>
    <t>Mitsubishi; Lancer 9; Comfort MT (CS0); 1,6; 2008 р.в.</t>
  </si>
  <si>
    <t>Mitsubishi; Lancer 9; Intence SA3 9 MT (CS0); 2; 2008 р.в.</t>
  </si>
  <si>
    <t>HONDA; ACCORD 2.4; ; 2354; 2007</t>
  </si>
  <si>
    <t>Mitsubishi; Lancer 10; Evolution Sport MT; 2; 2008 р.в.</t>
  </si>
  <si>
    <t>CHERY; AMULET A15; ; 1597; 2007</t>
  </si>
  <si>
    <t>Subaru; Outback; NA 6 MT (BL/BP); 2,5; 2008 р.в.</t>
  </si>
  <si>
    <t>Chevrolet; Lacetti; 5dr (KLAN); 1,8; 2008 р.в.</t>
  </si>
  <si>
    <t>Mazda; CX-7; Стандартна; 2,3; 2007 р.в.</t>
  </si>
  <si>
    <t>Kia; Cerato; Mid 5 MT; 1,6; 2008 р.в.</t>
  </si>
  <si>
    <t>ГАЗ; 3302; ; 2285; 2005</t>
  </si>
  <si>
    <t>LEXUS; LS 460; ; 4608; 2007</t>
  </si>
  <si>
    <t>Peugeot; 308; Hdi 5 dr; 1,6; 2008 р.в.</t>
  </si>
  <si>
    <t>Mazda; 6; (GG); 2; 2007 р.в.</t>
  </si>
  <si>
    <t>Mitsubishi; Outlander XL; Ultimate CVT; 2,4; 2008 р.в</t>
  </si>
  <si>
    <t>DAEWOO-FSO; LANOS TF69Y; ; 1498; 2006</t>
  </si>
  <si>
    <t>Toyota; Camry; Comfort 5 AT; 2,4; 2007 р.в.</t>
  </si>
  <si>
    <t>MERCEDES-BENZ; ML 350; ; 3.5; 2008</t>
  </si>
  <si>
    <t>Ford; Fiesta ; 5 dr Comfort 4 AT (MK7); 1,4; 2007 р.в</t>
  </si>
  <si>
    <t>CHEVROLET ; LACETTI NF 196; ; 1598; 2007</t>
  </si>
  <si>
    <t>Kia; Ceed; CVVT 3dr Top 5 MT (ED); 1,6; 2008 р.в.</t>
  </si>
  <si>
    <t>Hyundai; Santa Fe; CRDi (BM); 2,2; 2007 р.в.</t>
  </si>
  <si>
    <t>Hyundai; Accent; GL 5 MT; 1,4; 2008 р.в</t>
  </si>
  <si>
    <t>Nissan; X-Trail; SE M-KDB CVT (T31); 2,5; 2008 р.в</t>
  </si>
  <si>
    <t>Nissan; X-Trail; LE M-KDA- CVT (T31); 2; 2008 р.в.</t>
  </si>
  <si>
    <t>FORD; TRANSIT; ; 2402; 2007</t>
  </si>
  <si>
    <t>DODGE; AVENGER 2.4L SXT; ; 2360; 2007</t>
  </si>
  <si>
    <t>Mitsubishi; Galant; Instyle 4 AT; 2,4; 2007 р.в.</t>
  </si>
  <si>
    <t>ЗАЗ TF699P; ; ; 1386; 2007</t>
  </si>
  <si>
    <t>ЗАЗ-DAEWOO; T1311071; ; 1299; 2006</t>
  </si>
  <si>
    <t>Hyundai; Accent; GL 5 MT; 1,4; 2008 р.в.</t>
  </si>
  <si>
    <t>Daewoo; Nexia; 16V GL ND 19 5 MT (KLETN); 1,5; 2007 р.в.</t>
  </si>
  <si>
    <t>INFINITI; FX 35; ; 3498; 2006</t>
  </si>
  <si>
    <t>Автобус; I-VAN; A07A; ; 3675; 2008</t>
  </si>
  <si>
    <t>Nissan; Teana; Elegance -A--- CVT; 2,5; 2008 р.в.</t>
  </si>
  <si>
    <t>Mitsubishi; Lancer 9; Intence SA3 9 MT (CS0); 2; 2008 р.в</t>
  </si>
  <si>
    <t>TOYOTA; CAMRY; ; 2.0; 2008</t>
  </si>
  <si>
    <t>MITSUBISHI; LANCER; ; 1299; 1998</t>
  </si>
  <si>
    <t>Chery; QQ; 5 dr Comfort 5 AT; 1,1; 2008 р.в.</t>
  </si>
  <si>
    <t>Lexus; RX 350; VVTi (XU3); 3,5; 2011 р.в.</t>
  </si>
  <si>
    <t>Honda; C-RV; Executive 5 AT; 2,4; 2008 р.в.</t>
  </si>
  <si>
    <t>ВАЗ; 21150; ; 1.3; 2006</t>
  </si>
  <si>
    <t>DAEWOO; LANOS; ; 1.5; 2004</t>
  </si>
  <si>
    <t>Mazda; 3; CD 5 dr (BK); 1,6; 2008 р.в.</t>
  </si>
  <si>
    <t>Kia; Ceed; CVVT 3dr Top 4 AT (ED); 1,6; 2012 р.в.</t>
  </si>
  <si>
    <t>Ford; S-Max; TDCI ; 2; 2007 р.в.</t>
  </si>
  <si>
    <t>Toyota; Avalon; V6; 3,5; 2008 р.в.</t>
  </si>
  <si>
    <t>PEUGEOT; PARSELX 1.8; ; 1761; 2006</t>
  </si>
  <si>
    <t>Honda; Civic; i-VTEC LS 5 AT (FK); 1,8; 2008 р.в</t>
  </si>
  <si>
    <t>Toyota; Camry; Comfort 5 AT; 2,4; 2007 р.в</t>
  </si>
  <si>
    <t>Автобус; FIAT ; Dukato; ; 2.8; 2000</t>
  </si>
  <si>
    <t>Mitsubishi; Lancer 10; Invite MT; 1,5; 2011 р.в.</t>
  </si>
  <si>
    <t>Lexus; RX 400h; (HXU3); 4; 2008 р.в</t>
  </si>
  <si>
    <t>5. Контактна інформація</t>
  </si>
  <si>
    <t>Наявність актуального телефону боржника (або його родичів)</t>
  </si>
  <si>
    <t>Дата останнього контакту з боржником</t>
  </si>
  <si>
    <t>0665352771</t>
  </si>
  <si>
    <t>0661222567</t>
  </si>
  <si>
    <t>0506210301</t>
  </si>
  <si>
    <t>0503285866</t>
  </si>
  <si>
    <t>0665402500</t>
  </si>
  <si>
    <t>0504931454</t>
  </si>
  <si>
    <t>0504573955</t>
  </si>
  <si>
    <t>0937315001</t>
  </si>
  <si>
    <t>0992223299</t>
  </si>
  <si>
    <t>0682714756</t>
  </si>
  <si>
    <t>0668880512</t>
  </si>
  <si>
    <t>0953109299</t>
  </si>
  <si>
    <t>0955023136</t>
  </si>
  <si>
    <t>0509733130</t>
  </si>
  <si>
    <t>0503733073</t>
  </si>
  <si>
    <t>0503204192</t>
  </si>
  <si>
    <t>0684528283</t>
  </si>
  <si>
    <t>0506916565</t>
  </si>
  <si>
    <t>0664382234</t>
  </si>
  <si>
    <t>0965293105</t>
  </si>
  <si>
    <t>0504706560</t>
  </si>
  <si>
    <t>0993274760</t>
  </si>
  <si>
    <t>0504768633</t>
  </si>
  <si>
    <t>0676305099</t>
  </si>
  <si>
    <t>0635601933</t>
  </si>
  <si>
    <t>0502984850</t>
  </si>
  <si>
    <t>0990571631</t>
  </si>
  <si>
    <t>0933929914</t>
  </si>
  <si>
    <t>0674755151</t>
  </si>
  <si>
    <t>0675142589</t>
  </si>
  <si>
    <t>0674000344</t>
  </si>
  <si>
    <t>0679903826</t>
  </si>
  <si>
    <t>0509316581</t>
  </si>
  <si>
    <t>0507645001</t>
  </si>
  <si>
    <t>0504748101</t>
  </si>
  <si>
    <t>0682068215</t>
  </si>
  <si>
    <t>0637977217</t>
  </si>
  <si>
    <t>0674703157</t>
  </si>
  <si>
    <t>0938384919</t>
  </si>
  <si>
    <t>0662236640</t>
  </si>
  <si>
    <t>0505164233</t>
  </si>
  <si>
    <t>0508536248</t>
  </si>
  <si>
    <t>0965055772</t>
  </si>
  <si>
    <t>0674709252</t>
  </si>
  <si>
    <t>0506179943</t>
  </si>
  <si>
    <t>0503402509</t>
  </si>
  <si>
    <t>0504739129</t>
  </si>
  <si>
    <t>0986312334</t>
  </si>
  <si>
    <t>0506861528</t>
  </si>
  <si>
    <t>0673756521</t>
  </si>
  <si>
    <t>0976873000</t>
  </si>
  <si>
    <t>0501334754</t>
  </si>
  <si>
    <t>0506997625</t>
  </si>
  <si>
    <t>0976957269</t>
  </si>
  <si>
    <t>0505128687</t>
  </si>
  <si>
    <t>0952145540</t>
  </si>
  <si>
    <t>0968720001</t>
  </si>
  <si>
    <t>0660165859</t>
  </si>
  <si>
    <t>0673800145</t>
  </si>
  <si>
    <t>0505614330</t>
  </si>
  <si>
    <t>0662340453</t>
  </si>
  <si>
    <t>0673543597</t>
  </si>
  <si>
    <t>0501826456</t>
  </si>
  <si>
    <t>0674828151</t>
  </si>
  <si>
    <t>0504713083</t>
  </si>
  <si>
    <t>0938803733</t>
  </si>
  <si>
    <t>0682788818</t>
  </si>
  <si>
    <t>0974965554</t>
  </si>
  <si>
    <t>0675148306</t>
  </si>
  <si>
    <t>0992353525</t>
  </si>
  <si>
    <t>0509519251</t>
  </si>
  <si>
    <t>0682694703</t>
  </si>
  <si>
    <t>0975842743</t>
  </si>
  <si>
    <t>0506124519</t>
  </si>
  <si>
    <t>0958581510</t>
  </si>
  <si>
    <t>0675659370</t>
  </si>
  <si>
    <t>0667598915</t>
  </si>
  <si>
    <t>0506281067</t>
  </si>
  <si>
    <t>0638041885</t>
  </si>
  <si>
    <t>0676322417</t>
  </si>
  <si>
    <t>0952912636</t>
  </si>
  <si>
    <t>0939305515</t>
  </si>
  <si>
    <t>0509553093</t>
  </si>
  <si>
    <t>0509671879</t>
  </si>
  <si>
    <t>0963330331</t>
  </si>
  <si>
    <t>0675667271</t>
  </si>
  <si>
    <t>0507492260</t>
  </si>
  <si>
    <t>0951724395</t>
  </si>
  <si>
    <t>0506552803</t>
  </si>
  <si>
    <t>0937113093</t>
  </si>
  <si>
    <t>0969349182</t>
  </si>
  <si>
    <t>0504754025</t>
  </si>
  <si>
    <t>0637558484</t>
  </si>
  <si>
    <t>0990571434</t>
  </si>
  <si>
    <t>0952425986</t>
  </si>
  <si>
    <t>0994679970</t>
  </si>
  <si>
    <t>0505294397</t>
  </si>
  <si>
    <t>0676281156</t>
  </si>
  <si>
    <t>0662976522</t>
  </si>
  <si>
    <t>0965446070</t>
  </si>
  <si>
    <t>0505011609</t>
  </si>
  <si>
    <t>0503320510</t>
  </si>
  <si>
    <t>0682130552</t>
  </si>
  <si>
    <t>0505372224</t>
  </si>
  <si>
    <t>0673321939</t>
  </si>
  <si>
    <t>0633141070</t>
  </si>
  <si>
    <t>0502840484</t>
  </si>
  <si>
    <t>0504138759</t>
  </si>
  <si>
    <t>0674895844</t>
  </si>
  <si>
    <t>0684060700</t>
  </si>
  <si>
    <t>0504737370</t>
  </si>
  <si>
    <t>0503283673</t>
  </si>
  <si>
    <t>0979809745</t>
  </si>
  <si>
    <t>0660085742</t>
  </si>
  <si>
    <t>0503727374</t>
  </si>
  <si>
    <t>0504253022</t>
  </si>
  <si>
    <t>0504217376</t>
  </si>
  <si>
    <t>0675658717</t>
  </si>
  <si>
    <t>0954231467</t>
  </si>
  <si>
    <t>0675113333</t>
  </si>
  <si>
    <t>0677973776</t>
  </si>
  <si>
    <t>0953637080</t>
  </si>
  <si>
    <t>0989787370</t>
  </si>
  <si>
    <t>0631472419</t>
  </si>
  <si>
    <t>0507390559</t>
  </si>
  <si>
    <t>0675438883</t>
  </si>
  <si>
    <t>0509311405</t>
  </si>
  <si>
    <t>0506407193</t>
  </si>
  <si>
    <t>0506906666</t>
  </si>
  <si>
    <t>0506269615</t>
  </si>
  <si>
    <t>0504762364</t>
  </si>
  <si>
    <t>0676442044</t>
  </si>
  <si>
    <t>0503418308</t>
  </si>
  <si>
    <t>0503263028</t>
  </si>
  <si>
    <t>0950576244</t>
  </si>
  <si>
    <t>0674074580</t>
  </si>
  <si>
    <t>0984471010</t>
  </si>
  <si>
    <t>0677932516</t>
  </si>
  <si>
    <t>0502061152</t>
  </si>
  <si>
    <t>0502826707</t>
  </si>
  <si>
    <t>0971072399</t>
  </si>
  <si>
    <t>0503620052</t>
  </si>
  <si>
    <t>0506244408</t>
  </si>
  <si>
    <t>0675672929</t>
  </si>
  <si>
    <t>0671627658</t>
  </si>
  <si>
    <t>0504642665</t>
  </si>
  <si>
    <t>0975007501</t>
  </si>
  <si>
    <t>0954440402</t>
  </si>
  <si>
    <t>0506199941</t>
  </si>
  <si>
    <t>0990563564</t>
  </si>
  <si>
    <t>0503021624</t>
  </si>
  <si>
    <t>0506418290</t>
  </si>
  <si>
    <t>0677491011</t>
  </si>
  <si>
    <t>0504100757</t>
  </si>
  <si>
    <t>0958683999</t>
  </si>
  <si>
    <t>0663973610</t>
  </si>
  <si>
    <t>0506198967</t>
  </si>
  <si>
    <t>0504948949</t>
  </si>
  <si>
    <t>0675145554</t>
  </si>
  <si>
    <t>0982395948</t>
  </si>
  <si>
    <t>0507379770</t>
  </si>
  <si>
    <t>504784843</t>
  </si>
  <si>
    <t>0953854824</t>
  </si>
  <si>
    <t>0506852602</t>
  </si>
  <si>
    <t>0664644557</t>
  </si>
  <si>
    <t>0990398868</t>
  </si>
  <si>
    <t>0958724675</t>
  </si>
  <si>
    <t>0682068860</t>
  </si>
  <si>
    <t>0977846338</t>
  </si>
  <si>
    <t>0506986429</t>
  </si>
  <si>
    <t>0509218375</t>
  </si>
  <si>
    <t>0503680185</t>
  </si>
  <si>
    <t>0675003132</t>
  </si>
  <si>
    <t>0503157522</t>
  </si>
  <si>
    <t>0509218363</t>
  </si>
  <si>
    <t>0672757864</t>
  </si>
  <si>
    <t>0504629138</t>
  </si>
  <si>
    <t>0500500100</t>
  </si>
  <si>
    <t>0953656726</t>
  </si>
  <si>
    <t>0508167423</t>
  </si>
  <si>
    <t>0672712824</t>
  </si>
  <si>
    <t>0674731799</t>
  </si>
  <si>
    <t>0668892443</t>
  </si>
  <si>
    <t>0974927372</t>
  </si>
  <si>
    <t>0504771964</t>
  </si>
  <si>
    <t>0990562972</t>
  </si>
  <si>
    <t>0663729312</t>
  </si>
  <si>
    <t>0678487942</t>
  </si>
  <si>
    <t>0509741829</t>
  </si>
  <si>
    <t>0681025919</t>
  </si>
  <si>
    <t>0977459757</t>
  </si>
  <si>
    <t>0997884021</t>
  </si>
  <si>
    <t>0504781685</t>
  </si>
  <si>
    <t>0673733313</t>
  </si>
  <si>
    <t>0676200007</t>
  </si>
  <si>
    <t>0962794403</t>
  </si>
  <si>
    <t>0951326069</t>
  </si>
  <si>
    <t>0506809291</t>
  </si>
  <si>
    <t>0991078056</t>
  </si>
  <si>
    <t>0967527155</t>
  </si>
  <si>
    <t>0509331597</t>
  </si>
  <si>
    <t>0504712962</t>
  </si>
  <si>
    <t>0984220061</t>
  </si>
  <si>
    <t>0502420237</t>
  </si>
  <si>
    <t>0674791766</t>
  </si>
  <si>
    <t>0673732460</t>
  </si>
  <si>
    <t>0506032369</t>
  </si>
  <si>
    <t>0673723802</t>
  </si>
  <si>
    <t>0997371119</t>
  </si>
  <si>
    <t>0994834447</t>
  </si>
  <si>
    <t>0660615934</t>
  </si>
  <si>
    <t>0503001375</t>
  </si>
  <si>
    <t>0676205795</t>
  </si>
  <si>
    <t>0676206363</t>
  </si>
  <si>
    <t>0675151550</t>
  </si>
  <si>
    <t>0508833355</t>
  </si>
  <si>
    <t>0506335218</t>
  </si>
  <si>
    <t>0978530112</t>
  </si>
  <si>
    <t>0633339070</t>
  </si>
  <si>
    <t>0675010949</t>
  </si>
  <si>
    <t>0504719489</t>
  </si>
  <si>
    <t>0504284407</t>
  </si>
  <si>
    <t>0994465267</t>
  </si>
  <si>
    <t>0505906295</t>
  </si>
  <si>
    <t>0673706000</t>
  </si>
  <si>
    <t>0686089584</t>
  </si>
  <si>
    <t>0504702499</t>
  </si>
  <si>
    <t>0672985599</t>
  </si>
  <si>
    <t>0675572771</t>
  </si>
  <si>
    <t>0503395736</t>
  </si>
  <si>
    <t>0673821986</t>
  </si>
  <si>
    <t>0952228124</t>
  </si>
  <si>
    <t>0973213907</t>
  </si>
  <si>
    <t>0958487348</t>
  </si>
  <si>
    <t>0661659114</t>
  </si>
  <si>
    <t>0509049416</t>
  </si>
  <si>
    <t>0666133703</t>
  </si>
  <si>
    <t>0676370808</t>
  </si>
  <si>
    <t>0509742719</t>
  </si>
  <si>
    <t>0669270399</t>
  </si>
  <si>
    <t>0505173094</t>
  </si>
  <si>
    <t>0950585077</t>
  </si>
  <si>
    <t>0976032018</t>
  </si>
  <si>
    <t>0502020736</t>
  </si>
  <si>
    <t>0635615075</t>
  </si>
  <si>
    <t>0962702744</t>
  </si>
  <si>
    <t>0677748219</t>
  </si>
  <si>
    <t>0995654949</t>
  </si>
  <si>
    <t>0506264990</t>
  </si>
  <si>
    <t>0502301505</t>
  </si>
  <si>
    <t>0675779450</t>
  </si>
  <si>
    <t>0668878208</t>
  </si>
  <si>
    <t>0633309333</t>
  </si>
  <si>
    <t>0503225930</t>
  </si>
  <si>
    <t>0958400504</t>
  </si>
  <si>
    <t>0661362117</t>
  </si>
  <si>
    <t>0504483801</t>
  </si>
  <si>
    <t>ТОВ «Верітас Проперті Менеджмент»</t>
  </si>
  <si>
    <t>Мораторій на відчуження предмету застави (так/ні)</t>
  </si>
  <si>
    <t>8. Інформація про заставу</t>
  </si>
  <si>
    <t>6. Претензійно-судова робота та робота з примусового стягнення заборгованості</t>
  </si>
  <si>
    <t>9. Інформація про позичальника</t>
  </si>
  <si>
    <t>Адреса реєстрації (юридична адреса)</t>
  </si>
  <si>
    <t>Адреса фактична</t>
  </si>
  <si>
    <t>Дата народження</t>
  </si>
  <si>
    <t>Місце народження</t>
  </si>
  <si>
    <t>Паспортні дані</t>
  </si>
  <si>
    <t>№ телефону за місцем прописки</t>
  </si>
  <si>
    <t>№ телефону за місцем фактичного проживання</t>
  </si>
  <si>
    <t>№ робочого телефону</t>
  </si>
  <si>
    <t>№ мобільного телефону 1</t>
  </si>
  <si>
    <t>№ мобільного телефону 2</t>
  </si>
  <si>
    <t>Місце роботи - найменування організації</t>
  </si>
  <si>
    <t>Посада</t>
  </si>
  <si>
    <t>Адреса за місцем роботи</t>
  </si>
  <si>
    <t>Рахунок для внесення коштів для погашення заборгованості</t>
  </si>
  <si>
    <t>Інформація по поручителю</t>
  </si>
  <si>
    <t>Контактна особа</t>
  </si>
  <si>
    <t>Телефон контактної особи</t>
  </si>
  <si>
    <t>Полтавська обл., м.Кременчук, вул.Хорольська, буд.136</t>
  </si>
  <si>
    <t>Донецька обл., М. ДОНЕЦЬК, вул. Абакумова, буд. 93, кв. 23</t>
  </si>
  <si>
    <t>Донецька обл., Амвросіївський р-н, М. АМВРОСІЇВКА, пр. Красний, буд. 4</t>
  </si>
  <si>
    <t>Луганська обл., М. ЛУГАНСЬК, пр-к 6-й Садовопр-дний, 2</t>
  </si>
  <si>
    <t>Луганська обл., М. ЛУГАНСЬК, кв. Солнечний, 3-а, кв.36</t>
  </si>
  <si>
    <t>Донецька обл., Кировское, Кирова, 6, кв.2</t>
  </si>
  <si>
    <t>Донецька обл., Кировское, мкр.Горняцький, 5, кв.45</t>
  </si>
  <si>
    <t>Миколаївська обл., м.Миколаїв, вул. Фалєєвська, буд.22, кв. 59</t>
  </si>
  <si>
    <t>Кіровоградська обл., м.КІРОВОГРАД, вул.Пацаєва, буд.8, корп.3кв.94</t>
  </si>
  <si>
    <t>Донецька обл., М.ДОНЕЦЬК, вул.Артема, буд.192г, кв.82</t>
  </si>
  <si>
    <t>Донецька обл., Макіївський р-н, М.МАКІЇВКА, м-н Зелений, буд.12, 0кв.112</t>
  </si>
  <si>
    <t>Миколаївська обл., Миколаїв, Фалєєвська, 12, кв.гурт.</t>
  </si>
  <si>
    <t>Миколаївська обл., Миколаїв, Архітектора Старова, 8-б, кв.126</t>
  </si>
  <si>
    <t>ДОНЕЦЬКА обл., ДОНЕЦЬК, ОВСЯННИКОВА, 5</t>
  </si>
  <si>
    <t>Хмельницька обл., Хмельницький, Курчатова, 1-к, кв.68</t>
  </si>
  <si>
    <t>Донецька обл., м. Донецьк, вул. Палладіна Академіка, 2, кв.10</t>
  </si>
  <si>
    <t>Луганська обл., Лутугинський р-н, М. ЛУТУГІНЕ, вул. Дружби, буд.20, кв.22</t>
  </si>
  <si>
    <t>Донецька обл., Макіївський р-н, М. МАКІЇВКА , вул. Клубна, буд.10/10, кв.4</t>
  </si>
  <si>
    <t>Івано-Франківська обл., м. Івано-Франківськ, вул. Гетьмана Мазепи, буд.15, відсутнікв.5</t>
  </si>
  <si>
    <t>Запорізька обл., Запорізький, Запоріжжя, Ентузіастів, 4, кв.83</t>
  </si>
  <si>
    <t>ДНІПРОПЕТРОВСЬКА обл., ДНІПРОПЕТРОВСЬКИЙ, ДНІПРОПЕТРОВСЬК, НОВОРІЧНА, 73, кв.68</t>
  </si>
  <si>
    <t>Запорізька обл., Михайлівський, с.Любимівка, Гагаріна, 5а</t>
  </si>
  <si>
    <t>Донецька обл., м. Донецьк, вул. Піонерська, буд. 131 а</t>
  </si>
  <si>
    <t>Миколаївська обл., м. МИКОЛАЇВ, вул. Передова, буд. 52-б, кв. 42</t>
  </si>
  <si>
    <t>Хмельницька обл., Старосинявський р-н, м.Стара Синява, Жукова, буд.24</t>
  </si>
  <si>
    <t>Донецька обл., М.ДОНЕЦЬК, вул.Панфилова, буд.112, кв.63</t>
  </si>
  <si>
    <t>Чернігівська обл., ЧЕРНІГІВ, Мстиславська, 127</t>
  </si>
  <si>
    <t>Луганська обл., М. ЛУГАНСЬК, кв. 50 лєт Октября, буд. 34, кв. 32</t>
  </si>
  <si>
    <t>ДНІПРОПЕТРОВСЬКА обл., БАБУШКІНСЬКИЙ, ДНІПРОПЕТРОВСЬК, ДАРВІНА, 37, кв.ПР Б</t>
  </si>
  <si>
    <t>Миколаївська обл., Центральний , Миколаїв, Суворова, 17</t>
  </si>
  <si>
    <t>Миколаївська обл., м. МИКОЛАЇВ, вул. Будьоного, буд. 74, кв. 1</t>
  </si>
  <si>
    <t>Луганська обл., Кремінський р-н, С. МИХАЙЛІВКА, вул. Шевченко, буд. 72а</t>
  </si>
  <si>
    <t>ДНІПРОПЕТРОВСЬКСА обл., ., ДНІПРОПЕТРОВСЬК, БОБРОВА, 4, кв.4</t>
  </si>
  <si>
    <t>ДНІПРОПЕТРОВСЬКА обл., ., ДНІПРОПЕТРОВСЬК, БОБРОВА, 4, кв.4</t>
  </si>
  <si>
    <t>Луганська обл., Свердловський р-н, м.СВЕРДЛОВСЬК, вул.Пирогова, буд.3, кв.80</t>
  </si>
  <si>
    <t>Миколаївська обл., м. Миколаїв, вул. Металургів, буд. 8, кв. 125</t>
  </si>
  <si>
    <t>м. Київ обл., м. КИЇВ, вул. Жмеринська, буд.36, кв.11</t>
  </si>
  <si>
    <t>Миколаївська обл., Жовтневий р-н, с. Лупарево, вул. Маячна, буд.53</t>
  </si>
  <si>
    <t>Запорізька обл., Запорізький, Запоріжжя, 40 років Рад. України, 45, кв.гурт</t>
  </si>
  <si>
    <t>Чернівецька обл., М. ЧЕРНІВЦІ, просп. Незалежності, буд. 90А, кв. 96</t>
  </si>
  <si>
    <t>Донецька обл., М. КУРАХОВЕ, вул. Лермонтова, буд. 4-а, кв. 51</t>
  </si>
  <si>
    <t>Хмельницька обл., Хмельницький, Хмельницький, Проскурівського Підпілля, 159, кв.2</t>
  </si>
  <si>
    <t>Дніпропетровська обл., Дніпропетровський, Підгородне, Ульянова, 89а, кв..</t>
  </si>
  <si>
    <t>Черкаська обл., М.ЧЕРКАСИ, вул. Р.Люксембург, 8, кв.45</t>
  </si>
  <si>
    <t>Закарпатська обл., м.Ужгород, Механізаторів, 9</t>
  </si>
  <si>
    <t>Луганська обл., СЄВЄРОДОНЕЦЬК, Маяковського, 25-Б, кв.30</t>
  </si>
  <si>
    <t>Чернівецька обл., М. ЧЕРНІВЦІ, вул. Учительська, буд. 36</t>
  </si>
  <si>
    <t>Донецька обл., М. ДОНЕЦЬК, вул. Рослого, буд. 70</t>
  </si>
  <si>
    <t>Миколаївська обл., ВЕСЕЛИНІВСЬКИЙ Р-Н, С. ШИРОКОЛАНІВК, кв.Театральна2</t>
  </si>
  <si>
    <t>Черкаська обл., М.ЧЕРКАСИ, бул.Шевченка, 305, кв.218</t>
  </si>
  <si>
    <t>Луганська обл., м. Стаханов, вул. Одеська, 13, кв.45</t>
  </si>
  <si>
    <t>Полтавська обл., Зіньківський р-н, м. Зіньків, вул. Леніна, 93, кв.8</t>
  </si>
  <si>
    <t>Донецька обл., ДОНЕЦЬК, Цусимська, 56, кв.30</t>
  </si>
  <si>
    <t>Луганська обл., м.Луганськ, вул.Шелгунова, буд.114, кв.6</t>
  </si>
  <si>
    <t>Дніпропетровська обл., м.Дніпропетровськ, вул.Гладкова, буд.7, кв.47</t>
  </si>
  <si>
    <t>Донецька обл., м. Макіївка, вул. Суздальська, 1, кв.19</t>
  </si>
  <si>
    <t>Дніпропетровська обл., М. ДНІПРОПЕТРОВСЬК, вул. Ген. Захарченко, буд. 6, кв. 153</t>
  </si>
  <si>
    <t>Дніпропетровська обл., Дніпродзержинський р-н, м. ДНІПРОДЗЕРЖИНСЬК, пр.Карла Маркса, буд. 26, кв. 216</t>
  </si>
  <si>
    <t>Луганська обл., М. ЛУГАНСЬК, кв. Жукова, 10, кв.28</t>
  </si>
  <si>
    <t>Луганська обл., ЛИСИЧАНСЬК, Р.Люксембург, 21</t>
  </si>
  <si>
    <t>Дніпропетровська обл., ДНІПРОПЕТРОВСЬК, Д.Нечая, 19, кв.74</t>
  </si>
  <si>
    <t>Чернівецька обл., М. ЧЕРНІВЦІ, вул. Миколайчука, буд. 3, кв. 31</t>
  </si>
  <si>
    <t>Донецька обл., Єнакієвський р-н, М. ЄНАКІЄВЕ, пр. Металургів, б. 42, кв. 53</t>
  </si>
  <si>
    <t>Хмельницька обл., СМТ. ЛЕТИЧІВ, вул. Червоноармійська, 18</t>
  </si>
  <si>
    <t>Закарпатська обл., УЖГОРОД, Минайська, 9, кв.15</t>
  </si>
  <si>
    <t>Хмельницька обл., Хмельницький р-н, М.ХМЕЛЬНИЦЬКИЙ, вул.М.Залізняка, буд.16, кв.12</t>
  </si>
  <si>
    <t>Херсонська обл., ХЕРСОН, Белінського, 20, кв.49</t>
  </si>
  <si>
    <t>Донецька обл., М.ДОНЕЦЬК, вул. Університетська, буд. 134, кв. 16</t>
  </si>
  <si>
    <t>Тернопільська обл., ТЕРНОПІЛЬ, Підгородня, 4</t>
  </si>
  <si>
    <t>Луганська обл., Свердловський р-н, м. ЧЕРВОНОПАРТИЗАНСЬК, вул. Енгельса, буд. 11, кв. 3</t>
  </si>
  <si>
    <t>Одеська обл., м. Ізмаїл, пр-кт Суворова, 13, кв.5</t>
  </si>
  <si>
    <t>Донецька обл., Макіївський р-н, м. Макіївка, м-н Сонячний, буд. 20, кв. 30</t>
  </si>
  <si>
    <t>Одеська обл., м. Одеса, вул. Польська, буд. 9/13, кв. 2-А</t>
  </si>
  <si>
    <t>Херсонська обл., Херсон, Ілліча, 72, кв.110</t>
  </si>
  <si>
    <t>Черкаська обл., М. ЧЕРКАСИ, бул. Шевченка, 403, кв. 5</t>
  </si>
  <si>
    <t>Дніпропетровська обл., М.ДНІПРОПЕТРОВСЬК, Пірогова, 9</t>
  </si>
  <si>
    <t>Донецька обл., Ясинуватський р-н, смт Очеретине, мікр. Гідробудівників, 2, кв.57</t>
  </si>
  <si>
    <t>АРК обл., м.Севастополь, вул. Адм. Макарова, буд.13, кв.18</t>
  </si>
  <si>
    <t>Миколаївська обл., С. БАШТАНКА, Ювілейна, 62-а</t>
  </si>
  <si>
    <t>Хмельницька обл., М. ХМЕЛЬНИЦЬКИЙ, вул. Чорновола, буд. 62, кв.гурт.</t>
  </si>
  <si>
    <t>Одеська обл., ОДЕСА, Марсельська, 24, кв.107</t>
  </si>
  <si>
    <t>Донецька обл., Макіївський р-н, с. Ясиновка, вул. Орджонікідзе, буд. 109</t>
  </si>
  <si>
    <t>ДНІПРОПЕТРОВСЬКА обл., БАБУШКІНСЬКИЙ, ДНІПРОПЕТРОВСЬК, Ж/М ТОПОЛЬ-2, 35, кв.144</t>
  </si>
  <si>
    <t>Миколаївська обл., Жовтневий, смт Воскресенськ, Леніна, 75</t>
  </si>
  <si>
    <t>Донецька обл., М. ГОРЛІВКА, вул. Остапенко, буд. 4, кв. 62</t>
  </si>
  <si>
    <t>Харків</t>
  </si>
  <si>
    <t>Харківська обл., Харків, Єлізарова, 25</t>
  </si>
  <si>
    <t>Дніпропетровська обл., Самарський, Дніпропетровськ, Гвая, 21</t>
  </si>
  <si>
    <t>ДНІПРОПЕТРОВСЬКА обл., КРАСНОГВАРДІЙСЬКИЙ, ДНІПРОПЕТРОВСЬК, КАБАРДІНСЬКА, 6, кв.3</t>
  </si>
  <si>
    <t>Луганська обл., ЛУГАНСЬК, 23-я линия, 13</t>
  </si>
  <si>
    <t>Миколаївська обл., м. Миколаїв, пр. Октябрський, буд. 478</t>
  </si>
  <si>
    <t>ДНІПРОПЕТРОВСЬКА обл., ТІТОВА, ДНІПРОПЕТРОВСЬК, ТІТОВА, 20, кв.3</t>
  </si>
  <si>
    <t>Івано-Франківська обл., ІВАНО-ФРАНКІВСЬК, Миколайчука, 17в, кв.36</t>
  </si>
  <si>
    <t>Миколаївська обл., с. Галицинове, вул. Центральна, буд. 2</t>
  </si>
  <si>
    <t>Дніпропетровська обл., ДНІПРОПЕТРОВСЬК, Мандриківська, 161, кв.122</t>
  </si>
  <si>
    <t>Донецька обл., М. ДОНЕЦЬК, вул. Куйбишева, буд. 181, кв. 24</t>
  </si>
  <si>
    <t>ДОНЕЦЬКА обл., ДИМИТРОВ, МОЛОДІЖНИЙ, 15, кв.20</t>
  </si>
  <si>
    <t>Луганська обл., Антрацитівський р-н, С.ЯСЕНІВСЬК, Молодіжна, 10, кв.6</t>
  </si>
  <si>
    <t>Дніпропетровська обл., ДНІПРОПЕТРОВСЬК, Новосибірська, 29</t>
  </si>
  <si>
    <t>Луганська обл., Свердловський р-н, м. ЧЕРВОНОПАРТИЗАНСЬК, вул. Київська, буд. 25, кв. 1</t>
  </si>
  <si>
    <t>Запорізька обл., Запорізький, Запоріжжя, Учнівська, 30</t>
  </si>
  <si>
    <t>Луганська обл., ЛУГАНСЬК, Волкова, 17, кв.15</t>
  </si>
  <si>
    <t>Миколаївська обл., Миколаїв, Червона, 10</t>
  </si>
  <si>
    <t>Миколаївська обл., Миколаїв, Хвойна, 1</t>
  </si>
  <si>
    <t>Луганська обл., М. АЛЧЕВСЬК, вул. Донецька, буд.45 а, кв.15</t>
  </si>
  <si>
    <t>Донецька обл., м. Макіївка, вул. Горбачова Омеляна, 32/131, кв.54</t>
  </si>
  <si>
    <t>Донецька обл., Шахтарський р-н, м. Шахтарськ, мікр. Журавлівка, 32, кв.4</t>
  </si>
  <si>
    <t>Запорізька обл., М.ЗАПОРІЖЖЯ, вул.Хортицьке шосе, б.36-а, кв.101</t>
  </si>
  <si>
    <t>Луганська обл., м. Луганськ, кв. Дзержинського, буд. 10, кв. 119</t>
  </si>
  <si>
    <t>Полтавська обл., М. ПОЛТАВА, вул. Леніна, буд. 122, кв. 109</t>
  </si>
  <si>
    <t>Миколаївська обл., м. Миколаїв, вул. Арх. Старова, буд. 4-в, кв.7</t>
  </si>
  <si>
    <t>Донецька обл., М.ДОНЕЦЬК, вул.Письменників, буд.13</t>
  </si>
  <si>
    <t>М. КИЇВ, вул. М. Боровиченко, буд. 35, кв. 1</t>
  </si>
  <si>
    <t>Хмельницька обл., Хмельницький, Хмельницький, Водопровідна, 57, кв.58</t>
  </si>
  <si>
    <t>Івано-Франківська обл., м. ЯРЕМЧА, вул. Свободи, буд. 210, кв. 53</t>
  </si>
  <si>
    <t>Волинська обл., Луцьк, Шота Руставелі, 13, кв.10</t>
  </si>
  <si>
    <t>Закарпатська обл., Ужгородський р-н, с.Сторожниця, вул.Перемоги, б.38</t>
  </si>
  <si>
    <t>АРК обл., Джанкойський р-н, С.ВІЛЬНЕ, Піонерська, 8</t>
  </si>
  <si>
    <t>Черкаська обл., М. ЧЕРКАСИ, вул. Сумгаїтська, б.30, кв.157</t>
  </si>
  <si>
    <t>Одеська обл., Березівський р-н, с. Ряснополь, вул. Фрунзе, буд. 47</t>
  </si>
  <si>
    <t>ДНІПРОПЕТРОВСЬКА обл., ІНДУСТРІАЛЬНИЙ, ДНІПРОПЕТРОВСЬК, ЯНТАРНА, 73 КОРП.6, кв.39</t>
  </si>
  <si>
    <t>Донецька обл., Макіївський р-н, М. МАКІЇВКА, тер. МакНІІ, б. 18, кв. 1</t>
  </si>
  <si>
    <t>Донецька обл., м. Донецьк, вул. Артема, буд. 197в, кв. 45</t>
  </si>
  <si>
    <t>Миколаївська обл., Миколаїв, Китобоїв, 7, кв.41</t>
  </si>
  <si>
    <t>Луганська обл., Краснодонський р-н, М. СУХОДОЛЬСЬК, вул. Станіславського, буд. 16а, кв. 3</t>
  </si>
  <si>
    <t>Закарпатська обл., УЖГОРОД, Капітульна, 28, кв.6</t>
  </si>
  <si>
    <t>Луганська обл., Антрацитівський р-н, м. АНТРАЦИТ, вул. Калініна, 11, кв.45</t>
  </si>
  <si>
    <t>Дніпропетровська обл., ДНІПРОПЕТРОВСЬК, пров.Л.Мокієвської, 20, кв.21</t>
  </si>
  <si>
    <t>Дніпропетровська обл., М.ДНІПРОПЕТРОВСЬК, вул.Чернишевського, 11-а, кв.18</t>
  </si>
  <si>
    <t>Полтавська обл., _, с. Березівка, Пушкіна, 24</t>
  </si>
  <si>
    <t>Миколаївська обл., Ленінський, Миколаїв, пр.Миру, 19, кв.77</t>
  </si>
  <si>
    <t>Дніпропетровська обл., ДНІПРОПЕТРОВСЬК, Гагаріна, 125, кв.53</t>
  </si>
  <si>
    <t>Луганська обл., м. Луганськ, кв. Шевченко, буд. 35, кв. 2</t>
  </si>
  <si>
    <t>Хмельницька обл., Хмельницький, Хмельницький, Курчатова, 63/2, кв.гурт</t>
  </si>
  <si>
    <t>Хмельницька обл., Хмельницький, Хмельницький, Шевченка, 8, кв.68</t>
  </si>
  <si>
    <t>Донецька обл., М.ДОНЕЦЬК, бул.Шевченко, буд.64, кв.36</t>
  </si>
  <si>
    <t>Хмельницька обл., Ярмолинецький, с. Москалівка</t>
  </si>
  <si>
    <t>ДНІПРОПЕТРОВСЬКА обл., КІРОВСЬКИЙ, ДНІПРОПЕТРОВСЬК, УРАЛЬСЬКА, 17, кв.114</t>
  </si>
  <si>
    <t>Луганська обл., Лутугинський р-н, С. РОЗКІШНЕ, вул. Чапаєва, буд. 12</t>
  </si>
  <si>
    <t>Миколаївська обл., С. КИР`ЯКІВКА, Новоселів, 15</t>
  </si>
  <si>
    <t>Сумська обл., м. Суми, вул. Борців Революції, 17</t>
  </si>
  <si>
    <t>Луганська обл., м. Луганськ, вул. Полюсная, буд. 40</t>
  </si>
  <si>
    <t>Луганська обл., М. СВЕРДЛОВСЬК, кв. 50 р-в Жовтню, 19, кв.30</t>
  </si>
  <si>
    <t>Донецька обл., М.ДОНЕЦЬК, вул.Дружби, 116</t>
  </si>
  <si>
    <t>Запорізька обл., Запорізький р-н, С.НИЖНЯ ХОРТИЦЯ, вул.Кооперативна, буд.3</t>
  </si>
  <si>
    <t>Луганська обл., м. Антрацит, вул. Мєндєлєєва, буд. 1, кв. 1</t>
  </si>
  <si>
    <t>Донецька обл., Макіївський р-н, М.МАКІЇВКА, вул.Панченко, буд.84/12, кв.124</t>
  </si>
  <si>
    <t>Хмельницька обл., Білогірський, смт. Білогір"я, Карла Маркса, 34а</t>
  </si>
  <si>
    <t>Донецька обл., Ленінський, Донецьк, Купріна, 52</t>
  </si>
  <si>
    <t>Донецька обл., Донецьк, Трудові Резерви, 20, кв.18</t>
  </si>
  <si>
    <t>Львівська обл., м. Львів, вул. Єрошенка, 6а, кв.1</t>
  </si>
  <si>
    <t>Чернігівська обл., Чернігівський, с. Рад.Слобода, пров. Радгоспний, 6</t>
  </si>
  <si>
    <t>Запорізька обл., Запорізький, Запоріжжя, Панельна, 8</t>
  </si>
  <si>
    <t>Донецька обл., М. ДОНЕЦЬК, вул. Владичанського, буд. 49, кв. 1</t>
  </si>
  <si>
    <t>Запорізька обл., Запорізький, Запоріжжя, Патріотична, 86, кв.67</t>
  </si>
  <si>
    <t>Запорізька обл., Запорізький, Запоріжжя, Звенигородська, 5, кв.40</t>
  </si>
  <si>
    <t>Донецька обл., м.Макіївка, вул. Цемеська, буд. 6, кв. 12</t>
  </si>
  <si>
    <t>ДНІПРОПЕТРОВСЬКА обл., ЖОВТНЕВИЙ, ДНІПРОПЕТРОВСЬК, ГЛИНКИ , 20, кв.1</t>
  </si>
  <si>
    <t>Луганська обл., М. ЛУГАНСЬК, вул. Московська, буд. 1, кв. 372</t>
  </si>
  <si>
    <t>Черкаська обл., Уманський р-н, м.Умань, вул.Вільямса, буд.53</t>
  </si>
  <si>
    <t>Хмельницька обл., М. ХМЕЛЬНИЦЬКИЙ, вул. Гагаріна, буд. 25, кв. 28</t>
  </si>
  <si>
    <t>Донецька обл., м. Донецьк, вул. Люксембург Рози, 109а, кв.9</t>
  </si>
  <si>
    <t>Кіровоградська обл., м.Кіровоград, вул.Пожарського, буд.3, кв.2</t>
  </si>
  <si>
    <t>Донецька обл., Єнакієвський р-н, М. ЄНАКІЄВЕ, вул. Вільямса, буд. 38, кв. 10</t>
  </si>
  <si>
    <t>Харківська обл., Харків, Дружби Народів, 227, кв.123</t>
  </si>
  <si>
    <t>Донецька обл., Куйбишевський, Донецьк, Кремлівський, 33, кв.57</t>
  </si>
  <si>
    <t>м. Київ обл., МІСТО КИЇВ, вулиця Теремківська, будинок 12, кв. 54</t>
  </si>
  <si>
    <t>МІСТО КИЇВ, вулиця Теремківська, будинок 12, кв. 54</t>
  </si>
  <si>
    <t>Хмельницька обл., Хмельницький, Хмельницький, Молодіжна , 5, кв.116</t>
  </si>
  <si>
    <t>Луганська обл., ЛУГАНСЬК, Мопра, 87</t>
  </si>
  <si>
    <t>Луганська обл., ЛУГАНСЬК, Оборонна, 3, кв.22</t>
  </si>
  <si>
    <t>Дніпропетровська обл., М. ДНІПРОПЕТРОВСЬК, Героїв Сталінграду, 31, кв.160</t>
  </si>
  <si>
    <t>Дніпропетровська обл., М.ДНІПРОПЕТРОВСЬК, пр-к Шевченка, буд.14, кв.5</t>
  </si>
  <si>
    <t>Херсонська обл., М. ХЕРСОН, вул. Карбишева, буд. 36, кв. 151</t>
  </si>
  <si>
    <t>Миколаївська обл., м.Миколаїв, вул. Новозаводська, буд. 2, кв. 24</t>
  </si>
  <si>
    <t>Дніпропетровська обл., М. ПІДГОРОДНЕ, вул. Фадєєва, буд. 33</t>
  </si>
  <si>
    <t>Миколаївська обл., м. Миколаїв, вул. Космонавтів, буд.142-А, кв. 21</t>
  </si>
  <si>
    <t>Луганська обл., Перевальський р-н, м.Зоринськ, кв. 40 лєт Побєди, буд. 11, кв. 42</t>
  </si>
  <si>
    <t>Херсонська обл., Херсон, Дорофєєва , 40, кв.171</t>
  </si>
  <si>
    <t>Херсонська обл., Херсон, Дорофєєва, 20а, кв.98</t>
  </si>
  <si>
    <t>Луганська обл., м. Луганськ, кв. Мірний, 13А, кв.23</t>
  </si>
  <si>
    <t>Дніпропетровська обл., м. Дніпропетровськ, вул. Робоча, буд. 65, відсутнікв. 82</t>
  </si>
  <si>
    <t>Луганська обл., Свердловський р-н, М.ЧЕРВОНОПАРТИЗАНСЬК, Піонерська, 8, кв.2</t>
  </si>
  <si>
    <t>Донецька обл., Ворошиловський, Донецьк, Набережна, 135, кв.10</t>
  </si>
  <si>
    <t>Хмельницька обл., Старокостянтинів, Орджонікідзе , 40</t>
  </si>
  <si>
    <t>Запорізька обл., М.ЗАПОРІЖЖЯ, вул.Лахтінська, буд.7 а, кв.175</t>
  </si>
  <si>
    <t>Донецька обл., М.ДОНЕЦЬК, вул.Прожекторна, буд.6, кв.32</t>
  </si>
  <si>
    <t>Донецька обл., М.ЯСИНУВАТА, вул. Дзержинського, буд. 38</t>
  </si>
  <si>
    <t>Донецька обл., М. МАКІЇВКА, кв-л Хімік, буд. 37, кв. 5</t>
  </si>
  <si>
    <t>м. Київ обл., М. КИЇВ, вул. Харківське шосе, буд. 158, кв. 241</t>
  </si>
  <si>
    <t>М. КИЇВ, вул. Харківське шосе, буд. 158, кв. 241</t>
  </si>
  <si>
    <t>Херсонська обл., м. Херсон с. Зеленівка, пров. Новий, буд. 11</t>
  </si>
  <si>
    <t>Донецька обл., Тельманівський р-н, смт. Тельманове, вул. Тельмана, буд. 13, кв. 38</t>
  </si>
  <si>
    <t>ЛЬВІВСЬКА обл., ЛЬВІВ, ЛИЧАКІВСЬКА, 119, кв.32</t>
  </si>
  <si>
    <t>м. Київ, вул. Богданівська , буд. 4, кв. 65</t>
  </si>
  <si>
    <t>Київ, вул. Богданівська , буд. 4, кв. 65</t>
  </si>
  <si>
    <t>Донецька обл., М.ДОНЕЦЬК, вул.Нижньоудинська, буд.14, кв.3</t>
  </si>
  <si>
    <t>Херсонська обл., Білозерський, с. Олександрівка, Шкільна, 38</t>
  </si>
  <si>
    <t>Херсонська обл., Херсон, Карла Маркса, 102, кв.38</t>
  </si>
  <si>
    <t>Донецька обл., М.ДОНЕЦЬК, вул. Енгельса, 112, кв.20</t>
  </si>
  <si>
    <t>Дніпропетровська обл., М.ДНІПРОПЕТРОВСЬК, Ізюмська, 126</t>
  </si>
  <si>
    <t>Черкаська обл., М.ЧЕРКАСИ, вул.Р.Люксембург, 208, кв.10</t>
  </si>
  <si>
    <t>Миколаївська обл., Лимани, Будівельників, 50</t>
  </si>
  <si>
    <t>Миколаївська обл., Лимани, Фрунзе, 148</t>
  </si>
  <si>
    <t>Миколаївська обл., Баштанський р-н, с. Новоєгорівка, вул. Поперечна, буд. 4</t>
  </si>
  <si>
    <t>Донецька обл., М.ДОНЕЦЬК, вул.Куйбишева, буд.151, кв.10</t>
  </si>
  <si>
    <t>Донецька обл., М.ДОНЕЦЬК, вул.Артема, буд.119, кв.14</t>
  </si>
  <si>
    <t>Херсонська обл., Херсон, Смольна, 132а, кв.66</t>
  </si>
  <si>
    <t>Запорізька обл., Запорізькийр-н, м. Запоріжжя, вул. 40 років Рад. України, б. 65а, кв. 80</t>
  </si>
  <si>
    <t>Луганська обл., Лутугинський р-н, с. ЛУТУГІНЕ, вул. Гагаріна, буд.12, кв.24</t>
  </si>
  <si>
    <t>Чернігівська обл., м.Чернігів, вул.Войкова, буд.8, кв.56</t>
  </si>
  <si>
    <t>Запорізька обл., Мелітопольський р-н, М.МЕЛІТОПОЛЬ, провул.Садовий, буд.9а, кв.38</t>
  </si>
  <si>
    <t>Луганська обл., М. ЛУГАНСЬК, кв. Южний, 10, кв.89</t>
  </si>
  <si>
    <t>Донецька обл., Ясинуватський р-н, С.ОЧЕРЕТИНЕ, м-н Гідростроітелів, буд. 1, кв. 55</t>
  </si>
  <si>
    <t>ДНІПРОПЕТРОВСЬКА обл., БАБУШКІНСЬКИЙ, ДНІПРОПЕТРОВСЬК, Ж/М ТОПОЛЯ-1, 15, КОРП.6, кв.15</t>
  </si>
  <si>
    <t>ДНІПРОПЕТРОВСЬКА обл., БАБУШКІНСЬКИЙ, ДНІПРОПЕТРОВСЬК, Ж/М ТОПОЛЯ-1, 15 КОРП.6, кв.15</t>
  </si>
  <si>
    <t>Донецька обл., м. Донецьк, вул. Малахова, 3, кв.2</t>
  </si>
  <si>
    <t>ДНІПРОПЕТРОВСЬКА обл., САМАРСЬКИЙ, ДНІПРОПЕТРОВСЬК, КОСМОНАВТІВ, 4, кв.92</t>
  </si>
  <si>
    <t>Донецька обл., м.Кіровське, кв-л Молодіжний, буд.21, .кв.52</t>
  </si>
  <si>
    <t>Донецька обл., м. Донецьк, вул. Яковлева, 8, кв.2</t>
  </si>
  <si>
    <t>Луганська обл., Лутугинський р-н, С. РОЗКІШНЕ, вул. Леніна, буд. 221, кв. 18</t>
  </si>
  <si>
    <t>Хмельницька обл., Красилівський, Красилів, пров.Таращанський, 2, кв.2</t>
  </si>
  <si>
    <t>Луганська обл., Краснодонський р-н, м.РОВЕНЬКИ, вул.Дружби, буд.24, кв.2</t>
  </si>
  <si>
    <t>Луганська обл., м.АЛЧЕВСЬК, вул.Липовенка, буд.10а, кв.37</t>
  </si>
  <si>
    <t>Миколаївська обл., Миколаїв, пр.Октябрьський, 303, кв.30</t>
  </si>
  <si>
    <t>Луганська обл., ЛУГАНСЬК, Спортивна, 34</t>
  </si>
  <si>
    <t>Запорізька обл., Запорізький, Запоріжжя, Ентузіастів, 5, кв.105</t>
  </si>
  <si>
    <t>Хмельницька обл., Хмельницький р-н, М.ХМЕЛЬНИЦЬКИЙ, вул.Майборського, буд.15/1, кв.52</t>
  </si>
  <si>
    <t>Донецька обл., М. Донецьк, пр. Київський, буд. 1 б, кв. 43</t>
  </si>
  <si>
    <t>Івано-Франківська обл., Косівський р-н, С. РОЗТОКИ</t>
  </si>
  <si>
    <t>Донецька обл., СЕЛИДОВЕ, Чернишевського, 14, кв.5</t>
  </si>
  <si>
    <t>Кіровоградська обл., м. Кіровоград, вул.Пацаєва, буд. 4, корп. 1кв.70</t>
  </si>
  <si>
    <t>Донецька обл., с. ГОРЬКОГО, вул. Твардовського, буд. 7</t>
  </si>
  <si>
    <t>Харківська обл., Червонозаводський, м. Харків, вул. Кривомазова, буд. 10, кв. 175</t>
  </si>
  <si>
    <t>Харківська обл., Червонозаводський, Харків, вул. Кривомазова, буд. 10, кв. 175</t>
  </si>
  <si>
    <t>Донецька обл., Калінінський, Донецьк, Шевченко, 73ё, кв.54</t>
  </si>
  <si>
    <t>Донецька обл., Калінінський, Донецьк, Шевченко, 73, кв.54</t>
  </si>
  <si>
    <t>Донецька обл., м. Волноваха, вул. Гагаріна, буд. 17, кв. 8</t>
  </si>
  <si>
    <t>Миколаївська обл., м. Миколаїв, вул. Артема, буд. 47, кв. 107</t>
  </si>
  <si>
    <t>Донецька обл., Макіївський р-н, м.Макіївка, м-н Зелений, буд.35, .кв.103</t>
  </si>
  <si>
    <t>Запоріжжя обл., Запорізький, Запоріжжя, Котляревського, 15, кв.1</t>
  </si>
  <si>
    <t>Одеська обл., м. Одеса, вул. Маловського, 10, кв.74</t>
  </si>
  <si>
    <t>Донецька обл., М. ДОНЕЦЬК, вул. Краснозірська, буд. 42, кв. 101</t>
  </si>
  <si>
    <t>м. Київ, просп. Тичини Павла, 5, кв.142</t>
  </si>
  <si>
    <t>Донецька обл., М.ДОНЕЦЬК, вул.Шекспіра, буд.3а, кв.буд.45</t>
  </si>
  <si>
    <t>Донецька обл., Костянтинівка, б. Космонавтов, 5, кв.183</t>
  </si>
  <si>
    <t>Донецька обл., Костянтинівка, Бр. Котельникових, 6, кв.16</t>
  </si>
  <si>
    <t>Донецька обл., м. Макіївка, мікр. Калінінський, 5, кв.40</t>
  </si>
  <si>
    <t>Сумська обл., СУМИ, Ковпака, 75, кв.15</t>
  </si>
  <si>
    <t>Дніпропетровська обл., М. ДНІПРОПЕТРОВСЬК, пр-к Штабний, буд. 1, кв. 45</t>
  </si>
  <si>
    <t>Харківська обл., М. ХАРКІВ, пр-т.Фрунзе, буд.55, кв.26</t>
  </si>
  <si>
    <t>Донецька обл., м. ДОНЕЦЬК, вул. Кобозєва, буд. 64 гурт.</t>
  </si>
  <si>
    <t>Дніпропетровська обл., ДНІПРОПЕТРОВСЬКА, Дніпропетровськ, Гомельська, 39, кв.10</t>
  </si>
  <si>
    <t>Миколаївська обл., М , Вознесенське</t>
  </si>
  <si>
    <t>М  , Київ, Жилянська, 59, кв.1220</t>
  </si>
  <si>
    <t>Тернопільська обл., ТЕРНОПІЛЬ, 15 Квітня, 31, кв.147</t>
  </si>
  <si>
    <t>Хмельницька обл., М. СЛАВУТА, вул. Сокола, 4-а, кв. 55</t>
  </si>
  <si>
    <t>Херсонська обл., Цюрупинський, с. Костогризове</t>
  </si>
  <si>
    <t>Дніпропетровська обл., М.ДНІПРОПЕТРОВСЬК, Кишеньова, 16, кв.1</t>
  </si>
  <si>
    <t>Донецька обл., м.Макіївка, вул. Б. Хмельницького, буд. 36, кв. 2 "а"</t>
  </si>
  <si>
    <t>Запорізька обл., Запорізький, Запоріжжя, Історична, 39, кв.гуртож</t>
  </si>
  <si>
    <t>Запорізька обл., Запорізький, Запоріжжя, Полякова, 13, кв.71</t>
  </si>
  <si>
    <t>Донецька обл., М.ДОНЕЦЬК, вул.Пінтера, буд.28а, кв.46</t>
  </si>
  <si>
    <t>Миколаївська обл., Жовтневий р-н, село Новоселівка, вул. Новоселівська, 8</t>
  </si>
  <si>
    <t>ДНІПРОПЕТРОВСЬКА обл., КРАСНОГВАРДІЙСЬКИЙ, ДНІПРОПЕТРОВСЬК, ПРОСПЕКТ КАЛІНІНА, 3, кв.3</t>
  </si>
  <si>
    <t>Закарпатська обл., УЖГОРОД, Добролюбова, 6, кв.45</t>
  </si>
  <si>
    <t>ДНІПРОПЕТРОВСЬКА обл., АНД, ДНІПРОПЕТРОВСЬК, ЯНТАРНА , 75, кв.15</t>
  </si>
  <si>
    <t>Миколаївська обл., Миколаїв, Космонавтів, 138б, кв.96</t>
  </si>
  <si>
    <t>ДНІПРОПЕТРОВСЬКА обл., ЖОВТНЕВИЙ, ДНІПРОПЕТРОВСЬК, НАБ.ПЕРЕМОГИ, 54, кв.61</t>
  </si>
  <si>
    <t>Луганська обл., Краснодонський р-н, м.КРАСНОДОН, кв.Лютікова, буд.16а, кв.44</t>
  </si>
  <si>
    <t>Київська обл.,, смт.Баришівка,, пр.Залізничний, буд.20</t>
  </si>
  <si>
    <t>Київська обл., смт. Баришівка, пр. Залізничний, буд. 20</t>
  </si>
  <si>
    <t>ДОНЕЦЬКА обл., АВДІЇВКА, 9 КВ-Л, 2, кв.75</t>
  </si>
  <si>
    <t>Тернопільська обл., Кременецький р-н, м.Почаїв, вул.Шевченка, буд.12</t>
  </si>
  <si>
    <t>Київська обл., м. Ірпінь Ворзель, вул. Квіткова, 41, кв.1</t>
  </si>
  <si>
    <t>Львівська обл., ЛЬВІВ, В.Великого, 63, кв.267</t>
  </si>
  <si>
    <t>Хмельницька обл., Хмельницький, Свободи, 14-А, кв.81</t>
  </si>
  <si>
    <t>Хмельницька обл., м. Хмельницький, вул. Зарічанська, 14/4, кв.кв 29</t>
  </si>
  <si>
    <t>Хмельницька обл., м. Хмельницький, вул. Зарічанська, 14/4, кв 29</t>
  </si>
  <si>
    <t>Донецька обл., Макіївський р-н, М. МАКІЇВКА, вул. З. Космодем`янської, б. 10 А</t>
  </si>
  <si>
    <t>Донецька обл., м. Донецьк, вул. Щетиніна, 33 а, кв.32</t>
  </si>
  <si>
    <t>Херсонська обл., ХЕРСОН, Видригана, 76, кв.32</t>
  </si>
  <si>
    <t>Донецька обл., м. ДОНЕЦЬК, вул. Р. Люксембург, б. 30 "А", кв. 50</t>
  </si>
  <si>
    <t>Миколаївська обл., Миколаїв, Космонавтів, 106, кв.13</t>
  </si>
  <si>
    <t>Донецька обл., М.ДОНЕЦЬК, вул.Кутузова, буд.3, кв.63</t>
  </si>
  <si>
    <t>Запорізька обл., М. ЗАПОРІЖЖЯ, пр. Леніна, б.149, кв.61</t>
  </si>
  <si>
    <t>Хмельницька обл., Хмельницький, Львівське шосе, 18, кв.61</t>
  </si>
  <si>
    <t>Чернівецька обл., м.Чернівці, вул. Герцена , буд. 2а</t>
  </si>
  <si>
    <t>М. КИЇВ, вул. Леніна, буд 4</t>
  </si>
  <si>
    <t>КН117455АВТОЗАВОДСЬКИЙ РВ КМУ УМВС УКРАЇНИ В ПОЛТАВСЬКІЙ О</t>
  </si>
  <si>
    <t>ВК413948КІРОВСЬКИМ РВ ДМУ ГУМВС УКРАЇНИ В ДОНЕЦЬКІЙ ОБЛАСТ</t>
  </si>
  <si>
    <t>ВА473277АМВРОСІЇВСЬКИМ РВ УМВС УКРАЇНИ В ДОНЕЦЬКІЙ ОБЛАСТІ</t>
  </si>
  <si>
    <t>ЕМ767386АРТЕМІВСЬКИМ РВ ЛМУ УМВС УКРАЇНИ В ЛУГАНСЬКІЙ ОБЛА</t>
  </si>
  <si>
    <t>ЕН038112ЖОВТНЕВИМ РВ УМВС УКРАЇНИ В ЛУГАНСЬКІЙ ОБЛАСТІ</t>
  </si>
  <si>
    <t>ВА641652Кіровським МВ УМВС України в Донецькій обл.</t>
  </si>
  <si>
    <t>ЕО767940Центральним РВ ММУ УМВС Укр. в Мик.обл.</t>
  </si>
  <si>
    <t>ЕВ187579Кіровськ ВМ Кіров. МВ УМВС України в Кіровогр.обл.</t>
  </si>
  <si>
    <t>ВВ146021ПРОЛЕТАРСКИМ РВДМУ УМВС УКРАЇНИ В ДОНЕЦЬКІЙ ОБЛАСТ</t>
  </si>
  <si>
    <t>ВК867861Гірницьким РВ Макіївського МУ ГУМВС України в Дон.</t>
  </si>
  <si>
    <t>ЕО270354Центральним РВ ММУ УМВС України в Миколаївській області</t>
  </si>
  <si>
    <t>ВЕ144323КІРОВСЬКИМ РВ ДМУ УМВС УКРАЇНИ В ДОНЕЦЬКІЙ ОБЛ</t>
  </si>
  <si>
    <t>НА128562Хмельницьким МУ УМВС України в Хмельницькій обл.</t>
  </si>
  <si>
    <t>ВС636963ПРОЛЕТАРСЬКИМ РВ ДМУ УМВС УКРАЇНИ В ДОНЕЦЬКІЙ ОБЛА</t>
  </si>
  <si>
    <t>ЕМ261557ЛУТУГІНСЬКИМ РВ МВУ УМВС УКРАЇНИВ ЛУГАНСЬКІЙ ОБЛ.</t>
  </si>
  <si>
    <t>ВЕ034395ЧЕРВОНОГВАРДІЙСЬКИМ РВ УМВС УКРАЇНИ В ДОНЕЦЬКІЙ О.</t>
  </si>
  <si>
    <t>СС256605Івано-Франківським МУВС МВС в Івано-Франківській о</t>
  </si>
  <si>
    <t>СА144977Хортицьким РВ УМВС України в Запорізькій області</t>
  </si>
  <si>
    <t>АН021080ЖОВТНЕВИМ РВ ДМУ УМВС УКРАЇНИ В ДНІПРОПЕТРОВСЬКІЙ ОБЛАСТІ</t>
  </si>
  <si>
    <t>СВ402606Михайлівським РВ УМВС України в Зап обл</t>
  </si>
  <si>
    <t>ВЕ544982ЛЕНІНСЬКИМ РВ УМВС УКРАЇНИ У МІСТІ ДОНЕЦЬКУ</t>
  </si>
  <si>
    <t>ЕР239823ЛЕНІНСЬКИМ РВ ММУ УМВС УКРАЇНИ В МИКОЛАЇВСЬКІЙ ОБЛ</t>
  </si>
  <si>
    <t>НА227278СТАРОСИНЯВСЬКИМ РВ УМВС УКРАЇНИ  В ХМЕЛ. ОБЛ.</t>
  </si>
  <si>
    <t>ВА551426БУДЬОНІВСЬКИМ РВ ДМУ УМВС УКРАЇНИ В ДОНЕЦЬКІЙ ОБЛА</t>
  </si>
  <si>
    <t>НК454067ДЕСНЯНСЬКИМ ВМ УМВС УКРАЇНИ В ЧЕРНІГІВСЬКІЙ ОБЛ.</t>
  </si>
  <si>
    <t>ЕК763916ЖОВТНЕВИМ РВ УМВС УКРАЇНИ В ЛУГАНСЬКІЙ ОБЛАСТІ</t>
  </si>
  <si>
    <t>АК106419БАБУШКІНСЬКИМ РВ ДМУ УМВС УКРАЇНИ В ДНІПРОПЕТРОВСЬКІЙ ОБЛ.</t>
  </si>
  <si>
    <t>ЕО999852Центральним РВ ММУ УМВС України в Миколаївській області</t>
  </si>
  <si>
    <t>ЕО097431ЗАВОДСЬКИМ РВ ММУ УМВС УКРАЇНИ В МИКОЛАЇВСЬКІЙ ОБЛ</t>
  </si>
  <si>
    <t>ЕК204135АЛЧЕВСЬКИМ МВ УМВС УКРАЇНИ В ЛУГАНСЬКІЙ ОБЛАСТІ</t>
  </si>
  <si>
    <t>АН692998КРАСНОГВАРДІЙСЬКИМ РВ УМВС УКРАЇНИ В ДНІПРОПЕТРОВСЬКІЙ ОБЛАСТІ</t>
  </si>
  <si>
    <t>ЕК507163СВЕРДЛОВСЬКИМ МВ УМВС УКРАЇНИ В ЛУГАНСЬКІЙ ОБЛАСТІ</t>
  </si>
  <si>
    <t>ЕО576901Корабельним РВ ММУ УМВС України в Микол.обл.</t>
  </si>
  <si>
    <t>ТТ078586СВЯТОШИНСЬКИМ РУ ГУ МВС УКРАЇНИ В МІСТІ КИЄВІ</t>
  </si>
  <si>
    <t>ЕО339944Корабельним РВ ММУ УМВС України в Микол.обл.</t>
  </si>
  <si>
    <t>СВ148990Орджонікідзевським РВ УМВС України</t>
  </si>
  <si>
    <t>КР379737ЛЕНІНСЬКИМ РВ УМВС УКРАЇНИ В ЧЕРНІВЕЦЬКІЙ ОБЛАСТІ</t>
  </si>
  <si>
    <t>ВВ626038КУРАХІВСЬКИМ МВ МАР`ЇНСЬКОГО РВ УМВС УКР.В ДОН.ОБЛ</t>
  </si>
  <si>
    <t>НВ300092Хмельницьким МВ УМВС України в Хмельницькій обл</t>
  </si>
  <si>
    <t>АН454528ДНІПРОПЕТРОВСЬКИМ ГВ УМВС УКРАЇНИ В ДНІПРОПЕТРОВСЬКІЙ ОБЛАСТІ</t>
  </si>
  <si>
    <t>НС205125ПРИДНІПРОВСЬКИМ РВ УМВС УКРАЇНИ В ЧЕРКАСЬКІЙ ОБЛ.</t>
  </si>
  <si>
    <t>ВО600667Ужгородським МВ УМВС України в Закарпатській обл.</t>
  </si>
  <si>
    <t>ЕН226480СЄВЄРОДОНЕЦЬКИМ МВУМВС УКРАЇНИ В ЛУГАНСЬКІЙ ОБЛ.</t>
  </si>
  <si>
    <t>КР460008САДГІРСЬКИМ РВ УМВС УКРАЇНИ В ЧЕРНІВЕЦЬКІЙ ОБЛАСТІ</t>
  </si>
  <si>
    <t>ВС710507ЛЕНІНСЬКИМ РВ УМВС УКРАЇНИ В МІСТІ ДОНЕЦЬКУ</t>
  </si>
  <si>
    <t>ЕО678379ВЕСЕЛИНІВСЬКИМ РВ УМВС УКРАЇНИ В МИКОЛАЇВСЬКІЙ ОБЛ</t>
  </si>
  <si>
    <t>НС517657СМІЛЯНСЬКИМ МРВ В ЧЕРКАСЬКІЙ ОБЛ</t>
  </si>
  <si>
    <t>ЕК297319Стахановським МВ УМВС України в Луганській області</t>
  </si>
  <si>
    <t>ВА678607КАЛІНІНСЬКИМ РО ДГУ УМВД УКРАЇНИ В ДОНЕЦЬКІЙ ОБЛАС</t>
  </si>
  <si>
    <t>ЕН831731Артемівським РВ ЛМУ УМВС України в Луганській обл.</t>
  </si>
  <si>
    <t>АН343347Бабушкінським РВ ДМУУМВСУ в Дніпропетровській обл.</t>
  </si>
  <si>
    <t>ВК430859ЛЕНІНСЬКИМ РВ УМВС УКРАЇНИ У М.ДОНЕЦЬКУ</t>
  </si>
  <si>
    <t>АН358691АМУР-НИЖНЬОДНІПРОВСЬКИМ РВ ДМУ УМВС УКРАЇНИ В ДНІП</t>
  </si>
  <si>
    <t>АЕ678766Міс. в/м Дніпровського РВ Дніпродз.МУ УМВС Укр.</t>
  </si>
  <si>
    <t>ЕМ622241ЛЕНІНСЬКИМ РВ УМВС УКРАЇНИ В ЛУГАНСЬКІЙ ОБЛАСТІ</t>
  </si>
  <si>
    <t>ЕН144059ЛИСИЧНКЬКИМ РВ УМВС УКРАЇНИ В ЛУГАНСЬКІЙ ОБЛАСТІ</t>
  </si>
  <si>
    <t>АК106523БАБУШКІНСЬКИМ РВ ДМУ УМВС УКРАЇНИ В ДНІПРОПЕТРОВСЬ</t>
  </si>
  <si>
    <t>КР632454ЛЕНІНСЬКИМ РВ УМВС УКРАЇНИ В ЧЕРНІВЕЦЬКІЙ ОБЛАСТІ</t>
  </si>
  <si>
    <t>ВЕ272366ЄНАКІЄВСЬКИМ МВ УМВС УКРАЇНИ У ДОНЕЦЬКІЙ ОБЛАСТІ</t>
  </si>
  <si>
    <t>НА243552ЛЕТИЧІВСЬКИМ РВ УМВС УКРАЇНИ В ХМЕЛЬНИЦЬКІЙ ОБЛАСТ</t>
  </si>
  <si>
    <t>ВО323656УЖГОРОЛДСЬКИМ МВ  УМВС УКРАЇНИ В ЗАКАРПАТСЬКІЙ ОБЛ</t>
  </si>
  <si>
    <t>НВ658611Хмельницьким МВ УДМС України в Хмельницькій обл.</t>
  </si>
  <si>
    <t>МО170796СУВОРОВСЬКИМ РВ УМВС УКРАЇНИ В ХЕРСОНСЬКІЙ ОБЛ.</t>
  </si>
  <si>
    <t>ВС947259КИЇВСЬКИМ РВ ДМУ УМВС УКРАЇНИ В ДОНЕЦЬКІЙ ОБЛАСТІ</t>
  </si>
  <si>
    <t>МС014148ТЕРНОПІЛЬСЬКИМ МУ УМВС УКРАЇНИ В ТЕРНОПІЛЬСЬКІЙ ОБ</t>
  </si>
  <si>
    <t>ЕМ891181ЧЕРВОНОПАРТИЗАНСЬКИМ МВМ М.СВЕРДЛОВСЬКА ЛУГАНСЬКОЇ</t>
  </si>
  <si>
    <t>КЕ519108Ізмаїльським МВ УМВС України в Одеській області</t>
  </si>
  <si>
    <t>ЕН527538Гірницьким РВ Макіївського МУ УМВСУ в Донецькій об</t>
  </si>
  <si>
    <t>КЕ183862Жовтневим РВ ОМУ УМВС України в Одеській області</t>
  </si>
  <si>
    <t>МО732107Комсомольським РВ ХМУ УМВС України в Херсонській обл.</t>
  </si>
  <si>
    <t>НЕ055557СОСНІВСЬКИМ РВ УМВС УКРАЇНИ  В ЧЕРКАСЬКІЙ ОБЛ.</t>
  </si>
  <si>
    <t>АЕ843226ІНДУСТРІАЛЬНИМ РВ ДМУ УМВС УКРАЇНИ В ДНІПРОПЕТРОВС</t>
  </si>
  <si>
    <t>ВС049047ЯСИНУВАТСЬКИМ РВ УМВС УКРАЇНИ В ДОНЕЦЬКІЙ ОБЛАСТІ</t>
  </si>
  <si>
    <t>АР304783Нахімовським РВ УМВС України в м. Севастополі</t>
  </si>
  <si>
    <t>ЕО525390БАШТАНСКИМ РВ УМВС УКРАЇНИ В МИКОЛАЇВСЬКІЙ ОБЛАСТІ</t>
  </si>
  <si>
    <t>НВ189990ХМЕЛЬНИЦЬКИМ МВ УМВС УКРАЇНИ В ХМЕЛЬНИЦЬКІЙ ОБЛ.</t>
  </si>
  <si>
    <t>КЕ810303КИЇВСЬКИМ РВ УМВС УКРАЇНИ В ОДЕСЬКІЙ ОБЛАСТІ</t>
  </si>
  <si>
    <t>ВВ916943Кіровським РВ Макіївського МУ УМВС України в Дон.</t>
  </si>
  <si>
    <t>АК429994ЖОВТНЕВИМ РВ ДМУ УМВС УКРАЇНИ В ДНІПРОПЕТРОВСЬКІЙ ОБЛАСТІ</t>
  </si>
  <si>
    <t>ЕО446824Жовтневим РВ УМВС України в Миколаївській обл.</t>
  </si>
  <si>
    <t>ВК926187Ц-Міським РВ Горлівського МУ ГУМВС Укр. в Донец.об</t>
  </si>
  <si>
    <t>ММ980359Ленінським РВ ХМУ УМВС України в Харківській області</t>
  </si>
  <si>
    <t>АР157477Ленінським РВ УМВС України в дніпропетровській обл</t>
  </si>
  <si>
    <t>АК367898КРАСНОГВАРДІЙСЬКИМ РВ УМВС УКРАЇНИ В ДНІПРОПЕТРОВСЬКІЙ ОБЛ.</t>
  </si>
  <si>
    <t>ЕК166409ЖОВТНЕВИМ РВ УМВС УКРАЇНИ В ЛУГАНСЬКІЙ ОБЛАСТІ</t>
  </si>
  <si>
    <t>ЕО946430Корабельним РВ ММУ УМВС України в Микол.обл.</t>
  </si>
  <si>
    <t>АН402314КРАСНОГВАРДІЙСЬКИМ РВУМВС УКРАЇНИ В ДНІПРОПЕТРОВСЬКІЙ ОБЛАСТІ</t>
  </si>
  <si>
    <t>СС202315ІВАНО-ФРАНКІВСЬКИМ МУВС МВС В ІВАНО-ФРАНКІВСЬКІЙ О</t>
  </si>
  <si>
    <t>КЕ218673Ленінським РВ ММУ УМВС України в Миколаївській обл</t>
  </si>
  <si>
    <t>АК876421ЖОВТНЕВИМ РВДМУУМВС УКРАЇНИ В ДНІПРОПЕТРОВСЬКІЙ ОБ</t>
  </si>
  <si>
    <t>ВЕ511659КУЙБИШЕВСЬКИМ РВ ДМУ УКРАЇНИ В ДОНЕЦЬКІЙ ОБЛАСТІ</t>
  </si>
  <si>
    <t>ВА294289ДИМИТРОВСЬКИМ МВ УМВС УКРАЇНИ В ДОНЕЦЬКІЙ ОБЛ</t>
  </si>
  <si>
    <t>ЕК288174РОВЕНЬКІВСЬКИМ МВ УМВС УКРАЇНИ В ЛУГ. ОБЛ.</t>
  </si>
  <si>
    <t>АЕ879089КРАСНОГРВАРДІЙСЬКИМ РВ УМВД УКРАЇНИ В ДНІПРОПЕТРОВ</t>
  </si>
  <si>
    <t>ЕМ310283ЧЕРВНОПАРТИЗАНСЬКИМ МВМ М. СВЕРДЛОВСЬКА ЛУГАНСЬКОЇ</t>
  </si>
  <si>
    <t>СЮ015465Ленінським РВ УМВС України в Запорізькій обл</t>
  </si>
  <si>
    <t>ЕК898350ЖОВТНЕВИМ РВ УМВС В ЛУГ. ОБЛ.</t>
  </si>
  <si>
    <t>ЕР271233Центральним РВ ММУ УМВС України в Миколаївській області</t>
  </si>
  <si>
    <t>ЕК203965АЛЧЕВСЬКИМ МВ УМВС УКРАЇНИ В ЛУГАНСЬКІЙ ОБЛ.</t>
  </si>
  <si>
    <t>ВК063277Центрально-Городським РВ Макіївського МУ УМВС України в Донецькій області</t>
  </si>
  <si>
    <t>КС227354ШАХТАРСЬКИМ МВ УМВС УКРАЇНИ В ДОНЕЦЬКІЙ ОБЛАСТІ</t>
  </si>
  <si>
    <t>СВ399764ХОРТИЦЬКИМ РВ УМВС УКРАЇНИ В ЗАПОРІЗЬКІЙ ОБЛАСТІ</t>
  </si>
  <si>
    <t>ЕН154446ЖОВТНЕВИМ РВ УМВС УКРАЇНИ В ЛУГАНСЬКІЙ ОБЛАСТІ</t>
  </si>
  <si>
    <t>КО553021ЛЕНІНСЬКИМ РВ ПМУ УМВС УКРАЇНИ В ПОЛТАВСЬКІЙ ОБЛАС</t>
  </si>
  <si>
    <t>ЕР055801Центральним РВ ММУ УМВС України в Миколаївській об</t>
  </si>
  <si>
    <t>ВА242035КІРОВСЬКИМ РВ ДМУ УМВС УКРАЇНИ ВДОНЕЦЬКІЙ ОБЛАСТІ</t>
  </si>
  <si>
    <t>СО059260ПЕЧЕРСЬКИМ РУ ГУ МВС УКРАЇНИ В М. КИЄВІ</t>
  </si>
  <si>
    <t>СР513006Рівненським РВ УМВС України в Рівненській обл</t>
  </si>
  <si>
    <t>СЕ393889ЯРЕМЧАНСЬКИМ МВ УМВС В ІВАНО-ФРАНКІВСЬКІЙ ОБЛ.</t>
  </si>
  <si>
    <t>АС070500Луцьким МУ УМВС в Волинській області</t>
  </si>
  <si>
    <t>ВО200363Ужгородським РВ УМВС України в Закарпатській обл.</t>
  </si>
  <si>
    <t>ЕС442825ДЖАНКОЙСЬКИМ МРВ ГУ МВС УКРАЇНИ В КРИМУ</t>
  </si>
  <si>
    <t>НС184633СОСНІВСЬКИМ РВ УМВС УКРАЇНИ В ЧЕРКАСЬКІЙ ОБЛ</t>
  </si>
  <si>
    <t>КЕ464572Березівським РВ УМВС Укр. в Одеській обл.</t>
  </si>
  <si>
    <t>АН501738ІНДУСТРІАЛЬНИМ РВДМУУМВС УКР В ДНІПРОПЕТРОВ.ОБЛ.</t>
  </si>
  <si>
    <t>ВЕ284776ГІРНИЦЬКИМ РВ ММУ УМВС УКРАЇНИ В ДОНЕЦЬКІЙ ОБЛАСТІ</t>
  </si>
  <si>
    <t>ВВ215956Єнакіївським МВ УМВС України у Донецькій області</t>
  </si>
  <si>
    <t>ЕР246971Ленінський РВ ММУ УМВС України в Миколаївській обл.</t>
  </si>
  <si>
    <t>ЕК419727СУХОДІЛЬСЬКИМ МВ УМВС УКРАЇНИ В ЛУГАНСЬКІЙ ОБЛ.</t>
  </si>
  <si>
    <t>ВО462826УЖГОРОДСЬКИМ МВ УМВС УКРАЇНИ В ЗАКАРПАТСЬКІЙ ОБЛ.</t>
  </si>
  <si>
    <t>ЕН573792АНТРАЦИТІВСЬКИМ МВ УМВС УКРАЇНИ В ЛУГАНСЬКІЙ ОБЛАС</t>
  </si>
  <si>
    <t>АЕ023070АМУР-НИЖНЬОДНІПРОВСЬКИМ  РВ ДМУ УМВС УКРАЇНИ В ДНІ</t>
  </si>
  <si>
    <t>АЕ494919ІНДУСТРІАЛЬНИМ РВ ДМУ УМВС УКРАЇНИ В ДНІПРОПЕТРОВС</t>
  </si>
  <si>
    <t>КО851627Лубенським МРВ УМВС України в Полтавській області</t>
  </si>
  <si>
    <t>ЕР295911Новоодеським РВ УМВС України в Миколаївській обл.</t>
  </si>
  <si>
    <t>АЕ634285АПОСТОЛОВСЬКИМ РВУМВС УКРАЇНИ В ДНІПРОПЕТРОВСЬКІЙ</t>
  </si>
  <si>
    <t>ЕК141469ЛЕНІНСЬКИМ РВ УМВС УКРАЇНИ В ЛУГАНСЬКІЙ ОБЛ.</t>
  </si>
  <si>
    <t>НВ033214Хмельницьким МВ УМВС України в Хмельницькій обл.</t>
  </si>
  <si>
    <t>НВ033837Хмельницьким МВ УМВС України в Хмельницькій обл.</t>
  </si>
  <si>
    <t>ВВ751261КАЛІНІНСЬКИМ РВ ДМУ УМВД УКРАЇНИ В ДОНЕЦЬКІЙ ОБЛАС</t>
  </si>
  <si>
    <t>МЕ638898Ярмолинецьким РВ УМВС України в Хмельницькій обл.</t>
  </si>
  <si>
    <t>АЕ993298КРАСНОГВАРДІЙСЬКИМ РВ УМВС УКРАЇНИ В ДНІПРОПЕТРОВСЬКІЙ ОБЛАСТІ</t>
  </si>
  <si>
    <t>ЕМ177770ЛУТУГІНСЬКИМ РВ УМВС УКРАЇНИ В ЛУГАНСЬКІЙ ОБЛ.</t>
  </si>
  <si>
    <t>ЕР108450МИКОЛАЇВСЬКИМ РВ УМВС УКРАЇНИ В МИКОЛАЇВСЬКІЙ ОБЛ.</t>
  </si>
  <si>
    <t>МА439566Зарічним РВ СМУ УМВС України в Сумській обл</t>
  </si>
  <si>
    <t>14458399Г/К Росії Харків</t>
  </si>
  <si>
    <t>ЕН647329СВЕРДЛОВСЬКИМ МВ УМВС УКРАЇНИ В ЛУГАНСЬКІЙ ОБЛАСТІ</t>
  </si>
  <si>
    <t>ВВ886371КУЙБИШЕВСЬКИМ РВ ДМУ УКРАЇНИ В ДОНЕЦЬКІЙ ОБЛАСТІ</t>
  </si>
  <si>
    <t>СА628234КОМУНАРСЬКИМ РВ УМВС УКРАЇНИ В ЗАП ОБЛ</t>
  </si>
  <si>
    <t>ЕК797246АНТРАЦИТІВСЬКИМ МВ УМВС УКРАЇНИ В ЛУГАНСЬКІЙ ОБЛ.</t>
  </si>
  <si>
    <t>ВВ407645Центр-Міським РВ Макіївс МУ УМВС Укр в Дон обл</t>
  </si>
  <si>
    <t>НА325182Білогірським РВ УМВС України в Хмельницькій обл.</t>
  </si>
  <si>
    <t>ВК336011Ленінським РВ УМВС України у місті Донецьку</t>
  </si>
  <si>
    <t>КС700226Шевченківським РВ ЛМУ УМВС України у Львівській о.</t>
  </si>
  <si>
    <t>НМ365861Чернігівським РВ УМВС України в Чернігівській області</t>
  </si>
  <si>
    <t>СА626450Шевченківським РВ УМВС України в Запорізькій обл.</t>
  </si>
  <si>
    <t>ВК392043КАЛІНІНСЬКИМ РВ ДМУ ГУМВС УКРАЇНИ В ДОНЕЦЬКІЙ ОБЛА</t>
  </si>
  <si>
    <t>СВ866093Орджоникидзовським РО УМВД України</t>
  </si>
  <si>
    <t>СВ847395Ленінським РВ УМВС УКр. в Зап. обл.</t>
  </si>
  <si>
    <t>СВ766537ЧЕРВОНОГВАРДІЙСЬКИМ РВ МАКІЇВСЬКОГО МУУМВС УКРВДОН</t>
  </si>
  <si>
    <t>АК569084БАБУШКІНСЬКИМ РВ ДМУ УМВС УКР В ДН ОБЛ</t>
  </si>
  <si>
    <t>ЕН256364ЛЕНІНСЬКИМ РВ УМВС УКРАЇНИ В ЛУГАНСЬКІЙ ОБЛАСТІ</t>
  </si>
  <si>
    <t>НС881910ХРИСТИНІВСЬКИМ РВ УМВС УКРАЇНИ В ЧЕРКАСЬКІЙ ОБЛАСТ</t>
  </si>
  <si>
    <t>НВ592747ХМЕЛЬНИЦЬКИМ МВ УМВС УКРАЇНИ В ХМЕЛЬНИЦЬКІЙ ОБЛ.</t>
  </si>
  <si>
    <t>ВЕ497231КИЇВСЬКИМ РВ ДМУ УМВС УКРАЇНИ В ДОНЕЦЬКІЇ ОБЛ.</t>
  </si>
  <si>
    <t>ЕА799283КІРОВСЬКИМ РВ УМВС УКРАЇНИ В КІРОВОГРАДСЬКІЙ ОБЛ.</t>
  </si>
  <si>
    <t>ВС822306ЄНАКІЇВСЬКИМ МВ УМВС УКРАЇНИ У ДОНЕЦЬКІЙ ОБЛАСТІ</t>
  </si>
  <si>
    <t>МК188382Київським МВ РВ ХМУ УМВС України в Харківській обл.</t>
  </si>
  <si>
    <t>ВА250169Ворошиловським РВ УМВС України в місті Донецьку</t>
  </si>
  <si>
    <t>МЕ835878ГОЛОСІЇВСЬКИМ РУ ГУ МВС УКРАЇНИ В М. КИЄВІ</t>
  </si>
  <si>
    <t>НА956343Теофіпольським РВ УМВС України в Хмельницькій області</t>
  </si>
  <si>
    <t>ЕК678519Ленінським РВУМВС України в Луганській обл.</t>
  </si>
  <si>
    <t>ЕН559291ЛЕНІНСЬКИМ РВ ЛУГАНСЬКОГО МУ УМВС УКРАЇНИ В ЛУГАНС</t>
  </si>
  <si>
    <t>АН678470БАБУШКІНСЬКИМ РВ ДМУ УМВС УКРАЇНИ В ДНІПРОПЕТРОВСЬ</t>
  </si>
  <si>
    <t>АЕ574945ІНДУСТРІАЛЬНИМ РВ ДМУ УМВС УКРАЇНИ В ДНІПРОПЕТРОВС</t>
  </si>
  <si>
    <t>СН912984МОСКОВСЬКИМ РУГУ УКРАЇНИ В М. КИЄВІ</t>
  </si>
  <si>
    <t>ЕО559711Ленінським РВ ММУ УМВС Укр. в Мик.обл.</t>
  </si>
  <si>
    <t>АЕ927642ДНІПРОПЕТРОВСЬКИМ РВ УМВС УКРАЇНИ В ДНІПРОПЕТРОВСЬ</t>
  </si>
  <si>
    <t>ЕО784227Ленінським РВ ММУ УМВС Укр. в Мик.обл.</t>
  </si>
  <si>
    <t>ЕМ357154ПЕРЕВАЛЬСЬКИМ РВ УМВС УКРАЇНИ В ЛУГАНСЬКІЙ ОБЛАСТІ</t>
  </si>
  <si>
    <t>МО512756Комсомольським РВ УМВС України в Херсонській обл.</t>
  </si>
  <si>
    <t>ЕН362412Стахановським МВ УМВС України в Луганській області</t>
  </si>
  <si>
    <t>АЕ137221Красногвардійським РВУМВСУ в  Дніпропетровській об</t>
  </si>
  <si>
    <t>ЕК506816ЧЕРВОНОПАРТИЗАНСЬКИМ МВМ М.СВЕРДЛОВСЬКА ЛУГАНСЬКОЇ</t>
  </si>
  <si>
    <t>ВЕ231829Ворошиловським РВ УМВС України в місті Донецьку</t>
  </si>
  <si>
    <t>НА806125Старокостянтинівським  РВ УМВС України в Хмельницькій обл.</t>
  </si>
  <si>
    <t>СВ239635ХОРТИЦЬКИМ РВ УМВС УКРАЇНИ В ЗАП.ОБЛ</t>
  </si>
  <si>
    <t>ВВ534498ПРОЛЕТАРСЬКИМ РВ ДМУ УМВС УКРАЇНИ В ДОНЕЦЬКІЙ ОБЛА</t>
  </si>
  <si>
    <t>ВС394300ЯСИНУВАТСЬКИМ МВ УМВС УКРАЇНИ В ДОНЕЦЬКІЙ ОБЛАСТІ</t>
  </si>
  <si>
    <t>ВА153332СОВЄТСЬКИМ РВ МАКІЇВСЬКОГО МУ УМВС УКР В ДОН ОБЛ</t>
  </si>
  <si>
    <t>МЕ763022ДАРНИЦЬКИМ РУ ГУ МВС УКРАЇНИ В М. КИЄВІ</t>
  </si>
  <si>
    <t>МР152152ДНІПРОВСЬКИМ ВМ ХМВ УМВС УКРАЇНИ В ХЕРСОНСЬКІЙ ОБЛ</t>
  </si>
  <si>
    <t>ВВ029499ТЕЛЬМАНОВСЬКИМ РВ УМВС УКРАЇНИ В ДОНЕЦЬКІЙ ОБЛАСТІ</t>
  </si>
  <si>
    <t>КС526996ГАЛИЦЬКИМ РВ ЛМУ УМВС УКРАЇНИ У ЛЬВІВСЬКІЙ ОБЛ.</t>
  </si>
  <si>
    <t>СО136778Залізничним РУ ГУ МВС України в м. Києві</t>
  </si>
  <si>
    <t>ВВ111143КУЙБИШЕВСЬКИМ РВ ДМУ УКРАЇНИ В ДОНЕЦЬКІЙ ОБЛАСТІ</t>
  </si>
  <si>
    <t>МР204640Білозерським РВ УМВС України в Херсонській області</t>
  </si>
  <si>
    <t>ВЕ514785КУЙБИШЕВСЬКИМ РВ ДМУ УКРАЇНИ В ДОНЕЦЬКІЙ ОБЛАСТІ</t>
  </si>
  <si>
    <t>АН657449КРАСНОГВАРДІЙСЬКИМ РВ УМВС УКРАЇНИ В ДНІПРОПЕТРОВС</t>
  </si>
  <si>
    <t>НЕ444888СОСНІВСЬКИМ РВ УМВС УКРАЇНИ В ЧЕРКАСЬКІЙ ОБЛ.</t>
  </si>
  <si>
    <t>ЕО975418Жовтневий РВ УМВС України в Миколаївській обл.</t>
  </si>
  <si>
    <t>ЕО243128Баштанським РВ УМВС України в Миколаївській област</t>
  </si>
  <si>
    <t>ВВ761276КУЙБИШЕВСЬКИМ РВ ДМУ УМВС УКРАЇНИ В ДОНЕЦЬКІЙ ОБЛ</t>
  </si>
  <si>
    <t>ВВ864179КАЛІНІНСЬКИМ РВ ДМУ УМВС УКРАЇНИ В ДОНЕЦЬКІЙ ОБЛАС</t>
  </si>
  <si>
    <t>МО835765Комсомольський РВ ХМУ УМВС України в Херсонській обл.</t>
  </si>
  <si>
    <t>СА113264Орджонікідзевським РВ УМВС України в Запорізький обл.</t>
  </si>
  <si>
    <t>ЕМ831676ЛУТУГІНСЬКИМ РВ УМВС УКРАЇНИ В ЛУГАНСЬКІЙ ОБЛАСТІ</t>
  </si>
  <si>
    <t>НК570984Новозаводським ВМ УМВС України в Чернігівській обл</t>
  </si>
  <si>
    <t>КА795843СТРИЙСЬКИМ МВ УМВС УКРАЇНИ У ЛЬВІВСЬКІЙ ОБЛ.</t>
  </si>
  <si>
    <t>ЕК523141АРТЕМІВСЬКИМ РВ ЛМУ УМВС УКРАЇНИ В ЛУГАНСЬКІЙ ОБЛА</t>
  </si>
  <si>
    <t>ВВ751098ЯСИНУВАТСЬКИМ РВ УМВС УКРАЇНИ В ДОНЕЦЬКІЙ ОБЛАСТІ</t>
  </si>
  <si>
    <t>АМ129266БАБУШКІНСЬКИМ РВ ДМУ УМВС УКР. В ДНІПРОПЕТР. ОБЛ.</t>
  </si>
  <si>
    <t>ВВ071573Ленінським РВУМВС України у м.Донецьку</t>
  </si>
  <si>
    <t>АК579702САМАРСЬКИМ РВ ДМУ УМВС УКРАЇНИ В ДНІПРОПЕТРОВСЬКІЙ ОБЛАСТІ</t>
  </si>
  <si>
    <t>ВВ430100КІРОВСЬКИМ МВУМВС УКРАЇНИ В ДОНЕЦЬКІЙ ОБЛАСТІ</t>
  </si>
  <si>
    <t>ВЕ448104КІРОВСЬКИМ РВ ДМУ УМВС УКРАЇНИ В ДОНЕЦЬКІЙ ОБЛ</t>
  </si>
  <si>
    <t>ЕК286036ЛУТУГІНСЬКИМ РВ УМВС УКРАЇНИ В ЛУГАНСЬКІЙ ОБЛ.</t>
  </si>
  <si>
    <t>НА793429Красилівським РВ УМВС України в Хмельницькій обл.</t>
  </si>
  <si>
    <t>ЕМ324060РОВЕНЬКІВСЬКИМ МВ УМВС УКРАЇНИ В ЛУГАНСЬКІЙ ОБЛАСТ</t>
  </si>
  <si>
    <t>ЕН052077АЛЧЕВСЬКИМ МВ УМВС УКРАЇНИ В ЛУГАНСЬКІЙ ОБЛАСТІ</t>
  </si>
  <si>
    <t>ЕО497994Корабельним РВ ММУ УМВС України в Микола.обл.</t>
  </si>
  <si>
    <t>ЕН120447АРТЕМІВСЬКИМ РВ ЛМУ УМВС УКРАЇНИ В ЛУГАНСЬКІЙ ОБЛА</t>
  </si>
  <si>
    <t>СА694900Василівським РВУМВС Укр в Зап обл</t>
  </si>
  <si>
    <t>НВ212828ХМЕЛЬНИЦЬКИМ МВ УМВС УКРАЇНИ В ХМЕЛЬНИЦЬКІЙ ОБЛАСТ</t>
  </si>
  <si>
    <t>ВС400141КАЛІНІНСЬКИМ РВ ДМУ УМВС УКРАЇНИ В ДОНЕЦЬКІЙ ОБЛАС</t>
  </si>
  <si>
    <t>СС370718КОСІВСЬКИМ РВ УМВС УКРАЇНИ В ЧЕРНІВЕЦЬКІЙ ОБЛ.</t>
  </si>
  <si>
    <t>ВС178964СЕЛІДОВСЬКИМ МВ УМВС УКРАЇНИ У ДОНЕЦЬКІЙ ОБЛАСТІ</t>
  </si>
  <si>
    <t>ЕА847139КІРОВСЬКИМ РВ УМВС УКРАЇНИ В КІРОВ. ОБЛ.</t>
  </si>
  <si>
    <t>ВА335611ЧЕРВОНОГВАРДІЙСЬКИМ РВ МАКІЇВСЬКОГО МУ УМВС УКР.</t>
  </si>
  <si>
    <t>ММ867917Жовтневим РВ ХМУ УМВС України в Харківській області</t>
  </si>
  <si>
    <t>ВВ161623КАЛІНІНСЬКИМ РВДМУ УМВС УКРАЇНИ В ДОНЕЦЬКІЙ ОБЛАСТІ</t>
  </si>
  <si>
    <t>ВЕ336286ВОЛНОВАСЬКИМ РВ УМВС УКРАЇНИ В ДОНЕЦЬКІЙ ОБЛАСТІ</t>
  </si>
  <si>
    <t>ЕО733357Заводським РВ ММУ УМВС України в Микол.обл.</t>
  </si>
  <si>
    <t>ВВ714876Гірницьким РВ УМВС Укр в м.Макіївці Донецької обл</t>
  </si>
  <si>
    <t>СА988676Ленінським РО УМВД України в Запорізькій обл.</t>
  </si>
  <si>
    <t>КЕ418000Приморським РВ УМВС України в Одеській області</t>
  </si>
  <si>
    <t>ВВ111561КУЙБИШЕВСЬКИМ РВДМУ УМВС УКРАЇНИ В ДОНЕЦЬКІЙ ОБЛАС</t>
  </si>
  <si>
    <t>СН624207Харківським РУ ГУ МВС України в м. Києві</t>
  </si>
  <si>
    <t>ВА353750ВОРОШИЛОВСЬКИМ РВ УМВС УКРАЇНИ В МІСТІ ДОНЕЦЬКУ</t>
  </si>
  <si>
    <t>ВК348237Костянтинівським МВГУМВС України в Донецькій обл.</t>
  </si>
  <si>
    <t>ВК535848ЧервоногвардійськимРВМакіївськогоМУГУМВСУв Донобл</t>
  </si>
  <si>
    <t>МА433110ЗАРІЧНИМ РВ СМУ УМВС УКРАЇНИ В СУМСЬКІЙ ОБЛ.</t>
  </si>
  <si>
    <t>АЕ394991ЖОВТНЕВИМ РВ ДМУ УМВС УКРАЇНИ В ДНІПРОПЕТРОВСЬКІЙ</t>
  </si>
  <si>
    <t>МН849410ОРДЖОНІКІДЗЕВСЬКИМ РВ ХМУ УМВС УКРАЇНИ В ХАРКІВСЬК</t>
  </si>
  <si>
    <t>КС136745КУЙБИШЕВСЬКИМ РВ ДМУ УКРАЇНИ В ДОНЕЦЬКІЙ ОБЛАСТІ</t>
  </si>
  <si>
    <t>АН637510Красногвардійським РВ ДМУ УМВС України в Дніпропетровській області</t>
  </si>
  <si>
    <t>КК344895Центральним РВО МУ УМВС України в Одеській обл.</t>
  </si>
  <si>
    <t>МС570566ТЕРНОПІЛЬСЬКИМ МВ УМВС УКРАЇНИ В ТЕРНОПІЛЬСЬКІЙ ОБ</t>
  </si>
  <si>
    <t>НА084923СЛАВУТСЬКИМ МВ УМВС УКРАЇНИ В ХМЕЛЬНИЦЬКІЙ ОБЛ.</t>
  </si>
  <si>
    <t>МО091022Цюрупинським РВ УМВС України в Херсонській області</t>
  </si>
  <si>
    <t>АН595918ЖОВТНЕВИМ РВ ДМУ УМВС УКРАЇНИ В ДНІПРОПЕТРОВСЬКІЙ</t>
  </si>
  <si>
    <t>ВВ013572Кіровським РВ макіївського Му УМВС України в Дон.</t>
  </si>
  <si>
    <t>СА156202Шевченківським РО УМВД України</t>
  </si>
  <si>
    <t>ВА499094КІРОВСЬКИМ РВ ДМУ УМВС УКРАЇНИ В ДОНЕЦЬКІЙ ОБЛ.</t>
  </si>
  <si>
    <t>ЕО828203ЖОВТНЕВИМ РВ УМВС УКРАЇНИ В МИКОЛАЇВСЬКІЙ ОБЛАСТІ</t>
  </si>
  <si>
    <t>АН269907КРАСНОГВАРДІЙСЬКИМ РВ УМВС УКРАЇНИ В ДНІПРОПЕТРОВСЬКІЙ ОБЛАСТІ</t>
  </si>
  <si>
    <t>ВО656401УЖГОРОДСЬКИМ МВ УМВС УКРАЇНИ В ЗАКАРПАТСЬКІЙ ОБЛАС</t>
  </si>
  <si>
    <t>АМ477774АМУР-НИЖНЬОДНІПРОВСЬКИМ РВ ДМУ УМВС УКРАЇНИ В ДНІПРОПЕТРОВСЬКІЙ ОБЛАСТІ</t>
  </si>
  <si>
    <t>ЕО661861Заводський РВ ММУ УМВС України в Миколаївській обл.</t>
  </si>
  <si>
    <t>АЕ432796БАБУШКІНСЬКИЙ РВ ДМУ УМВС УКРАЇНИ В ДНІПРОПЕТРОВСЬКІЙ ОБЛ</t>
  </si>
  <si>
    <t>ЕК354206МОЛОДОГВАРДІЙСЬКИМ МВМ УМВС УКРАЇНИ В ЛУГАНСЬКІЙ О</t>
  </si>
  <si>
    <t>СМ270088Баришівським РВ ГУ МВС України в Київській обл.</t>
  </si>
  <si>
    <t>ВА169466АВДІЇВСЬКИМ МВУМВС УКРАЇНИ В ДОНЕЦЬКІЙ ОБЛАСТІ</t>
  </si>
  <si>
    <t>МС378595ТЕРНОПІЛЬСЬКИМ МУ УМВСУ В ТЕРНОПІЛЬЬСКІЙ ОБЛАСТІ</t>
  </si>
  <si>
    <t>ТТ267342Дарницьким РВ ГУДМС України в місті Києві</t>
  </si>
  <si>
    <t>КВ410692ФРАНКІВСЬКИЙ РВ ЛМУ УМВС УКРАЇНИ У ЛЬВІВСЬКІЙ ОБЛА</t>
  </si>
  <si>
    <t>НА338116Ярмолинецьким РВ УМВС України в Хмельницькій області</t>
  </si>
  <si>
    <t>НВ091380Хмельницьким МВ УМВС України в Хмельницькій обл.</t>
  </si>
  <si>
    <t>ВС577912СОВЄТСЬКИМ РВ УМВС УКРАЇНИ В М. МАКІЇВЦІ</t>
  </si>
  <si>
    <t>ВЕ967426Пролетарським РВ ДМУ УМВС України в Донецькій обл.</t>
  </si>
  <si>
    <t>МО752231СУВОРОВСЬКИМ РВ УМВС УКРАЇНИ В ХЕРСОНСЬКІЙ ОБЛ.</t>
  </si>
  <si>
    <t>ВВ734870КИЇВСЬКИМ РВ ДМУ УМВС УКРАЇНИ В ДОНЕЦЬКІЙ ОБЛ.</t>
  </si>
  <si>
    <t>ЕР155792Ленінський РВ ММУ УМВС України в Миколаївській обл.</t>
  </si>
  <si>
    <t>ЕК041403РОВЕНЬКІВСЬКИМ МВ УМВС УКРАЇНИ В ЛУГАНСЬКІЙ ОБЛАСТ</t>
  </si>
  <si>
    <t>СА702953ЖОВТНЕВИМ РВ УМВС УКРАЇНИ В ЗАПОРІЗЬКІЙ ОБЛАСТІ</t>
  </si>
  <si>
    <t>МС462394Борщівським РВ УМВС України в Тернопільській обл</t>
  </si>
  <si>
    <t>НА167645Хмельницьким МУ УМВС України в Хмельницькій област</t>
  </si>
  <si>
    <t>МЕ734088СОЛОМ`ЯНСЬКИМ РУ ГУ МВС УКРАЇНИ В М. КИЄВІ</t>
  </si>
  <si>
    <t>10. Інша інформація</t>
  </si>
  <si>
    <t>11. Інформація про торги</t>
  </si>
  <si>
    <t>Кредит виставлявся на продаж (так/ні)</t>
  </si>
  <si>
    <t>Торгувався індивідуально чи у складі портфелю (пулу)</t>
  </si>
  <si>
    <t>Кількість проведених торгів</t>
  </si>
  <si>
    <t>Дата останніх торгів</t>
  </si>
  <si>
    <t>Ціна на останніх торгах, грн</t>
  </si>
  <si>
    <t>29092000422142</t>
  </si>
  <si>
    <t>29095000423621</t>
  </si>
  <si>
    <t>29091000422585</t>
  </si>
  <si>
    <t>29092000424883</t>
  </si>
  <si>
    <t>29094000421259</t>
  </si>
  <si>
    <t>29096000091193</t>
  </si>
  <si>
    <t>ІПН: 3126415694; ФІО: Семенишин В`ячеслав Мефодійович</t>
  </si>
  <si>
    <t>29092000423613</t>
  </si>
  <si>
    <t>29098000423792</t>
  </si>
  <si>
    <t>29097000422170</t>
  </si>
  <si>
    <t>29096000422579</t>
  </si>
  <si>
    <t>ІПН: 2433517095; ФІО: Бондар В.А.</t>
  </si>
  <si>
    <t>29096000062348</t>
  </si>
  <si>
    <t>29092000091971</t>
  </si>
  <si>
    <t>29099000424875</t>
  </si>
  <si>
    <t>ІПН: 2344216915; ФІО: Банін Л.В.</t>
  </si>
  <si>
    <t>29095000424523</t>
  </si>
  <si>
    <t>29090000416224</t>
  </si>
  <si>
    <t>29095000358514</t>
  </si>
  <si>
    <t>ІПН: 3068803220; ФІО: Барчук О.Р.</t>
  </si>
  <si>
    <t>29095000089861</t>
  </si>
  <si>
    <t>29098000088773</t>
  </si>
  <si>
    <t>29092000422249</t>
  </si>
  <si>
    <t>29093000420563</t>
  </si>
  <si>
    <t>29094000396351</t>
  </si>
  <si>
    <t>29092000425202</t>
  </si>
  <si>
    <t>29097000396132</t>
  </si>
  <si>
    <t>ІПН: 2347219841; ФІО: Боднарук Л.В.</t>
  </si>
  <si>
    <t>29099000424530</t>
  </si>
  <si>
    <t>29096000079502</t>
  </si>
  <si>
    <t>29091000060691</t>
  </si>
  <si>
    <t>ІПН: 2936122192; ФІО: Сідільов Едуард Петрович; ІПН: 2636901750; ФІО: Штопенко Андрій Олександрович</t>
  </si>
  <si>
    <t>29099000424091</t>
  </si>
  <si>
    <t>29092000402429</t>
  </si>
  <si>
    <t>29094000092020</t>
  </si>
  <si>
    <t>ІПН: 3039209893; ФІО: Бридун Олександр Євгенович</t>
  </si>
  <si>
    <t>29090000421639</t>
  </si>
  <si>
    <t>29091000423829</t>
  </si>
  <si>
    <t>29094000422009</t>
  </si>
  <si>
    <t>29096000077388</t>
  </si>
  <si>
    <t>29095000423041</t>
  </si>
  <si>
    <t>29099000424693</t>
  </si>
  <si>
    <t>29099000422781</t>
  </si>
  <si>
    <t>29097000424781</t>
  </si>
  <si>
    <t>ІПН: 2655704111; ФІО: Вудмаска В.С.</t>
  </si>
  <si>
    <t>29091000416030</t>
  </si>
  <si>
    <t>ІПН: 2330314618; ФІО: Галушка С.В.</t>
  </si>
  <si>
    <t>29091000422604</t>
  </si>
  <si>
    <t>29097000422783</t>
  </si>
  <si>
    <t>ІПН: 2218412213; ФІО: Балакай І.К.</t>
  </si>
  <si>
    <t>29094000423752</t>
  </si>
  <si>
    <t>29097000396109</t>
  </si>
  <si>
    <t>ІПН: 2138916510; ФІО: Буцький</t>
  </si>
  <si>
    <t>29091000420996</t>
  </si>
  <si>
    <t>29098000430699</t>
  </si>
  <si>
    <t>ІПН: 2999520074; ФІО: Головко С.М.</t>
  </si>
  <si>
    <t>29095000429982</t>
  </si>
  <si>
    <t>ІПН: 3201423066; ФІО: Головко Аліна Ігорівна</t>
  </si>
  <si>
    <t>29098000424735</t>
  </si>
  <si>
    <t>ІПН: 2835216557; ФІО: Гончаренко Олексій анатолійович</t>
  </si>
  <si>
    <t>29099000422651</t>
  </si>
  <si>
    <t>29098000423093</t>
  </si>
  <si>
    <t>29091000422842</t>
  </si>
  <si>
    <t>29092000423099</t>
  </si>
  <si>
    <t>29092000423000</t>
  </si>
  <si>
    <t>29093000422895</t>
  </si>
  <si>
    <t>29097000421654</t>
  </si>
  <si>
    <t>29094000422935</t>
  </si>
  <si>
    <t>29095000421742</t>
  </si>
  <si>
    <t>29099000423252</t>
  </si>
  <si>
    <t>29094000420863</t>
  </si>
  <si>
    <t>29090000421747</t>
  </si>
  <si>
    <t>29096000423750</t>
  </si>
  <si>
    <t>ІПН: 3290807709; ФІО: Дойчева Н.О.</t>
  </si>
  <si>
    <t>29093000424387</t>
  </si>
  <si>
    <t>29094000421561</t>
  </si>
  <si>
    <t>29099010073788</t>
  </si>
  <si>
    <t>29095000422815</t>
  </si>
  <si>
    <t>29094000423677</t>
  </si>
  <si>
    <t>29098000424520</t>
  </si>
  <si>
    <t>ІПН: 2240413865; ФІО: Дубова В.В.</t>
  </si>
  <si>
    <t>29095000425748</t>
  </si>
  <si>
    <t>ІПН: 3118621485; ФІО: Волкова Полина Дмитріївна</t>
  </si>
  <si>
    <t>29099000422800</t>
  </si>
  <si>
    <t>29090000421800</t>
  </si>
  <si>
    <t>ІПН: 2171323713; ФІО: Цуркан</t>
  </si>
  <si>
    <t>29090000421275</t>
  </si>
  <si>
    <t>ІПН: 2552710842; ФІО: Ексаурова Л.I.</t>
  </si>
  <si>
    <t>29090000091661</t>
  </si>
  <si>
    <t>29092000424300</t>
  </si>
  <si>
    <t>29091000161664</t>
  </si>
  <si>
    <t>ІПН: 2077716766; ФІО: Плішенко О. М.; ІПН: 2897715544; ФІО: Жернова О. В.; ІПН: 1814601169; ФІО: Жернова Н. С.</t>
  </si>
  <si>
    <t>29095000082512</t>
  </si>
  <si>
    <t>29094000423901</t>
  </si>
  <si>
    <t>29093000080613</t>
  </si>
  <si>
    <t>29095000421247</t>
  </si>
  <si>
    <t>ІПН: 2591301995; ФІО: Інкін В.І.</t>
  </si>
  <si>
    <t>29096000422223</t>
  </si>
  <si>
    <t>ІПН: 2997019328; ФІО: Іванова Катерина Сергіївна</t>
  </si>
  <si>
    <t>29090000421253</t>
  </si>
  <si>
    <t>29095000402501</t>
  </si>
  <si>
    <t>29098000091191</t>
  </si>
  <si>
    <t>29092000424184</t>
  </si>
  <si>
    <t>29093000424677</t>
  </si>
  <si>
    <t>29096000402641</t>
  </si>
  <si>
    <t>29099000081768</t>
  </si>
  <si>
    <t>ІПН: 2154104324; ФІО: Рубльова Тамара Іванівна</t>
  </si>
  <si>
    <t>29091000423874</t>
  </si>
  <si>
    <t>29091000067683</t>
  </si>
  <si>
    <t>29093000424365</t>
  </si>
  <si>
    <t>29090000091649</t>
  </si>
  <si>
    <t>29091000421683</t>
  </si>
  <si>
    <t>ІПН: 2666431189; ФІО: Кищенко О.І.</t>
  </si>
  <si>
    <t>29094000421602</t>
  </si>
  <si>
    <t>ІПН: 2018312537; ФІО: Кіпко Олександр Іванович</t>
  </si>
  <si>
    <t>29094000422407</t>
  </si>
  <si>
    <t>29095000423223</t>
  </si>
  <si>
    <t>29093000421669</t>
  </si>
  <si>
    <t>29096000421893</t>
  </si>
  <si>
    <t>29099000423821</t>
  </si>
  <si>
    <t>29090000422359</t>
  </si>
  <si>
    <t>ІПН: 2034304066; ФІО: Ковальчук П.І.</t>
  </si>
  <si>
    <t>29096000425758</t>
  </si>
  <si>
    <t>ІПН: 2689403364; ФІО: Ковальчук Іванна Іванівна</t>
  </si>
  <si>
    <t>29099000423315</t>
  </si>
  <si>
    <t>29093000421391</t>
  </si>
  <si>
    <t>29098000423189</t>
  </si>
  <si>
    <t>ІПН: 2707419952; ФІО: Колєсніков М.П.</t>
  </si>
  <si>
    <t>29098000422287</t>
  </si>
  <si>
    <t>29092000072752</t>
  </si>
  <si>
    <t>ІПН: 1708800035; ФІО: Корнєв Віктор Іванович</t>
  </si>
  <si>
    <t>29098000422782</t>
  </si>
  <si>
    <t>29099000433617</t>
  </si>
  <si>
    <t>ІПН: 2514714242; ФІО: Корона Н.Е.</t>
  </si>
  <si>
    <t>29092000059430</t>
  </si>
  <si>
    <t>29091000424970</t>
  </si>
  <si>
    <t>ІПН: 2493500065; ФІО: Коршикова В.I.</t>
  </si>
  <si>
    <t>29092010422154</t>
  </si>
  <si>
    <t>29096000402674</t>
  </si>
  <si>
    <t>29098000422179</t>
  </si>
  <si>
    <t>29090000058864</t>
  </si>
  <si>
    <t>ІПН: 2570300124; ФІО: Кравчук Людмил Миколаївна</t>
  </si>
  <si>
    <t>29099000421179</t>
  </si>
  <si>
    <t>29098000423424</t>
  </si>
  <si>
    <t>29093000422044</t>
  </si>
  <si>
    <t>29093000091204</t>
  </si>
  <si>
    <t>ІПН: 2884519278; ФІО: Лендзинський Павло Володимирович</t>
  </si>
  <si>
    <t>29095000423579</t>
  </si>
  <si>
    <t>29096000399345</t>
  </si>
  <si>
    <t>ІПН: 2846801324; ФІО: ЛІПНик Юлія Леонідівна</t>
  </si>
  <si>
    <t>29092000432002</t>
  </si>
  <si>
    <t>ІПН: 2648616044; ФІО: Лиходєдова Н.М.</t>
  </si>
  <si>
    <t>29093000421443</t>
  </si>
  <si>
    <t>29099000423423</t>
  </si>
  <si>
    <t>29098000423101</t>
  </si>
  <si>
    <t>29099000398785</t>
  </si>
  <si>
    <t>29098000075991</t>
  </si>
  <si>
    <t>ІПН: 2213803151; ФІО: Лукацький Петро Миколайович</t>
  </si>
  <si>
    <t>29096000093287</t>
  </si>
  <si>
    <t>ІПН: 2483825716; ФІО: Лурсманашвілі Шавлегі Мурманович</t>
  </si>
  <si>
    <t>29098000423587</t>
  </si>
  <si>
    <t>29093000165635</t>
  </si>
  <si>
    <t>ІПН: 2157504861; ФІО: Барбаш</t>
  </si>
  <si>
    <t>29090000424108</t>
  </si>
  <si>
    <t>29092000089864</t>
  </si>
  <si>
    <t>29099000424422</t>
  </si>
  <si>
    <t>29099000075428</t>
  </si>
  <si>
    <t>ІПН: 2768209535; ФІО: Габрус Владислав Анатолійович</t>
  </si>
  <si>
    <t>29092000402946</t>
  </si>
  <si>
    <t>29098000420427</t>
  </si>
  <si>
    <t>29092000423691</t>
  </si>
  <si>
    <t>29098000424843</t>
  </si>
  <si>
    <t>29097000416636</t>
  </si>
  <si>
    <t>29095000424266</t>
  </si>
  <si>
    <t>29092000424021</t>
  </si>
  <si>
    <t>ІПН: 2963322498; ФІО: Моховиков Д.С.</t>
  </si>
  <si>
    <t>29093000175926</t>
  </si>
  <si>
    <t>ІПН: 2780901587; ФІО: Музика Олена Анатоліївна</t>
  </si>
  <si>
    <t>29095000425566</t>
  </si>
  <si>
    <t>29093000424730</t>
  </si>
  <si>
    <t>29095000424534</t>
  </si>
  <si>
    <t>ІПН: 2908709335; ФІО: Непорада Максим Юрійович</t>
  </si>
  <si>
    <t>29097000423629</t>
  </si>
  <si>
    <t>29099000424756</t>
  </si>
  <si>
    <t>ІПН: 2827917691; ФІО: Нiкiтченко О.Г.</t>
  </si>
  <si>
    <t>29095000423289</t>
  </si>
  <si>
    <t>29096000421655</t>
  </si>
  <si>
    <t>29098000425295</t>
  </si>
  <si>
    <t>29097000066774</t>
  </si>
  <si>
    <t>29095000299996</t>
  </si>
  <si>
    <t>ІПН: 2854813902; ФІО: Орєхова О.О.</t>
  </si>
  <si>
    <t>29095000421117</t>
  </si>
  <si>
    <t>29092000422562</t>
  </si>
  <si>
    <t>29097000091976</t>
  </si>
  <si>
    <t>29091000079820</t>
  </si>
  <si>
    <t xml:space="preserve"> ІПН: 2989304164; ФІО: Яковчук Тетяна Антонівна</t>
  </si>
  <si>
    <t>29093000424127</t>
  </si>
  <si>
    <t>29092000422454</t>
  </si>
  <si>
    <t>29092000421745</t>
  </si>
  <si>
    <t>29096000424566</t>
  </si>
  <si>
    <t>ІПН: 1955505656; ФІО: Паршин В.М.</t>
  </si>
  <si>
    <t>29096000423772</t>
  </si>
  <si>
    <t>ІПН: 2748208990; ФІО: Пасальський Микола Микола</t>
  </si>
  <si>
    <t>29093000422312</t>
  </si>
  <si>
    <t>ІПН: 2835818113; ФІО: Пасічніченко Роман Петрович</t>
  </si>
  <si>
    <t>29090000423251</t>
  </si>
  <si>
    <t>29091000163930</t>
  </si>
  <si>
    <t>29091000086921</t>
  </si>
  <si>
    <t>ІПН: 2645301044; ФІО: Петренко Світлана Леонідівна</t>
  </si>
  <si>
    <t>29098000423684</t>
  </si>
  <si>
    <t>ІПН: 2190900991; ФІО: Підлубний О.І.</t>
  </si>
  <si>
    <t>29092000072291</t>
  </si>
  <si>
    <t>29091000421445</t>
  </si>
  <si>
    <t>29095000423999</t>
  </si>
  <si>
    <t>ІПН: 3223518976; ФІО: Помогайбо Віктор Іванович</t>
  </si>
  <si>
    <t>29097000421364</t>
  </si>
  <si>
    <t>29092000070679</t>
  </si>
  <si>
    <t>29091000422262</t>
  </si>
  <si>
    <t>29094000422850</t>
  </si>
  <si>
    <t>29092000422368</t>
  </si>
  <si>
    <t>29090000062010</t>
  </si>
  <si>
    <t>29096000078279</t>
  </si>
  <si>
    <t>29098000422113</t>
  </si>
  <si>
    <t>ІПН: 2384907873; ФІО: Радченко Сергiй Вiкторови</t>
  </si>
  <si>
    <t>29098000421738</t>
  </si>
  <si>
    <t>29096000424748</t>
  </si>
  <si>
    <t>ІПН: 2903217901; ФІО: Ропяк О. В.; ІПН: 2873111616; ФІО: Лещін О. В.</t>
  </si>
  <si>
    <t>29093000421186</t>
  </si>
  <si>
    <t>29095000422451</t>
  </si>
  <si>
    <t>29092000099069</t>
  </si>
  <si>
    <t>ІПН: 2939621963; ФІО: Рудобашта Ольга Миколаївна</t>
  </si>
  <si>
    <t>29094000423763</t>
  </si>
  <si>
    <t>29097000103541</t>
  </si>
  <si>
    <t>29097000422062</t>
  </si>
  <si>
    <t>ІПН: 2991512539; ФІО: Сабодаш I.А.</t>
  </si>
  <si>
    <t>29093000087456</t>
  </si>
  <si>
    <t>29097000423823</t>
  </si>
  <si>
    <t>29091000078939</t>
  </si>
  <si>
    <t>ІПН: 2418020238; ФІО: Оруджев Алігулу Агагюль огли</t>
  </si>
  <si>
    <t>29096000424124</t>
  </si>
  <si>
    <t>ІПН: 2165110135; ФІО: Свiстiльнiк В.М.</t>
  </si>
  <si>
    <t>29091000423841</t>
  </si>
  <si>
    <t>ІПН: 2048408633; ФІО: Селiванов В.В.</t>
  </si>
  <si>
    <t>29097000080288</t>
  </si>
  <si>
    <t>29090000421855</t>
  </si>
  <si>
    <t>29090000089877</t>
  </si>
  <si>
    <t>ІПН: 2924516499; ФІО: Бикова Наталія Сергіївна</t>
  </si>
  <si>
    <t>29098010424123</t>
  </si>
  <si>
    <t>29092000423312</t>
  </si>
  <si>
    <t>ІПН: 3087803276; ФІО: СкрІПНiков I.В.</t>
  </si>
  <si>
    <t>29097000421706</t>
  </si>
  <si>
    <t>29095000420657</t>
  </si>
  <si>
    <t>ІПН: 3020004966; ФІО: Смага</t>
  </si>
  <si>
    <t>29097000422277</t>
  </si>
  <si>
    <t>29094000088670</t>
  </si>
  <si>
    <t>ІПН: 2830200217; ФІО: Соловйов Дмитро Валентинович</t>
  </si>
  <si>
    <t>29097000424918</t>
  </si>
  <si>
    <t>ІПН: 2310312851; ФІО: Cтаростенко</t>
  </si>
  <si>
    <t>29094000421282</t>
  </si>
  <si>
    <t>29096000424373</t>
  </si>
  <si>
    <t>29098000421448</t>
  </si>
  <si>
    <t>29094000424319</t>
  </si>
  <si>
    <t>29091000422477</t>
  </si>
  <si>
    <t>ІПН: 2608500303; ФІО: Стороженко М.А.</t>
  </si>
  <si>
    <t>29092000093292</t>
  </si>
  <si>
    <t>29096000423222</t>
  </si>
  <si>
    <t>29095000415264</t>
  </si>
  <si>
    <t>29098000424906</t>
  </si>
  <si>
    <t>29093000425278</t>
  </si>
  <si>
    <t>29095000424686</t>
  </si>
  <si>
    <t>ІПН: 2482700244; ФІО: Чижик Фаіля Кастимівна</t>
  </si>
  <si>
    <t>29095000076294</t>
  </si>
  <si>
    <t>ІПН: 2562126595; ФІО: Кубатов Вадим Євгенович</t>
  </si>
  <si>
    <t>29097000163581</t>
  </si>
  <si>
    <t>ІПН: 2066502387; ФІО: Мельничук Ольга Анатоліївна</t>
  </si>
  <si>
    <t>29091000421768</t>
  </si>
  <si>
    <t>29096000073326</t>
  </si>
  <si>
    <t>29092000423754</t>
  </si>
  <si>
    <t>29093000422538</t>
  </si>
  <si>
    <t>ІПН: 2514513416; ФІО: Волков Олег Вікторович</t>
  </si>
  <si>
    <t>29098000084045</t>
  </si>
  <si>
    <t>29094000424308</t>
  </si>
  <si>
    <t>ІПН: 2637611922; ФІО: Тютюнова Ольга Валеріївна</t>
  </si>
  <si>
    <t>29098000420784</t>
  </si>
  <si>
    <t>29090000091003</t>
  </si>
  <si>
    <t>29090000425390</t>
  </si>
  <si>
    <t>29091000089489</t>
  </si>
  <si>
    <t>ІПН: 2358417698; ФІО: Ходус Євген Володимирович</t>
  </si>
  <si>
    <t>29097000062648</t>
  </si>
  <si>
    <t>29092000106219</t>
  </si>
  <si>
    <t>29099000424615</t>
  </si>
  <si>
    <t>29096000064799</t>
  </si>
  <si>
    <t>29090000425141</t>
  </si>
  <si>
    <t>ІПН: 2479706899; ФІО: Чорний Ю.I.</t>
  </si>
  <si>
    <t>29092000408553</t>
  </si>
  <si>
    <t>ІПН: 2363916014; ФІО: Чудовський Ігор Вячеславович</t>
  </si>
  <si>
    <t>29091000424817</t>
  </si>
  <si>
    <t>29096000101339</t>
  </si>
  <si>
    <t>29091000425140</t>
  </si>
  <si>
    <t>29098000423253</t>
  </si>
  <si>
    <t>ІПН: 2922200374; ФІО: Шевцов І.В.</t>
  </si>
  <si>
    <t>29093000421465</t>
  </si>
  <si>
    <t>29096000264168</t>
  </si>
  <si>
    <t>29097000162786</t>
  </si>
  <si>
    <t>29099000423887</t>
  </si>
  <si>
    <t>29096000421848</t>
  </si>
  <si>
    <t>ІПН: 2572917203; ФІО: Шумейко Олена Анатоліївна</t>
  </si>
  <si>
    <t>29096000079814</t>
  </si>
  <si>
    <t>ІПН: 2724902943; ФІО: Николишина О. М.; ІПН: 2686721615; ФІО: Швед  В. П.; ІПН: 2812619914; ФІО: Ліснічук В.Р.</t>
  </si>
  <si>
    <t>29095000424868</t>
  </si>
  <si>
    <t>м. Севастополь</t>
  </si>
  <si>
    <t>Кіровоградська область</t>
  </si>
  <si>
    <t>Фіз. Особа</t>
  </si>
  <si>
    <t>Общий итог</t>
  </si>
  <si>
    <t xml:space="preserve">Сумма по полю Загальний залишок заборгованості (без пені), грн </t>
  </si>
  <si>
    <t>Значения</t>
  </si>
  <si>
    <t xml:space="preserve">Итог Сумма по полю Загальний залишок заборгованості (без пені), грн </t>
  </si>
  <si>
    <t>980 Итог</t>
  </si>
  <si>
    <t>840 Итог</t>
  </si>
  <si>
    <t>загальна покартальна сума</t>
  </si>
  <si>
    <t>LTV1</t>
  </si>
  <si>
    <t>LTV1 correct</t>
  </si>
  <si>
    <t>LTV2</t>
  </si>
  <si>
    <t>LTV2 correct</t>
  </si>
  <si>
    <t>курс</t>
  </si>
  <si>
    <t xml:space="preserve">Количество по полю Загальний залишок заборгованості (без пені), грн </t>
  </si>
  <si>
    <t>% тіло</t>
  </si>
  <si>
    <t>признак позовної дасності</t>
  </si>
  <si>
    <t>Количество по полю признак позовної дасності2</t>
  </si>
  <si>
    <t>Итог Количество по полю признак позовної дасності2</t>
  </si>
  <si>
    <t>забезпечення</t>
  </si>
  <si>
    <t>заг к-ть</t>
  </si>
  <si>
    <t>ост 3 роки</t>
  </si>
  <si>
    <t>&lt;50%</t>
  </si>
  <si>
    <t>&gt;=50%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</si>
</sst>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NumberFormat="1" applyFont="1" applyFill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ont="1" applyFill="1"/>
    <xf numFmtId="14" fontId="0" fillId="0" borderId="0" xfId="0" applyNumberFormat="1"/>
    <xf numFmtId="14" fontId="0" fillId="0" borderId="0" xfId="0" applyNumberFormat="1" applyFill="1"/>
    <xf numFmtId="4" fontId="0" fillId="0" borderId="0" xfId="0" applyNumberFormat="1" applyFill="1"/>
    <xf numFmtId="4" fontId="0" fillId="0" borderId="0" xfId="0" applyNumberFormat="1"/>
    <xf numFmtId="0" fontId="0" fillId="11" borderId="0" xfId="0" applyFill="1"/>
    <xf numFmtId="4" fontId="1" fillId="0" borderId="0" xfId="0" applyNumberFormat="1" applyFont="1" applyFill="1"/>
    <xf numFmtId="0" fontId="0" fillId="0" borderId="0" xfId="0" applyFill="1" applyBorder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Fill="1"/>
    <xf numFmtId="0" fontId="0" fillId="0" borderId="0" xfId="0" applyFill="1" applyAlignment="1">
      <alignment horizontal="right"/>
    </xf>
    <xf numFmtId="0" fontId="5" fillId="0" borderId="0" xfId="0" applyFont="1" applyFill="1" applyAlignment="1"/>
    <xf numFmtId="0" fontId="0" fillId="0" borderId="0" xfId="0" applyFill="1" applyAlignment="1"/>
    <xf numFmtId="4" fontId="4" fillId="0" borderId="0" xfId="0" applyNumberFormat="1" applyFont="1" applyFill="1"/>
    <xf numFmtId="4" fontId="1" fillId="5" borderId="3" xfId="0" applyNumberFormat="1" applyFont="1" applyFill="1" applyBorder="1" applyAlignment="1">
      <alignment horizontal="center" vertical="center" wrapText="1"/>
    </xf>
    <xf numFmtId="0" fontId="1" fillId="10" borderId="2" xfId="0" applyNumberFormat="1" applyFont="1" applyFill="1" applyBorder="1" applyAlignment="1">
      <alignment horizontal="center" vertical="center" wrapText="1"/>
    </xf>
    <xf numFmtId="0" fontId="1" fillId="10" borderId="3" xfId="0" applyNumberFormat="1" applyFont="1" applyFill="1" applyBorder="1" applyAlignment="1">
      <alignment horizontal="center" vertical="center" wrapText="1"/>
    </xf>
    <xf numFmtId="0" fontId="1" fillId="10" borderId="4" xfId="0" applyNumberFormat="1" applyFont="1" applyFill="1" applyBorder="1" applyAlignment="1">
      <alignment horizontal="center" vertical="center" wrapText="1"/>
    </xf>
    <xf numFmtId="0" fontId="1" fillId="8" borderId="2" xfId="0" applyNumberFormat="1" applyFont="1" applyFill="1" applyBorder="1" applyAlignment="1">
      <alignment horizontal="center" vertical="center" wrapText="1"/>
    </xf>
    <xf numFmtId="0" fontId="1" fillId="8" borderId="3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0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NumberFormat="1" applyFont="1" applyFill="1" applyBorder="1" applyAlignment="1">
      <alignment horizontal="center" vertical="center" wrapText="1"/>
    </xf>
    <xf numFmtId="0" fontId="1" fillId="9" borderId="4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4" fontId="1" fillId="5" borderId="2" xfId="0" applyNumberFormat="1" applyFont="1" applyFill="1" applyBorder="1" applyAlignment="1">
      <alignment horizontal="center" vertical="center" wrapText="1"/>
    </xf>
    <xf numFmtId="4" fontId="1" fillId="5" borderId="3" xfId="0" applyNumberFormat="1" applyFont="1" applyFill="1" applyBorder="1" applyAlignment="1">
      <alignment horizontal="center" vertical="center" wrapText="1"/>
    </xf>
    <xf numFmtId="4" fontId="1" fillId="5" borderId="4" xfId="0" applyNumberFormat="1" applyFont="1" applyFill="1" applyBorder="1" applyAlignment="1">
      <alignment horizontal="center" vertical="center" wrapText="1"/>
    </xf>
    <xf numFmtId="0" fontId="1" fillId="6" borderId="2" xfId="0" applyNumberFormat="1" applyFont="1" applyFill="1" applyBorder="1" applyAlignment="1">
      <alignment horizontal="center" vertical="center" wrapText="1"/>
    </xf>
    <xf numFmtId="0" fontId="1" fillId="6" borderId="3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4" xfId="0" applyNumberFormat="1" applyFont="1" applyFill="1" applyBorder="1" applyAlignment="1">
      <alignment horizontal="center" vertical="center" wrapText="1"/>
    </xf>
    <xf numFmtId="0" fontId="1" fillId="13" borderId="2" xfId="0" applyNumberFormat="1" applyFont="1" applyFill="1" applyBorder="1" applyAlignment="1">
      <alignment horizontal="center" vertical="center" wrapText="1"/>
    </xf>
    <xf numFmtId="0" fontId="1" fillId="13" borderId="3" xfId="0" applyNumberFormat="1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 wrapText="1"/>
    </xf>
    <xf numFmtId="4" fontId="1" fillId="12" borderId="2" xfId="0" applyNumberFormat="1" applyFont="1" applyFill="1" applyBorder="1" applyAlignment="1">
      <alignment horizontal="center" vertical="center" wrapText="1"/>
    </xf>
    <xf numFmtId="4" fontId="1" fillId="12" borderId="4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14" borderId="3" xfId="0" applyNumberFormat="1" applyFont="1" applyFill="1" applyBorder="1" applyAlignment="1">
      <alignment horizontal="center" vertical="center" wrapText="1"/>
    </xf>
    <xf numFmtId="0" fontId="1" fillId="14" borderId="4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2" fillId="10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Fill="1"/>
    <xf numFmtId="4" fontId="2" fillId="1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ill="1"/>
    <xf numFmtId="14" fontId="2" fillId="10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KHAILECHKO" refreshedDate="43179.447928703703" createdVersion="3" refreshedVersion="3" minRefreshableVersion="3" recordCount="269">
  <cacheSource type="worksheet">
    <worksheetSource ref="A4:CW273" sheet="Лист1"/>
  </cacheSource>
  <cacheFields count="93">
    <cacheField name="Назва банку" numFmtId="0">
      <sharedItems/>
    </cacheField>
    <cacheField name="МФО банку" numFmtId="0">
      <sharedItems containsSemiMixedTypes="0" containsString="0" containsNumber="1" containsInteger="1" minValue="300175" maxValue="300175"/>
    </cacheField>
    <cacheField name="ПІБ (назва) позичальника" numFmtId="0">
      <sharedItems/>
    </cacheField>
    <cacheField name="ІПН позичальника (код ЄДРПОУ)" numFmtId="0">
      <sharedItems/>
    </cacheField>
    <cacheField name="Номер кредитного договору" numFmtId="0">
      <sharedItems/>
    </cacheField>
    <cacheField name="Дата отримання кредиту" numFmtId="14">
      <sharedItems containsSemiMixedTypes="0" containsNonDate="0" containsDate="1" containsString="0" minDate="2004-03-09T00:00:00" maxDate="2013-08-14T00:00:00"/>
    </cacheField>
    <cacheField name="Дата погашення кредиту" numFmtId="14">
      <sharedItems containsNonDate="0" containsDate="1" containsString="0" containsBlank="1" minDate="2006-03-30T00:00:00" maxDate="2019-10-11T00:00:00"/>
    </cacheField>
    <cacheField name="Валюта кредиту" numFmtId="0">
      <sharedItems containsSemiMixedTypes="0" containsString="0" containsNumber="1" containsInteger="1" minValue="840" maxValue="980" count="2">
        <n v="840"/>
        <n v="980"/>
      </sharedItems>
    </cacheField>
    <cacheField name="Сума видачі" numFmtId="4">
      <sharedItems containsSemiMixedTypes="0" containsString="0" containsNumber="1" minValue="6960" maxValue="636322.75"/>
    </cacheField>
    <cacheField name="Ставка відсотків" numFmtId="0">
      <sharedItems containsSemiMixedTypes="0" containsString="0" containsNumber="1" minValue="0" maxValue="24"/>
    </cacheField>
    <cacheField name="Ставка комісій" numFmtId="0">
      <sharedItems containsNonDate="0" containsString="0" containsBlank="1"/>
    </cacheField>
    <cacheField name="Тип кредитного продукту " numFmtId="0">
      <sharedItems/>
    </cacheField>
    <cacheField name="Цільове призначення кредиту" numFmtId="0">
      <sharedItems/>
    </cacheField>
    <cacheField name="Регіон видачі (область)" numFmtId="0">
      <sharedItems count="15">
        <s v="Полтавська область"/>
        <s v="Донецька область"/>
        <s v="Харківська область"/>
        <s v="Луганська область"/>
        <s v="Дніпропетровська область"/>
        <s v="Київська область"/>
        <s v="Хмельницька область"/>
        <s v="Миколаївська область"/>
        <s v="Чернівецька область"/>
        <s v="Закарпатська область"/>
        <s v="Одеська область"/>
        <s v="м. Севастополь"/>
        <s v="Волинська область"/>
        <s v="Кіровоградська область"/>
        <s v="Тернопільська область"/>
      </sharedItems>
    </cacheField>
    <cacheField name="Місце видачі -зона АТО або Крим" numFmtId="0">
      <sharedItems/>
    </cacheField>
    <cacheField name="Кредит у заставі НБУ (так / ні)" numFmtId="0">
      <sharedItems/>
    </cacheField>
    <cacheField name="Загальний залишок заборгованості (без пені), грн " numFmtId="4">
      <sharedItems containsSemiMixedTypes="0" containsString="0" containsNumber="1" minValue="5.9" maxValue="2883407.4"/>
    </cacheField>
    <cacheField name="Залишок по тілу кредиту, грн" numFmtId="4">
      <sharedItems containsSemiMixedTypes="0" containsString="0" containsNumber="1" minValue="5.63" maxValue="2199999.52"/>
    </cacheField>
    <cacheField name="Залишок по відсотках, грн" numFmtId="4">
      <sharedItems containsSemiMixedTypes="0" containsString="0" containsNumber="1" minValue="0" maxValue="683407.88"/>
    </cacheField>
    <cacheField name="Залишок по комісіям, грн" numFmtId="4">
      <sharedItems containsSemiMixedTypes="0" containsString="0" containsNumber="1" minValue="0" maxValue="33585.57"/>
    </cacheField>
    <cacheField name="Залишок по пеням і штрафам, грн" numFmtId="4">
      <sharedItems containsString="0" containsBlank="1" containsNumber="1" minValue="0.18" maxValue="889850"/>
    </cacheField>
    <cacheField name="Залишок заборгованості у валюті кредиту " numFmtId="4">
      <sharedItems containsSemiMixedTypes="0" containsString="0" containsNumber="1" minValue="0.22" maxValue="684896.2"/>
    </cacheField>
    <cacheField name="Наявність оригіналу кредитного договору (з усіма додатками)" numFmtId="0">
      <sharedItems count="2">
        <s v="так"/>
        <s v="ні"/>
      </sharedItems>
    </cacheField>
    <cacheField name="Наявність оригіналу договору застави (з усіма додатками)" numFmtId="0">
      <sharedItems/>
    </cacheField>
    <cacheField name="Наявність оригіналу договору поруки (з усіма додатками)" numFmtId="0">
      <sharedItems containsBlank="1"/>
    </cacheField>
    <cacheField name="Наявність згоди подружжя на отримання кредиту" numFmtId="0">
      <sharedItems containsNonDate="0" containsString="0" containsBlank="1"/>
    </cacheField>
    <cacheField name="Наявність оригіналу заяви на отримання кредиту" numFmtId="0">
      <sharedItems containsNonDate="0" containsString="0" containsBlank="1"/>
    </cacheField>
    <cacheField name="Сума платежів отриманих від боржника за І квартал 2016" numFmtId="4">
      <sharedItems containsString="0" containsBlank="1" containsNumber="1" minValue="1" maxValue="42000"/>
    </cacheField>
    <cacheField name="Сума платежів отриманих від боржника за ІІ квартал 2016" numFmtId="4">
      <sharedItems containsString="0" containsBlank="1" containsNumber="1" minValue="25.48" maxValue="48000"/>
    </cacheField>
    <cacheField name="Сума платежів отриманих від боржника за ІІІ квартал 2016" numFmtId="4">
      <sharedItems containsString="0" containsBlank="1" containsNumber="1" minValue="140" maxValue="64832.53"/>
    </cacheField>
    <cacheField name="Сума платежів отриманих від боржника за ІV квартал 2016" numFmtId="4">
      <sharedItems containsString="0" containsBlank="1" containsNumber="1" minValue="476.04999999999995" maxValue="100641.65"/>
    </cacheField>
    <cacheField name="Сума платежів отриманих від боржника за І квартал 2017" numFmtId="4">
      <sharedItems containsString="0" containsBlank="1" containsNumber="1" minValue="242.65" maxValue="23591.01"/>
    </cacheField>
    <cacheField name="Сума платежів отриманих від боржника за ІІ квартал 2017" numFmtId="4">
      <sharedItems containsString="0" containsBlank="1" containsNumber="1" minValue="513.09999999999991" maxValue="49500"/>
    </cacheField>
    <cacheField name="Сума платежів отриманих від боржника за ІІІ квартал 2017" numFmtId="4">
      <sharedItems containsNonDate="0" containsString="0" containsBlank="1"/>
    </cacheField>
    <cacheField name="Сума платежів отриманих від боржника за ІV квартал 2017" numFmtId="4">
      <sharedItems containsString="0" containsBlank="1" containsNumber="1" minValue="304.8" maxValue="60370.75"/>
    </cacheField>
    <cacheField name="загальна покартальна сума" numFmtId="4">
      <sharedItems containsSemiMixedTypes="0" containsString="0" containsNumber="1" minValue="0" maxValue="154832.53"/>
    </cacheField>
    <cacheField name="Дата останнього платежу" numFmtId="0">
      <sharedItems containsNonDate="0" containsDate="1" containsString="0" containsBlank="1" minDate="2007-06-23T00:00:00" maxDate="2017-10-31T00:00:00"/>
    </cacheField>
    <cacheField name="Сума останнього платежу, грн" numFmtId="4">
      <sharedItems containsString="0" containsBlank="1" containsNumber="1" minValue="1" maxValue="199576.58"/>
    </cacheField>
    <cacheField name="Кількість днів прострочки" numFmtId="0">
      <sharedItems containsSemiMixedTypes="0" containsString="0" containsNumber="1" containsInteger="1" minValue="103" maxValue="4077"/>
    </cacheField>
    <cacheField name="Наявність актуального телефону боржника (або його родичів)" numFmtId="0">
      <sharedItems containsMixedTypes="1" containsNumber="1" containsInteger="1" minValue="0" maxValue="675989299"/>
    </cacheField>
    <cacheField name="Дата останнього контакту з боржником" numFmtId="0">
      <sharedItems containsNonDate="0" containsString="0" containsBlank="1"/>
    </cacheField>
    <cacheField name="Стадія претензійно-судової роботи: 1 - не було подачі в суд; 2- справа в суді; 3 - є позитивне судове рішення; 4 - справа у виконавчій службі" numFmtId="0">
      <sharedItems containsString="0" containsBlank="1" containsNumber="1" containsInteger="1" minValue="1" maxValue="4" count="5">
        <n v="2"/>
        <m/>
        <n v="1"/>
        <n v="3"/>
        <n v="4"/>
      </sharedItems>
    </cacheField>
    <cacheField name="Дата закінчення строку позовної давності" numFmtId="14">
      <sharedItems containsNonDate="0" containsDate="1" containsString="0" containsBlank="1" minDate="2009-03-29T00:00:00" maxDate="2022-10-10T00:00:00"/>
    </cacheField>
    <cacheField name="Робота з позичальником внутрішньою колекторською службою " numFmtId="0">
      <sharedItems/>
    </cacheField>
    <cacheField name="Робота з позичальником зовнішньою колекторською службою" numFmtId="0">
      <sharedItems/>
    </cacheField>
    <cacheField name="Оціночна вартість кредиту" numFmtId="4">
      <sharedItems containsSemiMixedTypes="0" containsString="0" containsNumber="1" minValue="0.39" maxValue="584789.9"/>
    </cacheField>
    <cacheField name="Дата оцінки вартості кредиту" numFmtId="14">
      <sharedItems containsSemiMixedTypes="0" containsNonDate="0" containsDate="1" containsString="0" minDate="2016-11-01T00:00:00" maxDate="2016-11-02T00:00:00"/>
    </cacheField>
    <cacheField name="Назва компанії оцінщика" numFmtId="14">
      <sharedItems/>
    </cacheField>
    <cacheField name="Залишок заборгованості на дату формування ліквідаційної маси (тіло+%+комісії)" numFmtId="4">
      <sharedItems containsSemiMixedTypes="0" containsString="0" containsNumber="1" minValue="5.62" maxValue="2742194.38"/>
    </cacheField>
    <cacheField name="Ліквідаційна вартість кредиту (оцінка СОД на момент формування ліквід.маси)" numFmtId="4">
      <sharedItems containsSemiMixedTypes="0" containsString="0" containsNumber="1" minValue="0.39" maxValue="584789.9"/>
    </cacheField>
    <cacheField name="Дата формування ліквідаційної маси" numFmtId="14">
      <sharedItems containsSemiMixedTypes="0" containsNonDate="0" containsDate="1" containsString="0" minDate="2017-11-01T00:00:00" maxDate="2017-11-02T00:00:00"/>
    </cacheField>
    <cacheField name="Наявність застави                     (так/ні)" numFmtId="0">
      <sharedItems count="1">
        <s v="так"/>
      </sharedItems>
    </cacheField>
    <cacheField name="Номер договору застави" numFmtId="0">
      <sharedItems containsNonDate="0" containsString="0" containsBlank="1"/>
    </cacheField>
    <cacheField name="Вид застави (іпотека, авто, беззаставні, інше)" numFmtId="0">
      <sharedItems count="1">
        <s v="авто"/>
      </sharedItems>
    </cacheField>
    <cacheField name="Тип застави" numFmtId="0">
      <sharedItems count="2">
        <s v="Легкові автомобілі"/>
        <s v="Транспортні засоби (крім легкових транспортних засобів)"/>
      </sharedItems>
    </cacheField>
    <cacheField name="Короткий опис застави (без ідентифікуючої боржника інформації)" numFmtId="0">
      <sharedItems containsBlank="1"/>
    </cacheField>
    <cacheField name="Вартість застави на момент видачі кредиту" numFmtId="0">
      <sharedItems containsNonDate="0" containsString="0" containsBlank="1"/>
    </cacheField>
    <cacheField name="Остання оцінка вартості" numFmtId="4">
      <sharedItems containsString="0" containsBlank="1" containsNumber="1" minValue="0" maxValue="1397222"/>
    </cacheField>
    <cacheField name="Дата проведення останньої оцінки вартості" numFmtId="14">
      <sharedItems containsNonDate="0" containsDate="1" containsString="0" containsBlank="1" minDate="2009-07-29T00:00:00" maxDate="2016-04-28T00:00:00"/>
    </cacheField>
    <cacheField name="Дата останньої перевірки предмета застави" numFmtId="14">
      <sharedItems containsNonDate="0" containsDate="1" containsString="0" containsBlank="1" minDate="2007-07-30T00:00:00" maxDate="2016-04-08T00:00:00"/>
    </cacheField>
    <cacheField name="Застава реалізована (так/ні)" numFmtId="0">
      <sharedItems containsNonDate="0" containsString="0" containsBlank="1" count="1">
        <m/>
      </sharedItems>
    </cacheField>
    <cacheField name="Заставу прийнято на баланс банку (так/ні)" numFmtId="0">
      <sharedItems containsNonDate="0" containsString="0" containsBlank="1" count="1">
        <m/>
      </sharedItems>
    </cacheField>
    <cacheField name="Мораторій на відчуження предмету застави (так/ні)" numFmtId="0">
      <sharedItems count="1">
        <s v="ні"/>
      </sharedItems>
    </cacheField>
    <cacheField name="Адреса реєстрації (юридична адреса)" numFmtId="0">
      <sharedItems containsMixedTypes="1" containsNumber="1" containsInteger="1" minValue="0" maxValue="0"/>
    </cacheField>
    <cacheField name="Адреса фактична" numFmtId="0">
      <sharedItems/>
    </cacheField>
    <cacheField name="Дата народження" numFmtId="14">
      <sharedItems containsSemiMixedTypes="0" containsNonDate="0" containsDate="1" containsString="0" minDate="1951-11-02T00:00:00" maxDate="1989-02-14T00:00:00"/>
    </cacheField>
    <cacheField name="Місце народження" numFmtId="0">
      <sharedItems containsNonDate="0" containsString="0" containsBlank="1"/>
    </cacheField>
    <cacheField name="Паспортні дані" numFmtId="0">
      <sharedItems/>
    </cacheField>
    <cacheField name="№ телефону за місцем прописки" numFmtId="0">
      <sharedItems containsNonDate="0" containsString="0" containsBlank="1"/>
    </cacheField>
    <cacheField name="№ телефону за місцем фактичного проживання" numFmtId="0">
      <sharedItems containsNonDate="0" containsString="0" containsBlank="1"/>
    </cacheField>
    <cacheField name="№ робочого телефону" numFmtId="0">
      <sharedItems containsNonDate="0" containsString="0" containsBlank="1"/>
    </cacheField>
    <cacheField name="№ мобільного телефону 1" numFmtId="0">
      <sharedItems containsBlank="1" containsMixedTypes="1" containsNumber="1" containsInteger="1" minValue="665352771" maxValue="675989299"/>
    </cacheField>
    <cacheField name="№ мобільного телефону 2" numFmtId="0">
      <sharedItems containsNonDate="0" containsString="0" containsBlank="1"/>
    </cacheField>
    <cacheField name="Місце роботи - найменування організації" numFmtId="0">
      <sharedItems containsNonDate="0" containsString="0" containsBlank="1"/>
    </cacheField>
    <cacheField name="Посада" numFmtId="0">
      <sharedItems containsNonDate="0" containsString="0" containsBlank="1"/>
    </cacheField>
    <cacheField name="Адреса за місцем роботи" numFmtId="0">
      <sharedItems containsNonDate="0" containsString="0" containsBlank="1"/>
    </cacheField>
    <cacheField name="Рахунок для внесення коштів для погашення заборгованості" numFmtId="0">
      <sharedItems containsBlank="1"/>
    </cacheField>
    <cacheField name="Інформація по поручителю" numFmtId="0">
      <sharedItems containsBlank="1"/>
    </cacheField>
    <cacheField name="Контактна особа" numFmtId="0">
      <sharedItems containsNonDate="0" containsString="0" containsBlank="1"/>
    </cacheField>
    <cacheField name="Телефон контактної особи" numFmtId="0">
      <sharedItems containsNonDate="0" containsString="0" containsBlank="1"/>
    </cacheField>
    <cacheField name="Наявність дозволу позичальника на розкриття інформації " numFmtId="0">
      <sharedItems containsNonDate="0" containsString="0" containsBlank="1" count="1">
        <m/>
      </sharedItems>
    </cacheField>
    <cacheField name="Смерть боржника (так / ні)" numFmtId="0">
      <sharedItems count="2">
        <s v="ні"/>
        <s v="так"/>
      </sharedItems>
    </cacheField>
    <cacheField name="Ознаки шахрайства по кредиту _x000a_(так / ні)" numFmtId="0">
      <sharedItems containsNonDate="0" containsString="0" containsBlank="1" count="1">
        <m/>
      </sharedItems>
    </cacheField>
    <cacheField name="Відкрите кримінальне провадження _x000a_(так / ні)" numFmtId="0">
      <sharedItems containsNonDate="0" containsString="0" containsBlank="1" count="1">
        <m/>
      </sharedItems>
    </cacheField>
    <cacheField name="Наявність поручителя_x000a_(так / ні)" numFmtId="0">
      <sharedItems count="2">
        <s v="ні"/>
        <s v="так"/>
      </sharedItems>
    </cacheField>
    <cacheField name="Реструктуризація кредиту_x000a_(так / ні)" numFmtId="0">
      <sharedItems containsNonDate="0" containsString="0" containsBlank="1" count="1">
        <m/>
      </sharedItems>
    </cacheField>
    <cacheField name="Списання частини заборгованості_x000a_(так / ні)" numFmtId="0">
      <sharedItems containsNonDate="0" containsString="0" containsBlank="1" count="1">
        <m/>
      </sharedItems>
    </cacheField>
    <cacheField name="Інша інформація та примітки" numFmtId="0">
      <sharedItems containsNonDate="0" containsString="0" containsBlank="1" count="1">
        <m/>
      </sharedItems>
    </cacheField>
    <cacheField name="Кредит виставлявся на продаж (так/ні)" numFmtId="0">
      <sharedItems/>
    </cacheField>
    <cacheField name="Торгувався індивідуально чи у складі портфелю (пулу)" numFmtId="0">
      <sharedItems containsNonDate="0" containsString="0" containsBlank="1"/>
    </cacheField>
    <cacheField name="Кількість проведених торгів" numFmtId="0">
      <sharedItems containsNonDate="0" containsString="0" containsBlank="1"/>
    </cacheField>
    <cacheField name="Дата останніх торгів" numFmtId="0">
      <sharedItems containsNonDate="0" containsString="0" containsBlank="1"/>
    </cacheField>
    <cacheField name="Ціна на останніх торгах, грн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YKHAILECHKO" refreshedDate="43179.482548148146" createdVersion="3" refreshedVersion="3" minRefreshableVersion="3" recordCount="269">
  <cacheSource type="worksheet">
    <worksheetSource ref="A4:CV273" sheet="Лист1"/>
  </cacheSource>
  <cacheFields count="99">
    <cacheField name="Назва банку" numFmtId="0">
      <sharedItems/>
    </cacheField>
    <cacheField name="МФО банку" numFmtId="0">
      <sharedItems containsSemiMixedTypes="0" containsString="0" containsNumber="1" containsInteger="1" minValue="300175" maxValue="300175"/>
    </cacheField>
    <cacheField name="ПІБ (назва) позичальника" numFmtId="0">
      <sharedItems/>
    </cacheField>
    <cacheField name="ІПН позичальника (код ЄДРПОУ)" numFmtId="0">
      <sharedItems/>
    </cacheField>
    <cacheField name="Номер кредитного договору" numFmtId="0">
      <sharedItems/>
    </cacheField>
    <cacheField name="Дата отримання кредиту" numFmtId="14">
      <sharedItems containsSemiMixedTypes="0" containsNonDate="0" containsDate="1" containsString="0" minDate="2004-03-09T00:00:00" maxDate="2013-08-14T00:00:00"/>
    </cacheField>
    <cacheField name="Дата погашення кредиту" numFmtId="14">
      <sharedItems containsNonDate="0" containsDate="1" containsString="0" containsBlank="1" minDate="2006-03-30T00:00:00" maxDate="2019-10-11T00:00:00"/>
    </cacheField>
    <cacheField name="Валюта кредиту" numFmtId="0">
      <sharedItems containsSemiMixedTypes="0" containsString="0" containsNumber="1" containsInteger="1" minValue="840" maxValue="980"/>
    </cacheField>
    <cacheField name="Сума видачі" numFmtId="4">
      <sharedItems containsSemiMixedTypes="0" containsString="0" containsNumber="1" minValue="6960" maxValue="636322.75"/>
    </cacheField>
    <cacheField name="Ставка відсотків" numFmtId="0">
      <sharedItems containsSemiMixedTypes="0" containsString="0" containsNumber="1" minValue="0" maxValue="24"/>
    </cacheField>
    <cacheField name="Ставка комісій" numFmtId="0">
      <sharedItems containsNonDate="0" containsString="0" containsBlank="1"/>
    </cacheField>
    <cacheField name="Тип кредитного продукту " numFmtId="0">
      <sharedItems/>
    </cacheField>
    <cacheField name="Цільове призначення кредиту" numFmtId="0">
      <sharedItems/>
    </cacheField>
    <cacheField name="Регіон видачі (область)" numFmtId="0">
      <sharedItems count="15">
        <s v="Полтавська область"/>
        <s v="Донецька область"/>
        <s v="Харківська область"/>
        <s v="Луганська область"/>
        <s v="Дніпропетровська область"/>
        <s v="Київська область"/>
        <s v="Хмельницька область"/>
        <s v="Миколаївська область"/>
        <s v="Чернівецька область"/>
        <s v="Закарпатська область"/>
        <s v="Одеська область"/>
        <s v="м. Севастополь"/>
        <s v="Волинська область"/>
        <s v="Кіровоградська область"/>
        <s v="Тернопільська область"/>
      </sharedItems>
    </cacheField>
    <cacheField name="Місце видачі -зона АТО або Крим" numFmtId="0">
      <sharedItems/>
    </cacheField>
    <cacheField name="Кредит у заставі НБУ (так / ні)" numFmtId="0">
      <sharedItems/>
    </cacheField>
    <cacheField name="Загальний залишок заборгованості (без пені), грн " numFmtId="4">
      <sharedItems containsSemiMixedTypes="0" containsString="0" containsNumber="1" minValue="5.9" maxValue="2883407.4"/>
    </cacheField>
    <cacheField name="Залишок по тілу кредиту, грн" numFmtId="4">
      <sharedItems containsSemiMixedTypes="0" containsString="0" containsNumber="1" minValue="5.63" maxValue="2199999.52"/>
    </cacheField>
    <cacheField name="% тіло" numFmtId="10">
      <sharedItems containsSemiMixedTypes="0" containsString="0" containsNumber="1" minValue="0.27879314170904484" maxValue="1"/>
    </cacheField>
    <cacheField name="Залишок по відсотках, грн" numFmtId="4">
      <sharedItems containsSemiMixedTypes="0" containsString="0" containsNumber="1" minValue="0" maxValue="683407.88"/>
    </cacheField>
    <cacheField name="Залишок по комісіям, грн" numFmtId="4">
      <sharedItems containsSemiMixedTypes="0" containsString="0" containsNumber="1" minValue="0" maxValue="33585.57"/>
    </cacheField>
    <cacheField name="Залишок по пеням і штрафам, грн" numFmtId="4">
      <sharedItems containsString="0" containsBlank="1" containsNumber="1" minValue="0.18" maxValue="889850"/>
    </cacheField>
    <cacheField name="Залишок заборгованості у валюті кредиту " numFmtId="4">
      <sharedItems containsSemiMixedTypes="0" containsString="0" containsNumber="1" minValue="0.22" maxValue="684896.2"/>
    </cacheField>
    <cacheField name="курс" numFmtId="4">
      <sharedItems containsSemiMixedTypes="0" containsString="0" containsNumber="1" minValue="0.99999999999999989" maxValue="29.304942175441699"/>
    </cacheField>
    <cacheField name="Наявність оригіналу кредитного договору (з усіма додатками)" numFmtId="0">
      <sharedItems/>
    </cacheField>
    <cacheField name="Наявність оригіналу договору застави (з усіма додатками)" numFmtId="0">
      <sharedItems/>
    </cacheField>
    <cacheField name="Наявність оригіналу договору поруки (з усіма додатками)" numFmtId="0">
      <sharedItems containsBlank="1"/>
    </cacheField>
    <cacheField name="Наявність згоди подружжя на отримання кредиту" numFmtId="0">
      <sharedItems containsNonDate="0" containsString="0" containsBlank="1"/>
    </cacheField>
    <cacheField name="Наявність оригіналу заяви на отримання кредиту" numFmtId="0">
      <sharedItems containsNonDate="0" containsString="0" containsBlank="1"/>
    </cacheField>
    <cacheField name="Сума платежів отриманих від боржника за І квартал 2016" numFmtId="4">
      <sharedItems containsString="0" containsBlank="1" containsNumber="1" minValue="1" maxValue="42000"/>
    </cacheField>
    <cacheField name="Сума платежів отриманих від боржника за ІІ квартал 2016" numFmtId="4">
      <sharedItems containsString="0" containsBlank="1" containsNumber="1" minValue="25.48" maxValue="48000"/>
    </cacheField>
    <cacheField name="Сума платежів отриманих від боржника за ІІІ квартал 2016" numFmtId="4">
      <sharedItems containsString="0" containsBlank="1" containsNumber="1" minValue="140" maxValue="64832.53"/>
    </cacheField>
    <cacheField name="Сума платежів отриманих від боржника за ІV квартал 2016" numFmtId="4">
      <sharedItems containsString="0" containsBlank="1" containsNumber="1" minValue="476.04999999999995" maxValue="100641.65"/>
    </cacheField>
    <cacheField name="Сума платежів отриманих від боржника за І квартал 2017" numFmtId="4">
      <sharedItems containsString="0" containsBlank="1" containsNumber="1" minValue="242.65" maxValue="23591.01"/>
    </cacheField>
    <cacheField name="Сума платежів отриманих від боржника за ІІ квартал 2017" numFmtId="4">
      <sharedItems containsString="0" containsBlank="1" containsNumber="1" minValue="513.09999999999991" maxValue="49500"/>
    </cacheField>
    <cacheField name="Сума платежів отриманих від боржника за ІІІ квартал 2017" numFmtId="4">
      <sharedItems containsNonDate="0" containsString="0" containsBlank="1"/>
    </cacheField>
    <cacheField name="Сума платежів отриманих від боржника за ІV квартал 2017" numFmtId="4">
      <sharedItems containsString="0" containsBlank="1" containsNumber="1" minValue="304.8" maxValue="60370.75"/>
    </cacheField>
    <cacheField name="загальна покартальна сума" numFmtId="4">
      <sharedItems containsSemiMixedTypes="0" containsString="0" containsNumber="1" minValue="0" maxValue="154832.53"/>
    </cacheField>
    <cacheField name="LTV1" numFmtId="10">
      <sharedItems containsSemiMixedTypes="0" containsString="0" containsNumber="1" minValue="0" maxValue="16101.694915254237"/>
    </cacheField>
    <cacheField name="LTV1 correct" numFmtId="10">
      <sharedItems containsSemiMixedTypes="0" containsString="0" containsNumber="1" minValue="0" maxValue="1.5"/>
    </cacheField>
    <cacheField name="LTV2" numFmtId="10">
      <sharedItems containsSemiMixedTypes="0" containsString="0" containsNumber="1" minValue="1.620082510821793E-3" maxValue="104.15203720686493"/>
    </cacheField>
    <cacheField name="LTV2 correct" numFmtId="10">
      <sharedItems containsSemiMixedTypes="0" containsString="0" containsNumber="1" minValue="1.620082510821793E-3" maxValue="1"/>
    </cacheField>
    <cacheField name="Дата останнього платежу" numFmtId="0">
      <sharedItems containsNonDate="0" containsDate="1" containsString="0" containsBlank="1" minDate="2007-06-23T00:00:00" maxDate="2017-10-31T00:00:00"/>
    </cacheField>
    <cacheField name="Сума останнього платежу, грн" numFmtId="4">
      <sharedItems containsString="0" containsBlank="1" containsNumber="1" minValue="1" maxValue="199576.58"/>
    </cacheField>
    <cacheField name="Кількість днів прострочки" numFmtId="0">
      <sharedItems containsSemiMixedTypes="0" containsString="0" containsNumber="1" containsInteger="1" minValue="103" maxValue="4077"/>
    </cacheField>
    <cacheField name="Наявність актуального телефону боржника (або його родичів)" numFmtId="0">
      <sharedItems containsMixedTypes="1" containsNumber="1" containsInteger="1" minValue="0" maxValue="675989299"/>
    </cacheField>
    <cacheField name="Дата останнього контакту з боржником" numFmtId="0">
      <sharedItems containsNonDate="0" containsString="0" containsBlank="1"/>
    </cacheField>
    <cacheField name="Стадія претензійно-судової роботи: 1 - не було подачі в суд; 2- справа в суді; 3 - є позитивне судове рішення; 4 - справа у виконавчій службі" numFmtId="0">
      <sharedItems containsString="0" containsBlank="1" containsNumber="1" containsInteger="1" minValue="1" maxValue="4"/>
    </cacheField>
    <cacheField name="Дата закінчення строку позовної давності" numFmtId="14">
      <sharedItems containsNonDate="0" containsDate="1" containsString="0" containsBlank="1" minDate="2009-03-29T00:00:00" maxDate="2022-10-10T00:00:00"/>
    </cacheField>
    <cacheField name="признак позовної дасності" numFmtId="1">
      <sharedItems containsSemiMixedTypes="0" containsString="0" containsNumber="1" containsInteger="1" minValue="0" maxValue="1" count="2">
        <n v="0"/>
        <n v="1"/>
      </sharedItems>
    </cacheField>
    <cacheField name="Робота з позичальником внутрішньою колекторською службою " numFmtId="0">
      <sharedItems/>
    </cacheField>
    <cacheField name="Робота з позичальником зовнішньою колекторською службою" numFmtId="0">
      <sharedItems/>
    </cacheField>
    <cacheField name="Оціночна вартість кредиту" numFmtId="4">
      <sharedItems containsSemiMixedTypes="0" containsString="0" containsNumber="1" minValue="0.39" maxValue="584789.9"/>
    </cacheField>
    <cacheField name="Дата оцінки вартості кредиту" numFmtId="14">
      <sharedItems containsSemiMixedTypes="0" containsNonDate="0" containsDate="1" containsString="0" minDate="2016-11-01T00:00:00" maxDate="2016-11-02T00:00:00"/>
    </cacheField>
    <cacheField name="Назва компанії оцінщика" numFmtId="14">
      <sharedItems/>
    </cacheField>
    <cacheField name="Залишок заборгованості на дату формування ліквідаційної маси (тіло+%+комісії)" numFmtId="4">
      <sharedItems containsSemiMixedTypes="0" containsString="0" containsNumber="1" minValue="5.62" maxValue="2742194.38"/>
    </cacheField>
    <cacheField name="Ліквідаційна вартість кредиту (оцінка СОД на момент формування ліквід.маси)" numFmtId="4">
      <sharedItems containsSemiMixedTypes="0" containsString="0" containsNumber="1" minValue="0.39" maxValue="584789.9"/>
    </cacheField>
    <cacheField name="Дата формування ліквідаційної маси" numFmtId="14">
      <sharedItems containsSemiMixedTypes="0" containsNonDate="0" containsDate="1" containsString="0" minDate="2017-11-01T00:00:00" maxDate="2017-11-02T00:00:00"/>
    </cacheField>
    <cacheField name="Наявність застави                     (так/ні)" numFmtId="0">
      <sharedItems/>
    </cacheField>
    <cacheField name="Номер договору застави" numFmtId="0">
      <sharedItems containsNonDate="0" containsString="0" containsBlank="1"/>
    </cacheField>
    <cacheField name="Вид застави (іпотека, авто, беззаставні, інше)" numFmtId="0">
      <sharedItems/>
    </cacheField>
    <cacheField name="Тип застави" numFmtId="0">
      <sharedItems/>
    </cacheField>
    <cacheField name="Короткий опис застави (без ідентифікуючої боржника інформації)" numFmtId="0">
      <sharedItems containsBlank="1"/>
    </cacheField>
    <cacheField name="Вартість застави на момент видачі кредиту" numFmtId="0">
      <sharedItems containsNonDate="0" containsString="0" containsBlank="1"/>
    </cacheField>
    <cacheField name="Остання оцінка вартості" numFmtId="4">
      <sharedItems containsString="0" containsBlank="1" containsNumber="1" minValue="0" maxValue="1397222"/>
    </cacheField>
    <cacheField name="Дата проведення останньої оцінки вартості" numFmtId="14">
      <sharedItems containsNonDate="0" containsDate="1" containsString="0" containsBlank="1" minDate="2009-07-29T00:00:00" maxDate="2016-04-28T00:00:00"/>
    </cacheField>
    <cacheField name="Дата останньої перевірки предмета застави" numFmtId="14">
      <sharedItems containsNonDate="0" containsDate="1" containsString="0" containsBlank="1" minDate="2007-07-30T00:00:00" maxDate="2016-04-08T00:00:00"/>
    </cacheField>
    <cacheField name="Застава реалізована (так/ні)" numFmtId="0">
      <sharedItems containsNonDate="0" containsString="0" containsBlank="1"/>
    </cacheField>
    <cacheField name="Заставу прийнято на баланс банку (так/ні)" numFmtId="0">
      <sharedItems containsNonDate="0" containsString="0" containsBlank="1"/>
    </cacheField>
    <cacheField name="Мораторій на відчуження предмету застави (так/ні)" numFmtId="0">
      <sharedItems/>
    </cacheField>
    <cacheField name="Адреса реєстрації (юридична адреса)" numFmtId="0">
      <sharedItems containsMixedTypes="1" containsNumber="1" containsInteger="1" minValue="0" maxValue="0"/>
    </cacheField>
    <cacheField name="Адреса фактична" numFmtId="0">
      <sharedItems/>
    </cacheField>
    <cacheField name="Дата народження" numFmtId="14">
      <sharedItems containsSemiMixedTypes="0" containsNonDate="0" containsDate="1" containsString="0" minDate="1951-11-02T00:00:00" maxDate="1989-02-14T00:00:00"/>
    </cacheField>
    <cacheField name="Місце народження" numFmtId="0">
      <sharedItems containsNonDate="0" containsString="0" containsBlank="1"/>
    </cacheField>
    <cacheField name="Паспортні дані" numFmtId="0">
      <sharedItems/>
    </cacheField>
    <cacheField name="№ телефону за місцем прописки" numFmtId="0">
      <sharedItems containsNonDate="0" containsString="0" containsBlank="1"/>
    </cacheField>
    <cacheField name="№ телефону за місцем фактичного проживання" numFmtId="0">
      <sharedItems containsNonDate="0" containsString="0" containsBlank="1"/>
    </cacheField>
    <cacheField name="№ робочого телефону" numFmtId="0">
      <sharedItems containsNonDate="0" containsString="0" containsBlank="1"/>
    </cacheField>
    <cacheField name="№ мобільного телефону 1" numFmtId="0">
      <sharedItems containsBlank="1" containsMixedTypes="1" containsNumber="1" containsInteger="1" minValue="665352771" maxValue="675989299"/>
    </cacheField>
    <cacheField name="№ мобільного телефону 2" numFmtId="0">
      <sharedItems containsNonDate="0" containsString="0" containsBlank="1"/>
    </cacheField>
    <cacheField name="Місце роботи - найменування організації" numFmtId="0">
      <sharedItems containsNonDate="0" containsString="0" containsBlank="1"/>
    </cacheField>
    <cacheField name="Посада" numFmtId="0">
      <sharedItems containsNonDate="0" containsString="0" containsBlank="1"/>
    </cacheField>
    <cacheField name="Адреса за місцем роботи" numFmtId="0">
      <sharedItems containsNonDate="0" containsString="0" containsBlank="1"/>
    </cacheField>
    <cacheField name="Рахунок для внесення коштів для погашення заборгованості" numFmtId="0">
      <sharedItems containsBlank="1"/>
    </cacheField>
    <cacheField name="Інформація по поручителю" numFmtId="0">
      <sharedItems containsBlank="1"/>
    </cacheField>
    <cacheField name="Контактна особа" numFmtId="0">
      <sharedItems containsNonDate="0" containsString="0" containsBlank="1"/>
    </cacheField>
    <cacheField name="Телефон контактної особи" numFmtId="0">
      <sharedItems containsNonDate="0" containsString="0" containsBlank="1"/>
    </cacheField>
    <cacheField name="Наявність дозволу позичальника на розкриття інформації " numFmtId="0">
      <sharedItems containsNonDate="0" containsString="0" containsBlank="1"/>
    </cacheField>
    <cacheField name="Смерть боржника (так / ні)" numFmtId="0">
      <sharedItems/>
    </cacheField>
    <cacheField name="Ознаки шахрайства по кредиту _x000a_(так / ні)" numFmtId="0">
      <sharedItems containsNonDate="0" containsString="0" containsBlank="1"/>
    </cacheField>
    <cacheField name="Відкрите кримінальне провадження _x000a_(так / ні)" numFmtId="0">
      <sharedItems containsNonDate="0" containsString="0" containsBlank="1"/>
    </cacheField>
    <cacheField name="Наявність поручителя_x000a_(так / ні)" numFmtId="0">
      <sharedItems/>
    </cacheField>
    <cacheField name="Реструктуризація кредиту_x000a_(так / ні)" numFmtId="0">
      <sharedItems containsNonDate="0" containsString="0" containsBlank="1"/>
    </cacheField>
    <cacheField name="Списання частини заборгованості_x000a_(так / ні)" numFmtId="0">
      <sharedItems containsNonDate="0" containsString="0" containsBlank="1"/>
    </cacheField>
    <cacheField name="Інша інформація та примітки" numFmtId="0">
      <sharedItems containsNonDate="0" containsString="0" containsBlank="1"/>
    </cacheField>
    <cacheField name="Кредит виставлявся на продаж (так/ні)" numFmtId="0">
      <sharedItems/>
    </cacheField>
    <cacheField name="Торгувався індивідуально чи у складі портфелю (пулу)" numFmtId="0">
      <sharedItems containsNonDate="0" containsString="0" containsBlank="1"/>
    </cacheField>
    <cacheField name="Кількість проведених торгів" numFmtId="0">
      <sharedItems containsNonDate="0" containsString="0" containsBlank="1"/>
    </cacheField>
    <cacheField name="Дата останніх торгів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>
  <r>
    <s v="ПУАТ &quot;ФІДОБАНК&quot;"/>
    <n v="300175"/>
    <s v="Фіз. Особа"/>
    <s v="2115915027"/>
    <s v="014/6212/5/10356"/>
    <d v="2008-02-15T00:00:00"/>
    <d v="2013-02-14T00:00:00"/>
    <x v="0"/>
    <n v="19900"/>
    <n v="12.5"/>
    <m/>
    <s v="Автокредит"/>
    <s v="Купівля транспортного засобу"/>
    <x v="0"/>
    <s v="Інше"/>
    <s v="ні"/>
    <n v="555085.31999999995"/>
    <n v="462720.05"/>
    <n v="92365.27"/>
    <n v="0"/>
    <m/>
    <n v="20689.45"/>
    <x v="0"/>
    <s v="так"/>
    <m/>
    <m/>
    <m/>
    <m/>
    <m/>
    <m/>
    <m/>
    <m/>
    <m/>
    <m/>
    <m/>
    <n v="0"/>
    <d v="2008-03-15T00:00:00"/>
    <n v="13398.86"/>
    <n v="3273"/>
    <n v="672824955"/>
    <m/>
    <x v="0"/>
    <d v="2016-02-14T00:00:00"/>
    <s v="так"/>
    <s v="так"/>
    <n v="5371.48"/>
    <d v="2016-11-01T00:00:00"/>
    <s v="ТОВ «Верітас Проперті Менеджмент»"/>
    <n v="527900.38"/>
    <n v="5371.48"/>
    <d v="2017-11-01T00:00:00"/>
    <x v="0"/>
    <m/>
    <x v="0"/>
    <x v="0"/>
    <s v="Seat; Leon; Leon FSi (1P); 1,8; 2007 р.в."/>
    <m/>
    <n v="53192.03"/>
    <d v="2014-05-14T00:00:00"/>
    <d v="2013-10-28T00:00:00"/>
    <x v="0"/>
    <x v="0"/>
    <x v="0"/>
    <s v="Полтавська обл., м.Кременчук, вул.Хорольська, буд.136"/>
    <s v="Полтавська обл., м.Кременчук, вул.Хорольська, буд.136"/>
    <d v="1957-12-06T00:00:00"/>
    <m/>
    <s v="КН117455АВТОЗАВОДСЬКИЙ РВ КМУ УМВС УКРАЇНИ В ПОЛТАВСЬКІЙ О"/>
    <m/>
    <m/>
    <m/>
    <n v="672824955"/>
    <m/>
    <m/>
    <m/>
    <m/>
    <s v="2909200042214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40313472"/>
    <s v="014/1207/5/16821"/>
    <d v="2008-06-04T00:00:00"/>
    <d v="2015-06-03T00:00:00"/>
    <x v="0"/>
    <n v="14041"/>
    <n v="13"/>
    <m/>
    <s v="Автокредит"/>
    <s v="Купівля транспортного засобу"/>
    <x v="1"/>
    <s v="Зона АТО"/>
    <s v="ні"/>
    <n v="123055.67999999999"/>
    <n v="84822.46"/>
    <n v="38233.22"/>
    <n v="0"/>
    <n v="59.46"/>
    <n v="4586.6000000000004"/>
    <x v="0"/>
    <s v="так"/>
    <m/>
    <m/>
    <m/>
    <m/>
    <m/>
    <m/>
    <m/>
    <m/>
    <m/>
    <m/>
    <m/>
    <n v="0"/>
    <d v="2014-06-11T00:00:00"/>
    <n v="1174.01"/>
    <n v="1265"/>
    <s v="0665352771"/>
    <m/>
    <x v="1"/>
    <d v="2018-06-02T00:00:00"/>
    <s v="так"/>
    <s v="так"/>
    <n v="1741.06"/>
    <d v="2016-11-01T00:00:00"/>
    <s v="ТОВ «Верітас Проперті Менеджмент»"/>
    <n v="106541.75"/>
    <n v="1741.06"/>
    <d v="2017-11-01T00:00:00"/>
    <x v="0"/>
    <m/>
    <x v="0"/>
    <x v="0"/>
    <s v="Hyundai; Getz; 5dr GL 5 MT (TB); 1,4; 2012 р.в."/>
    <m/>
    <n v="72211.539999999994"/>
    <d v="2013-05-30T00:00:00"/>
    <d v="2013-05-30T00:00:00"/>
    <x v="0"/>
    <x v="0"/>
    <x v="0"/>
    <s v="Донецька обл., М. ДОНЕЦЬК, вул. Абакумова, буд. 93, кв. 23"/>
    <s v="Донецька обл., М. ДОНЕЦЬК, вул. Абакумова, буд. 93, кв. 23"/>
    <d v="1975-01-10T00:00:00"/>
    <m/>
    <s v="ВК413948КІРОВСЬКИМ РВ ДМУ ГУМВС УКРАЇНИ В ДОНЕЦЬКІЙ ОБЛАСТ"/>
    <m/>
    <m/>
    <m/>
    <n v="665352771"/>
    <m/>
    <m/>
    <m/>
    <m/>
    <s v="2909500042362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30116572"/>
    <s v="014/1207/5/12655"/>
    <d v="2008-04-01T00:00:00"/>
    <d v="2015-03-31T00:00:00"/>
    <x v="0"/>
    <n v="30011"/>
    <n v="11.5"/>
    <m/>
    <s v="Автокредит"/>
    <s v="Купівля транспортного засобу"/>
    <x v="1"/>
    <s v="Зона АТО"/>
    <s v="ні"/>
    <n v="264970.28000000003"/>
    <n v="182118.44"/>
    <n v="82851.839999999997"/>
    <n v="0"/>
    <n v="1163.1600000000001"/>
    <n v="9876.1200000000008"/>
    <x v="0"/>
    <s v="так"/>
    <m/>
    <m/>
    <m/>
    <m/>
    <m/>
    <m/>
    <m/>
    <m/>
    <m/>
    <m/>
    <m/>
    <n v="0"/>
    <d v="2008-05-01T00:00:00"/>
    <n v="117276.05"/>
    <n v="1506"/>
    <s v="0661222567"/>
    <m/>
    <x v="1"/>
    <d v="2018-03-30T00:00:00"/>
    <s v="так"/>
    <s v="так"/>
    <n v="2948.41"/>
    <d v="2016-11-01T00:00:00"/>
    <s v="ТОВ «Верітас Проперті Менеджмент»"/>
    <n v="232075.66"/>
    <n v="2948.41"/>
    <d v="2017-11-01T00:00:00"/>
    <x v="0"/>
    <m/>
    <x v="0"/>
    <x v="0"/>
    <s v="Mazda; 5; 16V CD94 EBW 6 MT (CR1); 2; 2008 р.в."/>
    <m/>
    <n v="132047.71"/>
    <d v="2014-05-13T00:00:00"/>
    <d v="2014-05-12T00:00:00"/>
    <x v="0"/>
    <x v="0"/>
    <x v="0"/>
    <s v="Донецька обл., Амвросіївський р-н, М. АМВРОСІЇВКА, пр. Красний, буд. 4"/>
    <s v="Донецька обл., Амвросіївський р-н, М. АМВРОСІЇВКА, пр. Красний, буд. 4"/>
    <d v="1963-10-18T00:00:00"/>
    <m/>
    <s v="ВА473277АМВРОСІЇВСЬКИМ РВ УМВС УКРАЇНИ В ДОНЕЦЬКІЙ ОБЛАСТІ"/>
    <m/>
    <m/>
    <m/>
    <s v="0661222567"/>
    <m/>
    <m/>
    <m/>
    <m/>
    <s v="2909100042258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65017079"/>
    <s v=".014/2404/5/21975"/>
    <d v="2008-08-22T00:00:00"/>
    <d v="2016-08-19T00:00:00"/>
    <x v="1"/>
    <n v="295925.24"/>
    <n v="13"/>
    <m/>
    <s v="Автокредит"/>
    <s v="Купівля транспортного засобу"/>
    <x v="2"/>
    <s v="Інше"/>
    <s v="ні"/>
    <n v="318513.96000000002"/>
    <n v="295924.24"/>
    <n v="22589.72"/>
    <n v="0"/>
    <n v="99444.37"/>
    <n v="318513.96000000002"/>
    <x v="0"/>
    <s v="так"/>
    <m/>
    <m/>
    <m/>
    <n v="1"/>
    <m/>
    <m/>
    <m/>
    <m/>
    <m/>
    <m/>
    <m/>
    <n v="1"/>
    <d v="2016-03-01T00:00:00"/>
    <n v="1"/>
    <n v="438"/>
    <s v="0506210301"/>
    <m/>
    <x v="2"/>
    <d v="2019-08-19T00:00:00"/>
    <s v="так"/>
    <s v="так"/>
    <n v="72639.100000000006"/>
    <d v="2016-11-01T00:00:00"/>
    <s v="ТОВ «Верітас Проперті Менеджмент»"/>
    <n v="299287.73"/>
    <n v="72639.100000000006"/>
    <d v="2017-11-01T00:00:00"/>
    <x v="0"/>
    <m/>
    <x v="0"/>
    <x v="0"/>
    <s v="Toyota; Avensis; D (T27); 2; 2008 р.в."/>
    <m/>
    <n v="389220.4"/>
    <d v="2014-05-14T00:00:00"/>
    <m/>
    <x v="0"/>
    <x v="0"/>
    <x v="0"/>
    <s v="Луганська обл., М. ЛУГАНСЬК, пр-к 6-й Садовопр-дний, 2"/>
    <s v="Луганська обл., М. ЛУГАНСЬК, пр-к 6-й Садовопр-дний, 2"/>
    <d v="1972-12-18T00:00:00"/>
    <m/>
    <s v="ЕМ767386АРТЕМІВСЬКИМ РВ ЛМУ УМВС УКРАЇНИ В ЛУГАНСЬКІЙ ОБЛА"/>
    <m/>
    <m/>
    <m/>
    <s v="0506210301"/>
    <m/>
    <m/>
    <m/>
    <m/>
    <s v="2909200042488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61200994"/>
    <s v="014/2404/73/06525"/>
    <d v="2007-11-09T00:00:00"/>
    <d v="2014-11-07T00:00:00"/>
    <x v="0"/>
    <n v="29427"/>
    <n v="10.99"/>
    <m/>
    <s v="Автокредит"/>
    <s v="Купівля транспортного засобу"/>
    <x v="3"/>
    <s v="Зона АТО"/>
    <s v="ні"/>
    <n v="65154.64"/>
    <n v="47230.73"/>
    <n v="17923.91"/>
    <n v="0"/>
    <n v="42.96"/>
    <n v="2428.48"/>
    <x v="0"/>
    <s v="так"/>
    <m/>
    <m/>
    <m/>
    <m/>
    <m/>
    <m/>
    <m/>
    <m/>
    <m/>
    <m/>
    <m/>
    <n v="0"/>
    <d v="2014-06-16T00:00:00"/>
    <n v="69.2"/>
    <n v="1233"/>
    <s v="0503285866"/>
    <m/>
    <x v="2"/>
    <d v="2017-11-06T00:00:00"/>
    <s v="так"/>
    <s v="так"/>
    <n v="907.37"/>
    <d v="2016-11-01T00:00:00"/>
    <s v="ТОВ «Верітас Проперті Менеджмент»"/>
    <n v="57027.77"/>
    <n v="907.37"/>
    <d v="2017-11-01T00:00:00"/>
    <x v="0"/>
    <m/>
    <x v="0"/>
    <x v="0"/>
    <s v="Subaru; Forester; XT Turbo VR MT (SG); 2,5; 2007 р.в."/>
    <m/>
    <n v="161408.47"/>
    <d v="2012-05-30T00:00:00"/>
    <d v="2012-05-30T00:00:00"/>
    <x v="0"/>
    <x v="0"/>
    <x v="0"/>
    <s v="Луганська обл., М. ЛУГАНСЬК, кв. Солнечний, 3-а, кв.36"/>
    <s v="Луганська обл., М. ЛУГАНСЬК, кв. Солнечний, 3-а, кв.36"/>
    <d v="1964-08-24T00:00:00"/>
    <m/>
    <s v="ЕН038112ЖОВТНЕВИМ РВ УМВС УКРАЇНИ В ЛУГАНСЬКІЙ ОБЛАСТІ"/>
    <m/>
    <m/>
    <m/>
    <s v="0503285866"/>
    <m/>
    <m/>
    <m/>
    <m/>
    <s v="2909400042125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61006836"/>
    <s v="22-В/08"/>
    <d v="2008-03-17T00:00:00"/>
    <d v="2014-03-16T00:00:00"/>
    <x v="0"/>
    <n v="29000"/>
    <n v="12.5"/>
    <m/>
    <s v="Автокредит"/>
    <s v="Купівля транспортного засобу"/>
    <x v="1"/>
    <s v="Зона АТО"/>
    <s v="ні"/>
    <n v="747556.68"/>
    <n v="669900.89"/>
    <n v="77655.789999999994"/>
    <n v="0"/>
    <m/>
    <n v="27863.35"/>
    <x v="1"/>
    <s v="ні"/>
    <s v="ні"/>
    <m/>
    <m/>
    <m/>
    <m/>
    <m/>
    <m/>
    <m/>
    <m/>
    <m/>
    <m/>
    <n v="0"/>
    <d v="2012-11-16T00:00:00"/>
    <n v="199576.58"/>
    <n v="2952"/>
    <s v="0665402500"/>
    <m/>
    <x v="1"/>
    <d v="2017-03-15T00:00:00"/>
    <s v="так"/>
    <s v="так"/>
    <n v="6925.09"/>
    <d v="2016-11-01T00:00:00"/>
    <s v="ТОВ «Верітас Проперті Менеджмент»"/>
    <n v="710945.58"/>
    <n v="6925.09"/>
    <d v="2017-11-01T00:00:00"/>
    <x v="0"/>
    <m/>
    <x v="0"/>
    <x v="0"/>
    <s v="MAZDA; RX-8; ; 1308; 2005 р.в."/>
    <m/>
    <n v="0"/>
    <d v="2012-08-16T00:00:00"/>
    <d v="2012-07-27T00:00:00"/>
    <x v="0"/>
    <x v="0"/>
    <x v="0"/>
    <s v="Донецька обл., Кировское, Кирова, 6, кв.2"/>
    <s v="Донецька обл., Кировское, мкр.Горняцький, 5, кв.45"/>
    <d v="1981-01-25T00:00:00"/>
    <m/>
    <s v="ВА641652Кіровським МВ УМВС України в Донецькій обл."/>
    <m/>
    <m/>
    <m/>
    <s v="0665402500"/>
    <m/>
    <m/>
    <m/>
    <m/>
    <s v="29096000091193"/>
    <s v="ІПН: 3126415694; ФІО: Семенишин В`ячеслав Мефодій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78502457"/>
    <s v="014/4933/5/16861"/>
    <d v="2008-06-04T00:00:00"/>
    <d v="2015-06-03T00:00:00"/>
    <x v="0"/>
    <n v="27170"/>
    <n v="11.5"/>
    <m/>
    <s v="Автокредит"/>
    <s v="Купівля транспортного засобу"/>
    <x v="4"/>
    <s v="Інше"/>
    <s v="ні"/>
    <n v="416794.58"/>
    <n v="349798.37"/>
    <n v="66996.210000000006"/>
    <n v="0"/>
    <n v="22589.75"/>
    <n v="15535"/>
    <x v="0"/>
    <s v="так"/>
    <m/>
    <m/>
    <m/>
    <m/>
    <m/>
    <m/>
    <m/>
    <m/>
    <m/>
    <m/>
    <m/>
    <n v="0"/>
    <d v="2008-07-04T00:00:00"/>
    <n v="68537.960000000006"/>
    <n v="2085"/>
    <s v="0504931454"/>
    <m/>
    <x v="3"/>
    <d v="2018-06-02T00:00:00"/>
    <s v="так"/>
    <s v="так"/>
    <n v="247047.19"/>
    <d v="2016-11-01T00:00:00"/>
    <s v="ТОВ «Верітас Проперті Менеджмент»"/>
    <n v="396382.33"/>
    <n v="247047.19"/>
    <d v="2017-11-01T00:00:00"/>
    <x v="0"/>
    <m/>
    <x v="0"/>
    <x v="0"/>
    <s v="Mitsubishi; L 200; Intence MT; 2,5; 2008 р.в."/>
    <m/>
    <n v="168186.36"/>
    <d v="2014-05-13T00:00:00"/>
    <d v="2013-10-28T00:00:00"/>
    <x v="0"/>
    <x v="0"/>
    <x v="0"/>
    <s v="Миколаївська обл., м.Миколаїв, вул. Фалєєвська, буд.22, кв. 59"/>
    <s v="Миколаївська обл., м.Миколаїв, вул. Фалєєвська, буд.22, кв. 59"/>
    <d v="1976-01-27T00:00:00"/>
    <m/>
    <s v="ЕО767940Центральним РВ ММУ УМВС Укр. в Мик.обл."/>
    <m/>
    <m/>
    <m/>
    <s v="0504931454"/>
    <m/>
    <m/>
    <m/>
    <m/>
    <s v="2909200042361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97918429"/>
    <s v="014/0456/5/17459"/>
    <d v="2008-06-11T00:00:00"/>
    <d v="2016-06-10T00:00:00"/>
    <x v="0"/>
    <n v="30000"/>
    <n v="13"/>
    <m/>
    <s v="Автокредит"/>
    <s v="Купівля транспортного засобу"/>
    <x v="5"/>
    <s v="Інше"/>
    <s v="ні"/>
    <n v="235054.17"/>
    <n v="172332.15"/>
    <n v="62722.02"/>
    <n v="0"/>
    <n v="135061.25"/>
    <n v="8761.07"/>
    <x v="0"/>
    <s v="так"/>
    <m/>
    <m/>
    <m/>
    <m/>
    <m/>
    <m/>
    <m/>
    <m/>
    <m/>
    <m/>
    <m/>
    <n v="0"/>
    <d v="2015-02-17T00:00:00"/>
    <n v="1.65"/>
    <n v="988"/>
    <s v="0504573955"/>
    <m/>
    <x v="2"/>
    <d v="2019-06-10T00:00:00"/>
    <s v="так"/>
    <s v="так"/>
    <n v="116913.44"/>
    <d v="2016-11-01T00:00:00"/>
    <s v="ТОВ «Верітас Проперті Менеджмент»"/>
    <n v="202236.64"/>
    <n v="116913.44"/>
    <d v="2017-11-01T00:00:00"/>
    <x v="0"/>
    <m/>
    <x v="0"/>
    <x v="0"/>
    <s v="Volkswagen; Golf 5; 2008 р.в."/>
    <m/>
    <n v="249000"/>
    <d v="2016-02-18T00:00:00"/>
    <d v="2015-12-11T00:00:00"/>
    <x v="0"/>
    <x v="0"/>
    <x v="0"/>
    <s v="Кіровоградська обл., м.КІРОВОГРАД, вул.Пацаєва, буд.8, корп.3кв.94"/>
    <s v="Кіровоградська обл., м.КІРОВОГРАД, вул.Пацаєва, буд.8, корп.3кв.94"/>
    <d v="1965-08-26T00:00:00"/>
    <m/>
    <s v="ЕВ187579Кіровськ ВМ Кіров. МВ УМВС України в Кіровогр.обл."/>
    <m/>
    <m/>
    <m/>
    <s v="0504573955"/>
    <m/>
    <m/>
    <m/>
    <m/>
    <s v="2909800042379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40600347"/>
    <s v="014/9136/5/10533"/>
    <d v="2008-02-20T00:00:00"/>
    <d v="2015-02-19T00:00:00"/>
    <x v="0"/>
    <n v="15950"/>
    <n v="12.5"/>
    <m/>
    <s v="Автокредит"/>
    <s v="Купівля транспортного засобу"/>
    <x v="1"/>
    <s v="Зона АТО"/>
    <s v="ні"/>
    <n v="74458"/>
    <n v="51569.31"/>
    <n v="22888.69"/>
    <n v="0"/>
    <n v="365.73"/>
    <n v="2775.24"/>
    <x v="0"/>
    <s v="так"/>
    <s v="так"/>
    <m/>
    <m/>
    <m/>
    <m/>
    <m/>
    <m/>
    <m/>
    <m/>
    <m/>
    <m/>
    <n v="0"/>
    <d v="2014-04-15T00:00:00"/>
    <n v="5230.79"/>
    <n v="1265"/>
    <s v="0937315001"/>
    <m/>
    <x v="1"/>
    <d v="2018-02-18T00:00:00"/>
    <s v="так"/>
    <s v="так"/>
    <n v="1019.66"/>
    <d v="2016-11-01T00:00:00"/>
    <s v="ТОВ «Верітас Проперті Менеджмент»"/>
    <n v="64681.120000000003"/>
    <n v="1019.66"/>
    <d v="2017-11-01T00:00:00"/>
    <x v="0"/>
    <m/>
    <x v="0"/>
    <x v="0"/>
    <s v="Ford; Fiesta ; 5 dr Comfort Plus 4 AT (MK7); 1,4; 2007 р.в."/>
    <m/>
    <n v="68294.55"/>
    <d v="2012-12-29T00:00:00"/>
    <d v="2012-12-29T00:00:00"/>
    <x v="0"/>
    <x v="0"/>
    <x v="0"/>
    <s v="Донецька обл., М.ДОНЕЦЬК, вул.Артема, буд.192г, кв.82"/>
    <s v="Донецька обл., М.ДОНЕЦЬК, вул.Артема, буд.192г, кв.82"/>
    <d v="1975-01-13T00:00:00"/>
    <m/>
    <s v="ВВ146021ПРОЛЕТАРСКИМ РВДМУ УМВС УКРАЇНИ В ДОНЕЦЬКІЙ ОБЛАСТ"/>
    <m/>
    <m/>
    <m/>
    <s v="0937315001"/>
    <m/>
    <m/>
    <m/>
    <m/>
    <s v="29097000422170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08510000"/>
    <s v="014/1207/5/12680"/>
    <d v="2008-03-31T00:00:00"/>
    <d v="2015-03-30T00:00:00"/>
    <x v="0"/>
    <n v="19306"/>
    <n v="11.5"/>
    <m/>
    <s v="Автокредит"/>
    <s v="Купівля транспортного засобу"/>
    <x v="1"/>
    <s v="Зона АТО"/>
    <s v="ні"/>
    <n v="135626.06"/>
    <n v="97649.59"/>
    <n v="37976.47"/>
    <n v="0"/>
    <n v="261.79000000000002"/>
    <n v="5055.13"/>
    <x v="0"/>
    <s v="так"/>
    <s v="так"/>
    <m/>
    <m/>
    <m/>
    <m/>
    <m/>
    <m/>
    <m/>
    <m/>
    <m/>
    <m/>
    <n v="0"/>
    <d v="2014-06-26T00:00:00"/>
    <n v="3568.43"/>
    <n v="1326"/>
    <s v="0992223299"/>
    <m/>
    <x v="1"/>
    <d v="2018-03-29T00:00:00"/>
    <s v="так"/>
    <s v="так"/>
    <n v="1962.33"/>
    <d v="2016-11-01T00:00:00"/>
    <s v="ТОВ «Верітас Проперті Менеджмент»"/>
    <n v="118304.11"/>
    <n v="1962.33"/>
    <d v="2017-11-01T00:00:00"/>
    <x v="0"/>
    <m/>
    <x v="0"/>
    <x v="0"/>
    <s v="Nissan; Qashqai; XE ----D 5 MT; 1,6; 2008 р.в."/>
    <m/>
    <n v="125375.9"/>
    <d v="2013-06-27T00:00:00"/>
    <d v="2013-06-27T00:00:00"/>
    <x v="0"/>
    <x v="0"/>
    <x v="0"/>
    <s v="Донецька обл., Макіївський р-н, М.МАКІЇВКА, м-н Зелений, буд.12, 0кв.112"/>
    <s v="Донецька обл., Макіївський р-н, М.МАКІЇВКА, м-н Зелений, буд.12, 0кв.112"/>
    <d v="1974-02-26T00:00:00"/>
    <m/>
    <s v="ВК867861Гірницьким РВ Макіївського МУ ГУМВС України в Дон."/>
    <m/>
    <m/>
    <m/>
    <s v="0992223299"/>
    <m/>
    <m/>
    <m/>
    <m/>
    <s v="29096000422579"/>
    <s v="ІПН: 2433517095; ФІО: Бондар В.А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11606750"/>
    <s v="081-в/41"/>
    <d v="2007-05-22T00:00:00"/>
    <d v="2013-05-21T00:00:00"/>
    <x v="0"/>
    <n v="14649"/>
    <n v="0.01"/>
    <m/>
    <s v="Автокредит"/>
    <s v="Купівля транспортного засобу"/>
    <x v="4"/>
    <s v="Інше"/>
    <s v="ні"/>
    <n v="397577.22"/>
    <n v="363913.04"/>
    <n v="78.61"/>
    <n v="33585.57"/>
    <m/>
    <n v="13566.9"/>
    <x v="0"/>
    <s v="так"/>
    <m/>
    <m/>
    <m/>
    <m/>
    <m/>
    <m/>
    <m/>
    <m/>
    <m/>
    <m/>
    <m/>
    <n v="0"/>
    <d v="2012-11-19T00:00:00"/>
    <n v="142002.38"/>
    <n v="3592"/>
    <s v="0682714756"/>
    <m/>
    <x v="3"/>
    <d v="2016-05-20T00:00:00"/>
    <s v="так"/>
    <s v="так"/>
    <n v="28412.9"/>
    <d v="2016-11-01T00:00:00"/>
    <s v="ТОВ «Верітас Проперті Менеджмент»"/>
    <n v="379750.97"/>
    <n v="28412.9"/>
    <d v="2017-11-01T00:00:00"/>
    <x v="0"/>
    <m/>
    <x v="0"/>
    <x v="0"/>
    <s v="DAEWOO; NEXIA 1.5; ; 1498; 2007; "/>
    <m/>
    <n v="18203.25"/>
    <d v="2012-02-13T00:00:00"/>
    <d v="2012-02-06T00:00:00"/>
    <x v="0"/>
    <x v="0"/>
    <x v="0"/>
    <s v="Миколаївська обл., Миколаїв, Фалєєвська, 12, кв.гурт."/>
    <s v="Миколаївська обл., Миколаїв, Архітектора Старова, 8-б, кв.126"/>
    <d v="1976-12-23T00:00:00"/>
    <m/>
    <s v="ЕО270354Центральним РВ ММУ УМВС України в Миколаївській області"/>
    <m/>
    <m/>
    <m/>
    <s v="0682714756"/>
    <m/>
    <m/>
    <m/>
    <m/>
    <s v="2909600006234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101502065"/>
    <s v="765-Г/07"/>
    <d v="2007-08-31T00:00:00"/>
    <d v="2014-08-30T00:00:00"/>
    <x v="1"/>
    <n v="73700"/>
    <n v="0"/>
    <m/>
    <s v="Автокредит"/>
    <s v="Купівля транспортного засобу"/>
    <x v="1"/>
    <s v="Зона АТО"/>
    <s v="ні"/>
    <n v="74157.789999999994"/>
    <n v="65803.58"/>
    <n v="6364.31"/>
    <n v="1989.9"/>
    <m/>
    <n v="72167.89"/>
    <x v="0"/>
    <s v="так"/>
    <m/>
    <m/>
    <m/>
    <m/>
    <m/>
    <m/>
    <m/>
    <m/>
    <m/>
    <m/>
    <m/>
    <n v="0"/>
    <d v="2013-11-27T00:00:00"/>
    <n v="65803.58"/>
    <n v="3382"/>
    <s v="0668880512"/>
    <m/>
    <x v="1"/>
    <d v="2017-08-29T00:00:00"/>
    <s v="так"/>
    <s v="так"/>
    <n v="722.9"/>
    <d v="2016-11-01T00:00:00"/>
    <s v="ТОВ «Верітас Проперті Менеджмент»"/>
    <n v="74157.789999999994"/>
    <n v="722.9"/>
    <d v="2017-11-01T00:00:00"/>
    <x v="0"/>
    <m/>
    <x v="0"/>
    <x v="0"/>
    <s v="CHEVROLET; AVEO TC58U; ; 1598; 2007; "/>
    <m/>
    <n v="0"/>
    <d v="2011-12-13T00:00:00"/>
    <d v="2011-12-12T00:00:00"/>
    <x v="0"/>
    <x v="0"/>
    <x v="0"/>
    <s v="ДОНЕЦЬКА обл., ДОНЕЦЬК, ОВСЯННИКОВА, 5"/>
    <s v="ДОНЕЦЬКА обл., ДОНЕЦЬК, ОВСЯННИКОВА, 5"/>
    <d v="1984-11-30T00:00:00"/>
    <m/>
    <s v="ВЕ144323КІРОВСЬКИМ РВ ДМУ УМВС УКРАЇНИ В ДОНЕЦЬКІЙ ОБЛ"/>
    <m/>
    <m/>
    <m/>
    <s v="0668880512"/>
    <m/>
    <m/>
    <m/>
    <m/>
    <s v="2909200009197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18517494"/>
    <s v="110-г/00-07ф"/>
    <d v="2007-04-20T00:00:00"/>
    <d v="2010-04-19T00:00:00"/>
    <x v="1"/>
    <n v="121000"/>
    <n v="18"/>
    <m/>
    <s v="Автокредит"/>
    <s v="Купівля транспортного засобу"/>
    <x v="6"/>
    <s v="Інше"/>
    <s v="ні"/>
    <n v="136221.5"/>
    <n v="66459.13"/>
    <n v="61124.82"/>
    <n v="8637.5499999999993"/>
    <m/>
    <n v="127583.95"/>
    <x v="0"/>
    <s v="ні"/>
    <s v="так"/>
    <m/>
    <m/>
    <m/>
    <m/>
    <m/>
    <m/>
    <m/>
    <m/>
    <m/>
    <m/>
    <n v="0"/>
    <d v="2013-11-27T00:00:00"/>
    <n v="66459.13"/>
    <n v="3287"/>
    <n v="675989299"/>
    <m/>
    <x v="2"/>
    <d v="2013-04-18T00:00:00"/>
    <s v="так"/>
    <s v="так"/>
    <n v="1327.9"/>
    <d v="2016-11-01T00:00:00"/>
    <s v="ТОВ «Верітас Проперті Менеджмент»"/>
    <n v="136221.5"/>
    <n v="1327.9"/>
    <d v="2017-11-01T00:00:00"/>
    <x v="0"/>
    <m/>
    <x v="0"/>
    <x v="0"/>
    <s v=" ЗАЗ DAEWOO;  Т 13110; ; 1.3; 2004;"/>
    <m/>
    <n v="18000"/>
    <d v="2012-06-19T00:00:00"/>
    <d v="2012-06-07T00:00:00"/>
    <x v="0"/>
    <x v="0"/>
    <x v="0"/>
    <s v="Хмельницька обл., Хмельницький, Курчатова, 1-к, кв.68"/>
    <s v="Хмельницька обл., Хмельницький, Курчатова, 1-к, кв.68"/>
    <d v="1979-11-27T00:00:00"/>
    <m/>
    <s v="НА128562Хмельницьким МУ УМВС України в Хмельницькій обл."/>
    <m/>
    <m/>
    <m/>
    <n v="675989299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44216915"/>
    <s v="014/9136/5/21901"/>
    <d v="2008-08-21T00:00:00"/>
    <d v="2015-08-20T00:00:00"/>
    <x v="1"/>
    <n v="72000"/>
    <n v="20.5"/>
    <m/>
    <s v="Автокредит"/>
    <s v="Купівля транспортного засобу"/>
    <x v="1"/>
    <s v="Зона АТО"/>
    <s v="ні"/>
    <n v="23755.85"/>
    <n v="14631.64"/>
    <n v="9124.2099999999991"/>
    <n v="0"/>
    <m/>
    <n v="23755.85"/>
    <x v="0"/>
    <s v="так"/>
    <s v="так"/>
    <m/>
    <m/>
    <m/>
    <m/>
    <m/>
    <m/>
    <m/>
    <m/>
    <m/>
    <m/>
    <n v="0"/>
    <d v="2014-11-17T00:00:00"/>
    <n v="7.33"/>
    <n v="1081"/>
    <s v="0953109299"/>
    <m/>
    <x v="1"/>
    <d v="2018-08-19T00:00:00"/>
    <s v="так"/>
    <s v="так"/>
    <n v="373.48"/>
    <d v="2016-11-01T00:00:00"/>
    <s v="ТОВ «Верітас Проперті Менеджмент»"/>
    <n v="20756.38"/>
    <n v="373.48"/>
    <d v="2017-11-01T00:00:00"/>
    <x v="0"/>
    <m/>
    <x v="0"/>
    <x v="0"/>
    <s v="Hyundai; Accent; GL 4 AT; 1,4; 2008 р.в."/>
    <m/>
    <n v="78780.37"/>
    <d v="2013-05-13T00:00:00"/>
    <d v="2013-05-13T00:00:00"/>
    <x v="0"/>
    <x v="0"/>
    <x v="0"/>
    <s v="Донецька обл., м. Донецьк, вул. Палладіна Академіка, 2, кв.10"/>
    <s v="Донецька обл., м. Донецьк, вул. Палладіна Академіка, 2, кв.10"/>
    <d v="1964-03-07T00:00:00"/>
    <m/>
    <s v="ВС636963ПРОЛЕТАРСЬКИМ РВ ДМУ УМВС УКРАЇНИ В ДОНЕЦЬКІЙ ОБЛА"/>
    <m/>
    <m/>
    <m/>
    <s v="0953109299"/>
    <m/>
    <m/>
    <m/>
    <m/>
    <s v="29099000424875"/>
    <s v="ІПН: 2344216915; ФІО: Банін Л.В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3022115778"/>
    <s v="014/2404/5/20614"/>
    <d v="2008-07-25T00:00:00"/>
    <d v="2015-07-24T00:00:00"/>
    <x v="0"/>
    <n v="23411"/>
    <n v="13"/>
    <m/>
    <s v="Автокредит"/>
    <s v="Купівля транспортного засобу"/>
    <x v="3"/>
    <s v="Зона АТО"/>
    <s v="ні"/>
    <n v="201611.33"/>
    <n v="137980.6"/>
    <n v="63630.73"/>
    <n v="0"/>
    <n v="14.13"/>
    <n v="7514.57"/>
    <x v="0"/>
    <s v="так"/>
    <m/>
    <m/>
    <m/>
    <m/>
    <m/>
    <m/>
    <m/>
    <m/>
    <m/>
    <m/>
    <m/>
    <n v="0"/>
    <d v="2014-04-25T00:00:00"/>
    <n v="3949.97"/>
    <n v="1295"/>
    <s v="0955023136"/>
    <m/>
    <x v="2"/>
    <d v="2018-07-23T00:00:00"/>
    <s v="так"/>
    <s v="так"/>
    <n v="2757.45"/>
    <d v="2016-11-01T00:00:00"/>
    <s v="ТОВ «Верітас Проперті Менеджмент»"/>
    <n v="174679.19"/>
    <n v="2757.45"/>
    <d v="2017-11-01T00:00:00"/>
    <x v="0"/>
    <m/>
    <x v="0"/>
    <x v="0"/>
    <s v="Subaru; Impreza; 4WD 1K AT (GD/GG); 2; 2008 р.в."/>
    <m/>
    <n v="112052.98"/>
    <d v="2014-04-11T00:00:00"/>
    <d v="2014-04-11T00:00:00"/>
    <x v="0"/>
    <x v="0"/>
    <x v="0"/>
    <s v="Луганська обл., Лутугинський р-н, М. ЛУТУГІНЕ, вул. Дружби, буд.20, кв.22"/>
    <s v="Луганська обл., Лутугинський р-н, М. ЛУТУГІНЕ, вул. Дружби, буд.20, кв.22"/>
    <d v="1982-09-28T00:00:00"/>
    <m/>
    <s v="ЕМ261557ЛУТУГІНСЬКИМ РВ МВУ УМВС УКРАЇНИВ ЛУГАНСЬКІЙ ОБЛ."/>
    <m/>
    <m/>
    <m/>
    <s v="0955023136"/>
    <m/>
    <m/>
    <m/>
    <m/>
    <s v="2909500042452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10800264"/>
    <s v="014/1207/5/16469"/>
    <d v="2008-05-30T00:00:00"/>
    <d v="2015-05-29T00:00:00"/>
    <x v="0"/>
    <n v="20051"/>
    <n v="13"/>
    <m/>
    <s v="Автокредит"/>
    <s v="Купівля транспортного засобу"/>
    <x v="1"/>
    <s v="Зона АТО"/>
    <s v="ні"/>
    <n v="53448.44"/>
    <n v="39500.11"/>
    <n v="13948.33"/>
    <n v="0"/>
    <n v="2.99"/>
    <n v="1992.16"/>
    <x v="0"/>
    <s v="так"/>
    <m/>
    <m/>
    <m/>
    <m/>
    <m/>
    <m/>
    <m/>
    <m/>
    <m/>
    <m/>
    <m/>
    <n v="0"/>
    <d v="2015-03-10T00:00:00"/>
    <n v="6969.12"/>
    <n v="1204"/>
    <s v="0509733130"/>
    <m/>
    <x v="1"/>
    <d v="2018-05-28T00:00:00"/>
    <s v="так"/>
    <s v="так"/>
    <n v="713.35"/>
    <d v="2016-11-01T00:00:00"/>
    <s v="ТОВ «Верітас Проперті Менеджмент»"/>
    <n v="45946.93"/>
    <n v="713.35"/>
    <d v="2017-11-01T00:00:00"/>
    <x v="0"/>
    <m/>
    <x v="0"/>
    <x v="0"/>
    <s v="Kia; Ceed; CVVT 3dr Top 4 AT (ED); 1,6; 2008 р.в."/>
    <m/>
    <n v="100415.48"/>
    <d v="2013-12-19T00:00:00"/>
    <d v="2013-12-19T00:00:00"/>
    <x v="0"/>
    <x v="0"/>
    <x v="0"/>
    <s v="Донецька обл., Макіївський р-н, М. МАКІЇВКА , вул. Клубна, буд.10/10, кв.4"/>
    <s v="Донецька обл., Макіївський р-н, М. МАКІЇВКА , вул. Клубна, буд.10/10, кв.4"/>
    <d v="1968-09-28T00:00:00"/>
    <m/>
    <s v="ВЕ034395ЧЕРВОНОГВАРДІЙСЬКИМ РВ УМВС УКРАЇНИ В ДОНЕЦЬКІЙ О."/>
    <m/>
    <m/>
    <m/>
    <s v="0509733130"/>
    <m/>
    <m/>
    <m/>
    <m/>
    <s v="2909000041622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60108852"/>
    <s v="014/0321/5/22750"/>
    <d v="2008-09-10T00:00:00"/>
    <d v="2015-09-08T00:00:00"/>
    <x v="0"/>
    <n v="28079"/>
    <n v="12.99"/>
    <m/>
    <s v="Автокредит"/>
    <s v="Купівля транспортного засобу"/>
    <x v="6"/>
    <s v="Інше"/>
    <s v="ні"/>
    <n v="431935.21"/>
    <n v="280593.3"/>
    <n v="151341.91"/>
    <n v="0"/>
    <n v="361874.37"/>
    <n v="16099.33"/>
    <x v="0"/>
    <s v="так"/>
    <s v="так"/>
    <m/>
    <m/>
    <m/>
    <m/>
    <m/>
    <m/>
    <m/>
    <m/>
    <m/>
    <m/>
    <n v="0"/>
    <d v="2008-10-10T00:00:00"/>
    <n v="97303.47"/>
    <n v="1597"/>
    <s v="0503733073"/>
    <m/>
    <x v="3"/>
    <d v="2018-09-07T00:00:00"/>
    <s v="так"/>
    <s v="так"/>
    <n v="239522"/>
    <d v="2016-11-01T00:00:00"/>
    <s v="ТОВ «Верітас Проперті Менеджмент»"/>
    <n v="376117.2"/>
    <n v="239522"/>
    <d v="2017-11-01T00:00:00"/>
    <x v="0"/>
    <m/>
    <x v="0"/>
    <x v="0"/>
    <s v="Hyundai; Tucson ; CRDi 4WD GLS 5 MT (JM); 2; 2008 р.в."/>
    <m/>
    <n v="190975.39"/>
    <d v="2014-11-24T00:00:00"/>
    <d v="2014-05-23T00:00:00"/>
    <x v="0"/>
    <x v="0"/>
    <x v="0"/>
    <s v="Івано-Франківська обл., м. Івано-Франківськ, вул. Гетьмана Мазепи, буд.15, відсутнікв.5"/>
    <s v="Івано-Франківська обл., м. Івано-Франківськ, вул. Гетьмана Мазепи, буд.15, відсутнікв.5"/>
    <d v="1981-01-16T00:00:00"/>
    <m/>
    <s v="СС256605Івано-Франківським МУВС МВС в Івано-Франківській о"/>
    <m/>
    <m/>
    <m/>
    <s v="0503733073"/>
    <m/>
    <m/>
    <m/>
    <m/>
    <s v="29095000358514"/>
    <s v="ІПН: 3068803220; ФІО: Барчук О.Р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46604490"/>
    <s v="175/05"/>
    <d v="2005-12-21T00:00:00"/>
    <d v="2010-12-20T00:00:00"/>
    <x v="0"/>
    <n v="21141"/>
    <n v="10"/>
    <m/>
    <s v="Автокредит"/>
    <s v="Купівля транспортного засобу"/>
    <x v="4"/>
    <s v="Інше"/>
    <s v="ні"/>
    <n v="648389.46"/>
    <n v="461546"/>
    <n v="157278.45000000001"/>
    <n v="29565.01"/>
    <m/>
    <n v="23065.17"/>
    <x v="0"/>
    <s v="так"/>
    <m/>
    <m/>
    <m/>
    <m/>
    <m/>
    <m/>
    <m/>
    <m/>
    <m/>
    <m/>
    <m/>
    <n v="0"/>
    <d v="2012-10-29T00:00:00"/>
    <n v="167068.59"/>
    <n v="3924"/>
    <s v="0503204192"/>
    <m/>
    <x v="3"/>
    <d v="2013-12-19T00:00:00"/>
    <s v="так"/>
    <s v="так"/>
    <n v="6020.76"/>
    <d v="2016-11-01T00:00:00"/>
    <s v="ТОВ «Верітас Проперті Менеджмент»"/>
    <n v="618082.93000000005"/>
    <n v="6020.76"/>
    <d v="2017-11-01T00:00:00"/>
    <x v="0"/>
    <m/>
    <x v="0"/>
    <x v="0"/>
    <s v="NISSAN; PRIMERA; ; 1600; 2005 р.в."/>
    <m/>
    <n v="0"/>
    <d v="2011-05-31T00:00:00"/>
    <m/>
    <x v="0"/>
    <x v="0"/>
    <x v="0"/>
    <s v="Запорізька обл., Запорізький, Запоріжжя, Ентузіастів, 4, кв.83"/>
    <s v="Запорізька обл., Запорізький, Запоріжжя, Ентузіастів, 4, кв.83"/>
    <d v="1969-09-21T00:00:00"/>
    <m/>
    <s v="СА144977Хортицьким РВ УМВС України в Запорізькій області"/>
    <m/>
    <m/>
    <m/>
    <s v="0503204192"/>
    <m/>
    <m/>
    <m/>
    <m/>
    <s v="2909500008986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50113078"/>
    <s v="031-В/52"/>
    <d v="2008-04-14T00:00:00"/>
    <d v="2014-04-11T00:00:00"/>
    <x v="0"/>
    <n v="21600"/>
    <n v="12.5"/>
    <m/>
    <s v="Автокредит"/>
    <s v="Купівля транспортного засобу"/>
    <x v="4"/>
    <s v="Інше"/>
    <s v="ні"/>
    <n v="48852.56"/>
    <n v="48852.56"/>
    <n v="0"/>
    <n v="0"/>
    <m/>
    <n v="1820.86"/>
    <x v="0"/>
    <s v="так"/>
    <m/>
    <m/>
    <m/>
    <m/>
    <m/>
    <m/>
    <m/>
    <m/>
    <m/>
    <m/>
    <m/>
    <n v="0"/>
    <d v="2013-07-12T00:00:00"/>
    <n v="82369.3"/>
    <n v="2284"/>
    <n v="0"/>
    <m/>
    <x v="3"/>
    <d v="2017-04-10T00:00:00"/>
    <s v="так"/>
    <s v="так"/>
    <n v="452.55"/>
    <d v="2016-11-01T00:00:00"/>
    <s v="ТОВ «Верітас Проперті Менеджмент»"/>
    <n v="46460.04"/>
    <n v="452.55"/>
    <d v="2017-11-01T00:00:00"/>
    <x v="0"/>
    <m/>
    <x v="0"/>
    <x v="0"/>
    <s v="MAZDA; 3; ; 1598; 2007р.в."/>
    <m/>
    <n v="0"/>
    <d v="2012-03-13T00:00:00"/>
    <d v="2012-03-03T00:00:00"/>
    <x v="0"/>
    <x v="0"/>
    <x v="0"/>
    <s v="ДНІПРОПЕТРОВСЬКА обл., ДНІПРОПЕТРОВСЬКИЙ, ДНІПРОПЕТРОВСЬК, НОВОРІЧНА, 73, кв.68"/>
    <s v="ДНІПРОПЕТРОВСЬКА обл., ДНІПРОПЕТРОВСЬКИЙ, ДНІПРОПЕТРОВСЬК, НОВОРІЧНА, 73, кв.68"/>
    <d v="1978-01-12T00:00:00"/>
    <m/>
    <s v="АН021080ЖОВТНЕВИМ РВ ДМУ УМВС УКРАЇНИ В ДНІПРОПЕТРОВСЬКІЙ ОБЛАСТІ"/>
    <m/>
    <m/>
    <m/>
    <m/>
    <m/>
    <m/>
    <m/>
    <m/>
    <s v="2909800008877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68513173"/>
    <s v="Е_00168/37_07"/>
    <d v="2007-09-04T00:00:00"/>
    <d v="2014-09-03T00:00:00"/>
    <x v="1"/>
    <n v="198200"/>
    <n v="0"/>
    <m/>
    <s v="Автокредит"/>
    <s v="Купівля транспортного засобу"/>
    <x v="4"/>
    <s v="Інше"/>
    <s v="ні"/>
    <n v="250492.31"/>
    <n v="250492.31"/>
    <n v="0"/>
    <n v="0"/>
    <n v="18671.689999999999"/>
    <n v="250492.31"/>
    <x v="0"/>
    <s v="так"/>
    <s v="так"/>
    <m/>
    <m/>
    <m/>
    <m/>
    <m/>
    <m/>
    <m/>
    <m/>
    <m/>
    <m/>
    <n v="0"/>
    <d v="2011-02-07T00:00:00"/>
    <n v="68034.14"/>
    <n v="3222"/>
    <s v="0684528283"/>
    <m/>
    <x v="2"/>
    <d v="2017-09-02T00:00:00"/>
    <s v="так"/>
    <s v="так"/>
    <n v="2550.75"/>
    <d v="2016-11-01T00:00:00"/>
    <s v="ТОВ «Верітас Проперті Менеджмент»"/>
    <n v="250492.31"/>
    <n v="2550.75"/>
    <d v="2017-11-01T00:00:00"/>
    <x v="0"/>
    <m/>
    <x v="0"/>
    <x v="1"/>
    <m/>
    <m/>
    <n v="136360.57999999999"/>
    <d v="2012-08-27T00:00:00"/>
    <d v="2012-07-29T00:00:00"/>
    <x v="0"/>
    <x v="0"/>
    <x v="0"/>
    <s v="Запорізька обл., Михайлівський, с.Любимівка, Гагаріна, 5а"/>
    <s v="Запорізька обл., Михайлівський, с.Любимівка, Гагаріна, 5а"/>
    <d v="1981-04-10T00:00:00"/>
    <m/>
    <s v="СВ402606Михайлівським РВ УМВС України в Зап обл"/>
    <m/>
    <m/>
    <m/>
    <s v="0684528283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14400032"/>
    <s v="014/9353/5/11088"/>
    <d v="2008-03-04T00:00:00"/>
    <d v="2015-03-03T00:00:00"/>
    <x v="0"/>
    <n v="11974"/>
    <n v="11.5"/>
    <m/>
    <s v="Автокредит"/>
    <s v="Купівля транспортного засобу"/>
    <x v="1"/>
    <s v="Зона АТО"/>
    <s v="ні"/>
    <n v="28671.77"/>
    <n v="20644.14"/>
    <n v="8027.63"/>
    <n v="0"/>
    <m/>
    <n v="1068.67"/>
    <x v="0"/>
    <s v="так"/>
    <m/>
    <m/>
    <m/>
    <m/>
    <m/>
    <m/>
    <m/>
    <m/>
    <m/>
    <m/>
    <m/>
    <n v="0"/>
    <d v="2014-06-16T00:00:00"/>
    <n v="117.48"/>
    <n v="1204"/>
    <s v="0506916565"/>
    <m/>
    <x v="1"/>
    <d v="2018-03-02T00:00:00"/>
    <s v="так"/>
    <s v="так"/>
    <n v="411.06"/>
    <d v="2016-11-01T00:00:00"/>
    <s v="ТОВ «Верітас Проперті Менеджмент»"/>
    <n v="25009.47"/>
    <n v="411.06"/>
    <d v="2017-11-01T00:00:00"/>
    <x v="0"/>
    <m/>
    <x v="0"/>
    <x v="0"/>
    <s v="Skoda; Octavia A5; 5 dr Elegance 6 MT (1z); 2; 2007 р.в."/>
    <m/>
    <n v="114943.26"/>
    <d v="2013-05-26T00:00:00"/>
    <d v="2013-05-26T00:00:00"/>
    <x v="0"/>
    <x v="0"/>
    <x v="0"/>
    <s v="Донецька обл., м. Донецьк, вул. Піонерська, буд. 131 а"/>
    <s v="Донецька обл., м. Донецьк, вул. Піонерська, буд. 131 а"/>
    <d v="1979-10-17T00:00:00"/>
    <m/>
    <s v="ВЕ544982ЛЕНІНСЬКИМ РВ УМВС УКРАЇНИ У МІСТІ ДОНЕЦЬКУ"/>
    <m/>
    <m/>
    <m/>
    <s v="0506916565"/>
    <m/>
    <m/>
    <m/>
    <m/>
    <s v="2909200042224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39721173"/>
    <s v="014/2292/73/03340"/>
    <d v="2007-07-12T00:00:00"/>
    <d v="2013-07-11T00:00:00"/>
    <x v="0"/>
    <n v="24288"/>
    <n v="12.5"/>
    <m/>
    <s v="Автокредит"/>
    <s v="Купівля транспортного засобу"/>
    <x v="4"/>
    <s v="Інше"/>
    <s v="ні"/>
    <n v="62177.38"/>
    <n v="62177.38"/>
    <n v="0"/>
    <n v="0"/>
    <n v="10403.219999999999"/>
    <n v="2317.5100000000002"/>
    <x v="0"/>
    <s v="так"/>
    <m/>
    <m/>
    <m/>
    <n v="9648.1200000000008"/>
    <m/>
    <m/>
    <m/>
    <m/>
    <m/>
    <m/>
    <m/>
    <n v="9648.1200000000008"/>
    <d v="2016-01-25T00:00:00"/>
    <n v="9648.1200000000008"/>
    <n v="1750"/>
    <s v="0664382234"/>
    <m/>
    <x v="3"/>
    <d v="2016-07-10T00:00:00"/>
    <s v="так"/>
    <s v="так"/>
    <n v="39395.82"/>
    <d v="2016-11-01T00:00:00"/>
    <s v="ТОВ «Верітас Проперті Менеджмент»"/>
    <n v="59132.28"/>
    <n v="39395.82"/>
    <d v="2017-11-01T00:00:00"/>
    <x v="0"/>
    <m/>
    <x v="0"/>
    <x v="0"/>
    <s v="Skoda; Octavia; 5dr Tour 4 AT (1U); 1,6; 2007 р.в."/>
    <m/>
    <n v="98557.08"/>
    <d v="2013-10-28T00:00:00"/>
    <d v="2013-10-28T00:00:00"/>
    <x v="0"/>
    <x v="0"/>
    <x v="0"/>
    <s v="Миколаївська обл., м. МИКОЛАЇВ, вул. Передова, буд. 52-б, кв. 42"/>
    <s v="Миколаївська обл., м. МИКОЛАЇВ, вул. Передова, буд. 52-б, кв. 42"/>
    <d v="1972-04-09T00:00:00"/>
    <m/>
    <s v="ЕР239823ЛЕНІНСЬКИМ РВ ММУ УМВС УКРАЇНИ В МИКОЛАЇВСЬКІЙ ОБЛ"/>
    <m/>
    <m/>
    <m/>
    <s v="0664382234"/>
    <m/>
    <m/>
    <m/>
    <m/>
    <s v="2909300042056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79517001"/>
    <s v="014/1722/5/11140"/>
    <d v="2008-03-04T00:00:00"/>
    <d v="2015-03-03T00:00:00"/>
    <x v="0"/>
    <n v="11690"/>
    <n v="11"/>
    <m/>
    <s v="Автокредит"/>
    <s v="Купівля транспортного засобу"/>
    <x v="6"/>
    <s v="Інше"/>
    <s v="ні"/>
    <n v="70524.800000000003"/>
    <n v="51603.38"/>
    <n v="18921.419999999998"/>
    <n v="0"/>
    <n v="63855.1"/>
    <n v="2628.64"/>
    <x v="0"/>
    <s v="так"/>
    <m/>
    <m/>
    <m/>
    <m/>
    <m/>
    <m/>
    <m/>
    <m/>
    <m/>
    <m/>
    <m/>
    <n v="0"/>
    <d v="2014-10-22T00:00:00"/>
    <n v="1476.31"/>
    <n v="1446"/>
    <s v="0965293105"/>
    <m/>
    <x v="3"/>
    <d v="2018-03-02T00:00:00"/>
    <s v="так"/>
    <s v="так"/>
    <n v="44093.87"/>
    <d v="2016-11-01T00:00:00"/>
    <s v="ТОВ «Верітас Проперті Менеджмент»"/>
    <n v="61672.35"/>
    <n v="44093.87"/>
    <d v="2017-11-01T00:00:00"/>
    <x v="0"/>
    <m/>
    <x v="0"/>
    <x v="0"/>
    <s v="Chevrolet; Aveo; 5dr SE 5 MT (T200); 1,5; 2008 р.в."/>
    <m/>
    <n v="110945"/>
    <d v="2016-04-08T00:00:00"/>
    <d v="2016-04-07T00:00:00"/>
    <x v="0"/>
    <x v="0"/>
    <x v="0"/>
    <s v="Хмельницька обл., Старосинявський р-н, м.Стара Синява, Жукова, буд.24"/>
    <s v="Хмельницька обл., Старосинявський р-н, м.Стара Синява, Жукова, буд.24"/>
    <d v="1973-05-12T00:00:00"/>
    <m/>
    <s v="НА227278СТАРОСИНЯВСЬКИМ РВ УМВС УКРАЇНИ  В ХМЕЛ. ОБЛ."/>
    <m/>
    <m/>
    <m/>
    <s v="0965293105"/>
    <m/>
    <m/>
    <m/>
    <m/>
    <s v="2909400039635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64800398"/>
    <s v="014/9352/5/23904"/>
    <d v="2008-10-01T00:00:00"/>
    <d v="2015-09-30T00:00:00"/>
    <x v="0"/>
    <n v="10200"/>
    <n v="12.99"/>
    <m/>
    <s v="Автокредит"/>
    <s v="Купівля транспортного засобу"/>
    <x v="1"/>
    <s v="Зона АТО"/>
    <s v="ні"/>
    <n v="10906.68"/>
    <n v="10821.9"/>
    <n v="84.78"/>
    <n v="0"/>
    <m/>
    <n v="406.52"/>
    <x v="0"/>
    <s v="так"/>
    <m/>
    <m/>
    <m/>
    <m/>
    <m/>
    <m/>
    <n v="1999.89"/>
    <n v="3100.09"/>
    <n v="2999.87"/>
    <m/>
    <n v="999.93"/>
    <n v="9099.7800000000007"/>
    <d v="2017-10-10T00:00:00"/>
    <n v="999.92"/>
    <n v="1020"/>
    <s v="0504706560"/>
    <m/>
    <x v="1"/>
    <d v="2018-09-29T00:00:00"/>
    <s v="так"/>
    <s v="так"/>
    <n v="314.38"/>
    <d v="2016-11-01T00:00:00"/>
    <s v="ТОВ «Верітас Проперті Менеджмент»"/>
    <n v="19965.82"/>
    <n v="314.38"/>
    <d v="2017-11-01T00:00:00"/>
    <x v="0"/>
    <m/>
    <x v="0"/>
    <x v="0"/>
    <s v="Dacia; Logan; MCV Mpi Ambiance 5 MT; 1,6; 2008 р.в."/>
    <m/>
    <n v="80663.55"/>
    <d v="2013-07-03T00:00:00"/>
    <d v="2013-07-03T00:00:00"/>
    <x v="0"/>
    <x v="0"/>
    <x v="0"/>
    <s v="Донецька обл., М.ДОНЕЦЬК, вул.Панфилова, буд.112, кв.63"/>
    <s v="Донецька обл., М.ДОНЕЦЬК, вул.Панфилова, буд.112, кв.63"/>
    <d v="1967-06-26T00:00:00"/>
    <m/>
    <s v="ВА551426БУДЬОНІВСЬКИМ РВ ДМУ УМВС УКРАЇНИ В ДОНЕЦЬКІЙ ОБЛА"/>
    <m/>
    <m/>
    <m/>
    <s v="0504706560"/>
    <m/>
    <m/>
    <m/>
    <m/>
    <s v="2909200042520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74803473"/>
    <s v="014/1349/5/07229"/>
    <d v="2007-11-29T00:00:00"/>
    <d v="2014-11-28T00:00:00"/>
    <x v="0"/>
    <n v="66000"/>
    <n v="10.99"/>
    <m/>
    <s v="Автокредит"/>
    <s v="Купівля транспортного засобу"/>
    <x v="5"/>
    <s v="Інше"/>
    <s v="ні"/>
    <n v="547813.75"/>
    <n v="542790.75"/>
    <n v="5023"/>
    <n v="0"/>
    <m/>
    <n v="20418.419999999998"/>
    <x v="0"/>
    <s v="так"/>
    <s v="так"/>
    <m/>
    <m/>
    <n v="111.55000000000001"/>
    <n v="219.42000000000002"/>
    <n v="283.71000000000004"/>
    <n v="476.04999999999995"/>
    <n v="335.03"/>
    <n v="513.09999999999991"/>
    <m/>
    <m/>
    <n v="1938.86"/>
    <d v="2017-09-07T00:00:00"/>
    <n v="107.01"/>
    <n v="2056"/>
    <s v="0993274760"/>
    <m/>
    <x v="3"/>
    <d v="2017-11-27T00:00:00"/>
    <s v="так"/>
    <s v="так"/>
    <n v="6772.38"/>
    <d v="2016-11-01T00:00:00"/>
    <s v="ТОВ «Верітас Проперті Менеджмент»"/>
    <n v="522753.66"/>
    <n v="6772.38"/>
    <d v="2017-11-01T00:00:00"/>
    <x v="0"/>
    <m/>
    <x v="0"/>
    <x v="0"/>
    <s v="Volkswagen; Touareg; V6 Tdi  (7L); 3; 2007 р.в."/>
    <m/>
    <n v="829800"/>
    <d v="2016-02-12T00:00:00"/>
    <d v="2015-03-31T00:00:00"/>
    <x v="0"/>
    <x v="0"/>
    <x v="0"/>
    <s v="Чернігівська обл., ЧЕРНІГІВ, Мстиславська, 127"/>
    <s v="Чернігівська обл., ЧЕРНІГІВ, Мстиславська, 127"/>
    <d v="1967-10-04T00:00:00"/>
    <m/>
    <s v="НК454067ДЕСНЯНСЬКИМ ВМ УМВС УКРАЇНИ В ЧЕРНІГІВСЬКІЙ ОБЛ."/>
    <m/>
    <m/>
    <m/>
    <s v="0993274760"/>
    <m/>
    <m/>
    <m/>
    <m/>
    <s v="29097000396132"/>
    <s v="ІПН: 2347219841; ФІО: Боднарук Л.В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81220518"/>
    <s v="014/0399/5/20628"/>
    <d v="2008-07-25T00:00:00"/>
    <d v="2015-07-24T00:00:00"/>
    <x v="0"/>
    <n v="24600"/>
    <n v="13"/>
    <m/>
    <s v="Автокредит"/>
    <s v="Купівля транспортного засобу"/>
    <x v="3"/>
    <s v="Зона АТО"/>
    <s v="ні"/>
    <n v="134372.06"/>
    <n v="93520.55"/>
    <n v="40851.51"/>
    <n v="0"/>
    <m/>
    <n v="5008.3900000000003"/>
    <x v="0"/>
    <s v="так"/>
    <m/>
    <m/>
    <m/>
    <m/>
    <m/>
    <m/>
    <m/>
    <m/>
    <m/>
    <m/>
    <m/>
    <n v="0"/>
    <d v="2014-07-15T00:00:00"/>
    <n v="110.4"/>
    <n v="1204"/>
    <s v="0504768633"/>
    <m/>
    <x v="2"/>
    <d v="2018-07-23T00:00:00"/>
    <s v="так"/>
    <s v="так"/>
    <n v="1863.66"/>
    <d v="2016-11-01T00:00:00"/>
    <s v="ТОВ «Верітас Проперті Менеджмент»"/>
    <n v="116228.69"/>
    <n v="1863.66"/>
    <d v="2017-11-01T00:00:00"/>
    <x v="0"/>
    <m/>
    <x v="0"/>
    <x v="0"/>
    <s v="Hyundai; Tucson ; AWD GLS 4 AT (JM); 2; 2012 р.в."/>
    <m/>
    <n v="121001.24"/>
    <d v="2013-02-08T00:00:00"/>
    <d v="2013-02-08T00:00:00"/>
    <x v="0"/>
    <x v="0"/>
    <x v="0"/>
    <s v="Луганська обл., М. ЛУГАНСЬК, кв. 50 лєт Октября, буд. 34, кв. 32"/>
    <s v="Луганська обл., М. ЛУГАНСЬК, кв. 50 лєт Октября, буд. 34, кв. 32"/>
    <d v="1970-09-02T00:00:00"/>
    <m/>
    <s v="ЕК763916ЖОВТНЕВИМ РВ УМВС УКРАЇНИ В ЛУГАНСЬКІЙ ОБЛАСТІ"/>
    <m/>
    <m/>
    <m/>
    <s v="0504768633"/>
    <m/>
    <m/>
    <m/>
    <m/>
    <s v="29099000424530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88405093"/>
    <s v="06-Ф/048-СК-Г"/>
    <d v="2006-06-13T00:00:00"/>
    <d v="2012-06-12T00:00:00"/>
    <x v="1"/>
    <n v="153950"/>
    <n v="0"/>
    <m/>
    <s v="Автокредит"/>
    <s v="Купівля транспортного засобу"/>
    <x v="4"/>
    <s v="Інше"/>
    <s v="ні"/>
    <n v="195869.5"/>
    <n v="153950"/>
    <n v="41919.5"/>
    <n v="0"/>
    <m/>
    <n v="195869.5"/>
    <x v="0"/>
    <s v="ні"/>
    <m/>
    <m/>
    <m/>
    <m/>
    <m/>
    <m/>
    <m/>
    <m/>
    <m/>
    <m/>
    <m/>
    <n v="0"/>
    <d v="2012-10-29T00:00:00"/>
    <n v="153950"/>
    <n v="4077"/>
    <s v="0676305099"/>
    <m/>
    <x v="3"/>
    <d v="2015-06-12T00:00:00"/>
    <s v="так"/>
    <s v="так"/>
    <n v="1909.36"/>
    <d v="2016-11-01T00:00:00"/>
    <s v="ТОВ «Верітас Проперті Менеджмент»"/>
    <n v="195869.5"/>
    <n v="1909.36"/>
    <d v="2017-11-01T00:00:00"/>
    <x v="0"/>
    <m/>
    <x v="0"/>
    <x v="0"/>
    <s v="SYZUKI; VITARA; ; 1995; 2006 р.в."/>
    <m/>
    <n v="0"/>
    <d v="2012-08-02T00:00:00"/>
    <d v="2012-07-13T00:00:00"/>
    <x v="0"/>
    <x v="0"/>
    <x v="0"/>
    <s v="ДНІПРОПЕТРОВСЬКА обл., БАБУШКІНСЬКИЙ, ДНІПРОПЕТРОВСЬК, ДАРВІНА, 37, кв.ПР Б"/>
    <s v="ДНІПРОПЕТРОВСЬКА обл., БАБУШКІНСЬКИЙ, ДНІПРОПЕТРОВСЬК, ДАРВІНА, 37, кв.ПР Б"/>
    <d v="1981-10-26T00:00:00"/>
    <m/>
    <s v="АК106419БАБУШКІНСЬКИМ РВ ДМУ УМВС УКРАЇНИ В ДНІПРОПЕТРОВСЬКІЙ ОБЛ."/>
    <m/>
    <m/>
    <m/>
    <s v="0676305099"/>
    <m/>
    <m/>
    <m/>
    <m/>
    <s v="2909600007950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141013974"/>
    <s v="065-г/41"/>
    <d v="2007-04-20T00:00:00"/>
    <d v="2013-04-19T00:00:00"/>
    <x v="1"/>
    <n v="71200"/>
    <n v="0"/>
    <m/>
    <s v="Автокредит"/>
    <s v="Купівля транспортного засобу"/>
    <x v="4"/>
    <s v="Інше"/>
    <s v="ні"/>
    <n v="76319.679999999993"/>
    <n v="63288.88"/>
    <n v="9967.5400000000009"/>
    <n v="3063.26"/>
    <m/>
    <n v="73256.42"/>
    <x v="0"/>
    <s v="так"/>
    <s v="так"/>
    <m/>
    <m/>
    <m/>
    <m/>
    <m/>
    <m/>
    <m/>
    <m/>
    <m/>
    <m/>
    <n v="0"/>
    <d v="2015-11-30T00:00:00"/>
    <n v="63288.88"/>
    <n v="671"/>
    <s v="0635601933"/>
    <m/>
    <x v="3"/>
    <d v="2016-04-18T00:00:00"/>
    <s v="так"/>
    <s v="так"/>
    <n v="743.97"/>
    <d v="2016-11-01T00:00:00"/>
    <s v="ТОВ «Верітас Проперті Менеджмент»"/>
    <n v="76319.679999999993"/>
    <n v="743.97"/>
    <d v="2017-11-01T00:00:00"/>
    <x v="0"/>
    <m/>
    <x v="0"/>
    <x v="0"/>
    <s v="DAEWOO; NEXIA SONC; ; 1498; 2007р.в."/>
    <m/>
    <n v="0"/>
    <d v="2011-12-19T00:00:00"/>
    <d v="2011-12-12T00:00:00"/>
    <x v="0"/>
    <x v="0"/>
    <x v="0"/>
    <s v="Миколаївська обл., Центральний , Миколаїв, Суворова, 17"/>
    <s v="Миколаївська обл., Центральний , Миколаїв, Суворова, 17"/>
    <d v="1985-12-30T00:00:00"/>
    <m/>
    <s v="ЕО999852Центральним РВ ММУ УМВС України в Миколаївській області"/>
    <m/>
    <m/>
    <m/>
    <s v="0635601933"/>
    <m/>
    <m/>
    <m/>
    <m/>
    <s v="29091000060691"/>
    <s v="ІПН: 2936122192; ФІО: Сідільов Едуард Петрович; ІПН: 2636901750; ФІО: Штопенко Андрій Олександр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09505897"/>
    <s v="014/5865/5/18776"/>
    <d v="2008-06-26T00:00:00"/>
    <d v="2015-06-25T00:00:00"/>
    <x v="0"/>
    <n v="14100"/>
    <n v="13"/>
    <m/>
    <s v="Автокредит"/>
    <s v="Купівля транспортного засобу"/>
    <x v="4"/>
    <s v="Інше"/>
    <s v="ні"/>
    <n v="84907.77"/>
    <n v="62259.21"/>
    <n v="22648.560000000001"/>
    <n v="0"/>
    <n v="74426.97"/>
    <n v="3164.73"/>
    <x v="0"/>
    <s v="так"/>
    <m/>
    <m/>
    <m/>
    <m/>
    <m/>
    <m/>
    <m/>
    <m/>
    <m/>
    <m/>
    <m/>
    <n v="0"/>
    <d v="2015-02-05T00:00:00"/>
    <n v="1799.98"/>
    <n v="1538"/>
    <s v="0502984850"/>
    <m/>
    <x v="0"/>
    <d v="2018-06-24T00:00:00"/>
    <s v="так"/>
    <s v="так"/>
    <n v="35568.68"/>
    <d v="2016-11-01T00:00:00"/>
    <s v="ТОВ «Верітас Проперті Менеджмент»"/>
    <n v="73051.710000000006"/>
    <n v="35568.68"/>
    <d v="2017-11-01T00:00:00"/>
    <x v="0"/>
    <m/>
    <x v="0"/>
    <x v="0"/>
    <s v="Nissan; Tiida; 5 dr Elegance TFSHS 4 AT ; 1,6; 2008 р.в."/>
    <m/>
    <n v="93162.07"/>
    <d v="2013-10-28T00:00:00"/>
    <d v="2013-10-28T00:00:00"/>
    <x v="0"/>
    <x v="0"/>
    <x v="0"/>
    <s v="Миколаївська обл., м. МИКОЛАЇВ, вул. Будьоного, буд. 74, кв. 1"/>
    <s v="Миколаївська обл., м. МИКОЛАЇВ, вул. Будьоного, буд. 74, кв. 1"/>
    <d v="1971-06-12T00:00:00"/>
    <m/>
    <s v="ЕО097431ЗАВОДСЬКИМ РВ ММУ УМВС УКРАЇНИ В МИКОЛАЇВСЬКІЙ ОБЛ"/>
    <m/>
    <m/>
    <m/>
    <s v="0502984850"/>
    <m/>
    <m/>
    <m/>
    <m/>
    <s v="2909900042409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30217689"/>
    <s v="014/2404/5/17298"/>
    <d v="2008-06-09T00:00:00"/>
    <d v="2015-06-08T00:00:00"/>
    <x v="1"/>
    <n v="63040"/>
    <n v="17"/>
    <m/>
    <s v="Автокредит"/>
    <s v="Купівля транспортного засобу"/>
    <x v="3"/>
    <s v="Зона АТО"/>
    <s v="ні"/>
    <n v="8018.58"/>
    <n v="5137.34"/>
    <n v="2881.24"/>
    <n v="0"/>
    <n v="0.56000000000000005"/>
    <n v="8018.58"/>
    <x v="0"/>
    <s v="так"/>
    <m/>
    <m/>
    <m/>
    <m/>
    <m/>
    <m/>
    <m/>
    <m/>
    <m/>
    <m/>
    <m/>
    <n v="0"/>
    <d v="2014-08-18T00:00:00"/>
    <n v="1.97"/>
    <n v="1173"/>
    <s v="0990571631"/>
    <m/>
    <x v="2"/>
    <d v="2018-06-07T00:00:00"/>
    <s v="так"/>
    <s v="так"/>
    <n v="109.8"/>
    <d v="2016-11-01T00:00:00"/>
    <s v="ТОВ «Верітас Проперті Менеджмент»"/>
    <n v="7145.24"/>
    <n v="109.8"/>
    <d v="2017-11-01T00:00:00"/>
    <x v="0"/>
    <m/>
    <x v="0"/>
    <x v="0"/>
    <s v="Kia; Rio; 5dr Mid 5 MT (DE); 1,4; 2008 р.в."/>
    <m/>
    <n v="73224.479999999996"/>
    <d v="2013-11-21T00:00:00"/>
    <d v="2013-11-21T00:00:00"/>
    <x v="0"/>
    <x v="0"/>
    <x v="0"/>
    <s v="Луганська обл., Кремінський р-н, С. МИХАЙЛІВКА, вул. Шевченко, буд. 72а"/>
    <s v="Луганська обл., Кремінський р-н, С. МИХАЙЛІВКА, вул. Шевченко, буд. 72а"/>
    <d v="1977-06-27T00:00:00"/>
    <m/>
    <s v="ЕК204135АЛЧЕВСЬКИМ МВ УМВС УКРАЇНИ В ЛУГАНСЬКІЙ ОБЛАСТІ"/>
    <m/>
    <m/>
    <m/>
    <s v="0990571631"/>
    <m/>
    <m/>
    <m/>
    <m/>
    <s v="2909200040242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113120102"/>
    <s v="105-В/52"/>
    <d v="2008-07-17T00:00:00"/>
    <d v="2015-07-16T00:00:00"/>
    <x v="0"/>
    <n v="16690"/>
    <n v="12.5"/>
    <m/>
    <s v="Автокредит"/>
    <s v="Купівля транспортного засобу"/>
    <x v="4"/>
    <s v="Інше"/>
    <s v="ні"/>
    <n v="5.9"/>
    <n v="5.63"/>
    <n v="0.27"/>
    <n v="0"/>
    <n v="3.9"/>
    <n v="0.22"/>
    <x v="0"/>
    <s v="так"/>
    <s v="так"/>
    <m/>
    <m/>
    <m/>
    <m/>
    <m/>
    <m/>
    <m/>
    <m/>
    <m/>
    <m/>
    <n v="0"/>
    <d v="2014-03-17T00:00:00"/>
    <n v="377.79"/>
    <n v="898"/>
    <s v="0933929914"/>
    <m/>
    <x v="2"/>
    <d v="2018-07-15T00:00:00"/>
    <s v="так"/>
    <s v="так"/>
    <n v="2.94"/>
    <d v="2016-11-01T00:00:00"/>
    <s v="ТОВ «Верітас Проперті Менеджмент»"/>
    <n v="5.62"/>
    <n v="2.94"/>
    <d v="2017-11-01T00:00:00"/>
    <x v="0"/>
    <m/>
    <x v="0"/>
    <x v="0"/>
    <s v="MITSUBISHI; LANCER 1.6; ; 1584; 2008; "/>
    <m/>
    <n v="95000"/>
    <d v="2013-07-27T00:00:00"/>
    <d v="2013-07-27T00:00:00"/>
    <x v="0"/>
    <x v="0"/>
    <x v="0"/>
    <s v="ДНІПРОПЕТРОВСЬКСА обл., ., ДНІПРОПЕТРОВСЬК, БОБРОВА, 4, кв.4"/>
    <s v="ДНІПРОПЕТРОВСЬКА обл., ., ДНІПРОПЕТРОВСЬК, БОБРОВА, 4, кв.4"/>
    <d v="1985-03-26T00:00:00"/>
    <m/>
    <s v="АН692998КРАСНОГВАРДІЙСЬКИМ РВ УМВС УКРАЇНИ В ДНІПРОПЕТРОВСЬКІЙ ОБЛАСТІ"/>
    <m/>
    <m/>
    <m/>
    <s v="0933929914"/>
    <m/>
    <m/>
    <m/>
    <m/>
    <s v="29094000092020"/>
    <s v="ІПН: 3039209893; ФІО: Бридун Олександр Євген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962500299"/>
    <s v="014/5652/5/07950"/>
    <d v="2007-12-19T00:00:00"/>
    <d v="2014-12-18T00:00:00"/>
    <x v="0"/>
    <n v="20760"/>
    <n v="12.5"/>
    <m/>
    <s v="Автокредит"/>
    <s v="Купівля транспортного засобу"/>
    <x v="3"/>
    <s v="Зона АТО"/>
    <s v="ні"/>
    <n v="31780.21"/>
    <n v="21717.32"/>
    <n v="10062.89"/>
    <n v="0"/>
    <n v="111.47"/>
    <n v="1184.53"/>
    <x v="0"/>
    <s v="так"/>
    <m/>
    <m/>
    <m/>
    <m/>
    <m/>
    <m/>
    <m/>
    <m/>
    <m/>
    <m/>
    <m/>
    <n v="0"/>
    <d v="2014-02-17T00:00:00"/>
    <n v="701.95"/>
    <n v="1352"/>
    <s v="0674755151"/>
    <m/>
    <x v="2"/>
    <d v="2017-12-17T00:00:00"/>
    <s v="так"/>
    <s v="так"/>
    <n v="437.88"/>
    <d v="2016-11-01T00:00:00"/>
    <s v="ТОВ «Верітас Проперті Менеджмент»"/>
    <n v="27642.16"/>
    <n v="437.88"/>
    <d v="2017-11-01T00:00:00"/>
    <x v="0"/>
    <m/>
    <x v="0"/>
    <x v="0"/>
    <s v="Mitsubishi; Lancer 10; Evolution Sport MT; 2; 2007 р.в."/>
    <m/>
    <n v="95594.7"/>
    <d v="2012-12-21T00:00:00"/>
    <d v="2012-12-21T00:00:00"/>
    <x v="0"/>
    <x v="0"/>
    <x v="0"/>
    <s v="Луганська обл., Свердловський р-н, м.СВЕРДЛОВСЬК, вул.Пирогова, буд.3, кв.80"/>
    <s v="Луганська обл., Свердловський р-н, м.СВЕРДЛОВСЬК, вул.Пирогова, буд.3, кв.80"/>
    <d v="1981-02-09T00:00:00"/>
    <m/>
    <s v="ЕК507163СВЕРДЛОВСЬКИМ МВ УМВС УКРАЇНИ В ЛУГАНСЬКІЙ ОБЛАСТІ"/>
    <m/>
    <m/>
    <m/>
    <s v="0674755151"/>
    <m/>
    <m/>
    <m/>
    <m/>
    <s v="2909000042163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16107719"/>
    <s v="014/4933/5/09844"/>
    <d v="2008-02-04T00:00:00"/>
    <m/>
    <x v="0"/>
    <n v="16620"/>
    <n v="0"/>
    <m/>
    <s v="Автокредит"/>
    <s v="Купівля транспортного засобу"/>
    <x v="7"/>
    <s v="Інше"/>
    <s v="ні"/>
    <n v="643965.18999999994"/>
    <n v="424420.83"/>
    <n v="219544.36"/>
    <n v="0"/>
    <m/>
    <n v="24002.23"/>
    <x v="1"/>
    <s v="ні"/>
    <m/>
    <m/>
    <m/>
    <m/>
    <m/>
    <m/>
    <m/>
    <m/>
    <m/>
    <m/>
    <m/>
    <n v="0"/>
    <m/>
    <m/>
    <n v="1345"/>
    <s v="0675142589"/>
    <m/>
    <x v="3"/>
    <m/>
    <s v="так"/>
    <s v="так"/>
    <n v="5965.46"/>
    <d v="2016-11-01T00:00:00"/>
    <s v="ТОВ «Верітас Проперті Менеджмент»"/>
    <n v="612427.41"/>
    <n v="5965.46"/>
    <d v="2017-11-01T00:00:00"/>
    <x v="0"/>
    <m/>
    <x v="0"/>
    <x v="0"/>
    <m/>
    <m/>
    <m/>
    <m/>
    <m/>
    <x v="0"/>
    <x v="0"/>
    <x v="0"/>
    <s v="Миколаївська обл., м. Миколаїв, вул. Металургів, буд. 8, кв. 125"/>
    <s v="Миколаївська обл., м. Миколаїв, вул. Металургів, буд. 8, кв. 125"/>
    <d v="1982-07-30T00:00:00"/>
    <m/>
    <s v="ЕО576901Корабельним РВ ММУ УМВС України в Микол.обл."/>
    <m/>
    <m/>
    <m/>
    <s v="0675142589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63403116"/>
    <s v="014/3949/5/17566"/>
    <d v="2008-06-12T00:00:00"/>
    <d v="2015-06-11T00:00:00"/>
    <x v="0"/>
    <n v="22200"/>
    <n v="11"/>
    <m/>
    <s v="Автокредит"/>
    <s v="Купівля транспортного засобу"/>
    <x v="5"/>
    <s v="Інше"/>
    <s v="ні"/>
    <n v="29955.279999999999"/>
    <n v="23103.59"/>
    <n v="6851.69"/>
    <n v="0"/>
    <n v="23855.13"/>
    <n v="1116.51"/>
    <x v="0"/>
    <s v="так"/>
    <m/>
    <m/>
    <m/>
    <m/>
    <m/>
    <m/>
    <m/>
    <m/>
    <m/>
    <m/>
    <m/>
    <n v="0"/>
    <d v="2015-04-15T00:00:00"/>
    <n v="42109"/>
    <n v="960"/>
    <s v="0674000344"/>
    <m/>
    <x v="2"/>
    <d v="2018-06-10T00:00:00"/>
    <s v="так"/>
    <s v="так"/>
    <n v="14367.43"/>
    <d v="2016-11-01T00:00:00"/>
    <s v="ТОВ «Верітас Проперті Менеджмент»"/>
    <n v="26070.91"/>
    <n v="14367.43"/>
    <d v="2017-11-01T00:00:00"/>
    <x v="0"/>
    <m/>
    <x v="0"/>
    <x v="0"/>
    <s v="Mitsubishi; L 200; Intence MT; 2,5; 2008 р.в."/>
    <m/>
    <n v="185950"/>
    <d v="2014-11-13T00:00:00"/>
    <d v="2014-11-08T00:00:00"/>
    <x v="0"/>
    <x v="0"/>
    <x v="0"/>
    <s v="м. Київ обл., м. КИЇВ, вул. Жмеринська, буд.36, кв.11"/>
    <s v="м. Київ обл., м. КИЇВ, вул. Жмеринська, буд.36, кв.11"/>
    <d v="1975-08-29T00:00:00"/>
    <m/>
    <s v="ТТ078586СВЯТОШИНСЬКИМ РУ ГУ МВС УКРАЇНИ В МІСТІ КИЄВІ"/>
    <m/>
    <m/>
    <m/>
    <s v="0674000344"/>
    <m/>
    <m/>
    <m/>
    <m/>
    <s v="2909100042382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32801690"/>
    <s v="014/4933/5/09692"/>
    <d v="2008-01-31T00:00:00"/>
    <d v="2015-01-30T00:00:00"/>
    <x v="0"/>
    <n v="30261"/>
    <n v="12.5"/>
    <m/>
    <s v="Автокредит"/>
    <s v="Купівля транспортного засобу"/>
    <x v="4"/>
    <s v="Інше"/>
    <s v="ні"/>
    <n v="709527.37"/>
    <n v="636986.6"/>
    <n v="72540.77"/>
    <n v="0"/>
    <m/>
    <n v="26445.9"/>
    <x v="1"/>
    <s v="ні"/>
    <m/>
    <m/>
    <m/>
    <m/>
    <m/>
    <m/>
    <m/>
    <m/>
    <m/>
    <m/>
    <m/>
    <n v="0"/>
    <d v="2008-02-29T00:00:00"/>
    <n v="39507"/>
    <n v="2846"/>
    <s v="0679903826"/>
    <m/>
    <x v="3"/>
    <d v="2018-01-29T00:00:00"/>
    <s v="так"/>
    <s v="так"/>
    <n v="244062.01"/>
    <d v="2016-11-01T00:00:00"/>
    <s v="ТОВ «Верітас Проперті Менеджмент»"/>
    <n v="674778.72"/>
    <n v="244062.01"/>
    <d v="2017-11-01T00:00:00"/>
    <x v="0"/>
    <m/>
    <x v="0"/>
    <x v="0"/>
    <s v="Skoda; Superb; Tsi Abmition 7 MT DSG (3u); 1,8; 2008 р.в."/>
    <m/>
    <n v="166154.09"/>
    <d v="2014-05-14T00:00:00"/>
    <d v="2014-05-20T00:00:00"/>
    <x v="0"/>
    <x v="0"/>
    <x v="0"/>
    <s v="Миколаївська обл., Жовтневий р-н, с. Лупарево, вул. Маячна, буд.53"/>
    <s v="Миколаївська обл., Жовтневий р-н, с. Лупарево, вул. Маячна, буд.53"/>
    <d v="1969-05-06T00:00:00"/>
    <m/>
    <s v="ЕО339944Корабельним РВ ММУ УМВС України в Микол.обл."/>
    <m/>
    <m/>
    <m/>
    <s v="0679903826"/>
    <m/>
    <m/>
    <m/>
    <m/>
    <s v="2909400042200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06710064"/>
    <s v="217-г/37"/>
    <d v="2006-12-28T00:00:00"/>
    <d v="2011-12-27T00:00:00"/>
    <x v="1"/>
    <n v="97900"/>
    <n v="0"/>
    <m/>
    <s v="Автокредит"/>
    <s v="Купівля транспортного засобу"/>
    <x v="4"/>
    <s v="Інше"/>
    <s v="ні"/>
    <n v="70293.179999999993"/>
    <n v="70293.179999999993"/>
    <n v="0"/>
    <n v="0"/>
    <m/>
    <n v="70293.179999999993"/>
    <x v="1"/>
    <s v="ні"/>
    <m/>
    <m/>
    <m/>
    <m/>
    <m/>
    <m/>
    <m/>
    <m/>
    <m/>
    <m/>
    <m/>
    <n v="0"/>
    <d v="2015-11-30T00:00:00"/>
    <n v="42338"/>
    <n v="3410"/>
    <s v="0509316581"/>
    <m/>
    <x v="3"/>
    <d v="2014-12-26T00:00:00"/>
    <s v="так"/>
    <s v="так"/>
    <n v="715.79"/>
    <d v="2016-11-01T00:00:00"/>
    <s v="ТОВ «Верітас Проперті Менеджмент»"/>
    <n v="70293.179999999993"/>
    <n v="715.79"/>
    <d v="2017-11-01T00:00:00"/>
    <x v="0"/>
    <m/>
    <x v="0"/>
    <x v="1"/>
    <s v="Автобус; Богдан; 091; ; 4600; 2004 р.в."/>
    <m/>
    <n v="39400"/>
    <d v="2013-02-08T00:00:00"/>
    <d v="2013-07-30T00:00:00"/>
    <x v="0"/>
    <x v="0"/>
    <x v="0"/>
    <s v="Запорізька обл., Запорізький, Запоріжжя, 40 років Рад. України, 45, кв.гурт"/>
    <s v="Запорізька обл., Запорізький, Запоріжжя, 40 років Рад. України, 45, кв.гурт"/>
    <d v="1971-05-15T00:00:00"/>
    <m/>
    <s v="СВ148990Орджонікідзевським РВ УМВС України"/>
    <m/>
    <m/>
    <m/>
    <s v="0509316581"/>
    <m/>
    <m/>
    <m/>
    <m/>
    <s v="2909600007738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09408357"/>
    <s v="014/5810/5/14162"/>
    <d v="2008-04-23T00:00:00"/>
    <d v="2015-04-22T00:00:00"/>
    <x v="1"/>
    <n v="43500"/>
    <n v="15.5"/>
    <m/>
    <s v="Автокредит"/>
    <s v="Купівля транспортного засобу"/>
    <x v="8"/>
    <s v="Інше"/>
    <s v="ні"/>
    <n v="22307.88"/>
    <n v="14161.78"/>
    <n v="8146.1"/>
    <n v="0"/>
    <n v="22931.69"/>
    <n v="22307.88"/>
    <x v="0"/>
    <s v="так"/>
    <m/>
    <m/>
    <m/>
    <m/>
    <m/>
    <m/>
    <m/>
    <m/>
    <m/>
    <m/>
    <m/>
    <n v="0"/>
    <d v="2014-03-31T00:00:00"/>
    <n v="41729"/>
    <n v="1750"/>
    <s v="0507645001"/>
    <m/>
    <x v="3"/>
    <d v="2018-04-21T00:00:00"/>
    <s v="так"/>
    <s v="так"/>
    <n v="12479.44"/>
    <d v="2016-11-01T00:00:00"/>
    <s v="ТОВ «Верітас Проперті Менеджмент»"/>
    <n v="20112.79"/>
    <n v="12479.44"/>
    <d v="2017-11-01T00:00:00"/>
    <x v="0"/>
    <m/>
    <x v="0"/>
    <x v="0"/>
    <s v="ЗАЗ; TF699P; ; 1,4; 2008 р.в."/>
    <m/>
    <n v="43343.18"/>
    <d v="2013-10-28T00:00:00"/>
    <d v="2013-10-28T00:00:00"/>
    <x v="0"/>
    <x v="0"/>
    <x v="0"/>
    <s v="Чернівецька обл., М. ЧЕРНІВЦІ, просп. Незалежності, буд. 90А, кв. 96"/>
    <s v="Чернівецька обл., М. ЧЕРНІВЦІ, просп. Незалежності, буд. 90А, кв. 96"/>
    <d v="1974-03-07T00:00:00"/>
    <m/>
    <s v="КР379737ЛЕНІНСЬКИМ РВ УМВС УКРАЇНИ В ЧЕРНІВЕЦЬКІЙ ОБЛАСТІ"/>
    <m/>
    <m/>
    <m/>
    <s v="0507645001"/>
    <m/>
    <m/>
    <m/>
    <m/>
    <s v="2909500042304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39518256"/>
    <s v="014/9136/5/21405"/>
    <d v="2008-08-12T00:00:00"/>
    <d v="2015-08-11T00:00:00"/>
    <x v="0"/>
    <n v="22550"/>
    <n v="13"/>
    <m/>
    <s v="Автокредит"/>
    <s v="Купівля транспортного засобу"/>
    <x v="1"/>
    <s v="Зона АТО"/>
    <s v="ні"/>
    <n v="189245.12"/>
    <n v="132469.84"/>
    <n v="56775.28"/>
    <n v="0"/>
    <m/>
    <n v="7053.65"/>
    <x v="0"/>
    <s v="так"/>
    <m/>
    <m/>
    <m/>
    <m/>
    <m/>
    <m/>
    <m/>
    <m/>
    <m/>
    <m/>
    <m/>
    <n v="0"/>
    <d v="2014-08-15T00:00:00"/>
    <n v="41866"/>
    <n v="1173"/>
    <s v="0504748101"/>
    <m/>
    <x v="1"/>
    <d v="2018-08-10T00:00:00"/>
    <s v="так"/>
    <s v="так"/>
    <n v="2576.09"/>
    <d v="2016-11-01T00:00:00"/>
    <s v="ТОВ «Верітас Проперті Менеджмент»"/>
    <n v="163598.1"/>
    <n v="2576.09"/>
    <d v="2017-11-01T00:00:00"/>
    <x v="0"/>
    <m/>
    <x v="0"/>
    <x v="0"/>
    <s v="Kia; Carens; 16V Mid 5 MT  (FC); 2; 2008 р.в."/>
    <m/>
    <n v="144669.98000000001"/>
    <d v="2014-05-13T00:00:00"/>
    <d v="2013-06-25T00:00:00"/>
    <x v="0"/>
    <x v="0"/>
    <x v="0"/>
    <s v="Донецька обл., М. КУРАХОВЕ, вул. Лермонтова, буд. 4-а, кв. 51"/>
    <s v="Донецька обл., М. КУРАХОВЕ, вул. Лермонтова, буд. 4-а, кв. 51"/>
    <d v="1972-04-07T00:00:00"/>
    <m/>
    <s v="ВВ626038КУРАХІВСЬКИМ МВ МАР`ЇНСЬКОГО РВ УМВС УКР.В ДОН.ОБЛ"/>
    <m/>
    <m/>
    <m/>
    <s v="0504748101"/>
    <m/>
    <m/>
    <m/>
    <m/>
    <s v="2909900042469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184015059"/>
    <s v="163-г/00-07ф"/>
    <d v="2007-06-06T00:00:00"/>
    <d v="2010-06-04T00:00:00"/>
    <x v="1"/>
    <n v="27100"/>
    <n v="18"/>
    <m/>
    <s v="Автокредит"/>
    <s v="Купівля транспортного засобу"/>
    <x v="6"/>
    <s v="Інше"/>
    <s v="ні"/>
    <n v="4360.22"/>
    <n v="1548.6"/>
    <n v="2586.0500000000002"/>
    <n v="225.57"/>
    <n v="6419.26"/>
    <n v="4134.6499999999996"/>
    <x v="0"/>
    <s v="так"/>
    <s v="так"/>
    <m/>
    <m/>
    <m/>
    <m/>
    <m/>
    <m/>
    <m/>
    <m/>
    <m/>
    <m/>
    <n v="0"/>
    <d v="2008-09-09T00:00:00"/>
    <n v="39700"/>
    <n v="3318"/>
    <s v="0682068215"/>
    <m/>
    <x v="3"/>
    <d v="2013-06-03T00:00:00"/>
    <s v="так"/>
    <s v="так"/>
    <n v="41.45"/>
    <d v="2016-11-01T00:00:00"/>
    <s v="ТОВ «Верітас Проперті Менеджмент»"/>
    <n v="4077.61"/>
    <n v="41.45"/>
    <d v="2017-11-01T00:00:00"/>
    <x v="0"/>
    <m/>
    <x v="0"/>
    <x v="0"/>
    <s v="DAEWOO; Т13110; ; 1.3; 2004 р.в."/>
    <m/>
    <n v="0"/>
    <d v="2011-07-12T00:00:00"/>
    <d v="2011-06-29T00:00:00"/>
    <x v="0"/>
    <x v="0"/>
    <x v="0"/>
    <s v="Хмельницька обл., Хмельницький, Хмельницький, Проскурівського Підпілля, 159, кв.2"/>
    <s v="Хмельницька обл., Хмельницький, Хмельницький, Проскурівського Підпілля, 159, кв.2"/>
    <d v="1987-03-05T00:00:00"/>
    <m/>
    <s v="НВ300092Хмельницьким МВ УМВС України в Хмельницькій обл"/>
    <m/>
    <m/>
    <m/>
    <s v="0682068215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949602870"/>
    <s v="Э_004/ДФ_07"/>
    <d v="2007-02-06T00:00:00"/>
    <d v="2009-02-05T00:00:00"/>
    <x v="1"/>
    <n v="50000"/>
    <n v="0"/>
    <m/>
    <s v="Автокредит"/>
    <s v="Купівля транспортного засобу"/>
    <x v="4"/>
    <s v="Інше"/>
    <s v="ні"/>
    <n v="18117.73"/>
    <n v="18117.73"/>
    <n v="0"/>
    <n v="0"/>
    <m/>
    <n v="18117.73"/>
    <x v="0"/>
    <s v="так"/>
    <s v="так"/>
    <m/>
    <m/>
    <m/>
    <m/>
    <m/>
    <m/>
    <m/>
    <m/>
    <m/>
    <m/>
    <n v="0"/>
    <d v="2015-11-30T00:00:00"/>
    <n v="42338"/>
    <n v="671"/>
    <s v="0637977217"/>
    <m/>
    <x v="3"/>
    <d v="2012-02-05T00:00:00"/>
    <s v="так"/>
    <s v="так"/>
    <n v="176.61"/>
    <d v="2016-11-01T00:00:00"/>
    <s v="ТОВ «Верітас Проперті Менеджмент»"/>
    <n v="18117.73"/>
    <n v="176.61"/>
    <d v="2017-11-01T00:00:00"/>
    <x v="0"/>
    <m/>
    <x v="0"/>
    <x v="1"/>
    <s v="КАМАЗ; 5511; ; 10850; 1986"/>
    <m/>
    <n v="0"/>
    <d v="2012-03-21T00:00:00"/>
    <d v="2012-03-13T00:00:00"/>
    <x v="0"/>
    <x v="0"/>
    <x v="0"/>
    <s v="Дніпропетровська обл., Дніпропетровський, Підгородне, Ульянова, 89а, кв.."/>
    <s v="Дніпропетровська обл., Дніпропетровський, Підгородне, Ульянова, 89а, кв.."/>
    <d v="1980-10-03T00:00:00"/>
    <m/>
    <s v="АН454528ДНІПРОПЕТРОВСЬКИМ ГВ УМВС УКРАЇНИ В ДНІПРОПЕТРОВСЬКІЙ ОБЛАСТІ"/>
    <m/>
    <m/>
    <m/>
    <s v="0637977217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475402057"/>
    <s v="014/2061/5/13141"/>
    <d v="2008-04-07T00:00:00"/>
    <d v="2015-04-06T00:00:00"/>
    <x v="1"/>
    <n v="175275"/>
    <n v="15.5"/>
    <m/>
    <s v="Автокредит"/>
    <s v="Купівля транспортного засобу"/>
    <x v="5"/>
    <s v="Інше"/>
    <s v="ні"/>
    <n v="4168.68"/>
    <n v="3014.12"/>
    <n v="1154.56"/>
    <n v="0"/>
    <n v="4153.5600000000004"/>
    <n v="4168.68"/>
    <x v="0"/>
    <s v="так"/>
    <m/>
    <m/>
    <m/>
    <m/>
    <m/>
    <m/>
    <m/>
    <m/>
    <m/>
    <m/>
    <m/>
    <n v="0"/>
    <d v="2015-05-14T00:00:00"/>
    <n v="42138"/>
    <n v="939"/>
    <s v="0674703157"/>
    <m/>
    <x v="1"/>
    <d v="2018-04-05T00:00:00"/>
    <s v="так"/>
    <s v="так"/>
    <n v="1966.9"/>
    <d v="2016-11-01T00:00:00"/>
    <s v="ТОВ «Верітас Проперті Менеджмент»"/>
    <n v="3701.48"/>
    <n v="1966.9"/>
    <d v="2017-11-01T00:00:00"/>
    <x v="0"/>
    <m/>
    <x v="0"/>
    <x v="0"/>
    <s v="Volvo; C30; ; 1,8; 2008 р.в."/>
    <m/>
    <n v="133864.5"/>
    <d v="2013-12-12T00:00:00"/>
    <d v="2013-12-12T00:00:00"/>
    <x v="0"/>
    <x v="0"/>
    <x v="0"/>
    <s v="Черкаська обл., М.ЧЕРКАСИ, вул. Р.Люксембург, 8, кв.45"/>
    <s v="Черкаська обл., М.ЧЕРКАСИ, вул. Р.Люксембург, 8, кв.45"/>
    <d v="1967-10-10T00:00:00"/>
    <m/>
    <s v="НС205125ПРИДНІПРОВСЬКИМ РВ УМВС УКРАЇНИ В ЧЕРКАСЬКІЙ ОБЛ."/>
    <m/>
    <m/>
    <m/>
    <s v="0674703157"/>
    <m/>
    <m/>
    <m/>
    <m/>
    <s v="2909900042278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55704111"/>
    <s v="014/1228/5/22601"/>
    <d v="2008-09-05T00:00:00"/>
    <d v="2013-09-04T00:00:00"/>
    <x v="0"/>
    <n v="15006"/>
    <n v="12.49"/>
    <m/>
    <s v="Автокредит"/>
    <s v="Купівля транспортного засобу"/>
    <x v="9"/>
    <s v="Інше"/>
    <s v="ні"/>
    <n v="70196.42"/>
    <n v="47394.92"/>
    <n v="22801.5"/>
    <n v="0"/>
    <n v="64437.73"/>
    <n v="2616.4"/>
    <x v="0"/>
    <s v="так"/>
    <s v="так"/>
    <m/>
    <m/>
    <m/>
    <m/>
    <m/>
    <m/>
    <m/>
    <m/>
    <m/>
    <m/>
    <n v="0"/>
    <d v="2008-10-05T00:00:00"/>
    <n v="39726"/>
    <n v="1660"/>
    <s v="0938384919"/>
    <m/>
    <x v="3"/>
    <d v="2016-09-03T00:00:00"/>
    <s v="так"/>
    <s v="так"/>
    <n v="756.2"/>
    <d v="2016-11-01T00:00:00"/>
    <s v="ТОВ «Верітас Проперті Менеджмент»"/>
    <n v="61129.120000000003"/>
    <n v="756.2"/>
    <d v="2017-11-01T00:00:00"/>
    <x v="0"/>
    <m/>
    <x v="0"/>
    <x v="0"/>
    <s v="Nissan; Note;  (E11); 1,4; 2008 р.в."/>
    <m/>
    <n v="85560.07"/>
    <d v="2013-10-28T00:00:00"/>
    <d v="2013-10-28T00:00:00"/>
    <x v="0"/>
    <x v="0"/>
    <x v="0"/>
    <s v="Закарпатська обл., м.Ужгород, Механізаторів, 9"/>
    <s v="Закарпатська обл., м.Ужгород, Механізаторів, 9"/>
    <d v="1972-09-16T00:00:00"/>
    <m/>
    <s v="ВО600667Ужгородським МВ УМВС України в Закарпатській обл."/>
    <m/>
    <m/>
    <m/>
    <s v="0938384919"/>
    <m/>
    <m/>
    <m/>
    <m/>
    <s v="29097000424781"/>
    <s v="ІПН: 2655704111; ФІО: Вудмаска В.С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30314618"/>
    <s v="014-71/513"/>
    <d v="2006-10-30T00:00:00"/>
    <d v="2013-10-28T00:00:00"/>
    <x v="0"/>
    <n v="9000"/>
    <n v="12.5"/>
    <m/>
    <s v="Автокредит"/>
    <s v="Купівля транспортного засобу"/>
    <x v="3"/>
    <s v="Зона АТО"/>
    <s v="ні"/>
    <n v="82798.45"/>
    <n v="76003.100000000006"/>
    <n v="6795.35"/>
    <n v="0"/>
    <m/>
    <n v="3086.11"/>
    <x v="0"/>
    <s v="так"/>
    <s v="так"/>
    <m/>
    <m/>
    <m/>
    <m/>
    <m/>
    <m/>
    <m/>
    <m/>
    <m/>
    <m/>
    <n v="0"/>
    <d v="2014-03-11T00:00:00"/>
    <n v="41709"/>
    <n v="1933"/>
    <s v="0662236640"/>
    <m/>
    <x v="2"/>
    <d v="2016-10-27T00:00:00"/>
    <s v="так"/>
    <s v="так"/>
    <n v="1020.76"/>
    <d v="2016-11-01T00:00:00"/>
    <s v="ТОВ «Верітас Проперті Менеджмент»"/>
    <n v="78743.45"/>
    <n v="1020.76"/>
    <d v="2017-11-01T00:00:00"/>
    <x v="0"/>
    <m/>
    <x v="0"/>
    <x v="0"/>
    <s v="Daewoo; Lanos; TF 69YP22 5 MT (KLAT); 1,5;"/>
    <m/>
    <n v="44042.48"/>
    <d v="2013-10-28T00:00:00"/>
    <d v="2013-10-28T00:00:00"/>
    <x v="0"/>
    <x v="0"/>
    <x v="0"/>
    <s v="Луганська обл., СЄВЄРОДОНЕЦЬК, Маяковського, 25-Б, кв.30"/>
    <s v="Луганська обл., СЄВЄРОДОНЕЦЬК, Маяковського, 25-Б, кв.30"/>
    <d v="1963-10-20T00:00:00"/>
    <m/>
    <s v="ЕН226480СЄВЄРОДОНЕЦЬКИМ МВУМВС УКРАЇНИ В ЛУГАНСЬКІЙ ОБЛ."/>
    <m/>
    <m/>
    <m/>
    <s v="0662236640"/>
    <m/>
    <m/>
    <m/>
    <m/>
    <s v="29091000416030"/>
    <s v="ІПН: 2330314618; ФІО: Галушка С.В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25319943"/>
    <s v="014/5810/5/12922"/>
    <d v="2008-04-03T00:00:00"/>
    <d v="2015-04-02T00:00:00"/>
    <x v="0"/>
    <n v="24290"/>
    <n v="12.5"/>
    <m/>
    <s v="Автокредит"/>
    <s v="Купівля транспортного засобу"/>
    <x v="8"/>
    <s v="Інше"/>
    <s v="ні"/>
    <n v="42926.47"/>
    <n v="34895.910000000003"/>
    <n v="8030.56"/>
    <n v="0"/>
    <n v="45288.35"/>
    <n v="1599.98"/>
    <x v="0"/>
    <s v="так"/>
    <m/>
    <m/>
    <m/>
    <m/>
    <m/>
    <m/>
    <m/>
    <m/>
    <m/>
    <m/>
    <m/>
    <n v="0"/>
    <d v="2015-12-30T00:00:00"/>
    <n v="42368"/>
    <n v="1233"/>
    <s v="0505164233"/>
    <m/>
    <x v="3"/>
    <d v="2018-04-01T00:00:00"/>
    <s v="так"/>
    <s v="так"/>
    <n v="19973.75"/>
    <d v="2016-11-01T00:00:00"/>
    <s v="ТОВ «Верітас Проперті Менеджмент»"/>
    <n v="36676.15"/>
    <n v="19973.75"/>
    <d v="2017-11-01T00:00:00"/>
    <x v="0"/>
    <m/>
    <x v="0"/>
    <x v="0"/>
    <s v="Volkswagen; Jetta; Fsi Comfortline 5 MT (1k2/1km); 1,6; 2012 р.в."/>
    <m/>
    <n v="121437.08"/>
    <d v="2013-06-17T00:00:00"/>
    <d v="2013-06-17T00:00:00"/>
    <x v="0"/>
    <x v="0"/>
    <x v="0"/>
    <s v="Чернівецька обл., М. ЧЕРНІВЦІ, вул. Учительська, буд. 36"/>
    <s v="Чернівецька обл., М. ЧЕРНІВЦІ, вул. Учительська, буд. 36"/>
    <d v="1977-05-09T00:00:00"/>
    <m/>
    <s v="КР460008САДГІРСЬКИМ РВ УМВС УКРАЇНИ В ЧЕРНІВЕЦЬКІЙ ОБЛАСТІ"/>
    <m/>
    <m/>
    <m/>
    <s v="0505164233"/>
    <m/>
    <m/>
    <m/>
    <m/>
    <s v="2909100042260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268217125"/>
    <s v="014/9353/5/13147"/>
    <d v="2008-04-07T00:00:00"/>
    <d v="2015-04-06T00:00:00"/>
    <x v="1"/>
    <n v="92793"/>
    <n v="14"/>
    <m/>
    <s v="Автокредит"/>
    <s v="Купівля транспортного засобу"/>
    <x v="1"/>
    <s v="Зона АТО"/>
    <s v="ні"/>
    <n v="19231.36"/>
    <n v="13357.2"/>
    <n v="5874.16"/>
    <n v="0"/>
    <n v="0.24"/>
    <n v="19231.36"/>
    <x v="0"/>
    <s v="так"/>
    <s v="так"/>
    <m/>
    <m/>
    <m/>
    <m/>
    <m/>
    <m/>
    <m/>
    <m/>
    <m/>
    <m/>
    <n v="0"/>
    <d v="2014-10-08T00:00:00"/>
    <n v="41920"/>
    <n v="1173"/>
    <s v="0508536248"/>
    <m/>
    <x v="1"/>
    <d v="2018-04-05T00:00:00"/>
    <s v="так"/>
    <s v="так"/>
    <n v="258.41000000000003"/>
    <d v="2016-11-01T00:00:00"/>
    <s v="ТОВ «Верітас Проперті Менеджмент»"/>
    <n v="17361.37"/>
    <n v="258.41000000000003"/>
    <d v="2017-11-01T00:00:00"/>
    <x v="0"/>
    <m/>
    <x v="0"/>
    <x v="0"/>
    <s v="Skoda; Octavia; Combi Tour 5 MT (1U); 1,6; 2008 р.в."/>
    <m/>
    <n v="103383.99"/>
    <d v="2013-07-12T00:00:00"/>
    <d v="2013-07-12T00:00:00"/>
    <x v="0"/>
    <x v="0"/>
    <x v="0"/>
    <s v="Донецька обл., М. ДОНЕЦЬК, вул. Рослого, буд. 70"/>
    <s v="Донецька обл., М. ДОНЕЦЬК, вул. Рослого, буд. 70"/>
    <d v="1962-02-06T00:00:00"/>
    <m/>
    <s v="ВС710507ЛЕНІНСЬКИМ РВ УМВС УКРАЇНИ В МІСТІ ДОНЕЦЬКУ"/>
    <m/>
    <m/>
    <m/>
    <s v="0508536248"/>
    <m/>
    <m/>
    <m/>
    <m/>
    <s v="29097000422783"/>
    <s v="ІПН: 2218412213; ФІО: Балакай І.К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13002030"/>
    <s v="014/2292/73/02768"/>
    <d v="2007-06-08T00:00:00"/>
    <m/>
    <x v="0"/>
    <n v="29700"/>
    <n v="0"/>
    <m/>
    <s v="Автокредит"/>
    <s v="Купівля транспортного засобу"/>
    <x v="7"/>
    <s v="Інше"/>
    <s v="ні"/>
    <n v="976052.41"/>
    <n v="641883.5"/>
    <n v="334168.90999999997"/>
    <n v="0"/>
    <m/>
    <n v="36379.97"/>
    <x v="1"/>
    <s v="ні"/>
    <m/>
    <m/>
    <m/>
    <m/>
    <m/>
    <m/>
    <m/>
    <m/>
    <m/>
    <m/>
    <m/>
    <n v="0"/>
    <m/>
    <m/>
    <n v="1046"/>
    <s v="0965055772"/>
    <m/>
    <x v="3"/>
    <m/>
    <s v="так"/>
    <s v="так"/>
    <n v="9041.7900000000009"/>
    <d v="2016-11-01T00:00:00"/>
    <s v="ТОВ «Верітас Проперті Менеджмент»"/>
    <n v="928250.87000000011"/>
    <n v="9041.7900000000009"/>
    <d v="2017-11-01T00:00:00"/>
    <x v="0"/>
    <m/>
    <x v="0"/>
    <x v="0"/>
    <s v="KIA; Magentis; ; 2.0; 2008 р.в."/>
    <m/>
    <m/>
    <m/>
    <m/>
    <x v="0"/>
    <x v="0"/>
    <x v="0"/>
    <s v="Миколаївська обл., ВЕСЕЛИНІВСЬКИЙ Р-Н, С. ШИРОКОЛАНІВК, кв.Театральна2"/>
    <s v="Миколаївська обл., ВЕСЕЛИНІВСЬКИЙ Р-Н, С. ШИРОКОЛАНІВК, кв.Театральна2"/>
    <d v="1968-10-20T00:00:00"/>
    <m/>
    <s v="ЕО678379ВЕСЕЛИНІВСЬКИМ РВ УМВС УКРАЇНИ В МИКОЛАЇВСЬКІЙ ОБЛ"/>
    <m/>
    <m/>
    <m/>
    <s v="0965055772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90309415"/>
    <s v="014/2061/5/16881"/>
    <d v="2008-06-09T00:00:00"/>
    <d v="2015-06-08T00:00:00"/>
    <x v="0"/>
    <n v="22175"/>
    <n v="13"/>
    <m/>
    <s v="Автокредит"/>
    <s v="Купівля транспортного засобу"/>
    <x v="5"/>
    <s v="Інше"/>
    <s v="ні"/>
    <n v="217597.09"/>
    <n v="154475.04"/>
    <n v="63122.05"/>
    <n v="0"/>
    <n v="184611.84"/>
    <n v="8110.4"/>
    <x v="0"/>
    <s v="так"/>
    <m/>
    <m/>
    <m/>
    <m/>
    <m/>
    <m/>
    <m/>
    <m/>
    <m/>
    <m/>
    <m/>
    <n v="0"/>
    <d v="2014-10-09T00:00:00"/>
    <n v="41921"/>
    <n v="1415"/>
    <s v="0674709252"/>
    <m/>
    <x v="0"/>
    <d v="2018-06-07T00:00:00"/>
    <s v="так"/>
    <s v="так"/>
    <n v="103276.91"/>
    <d v="2016-11-01T00:00:00"/>
    <s v="ТОВ «Верітас Проперті Менеджмент»"/>
    <n v="187842.36"/>
    <n v="103276.91"/>
    <d v="2017-11-01T00:00:00"/>
    <x v="0"/>
    <m/>
    <x v="0"/>
    <x v="0"/>
    <s v="Kia; Megantis ; CRDi Mid 5 MT; 2; 2008 р.в."/>
    <m/>
    <n v="182173"/>
    <d v="2016-04-27T00:00:00"/>
    <d v="2014-05-22T00:00:00"/>
    <x v="0"/>
    <x v="0"/>
    <x v="0"/>
    <s v="Черкаська обл., М.ЧЕРКАСИ, бул.Шевченка, 305, кв.218"/>
    <s v="Черкаська обл., М.ЧЕРКАСИ, бул.Шевченка, 305, кв.218"/>
    <d v="1976-05-24T00:00:00"/>
    <m/>
    <s v="НС517657СМІЛЯНСЬКИМ МРВ В ЧЕРКАСЬКІЙ ОБЛ"/>
    <m/>
    <m/>
    <m/>
    <s v="0674709252"/>
    <m/>
    <m/>
    <m/>
    <m/>
    <s v="2909400042375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74207472"/>
    <s v="014/9136/5/21793"/>
    <d v="2008-08-20T00:00:00"/>
    <d v="2015-08-19T00:00:00"/>
    <x v="0"/>
    <n v="14600"/>
    <n v="13"/>
    <m/>
    <s v="Автокредит"/>
    <s v="Купівля транспортного засобу"/>
    <x v="3"/>
    <s v="Зона АТО"/>
    <s v="ні"/>
    <n v="93949.01"/>
    <n v="65283.95"/>
    <n v="28665.06"/>
    <n v="0"/>
    <n v="1.1299999999999999"/>
    <n v="3501.72"/>
    <x v="0"/>
    <s v="так"/>
    <s v="так"/>
    <m/>
    <m/>
    <m/>
    <m/>
    <m/>
    <m/>
    <m/>
    <m/>
    <m/>
    <m/>
    <n v="0"/>
    <d v="2014-07-15T00:00:00"/>
    <n v="41835"/>
    <n v="1204"/>
    <s v="0506179943"/>
    <m/>
    <x v="2"/>
    <d v="2018-08-18T00:00:00"/>
    <s v="так"/>
    <s v="так"/>
    <n v="1280.8599999999999"/>
    <d v="2016-11-01T00:00:00"/>
    <s v="ТОВ «Верітас Проперті Менеджмент»"/>
    <n v="81276.62"/>
    <n v="1280.8599999999999"/>
    <d v="2017-11-01T00:00:00"/>
    <x v="0"/>
    <m/>
    <x v="0"/>
    <x v="0"/>
    <s v="Honda; Civic; i-VTEC LS Special Edition 6 MT (FK); 1,8; 2008 р.в."/>
    <m/>
    <n v="108977.61"/>
    <d v="2013-02-11T00:00:00"/>
    <d v="2013-02-11T00:00:00"/>
    <x v="0"/>
    <x v="0"/>
    <x v="0"/>
    <s v="Луганська обл., м. Стаханов, вул. Одеська, 13, кв.45"/>
    <s v="Полтавська обл., Зіньківський р-н, м. Зіньків, вул. Леніна, 93, кв.8"/>
    <d v="1970-06-24T00:00:00"/>
    <m/>
    <s v="ЕК297319Стахановським МВ УМВС України в Луганській області"/>
    <m/>
    <m/>
    <m/>
    <s v="0506179943"/>
    <m/>
    <m/>
    <m/>
    <m/>
    <s v="29097000396109"/>
    <s v="ІПН: 2138916510; ФІО: Буцький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39104458"/>
    <s v="014/1207/73/05474"/>
    <d v="2007-10-11T00:00:00"/>
    <d v="2014-10-10T00:00:00"/>
    <x v="0"/>
    <n v="20550"/>
    <n v="10.99"/>
    <m/>
    <s v="Автокредит"/>
    <s v="Купівля транспортного засобу"/>
    <x v="1"/>
    <s v="Зона АТО"/>
    <s v="ні"/>
    <n v="130910.79"/>
    <n v="94534.16"/>
    <n v="36376.629999999997"/>
    <n v="0"/>
    <n v="1143.0899999999999"/>
    <n v="4879.38"/>
    <x v="0"/>
    <s v="так"/>
    <m/>
    <m/>
    <m/>
    <m/>
    <m/>
    <m/>
    <m/>
    <m/>
    <m/>
    <m/>
    <m/>
    <n v="0"/>
    <d v="2014-06-18T00:00:00"/>
    <n v="41808"/>
    <n v="1538"/>
    <s v="0503402509"/>
    <m/>
    <x v="1"/>
    <d v="2017-10-09T00:00:00"/>
    <s v="так"/>
    <s v="так"/>
    <n v="1454.59"/>
    <d v="2016-11-01T00:00:00"/>
    <s v="ТОВ «Верітас Проперті Менеджмент»"/>
    <n v="114618.66"/>
    <n v="1454.59"/>
    <d v="2017-11-01T00:00:00"/>
    <x v="0"/>
    <m/>
    <x v="0"/>
    <x v="0"/>
    <s v="Hyundai; Tucson ; AWD GL 5 MT (JM); 2; 2007 р.в."/>
    <m/>
    <n v="121552.3"/>
    <d v="2013-10-28T00:00:00"/>
    <d v="2013-10-28T00:00:00"/>
    <x v="0"/>
    <x v="0"/>
    <x v="0"/>
    <s v="Донецька обл., ДОНЕЦЬК, Цусимська, 56, кв.30"/>
    <s v="Донецька обл., ДОНЕЦЬК, Цусимська, 56, кв.30"/>
    <d v="1977-09-24T00:00:00"/>
    <m/>
    <s v="ВА678607КАЛІНІНСЬКИМ РО ДГУ УМВД УКРАЇНИ В ДОНЕЦЬКІЙ ОБЛАС"/>
    <m/>
    <m/>
    <m/>
    <s v="0503402509"/>
    <m/>
    <m/>
    <m/>
    <m/>
    <s v="2909100042099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51302828"/>
    <s v="014/ZB2EDY/5/1"/>
    <d v="2012-06-08T00:00:00"/>
    <d v="2017-06-07T00:00:00"/>
    <x v="1"/>
    <n v="83000"/>
    <n v="17.989999999999998"/>
    <m/>
    <s v="Автокредит"/>
    <s v="Купівля транспортного засобу"/>
    <x v="3"/>
    <s v="Зона АТО"/>
    <s v="ні"/>
    <n v="88209.61"/>
    <n v="56170.6"/>
    <n v="32039.01"/>
    <n v="0"/>
    <m/>
    <n v="88209.61"/>
    <x v="0"/>
    <s v="так"/>
    <s v="так"/>
    <m/>
    <m/>
    <m/>
    <m/>
    <m/>
    <m/>
    <m/>
    <m/>
    <m/>
    <m/>
    <n v="0"/>
    <d v="2014-09-15T00:00:00"/>
    <n v="41897"/>
    <n v="1142"/>
    <s v="0504739129"/>
    <m/>
    <x v="2"/>
    <d v="2020-06-06T00:00:00"/>
    <s v="так"/>
    <s v="так"/>
    <n v="1137.76"/>
    <d v="2016-11-01T00:00:00"/>
    <s v="ТОВ «Верітас Проперті Менеджмент»"/>
    <n v="77976.350000000006"/>
    <n v="1137.76"/>
    <d v="2017-11-01T00:00:00"/>
    <x v="0"/>
    <m/>
    <x v="0"/>
    <x v="0"/>
    <s v="Skoda; Octavia; 5dr Tour 5 MT (1U); 1,6; 2012 р.в."/>
    <m/>
    <n v="166070.39000000001"/>
    <d v="2012-11-28T00:00:00"/>
    <d v="2012-11-28T00:00:00"/>
    <x v="0"/>
    <x v="0"/>
    <x v="0"/>
    <s v="Луганська обл., м.Луганськ, вул.Шелгунова, буд.114, кв.6"/>
    <s v="Луганська обл., м.Луганськ, вул.Шелгунова, буд.114, кв.6"/>
    <d v="1980-10-20T00:00:00"/>
    <m/>
    <s v="ЕН831731Артемівським РВ ЛМУ УМВС України в Луганській обл."/>
    <m/>
    <m/>
    <m/>
    <s v="0504739129"/>
    <m/>
    <m/>
    <m/>
    <m/>
    <s v="29098000430699"/>
    <s v="ІПН: 2999520074; ФІО: Головко С.М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3255113339"/>
    <s v="014/ZB1O2Z/5/001"/>
    <d v="2012-05-10T00:00:00"/>
    <d v="2017-05-08T00:00:00"/>
    <x v="1"/>
    <n v="225000"/>
    <n v="18.989999999999998"/>
    <m/>
    <s v="Автокредит"/>
    <s v="Купівля транспортного засобу"/>
    <x v="4"/>
    <s v="Інше"/>
    <s v="ні"/>
    <n v="152805.72"/>
    <n v="109570.65"/>
    <n v="43235.07"/>
    <n v="0"/>
    <n v="90494.02"/>
    <n v="152805.72"/>
    <x v="0"/>
    <s v="так"/>
    <s v="так"/>
    <m/>
    <m/>
    <m/>
    <m/>
    <m/>
    <m/>
    <m/>
    <m/>
    <m/>
    <m/>
    <n v="0"/>
    <d v="2015-10-28T00:00:00"/>
    <n v="42305"/>
    <n v="1112"/>
    <s v="0986312334"/>
    <m/>
    <x v="0"/>
    <d v="2020-05-07T00:00:00"/>
    <s v="так"/>
    <s v="так"/>
    <n v="1904.35"/>
    <d v="2016-11-01T00:00:00"/>
    <s v="ТОВ «Верітас Проперті Менеджмент»"/>
    <n v="131711.55000000002"/>
    <n v="1904.35"/>
    <d v="2017-11-01T00:00:00"/>
    <x v="0"/>
    <m/>
    <x v="0"/>
    <x v="0"/>
    <s v="Honda; C-RV; Elegance AT; 2; 2012 р.в."/>
    <m/>
    <n v="301018.83"/>
    <d v="2013-09-16T00:00:00"/>
    <d v="2014-03-31T00:00:00"/>
    <x v="0"/>
    <x v="0"/>
    <x v="0"/>
    <s v="Дніпропетровська обл., м.Дніпропетровськ, вул.Гладкова, буд.7, кв.47"/>
    <s v="Дніпропетровська обл., м.Дніпропетровськ, вул.Гладкова, буд.7, кв.47"/>
    <d v="1989-02-13T00:00:00"/>
    <m/>
    <s v="АН343347Бабушкінським РВ ДМУУМВСУ в Дніпропетровській обл."/>
    <m/>
    <m/>
    <m/>
    <s v="0986312334"/>
    <m/>
    <m/>
    <m/>
    <m/>
    <s v="29095000429982"/>
    <s v="ІПН: 3201423066; ФІО: Головко Аліна Ігорі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3038705189"/>
    <s v="014/9136/5/21734"/>
    <d v="2008-08-19T00:00:00"/>
    <d v="2015-08-18T00:00:00"/>
    <x v="0"/>
    <n v="18200"/>
    <n v="13"/>
    <m/>
    <s v="Автокредит"/>
    <s v="Купівля транспортного засобу"/>
    <x v="1"/>
    <s v="Зона АТО"/>
    <s v="ні"/>
    <n v="123173.46"/>
    <n v="86211.42"/>
    <n v="36962.04"/>
    <n v="0"/>
    <m/>
    <n v="4590.99"/>
    <x v="0"/>
    <s v="так"/>
    <s v="так"/>
    <m/>
    <m/>
    <m/>
    <m/>
    <m/>
    <m/>
    <m/>
    <m/>
    <m/>
    <m/>
    <n v="0"/>
    <d v="2014-08-15T00:00:00"/>
    <n v="41866"/>
    <n v="1173"/>
    <s v="0506861528"/>
    <m/>
    <x v="1"/>
    <d v="2018-08-17T00:00:00"/>
    <s v="так"/>
    <s v="так"/>
    <n v="1637.29"/>
    <d v="2016-11-01T00:00:00"/>
    <s v="ТОВ «Верітас Проперті Менеджмент»"/>
    <n v="106482.56"/>
    <n v="1637.29"/>
    <d v="2017-11-01T00:00:00"/>
    <x v="0"/>
    <m/>
    <x v="0"/>
    <x v="0"/>
    <s v="Kia; Sportage; CVVT Mid 5 MT ; 2; 2012 р.в."/>
    <m/>
    <n v="124912.32000000001"/>
    <d v="2013-12-12T00:00:00"/>
    <d v="2013-12-12T00:00:00"/>
    <x v="0"/>
    <x v="0"/>
    <x v="0"/>
    <s v="Донецька обл., м. Макіївка, вул. Суздальська, 1, кв.19"/>
    <s v="Донецька обл., м. Макіївка, вул. Суздальська, 1, кв.19"/>
    <d v="1983-03-13T00:00:00"/>
    <m/>
    <s v="ВК430859ЛЕНІНСЬКИМ РВ УМВС УКРАЇНИ У М.ДОНЕЦЬКУ"/>
    <m/>
    <m/>
    <m/>
    <s v="0506861528"/>
    <m/>
    <m/>
    <m/>
    <m/>
    <s v="29098000424735"/>
    <s v="ІПН: 2835216557; ФІО: Гончаренко Олексій анатолій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174700433"/>
    <s v="014/7741/5/11715"/>
    <d v="2008-03-18T00:00:00"/>
    <m/>
    <x v="0"/>
    <n v="54136.65"/>
    <n v="0"/>
    <m/>
    <s v="Автокредит"/>
    <s v="Купівля транспортного засобу"/>
    <x v="4"/>
    <s v="Інше"/>
    <s v="ні"/>
    <n v="1452453.3"/>
    <n v="1015734.68"/>
    <n v="436718.62"/>
    <n v="0"/>
    <m/>
    <n v="54136.65"/>
    <x v="1"/>
    <s v="ні"/>
    <m/>
    <m/>
    <m/>
    <m/>
    <m/>
    <m/>
    <m/>
    <m/>
    <m/>
    <m/>
    <m/>
    <n v="0"/>
    <m/>
    <m/>
    <n v="1345"/>
    <s v="0673756521"/>
    <m/>
    <x v="3"/>
    <m/>
    <s v="так"/>
    <s v="так"/>
    <n v="13454.99"/>
    <d v="2016-11-01T00:00:00"/>
    <s v="ТОВ «Верітас Проперті Менеджмент»"/>
    <n v="1381320.33"/>
    <n v="13454.99"/>
    <d v="2017-11-01T00:00:00"/>
    <x v="0"/>
    <m/>
    <x v="0"/>
    <x v="0"/>
    <m/>
    <m/>
    <m/>
    <m/>
    <m/>
    <x v="0"/>
    <x v="0"/>
    <x v="0"/>
    <s v="Дніпропетровська обл., М. ДНІПРОПЕТРОВСЬК, вул. Ген. Захарченко, буд. 6, кв. 153"/>
    <s v="Дніпропетровська обл., М. ДНІПРОПЕТРОВСЬК, вул. Ген. Захарченко, буд. 6, кв. 153"/>
    <d v="1959-07-17T00:00:00"/>
    <m/>
    <s v="АН358691АМУР-НИЖНЬОДНІПРОВСЬКИМ РВ ДМУ УМВС УКРАЇНИ В ДНІП"/>
    <m/>
    <m/>
    <m/>
    <s v="0673756521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48704896"/>
    <s v="014/1969/73/02789"/>
    <d v="2007-06-13T00:00:00"/>
    <m/>
    <x v="0"/>
    <n v="15813.54"/>
    <n v="0"/>
    <m/>
    <s v="Автокредит"/>
    <s v="Купівля транспортного засобу"/>
    <x v="4"/>
    <s v="Інше"/>
    <s v="ні"/>
    <n v="458580.28"/>
    <n v="318197.09999999998"/>
    <n v="140383.18"/>
    <n v="0"/>
    <m/>
    <n v="17092.46"/>
    <x v="0"/>
    <s v="ні"/>
    <m/>
    <m/>
    <m/>
    <m/>
    <m/>
    <m/>
    <m/>
    <m/>
    <m/>
    <m/>
    <m/>
    <n v="0"/>
    <m/>
    <m/>
    <n v="1345"/>
    <s v="0976873000"/>
    <m/>
    <x v="3"/>
    <m/>
    <s v="так"/>
    <s v="так"/>
    <n v="4248.12"/>
    <d v="2016-11-01T00:00:00"/>
    <s v="ТОВ «Верітас Проперті Менеджмент»"/>
    <n v="436121.59999999998"/>
    <n v="4248.12"/>
    <d v="2017-11-01T00:00:00"/>
    <x v="0"/>
    <m/>
    <x v="0"/>
    <x v="0"/>
    <s v="Mitsubishi; Lancer 9; Comfort MT (CS0); 1,6; 2007 р.в."/>
    <m/>
    <m/>
    <m/>
    <m/>
    <x v="0"/>
    <x v="0"/>
    <x v="0"/>
    <s v="Дніпропетровська обл., Дніпродзержинський р-н, м. ДНІПРОДЗЕРЖИНСЬК, пр.Карла Маркса, буд. 26, кв. 216"/>
    <s v="Дніпропетровська обл., Дніпродзержинський р-н, м. ДНІПРОДЗЕРЖИНСЬК, пр.Карла Маркса, буд. 26, кв. 216"/>
    <d v="1980-09-24T00:00:00"/>
    <m/>
    <s v="АЕ678766Міс. в/м Дніпровського РВ Дніпродз.МУ УМВС Укр."/>
    <m/>
    <m/>
    <m/>
    <s v="0976873000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58212476"/>
    <s v="014/2404/5/12658"/>
    <d v="2008-04-02T00:00:00"/>
    <d v="2015-04-01T00:00:00"/>
    <x v="0"/>
    <n v="22178"/>
    <n v="10.8"/>
    <m/>
    <s v="Автокредит"/>
    <s v="Купівля транспортного засобу"/>
    <x v="3"/>
    <s v="Зона АТО"/>
    <s v="ні"/>
    <n v="96698.76"/>
    <n v="70841.929999999993"/>
    <n v="25856.83"/>
    <n v="0"/>
    <n v="16.77"/>
    <n v="3604.21"/>
    <x v="0"/>
    <s v="так"/>
    <m/>
    <m/>
    <m/>
    <m/>
    <m/>
    <m/>
    <m/>
    <m/>
    <m/>
    <m/>
    <m/>
    <n v="0"/>
    <d v="2014-07-21T00:00:00"/>
    <n v="41841"/>
    <n v="1204"/>
    <s v="0501334754"/>
    <m/>
    <x v="2"/>
    <d v="2018-03-31T00:00:00"/>
    <s v="так"/>
    <s v="так"/>
    <n v="1347.92"/>
    <d v="2016-11-01T00:00:00"/>
    <s v="ТОВ «Верітас Проперті Менеджмент»"/>
    <n v="84686.76"/>
    <n v="1347.92"/>
    <d v="2017-11-01T00:00:00"/>
    <x v="0"/>
    <m/>
    <x v="0"/>
    <x v="0"/>
    <s v="Ford; C-Max;  Trend Plus 5 MT (DM2); 1,8; 2008 р.в."/>
    <m/>
    <n v="102703.08"/>
    <d v="2011-11-29T00:00:00"/>
    <d v="2011-11-29T00:00:00"/>
    <x v="0"/>
    <x v="0"/>
    <x v="0"/>
    <s v="Луганська обл., М. ЛУГАНСЬК, кв. Жукова, 10, кв.28"/>
    <s v="Луганська обл., М. ЛУГАНСЬК, кв. Жукова, 10, кв.28"/>
    <d v="1978-04-03T00:00:00"/>
    <m/>
    <s v="ЕМ622241ЛЕНІНСЬКИМ РВ УМВС УКРАЇНИ В ЛУГАНСЬКІЙ ОБЛАСТІ"/>
    <m/>
    <m/>
    <m/>
    <s v="0501334754"/>
    <m/>
    <m/>
    <m/>
    <m/>
    <s v="2909900042265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28516576"/>
    <s v="014/2404/5/14557"/>
    <d v="2008-04-25T00:00:00"/>
    <d v="2015-04-24T00:00:00"/>
    <x v="1"/>
    <n v="175500"/>
    <n v="14.5"/>
    <m/>
    <s v="Автокредит"/>
    <s v="Купівля транспортного засобу"/>
    <x v="3"/>
    <s v="Зона АТО"/>
    <s v="ні"/>
    <n v="34726.86"/>
    <n v="23297.52"/>
    <n v="11429.34"/>
    <n v="0"/>
    <n v="5.67"/>
    <n v="34726.86"/>
    <x v="0"/>
    <s v="так"/>
    <m/>
    <m/>
    <m/>
    <m/>
    <m/>
    <m/>
    <m/>
    <m/>
    <m/>
    <m/>
    <m/>
    <n v="0"/>
    <d v="2014-07-04T00:00:00"/>
    <n v="41824"/>
    <n v="1265"/>
    <s v="0506997625"/>
    <m/>
    <x v="2"/>
    <d v="2018-04-23T00:00:00"/>
    <s v="так"/>
    <s v="так"/>
    <n v="509.84"/>
    <d v="2016-11-01T00:00:00"/>
    <s v="ТОВ «Верітас Проперті Менеджмент»"/>
    <n v="31348.69"/>
    <n v="509.84"/>
    <d v="2017-11-01T00:00:00"/>
    <x v="0"/>
    <m/>
    <x v="0"/>
    <x v="0"/>
    <s v="Subaru; Forester; X VQ AT (SG); 2; 2008 р.в."/>
    <m/>
    <n v="149936.62"/>
    <d v="2013-04-17T00:00:00"/>
    <d v="2013-04-17T00:00:00"/>
    <x v="0"/>
    <x v="0"/>
    <x v="0"/>
    <s v="Луганська обл., ЛИСИЧАНСЬК, Р.Люксембург, 21"/>
    <s v="Луганська обл., ЛИСИЧАНСЬК, Р.Люксембург, 21"/>
    <d v="1963-10-02T00:00:00"/>
    <m/>
    <s v="ЕН144059ЛИСИЧНКЬКИМ РВ УМВС УКРАЇНИ В ЛУГАНСЬКІЙ ОБЛАСТІ"/>
    <m/>
    <m/>
    <m/>
    <s v="0506997625"/>
    <m/>
    <m/>
    <m/>
    <m/>
    <s v="2909800042309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98917490"/>
    <s v="014/2636/5/14008"/>
    <d v="2008-04-21T00:00:00"/>
    <d v="2015-04-20T00:00:00"/>
    <x v="0"/>
    <n v="16140"/>
    <n v="13"/>
    <m/>
    <s v="Автокредит"/>
    <s v="Купівля транспортного засобу"/>
    <x v="4"/>
    <s v="Інше"/>
    <s v="ні"/>
    <n v="417315.87"/>
    <n v="366011.37"/>
    <n v="51304.5"/>
    <n v="0"/>
    <m/>
    <n v="15554.43"/>
    <x v="0"/>
    <s v="ні"/>
    <m/>
    <m/>
    <m/>
    <m/>
    <m/>
    <m/>
    <m/>
    <m/>
    <m/>
    <m/>
    <m/>
    <n v="0"/>
    <d v="2008-05-21T00:00:00"/>
    <n v="39589"/>
    <n v="3060"/>
    <s v="0976957269"/>
    <m/>
    <x v="3"/>
    <d v="2018-04-19T00:00:00"/>
    <s v="так"/>
    <s v="так"/>
    <n v="111820.5"/>
    <d v="2016-11-01T00:00:00"/>
    <s v="ТОВ «Верітас Проперті Менеджмент»"/>
    <n v="396878.1"/>
    <n v="111820.5"/>
    <d v="2017-11-01T00:00:00"/>
    <x v="0"/>
    <m/>
    <x v="0"/>
    <x v="0"/>
    <s v="Dacia; Logan; Ambiance 5 MT; 1,4; 2008 р.в."/>
    <m/>
    <n v="71647.88"/>
    <d v="2014-05-12T00:00:00"/>
    <d v="2013-10-28T00:00:00"/>
    <x v="0"/>
    <x v="0"/>
    <x v="0"/>
    <s v="Дніпропетровська обл., ДНІПРОПЕТРОВСЬК, Д.Нечая, 19, кв.74"/>
    <s v="Дніпропетровська обл., ДНІПРОПЕТРОВСЬК, Д.Нечая, 19, кв.74"/>
    <d v="1982-02-08T00:00:00"/>
    <m/>
    <s v="АК106523БАБУШКІНСЬКИМ РВ ДМУ УМВС УКРАЇНИ В ДНІПРОПЕТРОВСЬ"/>
    <m/>
    <m/>
    <m/>
    <s v="0976957269"/>
    <m/>
    <m/>
    <m/>
    <m/>
    <s v="2909100042284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71512854"/>
    <s v="014/5810/5/14610"/>
    <d v="2008-04-29T00:00:00"/>
    <d v="2015-04-28T00:00:00"/>
    <x v="0"/>
    <n v="25000"/>
    <n v="13"/>
    <m/>
    <s v="Автокредит"/>
    <s v="Купівля транспортного засобу"/>
    <x v="8"/>
    <s v="Інше"/>
    <s v="ні"/>
    <n v="10694.72"/>
    <n v="8612.23"/>
    <n v="2082.4899999999998"/>
    <n v="0"/>
    <n v="19855.16"/>
    <n v="398.62"/>
    <x v="0"/>
    <s v="так"/>
    <m/>
    <m/>
    <m/>
    <m/>
    <m/>
    <m/>
    <m/>
    <m/>
    <m/>
    <m/>
    <m/>
    <n v="0"/>
    <d v="2015-12-23T00:00:00"/>
    <n v="42361"/>
    <n v="960"/>
    <s v="0505128687"/>
    <m/>
    <x v="3"/>
    <d v="2018-04-27T00:00:00"/>
    <s v="так"/>
    <s v="так"/>
    <n v="4936.53"/>
    <d v="2016-11-01T00:00:00"/>
    <s v="ТОВ «Верітас Проперті Менеджмент»"/>
    <n v="9105.9599999999991"/>
    <n v="4936.53"/>
    <d v="2017-11-01T00:00:00"/>
    <x v="0"/>
    <m/>
    <x v="0"/>
    <x v="0"/>
    <s v="Nissan; Qashqai; XE ----D 5 MT; 1,6; 2008 р.в."/>
    <m/>
    <n v="157418.70000000001"/>
    <d v="2014-05-13T00:00:00"/>
    <d v="2013-10-28T00:00:00"/>
    <x v="0"/>
    <x v="0"/>
    <x v="0"/>
    <s v="Чернівецька обл., М. ЧЕРНІВЦІ, вул. Миколайчука, буд. 3, кв. 31"/>
    <s v="Чернівецька обл., М. ЧЕРНІВЦІ, вул. Миколайчука, буд. 3, кв. 31"/>
    <d v="1970-05-28T00:00:00"/>
    <m/>
    <s v="КР632454ЛЕНІНСЬКИМ РВ УМВС УКРАЇНИ В ЧЕРНІВЕЦЬКІЙ ОБЛАСТІ"/>
    <m/>
    <m/>
    <m/>
    <s v="0505128687"/>
    <m/>
    <m/>
    <m/>
    <m/>
    <s v="2909200042309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149712370"/>
    <s v="014/9353/5/13985"/>
    <d v="2008-04-21T00:00:00"/>
    <d v="2015-04-20T00:00:00"/>
    <x v="0"/>
    <n v="21174"/>
    <n v="12"/>
    <m/>
    <s v="Автокредит"/>
    <s v="Купівля транспортного засобу"/>
    <x v="1"/>
    <s v="Зона АТО"/>
    <s v="ні"/>
    <n v="86886.18"/>
    <n v="61812.23"/>
    <n v="25073.95"/>
    <n v="0"/>
    <m/>
    <n v="3238.47"/>
    <x v="0"/>
    <s v="так"/>
    <m/>
    <m/>
    <m/>
    <m/>
    <m/>
    <m/>
    <m/>
    <m/>
    <m/>
    <m/>
    <m/>
    <n v="0"/>
    <d v="2014-07-15T00:00:00"/>
    <n v="41835"/>
    <n v="1204"/>
    <s v="0952145540"/>
    <m/>
    <x v="1"/>
    <d v="2018-04-19T00:00:00"/>
    <s v="так"/>
    <s v="так"/>
    <n v="1217.4100000000001"/>
    <d v="2016-11-01T00:00:00"/>
    <s v="ТОВ «Верітас Проперті Менеджмент»"/>
    <n v="75576.73"/>
    <n v="1217.4100000000001"/>
    <d v="2017-11-01T00:00:00"/>
    <x v="0"/>
    <m/>
    <x v="0"/>
    <x v="0"/>
    <s v="Skoda; Octavia A5; Combi Ambiente 5 MT (1z); 1,6; 2008 р.в."/>
    <m/>
    <n v="103383.99"/>
    <d v="2013-04-19T00:00:00"/>
    <d v="2013-04-19T00:00:00"/>
    <x v="0"/>
    <x v="0"/>
    <x v="0"/>
    <s v="Донецька обл., Єнакієвський р-н, М. ЄНАКІЄВЕ, пр. Металургів, б. 42, кв. 53"/>
    <s v="Донецька обл., Єнакієвський р-н, М. ЄНАКІЄВЕ, пр. Металургів, б. 42, кв. 53"/>
    <d v="1958-11-09T00:00:00"/>
    <m/>
    <s v="ВЕ272366ЄНАКІЄВСЬКИМ МВ УМВС УКРАЇНИ У ДОНЕЦЬКІЙ ОБЛАСТІ"/>
    <m/>
    <m/>
    <m/>
    <s v="0952145540"/>
    <m/>
    <m/>
    <m/>
    <m/>
    <s v="29092000423000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08616539"/>
    <s v="014/1721/5/13562"/>
    <d v="2008-04-14T00:00:00"/>
    <d v="2015-04-13T00:00:00"/>
    <x v="0"/>
    <n v="21672"/>
    <n v="12.5"/>
    <m/>
    <s v="Автокредит"/>
    <s v="Купівля транспортного засобу"/>
    <x v="6"/>
    <s v="Інше"/>
    <s v="ні"/>
    <n v="529972.47999999998"/>
    <n v="430577.64"/>
    <n v="99394.84"/>
    <n v="0"/>
    <m/>
    <n v="19753.43"/>
    <x v="1"/>
    <s v="ні"/>
    <m/>
    <m/>
    <m/>
    <m/>
    <m/>
    <m/>
    <m/>
    <m/>
    <m/>
    <m/>
    <m/>
    <n v="0"/>
    <d v="2008-05-14T00:00:00"/>
    <n v="39582"/>
    <n v="2815"/>
    <s v="0968720001"/>
    <m/>
    <x v="2"/>
    <d v="2018-04-12T00:00:00"/>
    <s v="так"/>
    <s v="так"/>
    <n v="227816.72"/>
    <d v="2016-11-01T00:00:00"/>
    <s v="ТОВ «Верітас Проперті Менеджмент»"/>
    <n v="504017.42"/>
    <n v="227816.72"/>
    <d v="2017-11-01T00:00:00"/>
    <x v="0"/>
    <m/>
    <x v="0"/>
    <x v="0"/>
    <s v="Nissan; Qashqai; SV HA-- 5 MT; 1,6; 2008 р.в."/>
    <m/>
    <n v="155094.51999999999"/>
    <d v="2014-05-13T00:00:00"/>
    <d v="2013-10-28T00:00:00"/>
    <x v="0"/>
    <x v="0"/>
    <x v="0"/>
    <s v="Хмельницька обл., СМТ. ЛЕТИЧІВ, вул. Червоноармійська, 18"/>
    <s v="Хмельницька обл., СМТ. ЛЕТИЧІВ, вул. Червоноармійська, 18"/>
    <d v="1979-08-20T00:00:00"/>
    <m/>
    <s v="НА243552ЛЕТИЧІВСЬКИМ РВ УМВС УКРАЇНИ В ХМЕЛЬНИЦЬКІЙ ОБЛАСТ"/>
    <m/>
    <m/>
    <m/>
    <s v="0968720001"/>
    <m/>
    <m/>
    <m/>
    <m/>
    <s v="2909300042289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67302597"/>
    <s v="014/1228/5/08211"/>
    <d v="2007-12-20T00:00:00"/>
    <d v="2014-12-19T00:00:00"/>
    <x v="0"/>
    <n v="15130"/>
    <n v="10.99"/>
    <m/>
    <s v="Автокредит"/>
    <s v="Купівля транспортного засобу"/>
    <x v="9"/>
    <s v="Інше"/>
    <s v="ні"/>
    <n v="34733.06"/>
    <n v="26431.51"/>
    <n v="8301.5499999999993"/>
    <n v="0"/>
    <n v="30252.9"/>
    <n v="1294.5899999999999"/>
    <x v="0"/>
    <s v="так"/>
    <m/>
    <m/>
    <m/>
    <m/>
    <m/>
    <m/>
    <m/>
    <m/>
    <m/>
    <m/>
    <m/>
    <n v="0"/>
    <d v="2014-12-24T00:00:00"/>
    <n v="41997"/>
    <n v="1142"/>
    <s v="0660165859"/>
    <m/>
    <x v="3"/>
    <d v="2017-12-18T00:00:00"/>
    <s v="так"/>
    <s v="так"/>
    <n v="21558.98"/>
    <d v="2016-11-01T00:00:00"/>
    <s v="ТОВ «Верітас Проперті Менеджмент»"/>
    <n v="30269.22"/>
    <n v="21558.98"/>
    <d v="2017-11-01T00:00:00"/>
    <x v="0"/>
    <m/>
    <x v="0"/>
    <x v="0"/>
    <s v="Opel; Astra G;  16V (T98); 1,4; 2012 р.в."/>
    <m/>
    <n v="71797.67"/>
    <d v="2013-02-28T00:00:00"/>
    <d v="2013-02-28T00:00:00"/>
    <x v="0"/>
    <x v="0"/>
    <x v="0"/>
    <s v="Закарпатська обл., УЖГОРОД, Минайська, 9, кв.15"/>
    <s v="Закарпатська обл., УЖГОРОД, Минайська, 9, кв.15"/>
    <d v="1964-10-24T00:00:00"/>
    <m/>
    <s v="ВО323656УЖГОРОЛДСЬКИМ МВ  УМВС УКРАЇНИ В ЗАКАРПАТСЬКІЙ ОБЛ"/>
    <m/>
    <m/>
    <m/>
    <s v="0660165859"/>
    <m/>
    <m/>
    <m/>
    <m/>
    <s v="2909700042165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81100127"/>
    <s v="014/1721/5/13925"/>
    <d v="2008-04-21T00:00:00"/>
    <d v="2015-04-20T00:00:00"/>
    <x v="0"/>
    <n v="37425"/>
    <n v="13"/>
    <m/>
    <s v="Автокредит"/>
    <s v="Купівля транспортного засобу"/>
    <x v="6"/>
    <s v="Інше"/>
    <s v="ні"/>
    <n v="10002.27"/>
    <n v="8976.31"/>
    <n v="1025.96"/>
    <n v="0"/>
    <n v="74196.63"/>
    <n v="372.81"/>
    <x v="0"/>
    <s v="так"/>
    <m/>
    <m/>
    <m/>
    <m/>
    <m/>
    <m/>
    <n v="100641.65"/>
    <m/>
    <m/>
    <m/>
    <m/>
    <n v="100641.65"/>
    <d v="2016-12-15T00:00:00"/>
    <n v="42719"/>
    <n v="925"/>
    <s v="0673800145"/>
    <m/>
    <x v="4"/>
    <d v="2018-04-19T00:00:00"/>
    <s v="так"/>
    <s v="так"/>
    <n v="50867.65"/>
    <d v="2016-11-01T00:00:00"/>
    <s v="ТОВ «Верітас Проперті Менеджмент»"/>
    <n v="104781.7"/>
    <n v="50867.65"/>
    <d v="2017-11-01T00:00:00"/>
    <x v="0"/>
    <m/>
    <x v="0"/>
    <x v="0"/>
    <s v="Toyota; Rav 4; 5dr Cross Sport CVT (XA3); 2; 2012 р.в."/>
    <m/>
    <n v="311800"/>
    <d v="2015-11-23T00:00:00"/>
    <d v="2015-11-11T00:00:00"/>
    <x v="0"/>
    <x v="0"/>
    <x v="0"/>
    <s v="Хмельницька обл., Хмельницький р-н, М.ХМЕЛЬНИЦЬКИЙ, вул.М.Залізняка, буд.16, кв.12"/>
    <s v="Хмельницька обл., Хмельницький р-н, М.ХМЕЛЬНИЦЬКИЙ, вул.М.Залізняка, буд.16, кв.12"/>
    <d v="1967-12-06T00:00:00"/>
    <m/>
    <s v="НВ658611Хмельницьким МВ УДМС України в Хмельницькій обл."/>
    <m/>
    <m/>
    <m/>
    <s v="0673800145"/>
    <m/>
    <m/>
    <m/>
    <m/>
    <s v="2909400042293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89310357"/>
    <s v="014/2181/5/08726"/>
    <d v="2008-01-25T00:00:00"/>
    <d v="2015-01-23T00:00:00"/>
    <x v="0"/>
    <n v="15320"/>
    <n v="10.99"/>
    <m/>
    <s v="Автокредит"/>
    <s v="Купівля транспортного засобу"/>
    <x v="4"/>
    <s v="Інше"/>
    <s v="ні"/>
    <n v="96383.24"/>
    <n v="86390.37"/>
    <n v="9992.8700000000008"/>
    <n v="0"/>
    <n v="6209.73"/>
    <n v="3592.45"/>
    <x v="0"/>
    <s v="так"/>
    <m/>
    <m/>
    <m/>
    <m/>
    <m/>
    <m/>
    <m/>
    <m/>
    <m/>
    <m/>
    <m/>
    <n v="0"/>
    <d v="2008-02-25T00:00:00"/>
    <n v="39503"/>
    <n v="1385"/>
    <s v="0505614330"/>
    <m/>
    <x v="3"/>
    <d v="2018-01-22T00:00:00"/>
    <s v="так"/>
    <s v="так"/>
    <n v="64885.59"/>
    <d v="2016-11-01T00:00:00"/>
    <s v="ТОВ «Верітас Проперті Менеджмент»"/>
    <n v="91662.94"/>
    <n v="64885.59"/>
    <d v="2017-11-01T00:00:00"/>
    <x v="0"/>
    <m/>
    <x v="0"/>
    <x v="0"/>
    <s v="Nissan; Almera Classic; PE ----- 5 MT (B10); 1,6; 2007 р.в."/>
    <m/>
    <n v="79876.58"/>
    <d v="2013-05-15T00:00:00"/>
    <d v="2013-05-15T00:00:00"/>
    <x v="0"/>
    <x v="0"/>
    <x v="0"/>
    <s v="Херсонська обл., ХЕРСОН, Белінського, 20, кв.49"/>
    <s v="Херсонська обл., ХЕРСОН, Белінського, 20, кв.49"/>
    <d v="1976-05-14T00:00:00"/>
    <m/>
    <s v="МО170796СУВОРОВСЬКИМ РВ УМВС УКРАЇНИ В ХЕРСОНСЬКІЙ ОБЛ."/>
    <m/>
    <m/>
    <m/>
    <s v="0505614330"/>
    <m/>
    <m/>
    <m/>
    <m/>
    <s v="2909500042174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04611580"/>
    <s v="014/9136/5/14921"/>
    <d v="2008-05-07T00:00:00"/>
    <d v="2015-05-06T00:00:00"/>
    <x v="1"/>
    <n v="142000"/>
    <n v="14.5"/>
    <m/>
    <s v="Автокредит"/>
    <s v="Купівля транспортного засобу"/>
    <x v="1"/>
    <s v="Зона АТО"/>
    <s v="ні"/>
    <n v="30214.73"/>
    <n v="20577.82"/>
    <n v="9636.91"/>
    <n v="0"/>
    <m/>
    <n v="30214.73"/>
    <x v="0"/>
    <s v="так"/>
    <m/>
    <m/>
    <m/>
    <m/>
    <m/>
    <m/>
    <m/>
    <m/>
    <m/>
    <m/>
    <m/>
    <n v="0"/>
    <d v="2014-08-15T00:00:00"/>
    <n v="41866"/>
    <n v="1173"/>
    <s v="0662340453"/>
    <m/>
    <x v="1"/>
    <d v="2018-05-05T00:00:00"/>
    <s v="так"/>
    <s v="так"/>
    <n v="438.04"/>
    <d v="2016-11-01T00:00:00"/>
    <s v="ТОВ «Верітас Проперті Менеджмент»"/>
    <n v="27230.95"/>
    <n v="438.04"/>
    <d v="2017-11-01T00:00:00"/>
    <x v="0"/>
    <m/>
    <x v="0"/>
    <x v="0"/>
    <s v="MITSUBISHI; OUTLANDER; ; 2.4; 2008 р.в"/>
    <m/>
    <n v="150577.71"/>
    <d v="2013-07-10T00:00:00"/>
    <d v="2013-07-10T00:00:00"/>
    <x v="0"/>
    <x v="0"/>
    <x v="0"/>
    <s v="Донецька обл., М.ДОНЕЦЬК, вул. Університетська, буд. 134, кв. 16"/>
    <s v="Донецька обл., М.ДОНЕЦЬК, вул. Університетська, буд. 134, кв. 16"/>
    <d v="1965-11-01T00:00:00"/>
    <m/>
    <s v="ВС947259КИЇВСЬКИМ РВ ДМУ УМВС УКРАЇНИ В ДОНЕЦЬКІЙ ОБЛАСТІ"/>
    <m/>
    <m/>
    <m/>
    <s v="0662340453"/>
    <m/>
    <m/>
    <m/>
    <m/>
    <s v="2909900042325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94111418"/>
    <s v="014/1676/73/04636"/>
    <d v="2007-09-17T00:00:00"/>
    <d v="2013-09-16T00:00:00"/>
    <x v="0"/>
    <n v="7980"/>
    <n v="9.99"/>
    <m/>
    <s v="Автокредит"/>
    <s v="Купівля транспортного засобу"/>
    <x v="6"/>
    <s v="Інше"/>
    <s v="ні"/>
    <n v="93.36"/>
    <n v="69.760000000000005"/>
    <n v="23.6"/>
    <n v="0"/>
    <n v="140.94999999999999"/>
    <n v="3.48"/>
    <x v="0"/>
    <s v="так"/>
    <m/>
    <m/>
    <m/>
    <m/>
    <m/>
    <m/>
    <m/>
    <m/>
    <m/>
    <m/>
    <m/>
    <n v="0"/>
    <d v="2014-02-26T00:00:00"/>
    <n v="41696"/>
    <n v="1538"/>
    <s v="0673543597"/>
    <m/>
    <x v="2"/>
    <d v="2016-09-15T00:00:00"/>
    <s v="так"/>
    <s v="так"/>
    <n v="39.78"/>
    <d v="2016-11-01T00:00:00"/>
    <s v="ТОВ «Верітас Проперті Менеджмент»"/>
    <n v="82.67"/>
    <n v="39.78"/>
    <d v="2017-11-01T00:00:00"/>
    <x v="0"/>
    <m/>
    <x v="0"/>
    <x v="0"/>
    <s v="Daewoo; Sens; Sens; 1300; 2007 р.в."/>
    <m/>
    <n v="38460.629999999997"/>
    <d v="2013-02-28T00:00:00"/>
    <d v="2013-02-28T00:00:00"/>
    <x v="0"/>
    <x v="0"/>
    <x v="0"/>
    <s v="Тернопільська обл., ТЕРНОПІЛЬ, Підгородня, 4"/>
    <s v="Тернопільська обл., ТЕРНОПІЛЬ, Підгородня, 4"/>
    <d v="1979-03-28T00:00:00"/>
    <m/>
    <s v="МС014148ТЕРНОПІЛЬСЬКИМ МУ УМВС УКРАЇНИ В ТЕРНОПІЛЬСЬКІЙ ОБ"/>
    <m/>
    <m/>
    <m/>
    <s v="0673543597"/>
    <m/>
    <m/>
    <m/>
    <m/>
    <s v="2909400042086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262701826"/>
    <s v="014/5653/5/08859"/>
    <d v="2008-01-08T00:00:00"/>
    <d v="2015-01-06T00:00:00"/>
    <x v="0"/>
    <n v="20792"/>
    <n v="10.99"/>
    <m/>
    <s v="Автокредит"/>
    <s v="Купівля транспортного засобу"/>
    <x v="3"/>
    <s v="Зона АТО"/>
    <s v="ні"/>
    <n v="83600.92"/>
    <n v="60133.52"/>
    <n v="23467.4"/>
    <n v="0"/>
    <n v="112.98"/>
    <n v="3116.02"/>
    <x v="0"/>
    <s v="так"/>
    <s v="так"/>
    <m/>
    <m/>
    <m/>
    <m/>
    <m/>
    <m/>
    <m/>
    <m/>
    <m/>
    <m/>
    <n v="0"/>
    <d v="2014-04-15T00:00:00"/>
    <n v="41744"/>
    <n v="1295"/>
    <s v="0501826456"/>
    <m/>
    <x v="2"/>
    <d v="2018-01-05T00:00:00"/>
    <s v="так"/>
    <s v="так"/>
    <n v="1174.01"/>
    <d v="2016-11-01T00:00:00"/>
    <s v="ТОВ «Верітас Проперті Менеджмент»"/>
    <n v="73220.89"/>
    <n v="1174.01"/>
    <d v="2017-11-01T00:00:00"/>
    <x v="0"/>
    <m/>
    <x v="0"/>
    <x v="0"/>
    <s v="Toyota; Corolla; Liftback 5 dr Sol 5 MT (E12); 1,6; 2007 р.в."/>
    <m/>
    <n v="107745.92"/>
    <d v="2012-09-15T00:00:00"/>
    <d v="2012-09-15T00:00:00"/>
    <x v="0"/>
    <x v="0"/>
    <x v="0"/>
    <s v="Луганська обл., Свердловський р-н, м. ЧЕРВОНОПАРТИЗАНСЬК, вул. Енгельса, буд. 11, кв. 3"/>
    <s v="Луганська обл., Свердловський р-н, м. ЧЕРВОНОПАРТИЗАНСЬК, вул. Енгельса, буд. 11, кв. 3"/>
    <d v="1961-12-13T00:00:00"/>
    <m/>
    <s v="ЕМ891181ЧЕРВОНОПАРТИЗАНСЬКИМ МВМ М.СВЕРДЛОВСЬКА ЛУГАНСЬКОЇ"/>
    <m/>
    <m/>
    <m/>
    <s v="0501826456"/>
    <m/>
    <m/>
    <m/>
    <m/>
    <s v="29090000421747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14021338"/>
    <s v="014/025280/5/1"/>
    <d v="2012-05-08T00:00:00"/>
    <d v="2019-05-07T00:00:00"/>
    <x v="1"/>
    <n v="489636"/>
    <n v="19.989999999999998"/>
    <m/>
    <s v="Автокредит"/>
    <s v="Купівля транспортного засобу"/>
    <x v="10"/>
    <s v="Інше"/>
    <s v="ні"/>
    <n v="348278.83"/>
    <n v="283385.32"/>
    <n v="64893.51"/>
    <n v="0"/>
    <n v="60685.62"/>
    <n v="348278.83"/>
    <x v="0"/>
    <s v="так"/>
    <s v="так"/>
    <m/>
    <m/>
    <n v="42000"/>
    <n v="48000"/>
    <n v="64832.53"/>
    <m/>
    <m/>
    <m/>
    <m/>
    <m/>
    <n v="154832.53"/>
    <d v="2016-09-22T00:00:00"/>
    <n v="42635"/>
    <n v="473"/>
    <s v="0674828151"/>
    <m/>
    <x v="2"/>
    <d v="2022-05-06T00:00:00"/>
    <s v="так"/>
    <s v="так"/>
    <n v="38275.550000000003"/>
    <d v="2016-11-01T00:00:00"/>
    <s v="ТОВ «Верітас Проперті Менеджмент»"/>
    <n v="290935.36"/>
    <n v="38275.550000000003"/>
    <d v="2017-11-01T00:00:00"/>
    <x v="0"/>
    <m/>
    <x v="0"/>
    <x v="0"/>
    <s v="Volkswagen; Touareg; V6 Tdi  (7L); 3; 2012 р.в."/>
    <m/>
    <n v="1397222"/>
    <d v="2016-02-16T00:00:00"/>
    <d v="2016-01-20T00:00:00"/>
    <x v="0"/>
    <x v="0"/>
    <x v="0"/>
    <s v="Одеська обл., м. Ізмаїл, пр-кт Суворова, 13, кв.5"/>
    <s v="Одеська обл., м. Ізмаїл, пр-кт Суворова, 13, кв.5"/>
    <d v="1971-07-27T00:00:00"/>
    <m/>
    <s v="КЕ519108Ізмаїльським МВ УМВС України в Одеській області"/>
    <m/>
    <m/>
    <m/>
    <s v="0674828151"/>
    <m/>
    <m/>
    <m/>
    <m/>
    <s v="29096000423750"/>
    <s v="ІПН: 3290807709; ФІО: Дойчева Н.О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110119976"/>
    <s v="014/9352/5/20544"/>
    <d v="2008-07-24T00:00:00"/>
    <d v="2015-07-23T00:00:00"/>
    <x v="0"/>
    <n v="12000"/>
    <n v="13"/>
    <m/>
    <s v="Автокредит"/>
    <s v="Купівля транспортного засобу"/>
    <x v="1"/>
    <s v="Зона АТО"/>
    <s v="ні"/>
    <n v="92740.61"/>
    <n v="64475.05"/>
    <n v="28265.56"/>
    <n v="0"/>
    <m/>
    <n v="3456.68"/>
    <x v="0"/>
    <s v="так"/>
    <s v="так"/>
    <m/>
    <m/>
    <m/>
    <m/>
    <m/>
    <m/>
    <m/>
    <m/>
    <m/>
    <m/>
    <n v="0"/>
    <d v="2014-07-15T00:00:00"/>
    <n v="41835"/>
    <n v="1204"/>
    <s v="0504713083"/>
    <m/>
    <x v="1"/>
    <d v="2018-07-22T00:00:00"/>
    <s v="так"/>
    <s v="так"/>
    <n v="1264.27"/>
    <d v="2016-11-01T00:00:00"/>
    <s v="ТОВ «Верітас Проперті Менеджмент»"/>
    <n v="80227.679999999993"/>
    <n v="1264.27"/>
    <d v="2017-11-01T00:00:00"/>
    <x v="0"/>
    <m/>
    <x v="0"/>
    <x v="0"/>
    <s v="Dacia; Logan; MCV Mpi Ambiance 5 MT; 1,6; 2008 р.в."/>
    <m/>
    <n v="80663.55"/>
    <d v="2014-02-25T00:00:00"/>
    <d v="2014-02-25T00:00:00"/>
    <x v="0"/>
    <x v="0"/>
    <x v="0"/>
    <s v="Донецька обл., Макіївський р-н, м. Макіївка, м-н Сонячний, буд. 20, кв. 30"/>
    <s v="Донецька обл., Макіївський р-н, м. Макіївка, м-н Сонячний, буд. 20, кв. 30"/>
    <d v="1957-10-09T00:00:00"/>
    <m/>
    <s v="ЕН527538Гірницьким РВ Макіївського МУ УМВСУ в Донецькій об"/>
    <m/>
    <m/>
    <m/>
    <s v="0504713083"/>
    <m/>
    <m/>
    <m/>
    <m/>
    <s v="29093000424387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919403164"/>
    <s v="014/5142/5/07635"/>
    <d v="2007-12-10T00:00:00"/>
    <d v="2015-12-09T00:00:00"/>
    <x v="0"/>
    <n v="34000"/>
    <n v="10.99"/>
    <m/>
    <s v="Автокредит"/>
    <s v="Купівля транспортного засобу"/>
    <x v="10"/>
    <s v="Інше"/>
    <s v="ні"/>
    <n v="980219.28"/>
    <n v="713222.85"/>
    <n v="266996.43"/>
    <n v="0"/>
    <n v="243061.5"/>
    <n v="36535.279999999999"/>
    <x v="0"/>
    <s v="ні"/>
    <m/>
    <m/>
    <m/>
    <m/>
    <m/>
    <m/>
    <m/>
    <m/>
    <m/>
    <m/>
    <m/>
    <n v="0"/>
    <d v="2008-01-10T00:00:00"/>
    <n v="39457"/>
    <n v="2115"/>
    <s v="0938803733"/>
    <m/>
    <x v="4"/>
    <d v="2018-12-08T00:00:00"/>
    <s v="так"/>
    <s v="так"/>
    <n v="310546.90999999997"/>
    <d v="2016-11-01T00:00:00"/>
    <s v="ТОВ «Верітас Проперті Менеджмент»"/>
    <n v="932213.67"/>
    <n v="310546.90999999997"/>
    <d v="2017-11-01T00:00:00"/>
    <x v="0"/>
    <m/>
    <x v="0"/>
    <x v="0"/>
    <s v="Mitsubishi; Pajero ; V6 5 dr Instyle AT ; 3; 2007 р.в."/>
    <m/>
    <n v="178034.62"/>
    <d v="2014-05-13T00:00:00"/>
    <d v="2013-10-28T00:00:00"/>
    <x v="0"/>
    <x v="0"/>
    <x v="0"/>
    <s v="Одеська обл., м. Одеса, вул. Польська, буд. 9/13, кв. 2-А"/>
    <s v="Одеська обл., м. Одеса, вул. Польська, буд. 9/13, кв. 2-А"/>
    <d v="1979-12-06T00:00:00"/>
    <m/>
    <s v="КЕ183862Жовтневим РВ ОМУ УМВС України в Одеській області"/>
    <m/>
    <m/>
    <m/>
    <s v="0938803733"/>
    <m/>
    <m/>
    <m/>
    <m/>
    <s v="2909400042156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33201885"/>
    <s v="212-г/41"/>
    <d v="2007-11-08T00:00:00"/>
    <d v="2012-11-07T00:00:00"/>
    <x v="1"/>
    <n v="55880"/>
    <n v="16.5"/>
    <m/>
    <s v="Автокредит"/>
    <s v="Купівля транспортного засобу"/>
    <x v="4"/>
    <s v="Інше"/>
    <s v="ні"/>
    <n v="105354.59"/>
    <n v="51165.31"/>
    <n v="47245.63"/>
    <n v="6943.65"/>
    <m/>
    <n v="98410.94"/>
    <x v="1"/>
    <s v="ні"/>
    <m/>
    <m/>
    <m/>
    <m/>
    <m/>
    <m/>
    <m/>
    <m/>
    <m/>
    <m/>
    <m/>
    <n v="0"/>
    <d v="2013-11-27T00:00:00"/>
    <n v="41605"/>
    <n v="3410"/>
    <s v="0682788818"/>
    <m/>
    <x v="3"/>
    <d v="2015-11-07T00:00:00"/>
    <s v="так"/>
    <s v="так"/>
    <n v="1027.01"/>
    <d v="2016-11-01T00:00:00"/>
    <s v="ТОВ «Верітас Проперті Менеджмент»"/>
    <n v="105354.59"/>
    <n v="1027.01"/>
    <d v="2017-11-01T00:00:00"/>
    <x v="0"/>
    <m/>
    <x v="0"/>
    <x v="0"/>
    <s v="ВАЗ; 21101; ; 1596; 2007"/>
    <m/>
    <n v="0"/>
    <d v="2011-05-24T00:00:00"/>
    <d v="2008-12-03T00:00:00"/>
    <x v="0"/>
    <x v="0"/>
    <x v="0"/>
    <s v="Херсонська обл., Херсон, Ілліча, 72, кв.110"/>
    <s v="Херсонська обл., Херсон, Ілліча, 72, кв.110"/>
    <d v="1983-01-17T00:00:00"/>
    <m/>
    <s v="МО732107Комсомольським РВ ХМУ УМВС України в Херсонській обл."/>
    <m/>
    <m/>
    <m/>
    <s v="0682788818"/>
    <m/>
    <m/>
    <m/>
    <m/>
    <s v="2909901007378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78904620"/>
    <s v="014/2061/5/13453"/>
    <d v="2008-04-11T00:00:00"/>
    <d v="2015-04-10T00:00:00"/>
    <x v="0"/>
    <n v="23881"/>
    <n v="13"/>
    <m/>
    <s v="Автокредит"/>
    <s v="Купівля транспортного засобу"/>
    <x v="5"/>
    <s v="Інше"/>
    <s v="ні"/>
    <n v="63822.3"/>
    <n v="59243.32"/>
    <n v="4578.9799999999996"/>
    <n v="0"/>
    <n v="67632.89"/>
    <n v="2378.8200000000002"/>
    <x v="0"/>
    <s v="так"/>
    <m/>
    <m/>
    <m/>
    <m/>
    <n v="2496.87"/>
    <m/>
    <n v="10400.130000000001"/>
    <n v="10399.959999999999"/>
    <m/>
    <m/>
    <m/>
    <n v="23296.959999999999"/>
    <d v="2017-03-29T00:00:00"/>
    <n v="42823"/>
    <n v="1173"/>
    <s v="0974965554"/>
    <m/>
    <x v="2"/>
    <d v="2018-04-09T00:00:00"/>
    <s v="так"/>
    <s v="так"/>
    <n v="39984.68"/>
    <d v="2016-11-01T00:00:00"/>
    <s v="ТОВ «Верітас Проперті Менеджмент»"/>
    <n v="73167.56"/>
    <n v="39984.68"/>
    <d v="2017-11-01T00:00:00"/>
    <x v="0"/>
    <m/>
    <x v="0"/>
    <x v="0"/>
    <s v="Hyundai; Santa Fe; CRDI (SM); 2; 2012 р.в."/>
    <m/>
    <n v="129491.94"/>
    <d v="2013-07-26T00:00:00"/>
    <d v="2013-07-26T00:00:00"/>
    <x v="0"/>
    <x v="0"/>
    <x v="0"/>
    <s v="Черкаська обл., М. ЧЕРКАСИ, бул. Шевченка, 403, кв. 5"/>
    <s v="Черкаська обл., М. ЧЕРКАСИ, бул. Шевченка, 403, кв. 5"/>
    <d v="1976-01-31T00:00:00"/>
    <m/>
    <s v="НЕ055557СОСНІВСЬКИМ РВ УМВС УКРАЇНИ  В ЧЕРКАСЬКІЙ ОБЛ."/>
    <m/>
    <m/>
    <m/>
    <s v="0974965554"/>
    <m/>
    <m/>
    <m/>
    <m/>
    <s v="2909500042281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112800514"/>
    <s v=".014/2636/5/17433"/>
    <d v="2008-06-11T00:00:00"/>
    <d v="2016-06-10T00:00:00"/>
    <x v="1"/>
    <n v="636322.75"/>
    <n v="13"/>
    <m/>
    <s v="Автокредит"/>
    <s v="Купівля транспортного засобу"/>
    <x v="4"/>
    <s v="Інше"/>
    <s v="ні"/>
    <n v="684896.2"/>
    <n v="636321.75"/>
    <n v="48574.45"/>
    <n v="0"/>
    <n v="253734.53"/>
    <n v="684896.2"/>
    <x v="0"/>
    <s v="ні"/>
    <m/>
    <m/>
    <m/>
    <n v="1"/>
    <m/>
    <m/>
    <m/>
    <m/>
    <m/>
    <m/>
    <m/>
    <n v="1"/>
    <d v="2016-03-01T00:00:00"/>
    <n v="42430"/>
    <n v="508"/>
    <s v="0675148306"/>
    <m/>
    <x v="3"/>
    <d v="2019-06-10T00:00:00"/>
    <s v="так"/>
    <s v="так"/>
    <n v="455901.94"/>
    <d v="2016-11-01T00:00:00"/>
    <s v="ТОВ «Верітас Проперті Менеджмент»"/>
    <n v="643554.24"/>
    <n v="455901.94"/>
    <d v="2017-11-01T00:00:00"/>
    <x v="0"/>
    <m/>
    <x v="0"/>
    <x v="0"/>
    <s v="RENAULT ;MEGANE ; 2008 "/>
    <m/>
    <n v="398890.72"/>
    <d v="2013-10-28T00:00:00"/>
    <m/>
    <x v="0"/>
    <x v="0"/>
    <x v="0"/>
    <s v="Дніпропетровська обл., М.ДНІПРОПЕТРОВСЬК, Пірогова, 9"/>
    <s v="Дніпропетровська обл., М.ДНІПРОПЕТРОВСЬК, Пірогова, 9"/>
    <d v="1957-11-05T00:00:00"/>
    <m/>
    <s v="АЕ843226ІНДУСТРІАЛЬНИМ РВ ДМУ УМВС УКРАЇНИ В ДНІПРОПЕТРОВС"/>
    <m/>
    <m/>
    <m/>
    <s v="0675148306"/>
    <m/>
    <m/>
    <m/>
    <m/>
    <s v="29094000423677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41416175"/>
    <s v="014/9136/5/20624"/>
    <d v="2008-07-25T00:00:00"/>
    <d v="2015-07-24T00:00:00"/>
    <x v="1"/>
    <n v="100000"/>
    <n v="21"/>
    <m/>
    <s v="Автокредит"/>
    <s v="Купівля транспортного засобу"/>
    <x v="1"/>
    <s v="Зона АТО"/>
    <s v="ні"/>
    <n v="40829.31"/>
    <n v="24126.12"/>
    <n v="16703.189999999999"/>
    <n v="0"/>
    <n v="0.77"/>
    <n v="40829.31"/>
    <x v="0"/>
    <s v="так"/>
    <s v="так"/>
    <m/>
    <m/>
    <m/>
    <m/>
    <m/>
    <m/>
    <m/>
    <m/>
    <m/>
    <m/>
    <n v="0"/>
    <d v="2014-07-15T00:00:00"/>
    <n v="41835"/>
    <n v="1173"/>
    <s v="0992353525"/>
    <m/>
    <x v="1"/>
    <d v="2018-07-23T00:00:00"/>
    <s v="так"/>
    <s v="так"/>
    <n v="513.47"/>
    <d v="2016-11-01T00:00:00"/>
    <s v="ТОВ «Верітас Проперті Менеджмент»"/>
    <n v="35762.870000000003"/>
    <n v="513.47"/>
    <d v="2017-11-01T00:00:00"/>
    <x v="0"/>
    <m/>
    <x v="0"/>
    <x v="0"/>
    <s v="HONDA; CIVIC 4D; 2008 p."/>
    <m/>
    <n v="116952.28"/>
    <d v="2013-07-26T00:00:00"/>
    <d v="2013-07-26T00:00:00"/>
    <x v="0"/>
    <x v="0"/>
    <x v="0"/>
    <s v="Донецька обл., Ясинуватський р-н, смт Очеретине, мікр. Гідробудівників, 2, кв.57"/>
    <s v="Донецька обл., Ясинуватський р-н, смт Очеретине, мікр. Гідробудівників, 2, кв.57"/>
    <d v="1983-04-09T00:00:00"/>
    <m/>
    <s v="ВС049047ЯСИНУВАТСЬКИМ РВ УМВС УКРАЇНИ В ДОНЕЦЬКІЙ ОБЛАСТІ"/>
    <m/>
    <m/>
    <m/>
    <s v="0992353525"/>
    <m/>
    <m/>
    <m/>
    <m/>
    <s v="29098000424520"/>
    <s v="ІПН: 2240413865; ФІО: Дубова В.В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10709825"/>
    <s v="014/3950/5/08297"/>
    <d v="2007-12-24T00:00:00"/>
    <d v="2014-12-23T00:00:00"/>
    <x v="0"/>
    <n v="14674.57"/>
    <n v="10.5"/>
    <m/>
    <s v="Автокредит"/>
    <s v="Купівля транспортного засобу"/>
    <x v="11"/>
    <s v="Крим"/>
    <s v="ні"/>
    <n v="40.78"/>
    <n v="39.979999999999997"/>
    <n v="0.8"/>
    <n v="0"/>
    <m/>
    <n v="1.52"/>
    <x v="1"/>
    <s v="ні"/>
    <s v="ні"/>
    <m/>
    <m/>
    <m/>
    <m/>
    <m/>
    <m/>
    <m/>
    <m/>
    <m/>
    <m/>
    <n v="0"/>
    <d v="2015-03-27T00:00:00"/>
    <n v="42090"/>
    <n v="1012"/>
    <s v="0509519251"/>
    <m/>
    <x v="2"/>
    <d v="2017-12-22T00:00:00"/>
    <s v="так"/>
    <s v="так"/>
    <n v="0.39"/>
    <d v="2016-11-01T00:00:00"/>
    <s v="ТОВ «Верітас Проперті Менеджмент»"/>
    <n v="38.79"/>
    <n v="0.39"/>
    <d v="2017-11-01T00:00:00"/>
    <x v="0"/>
    <m/>
    <x v="0"/>
    <x v="0"/>
    <s v="Mazda; 3; BDC3 EAT 5 MT (BK); 1,6; 2007 р.в."/>
    <m/>
    <n v="99574.46"/>
    <d v="2013-09-16T00:00:00"/>
    <d v="2013-09-16T00:00:00"/>
    <x v="0"/>
    <x v="0"/>
    <x v="0"/>
    <s v="АРК обл., м.Севастополь, вул. Адм. Макарова, буд.13, кв.18"/>
    <s v="АРК обл., м.Севастополь, вул. Адм. Макарова, буд.13, кв.18"/>
    <d v="1963-04-07T00:00:00"/>
    <m/>
    <s v="АР304783Нахімовським РВ УМВС України в м. Севастополі"/>
    <m/>
    <m/>
    <m/>
    <s v="0509519251"/>
    <m/>
    <m/>
    <m/>
    <m/>
    <s v="29095000425748"/>
    <s v="ІПН: 3118621485; ФІО: Волкова Полина Дмитрії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3002608390"/>
    <s v="014/2292/73/03589"/>
    <d v="2007-07-26T00:00:00"/>
    <m/>
    <x v="0"/>
    <n v="25180"/>
    <n v="0"/>
    <m/>
    <s v="Автокредит"/>
    <s v="Купівля транспортного засобу"/>
    <x v="7"/>
    <s v="Інше"/>
    <s v="ні"/>
    <n v="386275.07"/>
    <n v="274636.37"/>
    <n v="111638.7"/>
    <n v="0"/>
    <m/>
    <n v="14397.46"/>
    <x v="0"/>
    <s v="так"/>
    <m/>
    <m/>
    <m/>
    <m/>
    <m/>
    <m/>
    <m/>
    <m/>
    <m/>
    <m/>
    <m/>
    <n v="0"/>
    <m/>
    <m/>
    <n v="1345"/>
    <s v="0682694703"/>
    <m/>
    <x v="3"/>
    <m/>
    <s v="так"/>
    <s v="так"/>
    <n v="3578.3100000000004"/>
    <d v="2016-11-01T00:00:00"/>
    <s v="ТОВ «Верітас Проперті Менеджмент»"/>
    <n v="367357.5"/>
    <n v="3578.3100000000004"/>
    <d v="2017-11-01T00:00:00"/>
    <x v="0"/>
    <m/>
    <x v="0"/>
    <x v="0"/>
    <s v="SKODA; OCTAVIA; TOUR; 1,6; 2007 р.в."/>
    <m/>
    <m/>
    <m/>
    <m/>
    <x v="0"/>
    <x v="0"/>
    <x v="0"/>
    <s v="Миколаївська обл., С. БАШТАНКА, Ювілейна, 62-а"/>
    <s v="Миколаївська обл., С. БАШТАНКА, Ювілейна, 62-а"/>
    <d v="1982-03-17T00:00:00"/>
    <m/>
    <s v="ЕО525390БАШТАНСКИМ РВ УМВС УКРАЇНИ В МИКОЛАЇВСЬКІЙ ОБЛАСТІ"/>
    <m/>
    <m/>
    <m/>
    <s v="0682694703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48519040"/>
    <s v="014/1722/5/13315"/>
    <d v="2008-04-09T00:00:00"/>
    <d v="2015-04-08T00:00:00"/>
    <x v="0"/>
    <n v="50000"/>
    <n v="13"/>
    <m/>
    <s v="Автокредит"/>
    <s v="Купівля транспортного засобу"/>
    <x v="6"/>
    <s v="Інше"/>
    <s v="ні"/>
    <n v="285755.53999999998"/>
    <n v="215499.03"/>
    <n v="70256.509999999995"/>
    <n v="0"/>
    <n v="239845.73"/>
    <n v="10650.84"/>
    <x v="0"/>
    <s v="так"/>
    <m/>
    <m/>
    <m/>
    <m/>
    <m/>
    <m/>
    <m/>
    <m/>
    <m/>
    <m/>
    <m/>
    <n v="0"/>
    <d v="2015-08-28T00:00:00"/>
    <n v="42244"/>
    <n v="1321"/>
    <s v="0975842743"/>
    <m/>
    <x v="0"/>
    <d v="2018-04-07T00:00:00"/>
    <s v="так"/>
    <s v="так"/>
    <n v="172688.55"/>
    <d v="2016-11-01T00:00:00"/>
    <s v="ТОВ «Верітас Проперті Менеджмент»"/>
    <n v="245118.39"/>
    <n v="172688.55"/>
    <d v="2017-11-01T00:00:00"/>
    <x v="0"/>
    <m/>
    <x v="0"/>
    <x v="0"/>
    <s v="Hyundai; Veracruz; CRDi AWD (EX); 3; 2008 р.в."/>
    <m/>
    <n v="673900"/>
    <d v="2016-02-16T00:00:00"/>
    <d v="2015-02-27T00:00:00"/>
    <x v="0"/>
    <x v="0"/>
    <x v="0"/>
    <s v="Хмельницька обл., М. ХМЕЛЬНИЦЬКИЙ, вул. Чорновола, буд. 62, кв.гурт."/>
    <s v="Хмельницька обл., М. ХМЕЛЬНИЦЬКИЙ, вул. Чорновола, буд. 62, кв.гурт."/>
    <d v="1983-06-19T00:00:00"/>
    <m/>
    <s v="НВ189990ХМЕЛЬНИЦЬКИМ МВ УМВС УКРАЇНИ В ХМЕЛЬНИЦЬКІЙ ОБЛ."/>
    <m/>
    <m/>
    <m/>
    <s v="0975842743"/>
    <m/>
    <m/>
    <m/>
    <m/>
    <s v="29099000422800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278502425"/>
    <s v="014/1388/5/09453"/>
    <d v="2008-01-25T00:00:00"/>
    <d v="2014-01-24T00:00:00"/>
    <x v="0"/>
    <n v="32000"/>
    <n v="12.5"/>
    <m/>
    <s v="Автокредит"/>
    <s v="Купівля транспортного засобу"/>
    <x v="10"/>
    <s v="Інше"/>
    <s v="ні"/>
    <n v="953586.01"/>
    <n v="763712.54"/>
    <n v="189873.47"/>
    <n v="0"/>
    <m/>
    <n v="35542.589999999997"/>
    <x v="0"/>
    <s v="так"/>
    <s v="так"/>
    <m/>
    <m/>
    <m/>
    <m/>
    <m/>
    <m/>
    <m/>
    <m/>
    <m/>
    <m/>
    <n v="0"/>
    <d v="2008-02-25T00:00:00"/>
    <n v="39503"/>
    <n v="3211"/>
    <s v="0506124519"/>
    <m/>
    <x v="3"/>
    <d v="2017-01-23T00:00:00"/>
    <s v="так"/>
    <s v="так"/>
    <n v="8833.67"/>
    <d v="2016-11-01T00:00:00"/>
    <s v="ТОВ «Верітас Проперті Менеджмент»"/>
    <n v="906884.75"/>
    <n v="8833.67"/>
    <d v="2017-11-01T00:00:00"/>
    <x v="0"/>
    <m/>
    <x v="0"/>
    <x v="0"/>
    <s v="Mitsubishi; Outlander XL; V6 Ultimate; 3; 2007 р.в."/>
    <m/>
    <n v="189057.76"/>
    <d v="2014-05-13T00:00:00"/>
    <d v="2013-10-28T00:00:00"/>
    <x v="0"/>
    <x v="0"/>
    <x v="0"/>
    <s v="Одеська обл., ОДЕСА, Марсельська, 24, кв.107"/>
    <s v="Одеська обл., ОДЕСА, Марсельська, 24, кв.107"/>
    <d v="1962-05-20T00:00:00"/>
    <m/>
    <s v="КЕ810303КИЇВСЬКИМ РВ УМВС УКРАЇНИ В ОДЕСЬКІЙ ОБЛАСТІ"/>
    <m/>
    <m/>
    <m/>
    <s v="0506124519"/>
    <m/>
    <m/>
    <m/>
    <m/>
    <s v="29090000421800"/>
    <s v="ІПН: 2171323713; ФІО: Цуркан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52710842"/>
    <s v="014/1207/73/06595"/>
    <d v="2007-11-12T00:00:00"/>
    <d v="2015-11-11T00:00:00"/>
    <x v="0"/>
    <n v="27500"/>
    <n v="12.5"/>
    <m/>
    <s v="Автокредит"/>
    <s v="Купівля транспортного засобу"/>
    <x v="1"/>
    <s v="Зона АТО"/>
    <s v="ні"/>
    <n v="710698.2"/>
    <n v="488863.14"/>
    <n v="221835.06"/>
    <n v="0"/>
    <n v="25.53"/>
    <n v="26489.54"/>
    <x v="0"/>
    <s v="так"/>
    <s v="так"/>
    <m/>
    <m/>
    <m/>
    <m/>
    <m/>
    <m/>
    <m/>
    <m/>
    <m/>
    <m/>
    <n v="0"/>
    <d v="2014-04-15T00:00:00"/>
    <n v="41744"/>
    <n v="1295"/>
    <s v="0958581510"/>
    <m/>
    <x v="1"/>
    <d v="2018-11-10T00:00:00"/>
    <s v="так"/>
    <s v="так"/>
    <n v="9779.81"/>
    <d v="2016-11-01T00:00:00"/>
    <s v="ТОВ «Верітас Проперті Менеджмент»"/>
    <n v="617778.26"/>
    <n v="9779.81"/>
    <d v="2017-11-01T00:00:00"/>
    <x v="0"/>
    <m/>
    <x v="0"/>
    <x v="0"/>
    <s v="Daihatsu; Terios; 16V DX 4 AT (J2); 1,5; 2007 р.в."/>
    <m/>
    <n v="137513"/>
    <d v="2014-06-20T00:00:00"/>
    <d v="2014-02-25T00:00:00"/>
    <x v="0"/>
    <x v="0"/>
    <x v="0"/>
    <s v="Донецька обл., Макіївський р-н, с. Ясиновка, вул. Орджонікідзе, буд. 109"/>
    <s v="Донецька обл., Макіївський р-н, с. Ясиновка, вул. Орджонікідзе, буд. 109"/>
    <d v="1969-11-21T00:00:00"/>
    <m/>
    <s v="ВВ916943Кіровським РВ Макіївського МУ УМВС України в Дон."/>
    <m/>
    <m/>
    <m/>
    <s v="0958581510"/>
    <m/>
    <m/>
    <m/>
    <m/>
    <s v="29090000421275"/>
    <s v="ІПН: 2552710842; ФІО: Ексаурова Л.I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94600817"/>
    <s v="082-В/52"/>
    <d v="2008-06-13T00:00:00"/>
    <d v="2015-06-12T00:00:00"/>
    <x v="0"/>
    <n v="27600"/>
    <n v="12.5"/>
    <m/>
    <s v="Автокредит"/>
    <s v="Купівля транспортного засобу"/>
    <x v="4"/>
    <s v="Інше"/>
    <s v="ні"/>
    <n v="34864.25"/>
    <n v="26436.34"/>
    <n v="8427.91"/>
    <n v="0"/>
    <n v="24175.07"/>
    <n v="1299.48"/>
    <x v="0"/>
    <s v="так"/>
    <m/>
    <m/>
    <m/>
    <m/>
    <m/>
    <m/>
    <m/>
    <m/>
    <m/>
    <m/>
    <m/>
    <n v="0"/>
    <d v="2015-05-06T00:00:00"/>
    <n v="42130"/>
    <n v="915"/>
    <s v="0675659370"/>
    <m/>
    <x v="0"/>
    <d v="2018-06-11T00:00:00"/>
    <s v="так"/>
    <s v="так"/>
    <n v="15474.51"/>
    <d v="2016-11-01T00:00:00"/>
    <s v="ТОВ «Верітас Проперті Менеджмент»"/>
    <n v="29970.43"/>
    <n v="15474.51"/>
    <d v="2017-11-01T00:00:00"/>
    <x v="0"/>
    <m/>
    <x v="0"/>
    <x v="0"/>
    <s v="TOYOTA; RAV4; ; 1998; 2006"/>
    <m/>
    <n v="199996.86"/>
    <d v="2014-05-14T00:00:00"/>
    <d v="2013-01-16T00:00:00"/>
    <x v="0"/>
    <x v="0"/>
    <x v="0"/>
    <s v="ДНІПРОПЕТРОВСЬКА обл., БАБУШКІНСЬКИЙ, ДНІПРОПЕТРОВСЬК, Ж/М ТОПОЛЬ-2, 35, кв.144"/>
    <s v="ДНІПРОПЕТРОВСЬКА обл., БАБУШКІНСЬКИЙ, ДНІПРОПЕТРОВСЬК, Ж/М ТОПОЛЬ-2, 35, кв.144"/>
    <d v="1965-07-24T00:00:00"/>
    <m/>
    <s v="АК429994ЖОВТНЕВИМ РВ ДМУ УМВС УКРАЇНИ В ДНІПРОПЕТРОВСЬКІЙ ОБЛАСТІ"/>
    <m/>
    <m/>
    <m/>
    <s v="0675659370"/>
    <m/>
    <m/>
    <m/>
    <m/>
    <s v="2909000009166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1893308761"/>
    <s v="214-г/41"/>
    <d v="2007-11-08T00:00:00"/>
    <d v="2009-11-06T00:00:00"/>
    <x v="1"/>
    <n v="147291.63"/>
    <n v="16.5"/>
    <m/>
    <s v="Автокредит"/>
    <s v="Купівля транспортного засобу"/>
    <x v="4"/>
    <s v="Інше"/>
    <s v="ні"/>
    <n v="215982.04"/>
    <n v="108530.31"/>
    <n v="90664.56"/>
    <n v="16787.169999999998"/>
    <m/>
    <n v="199194.87"/>
    <x v="0"/>
    <s v="так"/>
    <m/>
    <m/>
    <m/>
    <m/>
    <m/>
    <m/>
    <m/>
    <m/>
    <m/>
    <m/>
    <m/>
    <n v="0"/>
    <d v="2013-11-27T00:00:00"/>
    <n v="41605"/>
    <n v="3256"/>
    <s v="0667598915"/>
    <m/>
    <x v="3"/>
    <d v="2012-11-05T00:00:00"/>
    <s v="так"/>
    <s v="так"/>
    <n v="2105.42"/>
    <d v="2016-11-01T00:00:00"/>
    <s v="ТОВ «Верітас Проперті Менеджмент»"/>
    <n v="215982.04"/>
    <n v="2105.42"/>
    <d v="2017-11-01T00:00:00"/>
    <x v="0"/>
    <m/>
    <x v="0"/>
    <x v="1"/>
    <s v="FREIGHTLINER; C 120; ; 11000 ; 2002"/>
    <m/>
    <n v="0"/>
    <d v="2012-04-04T00:00:00"/>
    <d v="2012-03-26T00:00:00"/>
    <x v="0"/>
    <x v="0"/>
    <x v="0"/>
    <s v="Миколаївська обл., Жовтневий, смт Воскресенськ, Леніна, 75"/>
    <s v="Миколаївська обл., Жовтневий, смт Воскресенськ, Леніна, 75"/>
    <d v="1951-11-02T00:00:00"/>
    <m/>
    <s v="ЕО446824Жовтневим РВ УМВС України в Миколаївській обл."/>
    <m/>
    <m/>
    <m/>
    <s v="0667598915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81605700"/>
    <s v="014/9136/5/19752"/>
    <d v="2008-07-10T00:00:00"/>
    <d v="2015-07-09T00:00:00"/>
    <x v="0"/>
    <n v="21000"/>
    <n v="13"/>
    <m/>
    <s v="Автокредит"/>
    <s v="Купівля транспортного засобу"/>
    <x v="2"/>
    <s v="Інше"/>
    <s v="ні"/>
    <n v="118613.54"/>
    <n v="82398.69"/>
    <n v="36214.85"/>
    <n v="0"/>
    <n v="2.44"/>
    <n v="4421.03"/>
    <x v="0"/>
    <s v="так"/>
    <s v="так"/>
    <m/>
    <m/>
    <m/>
    <m/>
    <m/>
    <m/>
    <m/>
    <m/>
    <m/>
    <m/>
    <n v="0"/>
    <d v="2014-06-16T00:00:00"/>
    <n v="41806"/>
    <n v="1204"/>
    <s v="0506281067"/>
    <m/>
    <x v="1"/>
    <d v="2018-07-08T00:00:00"/>
    <s v="так"/>
    <s v="так"/>
    <n v="1654.01"/>
    <d v="2016-11-01T00:00:00"/>
    <s v="ТОВ «Верітас Проперті Менеджмент»"/>
    <n v="102617.48"/>
    <n v="1654.01"/>
    <d v="2017-11-01T00:00:00"/>
    <x v="0"/>
    <m/>
    <x v="0"/>
    <x v="0"/>
    <s v="Nissan; Tiida; 5 dr Elegance TFSHS 4 AT ; 1,6; 2008 р.в"/>
    <m/>
    <n v="93162.07"/>
    <d v="2013-08-05T00:00:00"/>
    <d v="2014-02-27T00:00:00"/>
    <x v="0"/>
    <x v="0"/>
    <x v="0"/>
    <s v="Донецька обл., М. ГОРЛІВКА, вул. Остапенко, буд. 4, кв. 62"/>
    <s v="Донецька обл., М. ГОРЛІВКА, вул. Остапенко, буд. 4, кв. 62"/>
    <d v="1970-09-06T00:00:00"/>
    <m/>
    <s v="ВК926187Ц-Міським РВ Горлівського МУ ГУМВС Укр. в Донец.об"/>
    <m/>
    <m/>
    <m/>
    <s v="0506281067"/>
    <m/>
    <m/>
    <m/>
    <m/>
    <s v="29092000424300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55025016"/>
    <s v="599-п/06"/>
    <d v="2006-11-14T00:00:00"/>
    <d v="2011-11-14T00:00:00"/>
    <x v="1"/>
    <n v="44300"/>
    <n v="18"/>
    <m/>
    <s v="Автокредит"/>
    <s v="Купівля транспортного засобу"/>
    <x v="2"/>
    <s v="Інше"/>
    <s v="ні"/>
    <n v="73050.84"/>
    <n v="25103.16"/>
    <n v="36890.71"/>
    <n v="11056.97"/>
    <n v="104197.02"/>
    <n v="61993.87"/>
    <x v="0"/>
    <s v="так"/>
    <s v="так"/>
    <m/>
    <m/>
    <m/>
    <m/>
    <m/>
    <m/>
    <n v="242.65"/>
    <n v="890.78"/>
    <m/>
    <n v="304.8"/>
    <n v="1438.23"/>
    <d v="2017-10-05T00:00:00"/>
    <n v="43053"/>
    <n v="3168"/>
    <s v="0638041885"/>
    <m/>
    <x v="3"/>
    <d v="2014-11-13T00:00:00"/>
    <s v="так"/>
    <s v="так"/>
    <n v="652.91"/>
    <d v="2016-11-01T00:00:00"/>
    <s v="ТОВ «Верітас Проперті Менеджмент»"/>
    <n v="69043.02"/>
    <n v="652.91"/>
    <d v="2017-11-01T00:00:00"/>
    <x v="0"/>
    <m/>
    <x v="0"/>
    <x v="1"/>
    <s v="ГАЗ; 33021; ; 2890; 2006"/>
    <m/>
    <n v="0"/>
    <d v="2012-07-16T00:00:00"/>
    <d v="2012-07-05T00:00:00"/>
    <x v="0"/>
    <x v="0"/>
    <x v="0"/>
    <s v="Харків"/>
    <s v="Харківська обл., Харків, Єлізарова, 25"/>
    <d v="1975-06-06T00:00:00"/>
    <m/>
    <s v="ММ980359Ленінським РВ ХМУ УМВС України в Харківській області"/>
    <m/>
    <m/>
    <m/>
    <s v="0638041885"/>
    <m/>
    <m/>
    <m/>
    <m/>
    <s v="29091000161664"/>
    <s v="ІПН: 2077716766; ФІО: Плішенко О. М.; ІПН: 2897715544; ФІО: Жернова О. В.; ІПН: 1814601169; ФІО: Жернова Н. С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483912560"/>
    <s v="06-Ф/077-СК-Г"/>
    <d v="2006-08-07T00:00:00"/>
    <d v="2009-08-01T00:00:00"/>
    <x v="1"/>
    <n v="177000"/>
    <n v="0"/>
    <m/>
    <s v="Автокредит"/>
    <s v="Купівля транспортного засобу"/>
    <x v="4"/>
    <s v="Інше"/>
    <s v="ні"/>
    <n v="226613.3"/>
    <n v="226613.3"/>
    <n v="0"/>
    <n v="0"/>
    <n v="36128.76"/>
    <n v="226613.3"/>
    <x v="1"/>
    <s v="ні"/>
    <m/>
    <m/>
    <m/>
    <m/>
    <m/>
    <m/>
    <m/>
    <m/>
    <m/>
    <m/>
    <m/>
    <n v="0"/>
    <d v="2011-03-14T00:00:00"/>
    <n v="40616"/>
    <n v="3895"/>
    <s v="0676322417"/>
    <m/>
    <x v="3"/>
    <d v="2012-07-31T00:00:00"/>
    <s v="так"/>
    <s v="так"/>
    <n v="2209.0500000000002"/>
    <d v="2016-11-01T00:00:00"/>
    <s v="ТОВ «Верітас Проперті Менеджмент»"/>
    <n v="226613.3"/>
    <n v="2209.0500000000002"/>
    <d v="2017-11-01T00:00:00"/>
    <x v="0"/>
    <m/>
    <x v="0"/>
    <x v="0"/>
    <s v="ФОЛЬКСВАГЕН; LT 35; ; 2461; 2000"/>
    <m/>
    <n v="0"/>
    <d v="2012-07-31T00:00:00"/>
    <d v="2012-07-11T00:00:00"/>
    <x v="0"/>
    <x v="0"/>
    <x v="0"/>
    <s v="Дніпропетровська обл., Самарський, Дніпропетровськ, Гвая, 21"/>
    <s v="Дніпропетровська обл., Самарський, Дніпропетровськ, Гвая, 21"/>
    <d v="1968-01-03T00:00:00"/>
    <m/>
    <s v="АР157477Ленінським РВ УМВС України в дніпропетровській обл"/>
    <m/>
    <m/>
    <m/>
    <s v="0676322417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84100529"/>
    <s v="014/7741/5/19595"/>
    <d v="2008-07-08T00:00:00"/>
    <d v="2015-07-07T00:00:00"/>
    <x v="1"/>
    <n v="97290"/>
    <n v="21"/>
    <m/>
    <s v="Автокредит"/>
    <s v="Купівля транспортного засобу"/>
    <x v="4"/>
    <s v="Інше"/>
    <s v="ні"/>
    <n v="381.77"/>
    <n v="246.91"/>
    <n v="134.86000000000001"/>
    <n v="0"/>
    <n v="272"/>
    <n v="381.77"/>
    <x v="0"/>
    <s v="так"/>
    <m/>
    <m/>
    <m/>
    <m/>
    <m/>
    <m/>
    <m/>
    <m/>
    <m/>
    <m/>
    <m/>
    <n v="0"/>
    <d v="2015-04-15T00:00:00"/>
    <n v="42109"/>
    <n v="930"/>
    <n v="0"/>
    <m/>
    <x v="2"/>
    <d v="2018-07-06T00:00:00"/>
    <s v="так"/>
    <s v="так"/>
    <n v="162.18"/>
    <d v="2016-11-01T00:00:00"/>
    <s v="ТОВ «Верітас Проперті Менеджмент»"/>
    <n v="329.91"/>
    <n v="162.18"/>
    <d v="2017-11-01T00:00:00"/>
    <x v="0"/>
    <m/>
    <x v="0"/>
    <x v="0"/>
    <s v="Mitsubishi; Lancer 9; Comfort MT (CS0); 1,6; 2012 р.в."/>
    <m/>
    <n v="71333.37"/>
    <d v="2012-12-12T00:00:00"/>
    <d v="2012-12-12T00:00:00"/>
    <x v="0"/>
    <x v="0"/>
    <x v="0"/>
    <s v="ДНІПРОПЕТРОВСЬКА обл., КРАСНОГВАРДІЙСЬКИЙ, ДНІПРОПЕТРОВСЬК, КАБАРДІНСЬКА, 6, кв.3"/>
    <s v="ДНІПРОПЕТРОВСЬКА обл., КРАСНОГВАРДІЙСЬКИЙ, ДНІПРОПЕТРОВСЬК, КАБАРДІНСЬКА, 6, кв.3"/>
    <d v="1973-06-27T00:00:00"/>
    <m/>
    <s v="АК367898КРАСНОГВАРДІЙСЬКИМ РВ УМВС УКРАЇНИ В ДНІПРОПЕТРОВСЬКІЙ ОБЛ."/>
    <m/>
    <m/>
    <m/>
    <m/>
    <m/>
    <m/>
    <m/>
    <m/>
    <s v="2909500008251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17412850"/>
    <s v="014/0399/5/18062"/>
    <d v="2008-06-18T00:00:00"/>
    <d v="2015-06-17T00:00:00"/>
    <x v="1"/>
    <n v="83880"/>
    <n v="17"/>
    <m/>
    <s v="Автокредит"/>
    <s v="Купівля транспортного засобу"/>
    <x v="3"/>
    <s v="Зона АТО"/>
    <s v="ні"/>
    <n v="20557.169999999998"/>
    <n v="12977.27"/>
    <n v="7579.9"/>
    <n v="0"/>
    <n v="28.1"/>
    <n v="20557.169999999998"/>
    <x v="0"/>
    <s v="так"/>
    <m/>
    <m/>
    <m/>
    <m/>
    <m/>
    <m/>
    <m/>
    <m/>
    <m/>
    <m/>
    <m/>
    <n v="0"/>
    <d v="2014-06-16T00:00:00"/>
    <n v="41806"/>
    <n v="1233"/>
    <s v="0952912636"/>
    <m/>
    <x v="2"/>
    <d v="2018-06-16T00:00:00"/>
    <s v="так"/>
    <s v="так"/>
    <n v="292.77999999999997"/>
    <d v="2016-11-01T00:00:00"/>
    <s v="ТОВ «Верітас Проперті Менеджмент»"/>
    <n v="18351.05"/>
    <n v="292.77999999999997"/>
    <d v="2017-11-01T00:00:00"/>
    <x v="0"/>
    <m/>
    <x v="0"/>
    <x v="0"/>
    <s v="NISSAN; NOTE; E11;  ; 2008 p"/>
    <m/>
    <n v="61452.92"/>
    <d v="2013-12-18T00:00:00"/>
    <d v="2013-12-18T00:00:00"/>
    <x v="0"/>
    <x v="0"/>
    <x v="0"/>
    <s v="Луганська обл., ЛУГАНСЬК, 23-я линия, 13"/>
    <s v="Луганська обл., ЛУГАНСЬК, 23-я линия, 13"/>
    <d v="1979-11-16T00:00:00"/>
    <m/>
    <s v="ЕК166409ЖОВТНЕВИМ РВ УМВС УКРАЇНИ В ЛУГАНСЬКІЙ ОБЛАСТІ"/>
    <m/>
    <m/>
    <m/>
    <s v="0952912636"/>
    <m/>
    <m/>
    <m/>
    <m/>
    <s v="2909400042390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64007159"/>
    <s v="014/2292/73/03339"/>
    <d v="2007-07-12T00:00:00"/>
    <m/>
    <x v="0"/>
    <n v="28550"/>
    <n v="0"/>
    <m/>
    <s v="Автокредит"/>
    <s v="Купівля транспортного засобу"/>
    <x v="7"/>
    <s v="Інше"/>
    <s v="ні"/>
    <n v="612783.26"/>
    <n v="397422.14"/>
    <n v="215361.12"/>
    <n v="0"/>
    <m/>
    <n v="22840"/>
    <x v="0"/>
    <s v="так"/>
    <m/>
    <m/>
    <m/>
    <m/>
    <m/>
    <m/>
    <m/>
    <m/>
    <m/>
    <m/>
    <m/>
    <n v="0"/>
    <m/>
    <m/>
    <n v="1345"/>
    <s v="0939305515"/>
    <m/>
    <x v="3"/>
    <m/>
    <s v="так"/>
    <s v="так"/>
    <n v="5676.6"/>
    <d v="2016-11-01T00:00:00"/>
    <s v="ТОВ «Верітас Проперті Менеджмент»"/>
    <n v="582772.60000000009"/>
    <n v="5676.6"/>
    <d v="2017-11-01T00:00:00"/>
    <x v="0"/>
    <m/>
    <x v="0"/>
    <x v="0"/>
    <s v="MITSUBISHI; LANCER; ; 2.0; 2007 р.в."/>
    <m/>
    <m/>
    <m/>
    <m/>
    <x v="0"/>
    <x v="0"/>
    <x v="0"/>
    <s v="Миколаївська обл., м. Миколаїв, пр. Октябрський, буд. 478"/>
    <s v="Миколаївська обл., м. Миколаїв, пр. Октябрський, буд. 478"/>
    <d v="1983-11-21T00:00:00"/>
    <m/>
    <s v="ЕО946430Корабельним РВ ММУ УМВС України в Микол.обл."/>
    <m/>
    <m/>
    <m/>
    <s v="0939305515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081508553"/>
    <s v="161-В/52"/>
    <d v="2008-10-23T00:00:00"/>
    <d v="2014-09-22T00:00:00"/>
    <x v="0"/>
    <n v="48000"/>
    <n v="12"/>
    <m/>
    <s v="Автокредит"/>
    <s v="Купівля транспортного засобу"/>
    <x v="4"/>
    <s v="Інше"/>
    <s v="ні"/>
    <n v="947546.72"/>
    <n v="668099.83999999997"/>
    <n v="279446.88"/>
    <n v="0"/>
    <n v="857494.05"/>
    <n v="35317.49"/>
    <x v="0"/>
    <s v="ні"/>
    <m/>
    <m/>
    <m/>
    <m/>
    <m/>
    <m/>
    <m/>
    <m/>
    <m/>
    <m/>
    <m/>
    <n v="0"/>
    <d v="2014-11-07T00:00:00"/>
    <n v="41950"/>
    <n v="1706"/>
    <s v="0509553093"/>
    <m/>
    <x v="0"/>
    <d v="2017-09-21T00:00:00"/>
    <s v="так"/>
    <s v="так"/>
    <n v="427518.88"/>
    <d v="2016-11-01T00:00:00"/>
    <s v="ТОВ «Верітас Проперті Менеджмент»"/>
    <n v="816557.04"/>
    <n v="427518.88"/>
    <d v="2017-11-01T00:00:00"/>
    <x v="0"/>
    <m/>
    <x v="0"/>
    <x v="0"/>
    <s v="INFINITI ; FX 35; ; 3498; 2008"/>
    <m/>
    <n v="749300"/>
    <d v="2016-02-17T00:00:00"/>
    <d v="2016-02-10T00:00:00"/>
    <x v="0"/>
    <x v="0"/>
    <x v="0"/>
    <s v="ДНІПРОПЕТРОВСЬКА обл., ТІТОВА, ДНІПРОПЕТРОВСЬК, ТІТОВА, 20, кв.3"/>
    <s v="ДНІПРОПЕТРОВСЬКА обл., ТІТОВА, ДНІПРОПЕТРОВСЬК, ТІТОВА, 20, кв.3"/>
    <d v="1956-12-27T00:00:00"/>
    <m/>
    <s v="АН402314КРАСНОГВАРДІЙСЬКИМ РВУМВС УКРАЇНИ В ДНІПРОПЕТРОВСЬКІЙ ОБЛАСТІ"/>
    <m/>
    <m/>
    <m/>
    <s v="0509553093"/>
    <m/>
    <m/>
    <m/>
    <m/>
    <s v="2909300008061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63810094"/>
    <s v="014/0321/73/06502"/>
    <d v="2007-11-09T00:00:00"/>
    <d v="2014-11-07T00:00:00"/>
    <x v="0"/>
    <n v="34480"/>
    <n v="10.99"/>
    <m/>
    <s v="Автокредит"/>
    <s v="Купівля транспортного засобу"/>
    <x v="6"/>
    <s v="Інше"/>
    <s v="ні"/>
    <n v="543942.01"/>
    <n v="352397.33"/>
    <n v="191544.68"/>
    <n v="0"/>
    <n v="502415.87"/>
    <n v="20274.11"/>
    <x v="0"/>
    <s v="так"/>
    <s v="так"/>
    <m/>
    <m/>
    <m/>
    <m/>
    <m/>
    <m/>
    <m/>
    <m/>
    <m/>
    <m/>
    <n v="0"/>
    <d v="2007-12-09T00:00:00"/>
    <n v="39425"/>
    <n v="2023"/>
    <s v="0509671879"/>
    <m/>
    <x v="1"/>
    <d v="2017-11-06T00:00:00"/>
    <s v="так"/>
    <s v="так"/>
    <n v="192811.65"/>
    <d v="2016-11-01T00:00:00"/>
    <s v="ТОВ «Верітас Проперті Менеджмент»"/>
    <n v="480471.77"/>
    <n v="192811.65"/>
    <d v="2017-11-01T00:00:00"/>
    <x v="0"/>
    <m/>
    <x v="0"/>
    <x v="0"/>
    <s v="Suzuki; Grand Vitara; V6 5DR JLX-EW 5 AT (JT); 2,7; 2007 р.в."/>
    <m/>
    <n v="159441.32"/>
    <d v="2014-05-14T00:00:00"/>
    <d v="2012-12-12T00:00:00"/>
    <x v="0"/>
    <x v="0"/>
    <x v="0"/>
    <s v="Івано-Франківська обл., ІВАНО-ФРАНКІВСЬК, Миколайчука, 17в, кв.36"/>
    <s v="Івано-Франківська обл., ІВАНО-ФРАНКІВСЬК, Миколайчука, 17в, кв.36"/>
    <d v="1981-02-22T00:00:00"/>
    <m/>
    <s v="СС202315ІВАНО-ФРАНКІВСЬКИМ МУВС МВС В ІВАНО-ФРАНКІВСЬКІЙ О"/>
    <m/>
    <m/>
    <m/>
    <s v="0509671879"/>
    <m/>
    <m/>
    <m/>
    <m/>
    <s v="29095000421247"/>
    <s v="ІПН: 2591301995; ФІО: Інкін В.І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25601750"/>
    <s v="014/4933/5/10858"/>
    <d v="2008-02-28T00:00:00"/>
    <d v="2015-02-27T00:00:00"/>
    <x v="0"/>
    <n v="22811"/>
    <n v="12.5"/>
    <m/>
    <s v="Автокредит"/>
    <s v="Купівля транспортного засобу"/>
    <x v="4"/>
    <s v="Інше"/>
    <s v="ні"/>
    <n v="889304.94"/>
    <n v="567326.77"/>
    <n v="321978.17"/>
    <n v="0"/>
    <n v="13892.23"/>
    <n v="33146.67"/>
    <x v="0"/>
    <s v="ні"/>
    <s v="так"/>
    <m/>
    <m/>
    <m/>
    <m/>
    <m/>
    <m/>
    <m/>
    <m/>
    <m/>
    <m/>
    <n v="0"/>
    <d v="2008-03-28T00:00:00"/>
    <n v="39535"/>
    <n v="3242"/>
    <s v="0963330331"/>
    <m/>
    <x v="3"/>
    <d v="2018-02-26T00:00:00"/>
    <s v="так"/>
    <s v="так"/>
    <n v="115515.06"/>
    <d v="2016-11-01T00:00:00"/>
    <s v="ТОВ «Верітас Проперті Менеджмент»"/>
    <n v="845751.81"/>
    <n v="115515.06"/>
    <d v="2017-11-01T00:00:00"/>
    <x v="0"/>
    <m/>
    <x v="0"/>
    <x v="0"/>
    <s v="Citroen; Berlingo ;  (M59/G); 1,4; 2008 р.в."/>
    <m/>
    <n v="78641.08"/>
    <d v="2014-05-12T00:00:00"/>
    <d v="2013-10-28T00:00:00"/>
    <x v="0"/>
    <x v="0"/>
    <x v="0"/>
    <s v="Миколаївська обл., с. Галицинове, вул. Центральна, буд. 2"/>
    <s v="Миколаївська обл., с. Галицинове, вул. Центральна, буд. 2"/>
    <d v="1969-02-23T00:00:00"/>
    <m/>
    <s v="КЕ218673Ленінським РВ ММУ УМВС України в Миколаївській обл"/>
    <m/>
    <m/>
    <m/>
    <s v="0963330331"/>
    <m/>
    <m/>
    <m/>
    <m/>
    <s v="29096000422223"/>
    <s v="ІПН: 2997019328; ФІО: Іванова Катерина Сергії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07900335"/>
    <s v="014/3729/73/06505"/>
    <d v="2007-11-09T00:00:00"/>
    <d v="2014-11-07T00:00:00"/>
    <x v="0"/>
    <n v="40000"/>
    <n v="10.99"/>
    <m/>
    <s v="Автокредит"/>
    <s v="Купівля транспортного засобу"/>
    <x v="4"/>
    <s v="Інше"/>
    <s v="ні"/>
    <n v="364067.58"/>
    <n v="364067.58"/>
    <n v="0"/>
    <n v="0"/>
    <m/>
    <n v="13569.73"/>
    <x v="0"/>
    <s v="ні"/>
    <m/>
    <m/>
    <m/>
    <m/>
    <m/>
    <m/>
    <m/>
    <m/>
    <m/>
    <m/>
    <m/>
    <n v="0"/>
    <d v="2007-12-09T00:00:00"/>
    <n v="39425"/>
    <n v="1933"/>
    <s v="0675667271"/>
    <m/>
    <x v="3"/>
    <d v="2017-11-06T00:00:00"/>
    <s v="так"/>
    <s v="так"/>
    <n v="245091.76"/>
    <d v="2016-11-01T00:00:00"/>
    <s v="ТОВ «Верітас Проперті Менеджмент»"/>
    <n v="346237.6"/>
    <n v="245091.76"/>
    <d v="2017-11-01T00:00:00"/>
    <x v="0"/>
    <m/>
    <x v="0"/>
    <x v="0"/>
    <s v="Mitsubishi; Pajero ; V6 5 dr Instyle AT ; 3; 2007 р.в."/>
    <m/>
    <n v="382149"/>
    <d v="2016-02-18T00:00:00"/>
    <d v="2016-02-16T00:00:00"/>
    <x v="0"/>
    <x v="0"/>
    <x v="0"/>
    <s v="Дніпропетровська обл., ДНІПРОПЕТРОВСЬК, Мандриківська, 161, кв.122"/>
    <s v="Дніпропетровська обл., ДНІПРОПЕТРОВСЬК, Мандриківська, 161, кв.122"/>
    <d v="1963-03-10T00:00:00"/>
    <m/>
    <s v="АК876421ЖОВТНЕВИМ РВДМУУМВС УКРАЇНИ В ДНІПРОПЕТРОВСЬКІЙ ОБ"/>
    <m/>
    <m/>
    <m/>
    <s v="0675667271"/>
    <m/>
    <m/>
    <m/>
    <m/>
    <s v="2909000042125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93816915"/>
    <s v="014/1207/5/18443"/>
    <d v="2008-06-24T00:00:00"/>
    <d v="2015-06-23T00:00:00"/>
    <x v="0"/>
    <n v="19445"/>
    <n v="13"/>
    <m/>
    <s v="Автокредит"/>
    <s v="Купівля транспортного засобу"/>
    <x v="1"/>
    <s v="Зона АТО"/>
    <s v="ні"/>
    <n v="131213.96"/>
    <n v="91849.61"/>
    <n v="39364.35"/>
    <n v="0"/>
    <m/>
    <n v="4890.68"/>
    <x v="0"/>
    <s v="так"/>
    <s v="так"/>
    <m/>
    <m/>
    <m/>
    <m/>
    <m/>
    <m/>
    <m/>
    <m/>
    <m/>
    <m/>
    <n v="0"/>
    <d v="2015-06-23T00:00:00"/>
    <n v="42178"/>
    <n v="1204"/>
    <s v="0507492260"/>
    <m/>
    <x v="1"/>
    <d v="2018-06-22T00:00:00"/>
    <s v="так"/>
    <s v="так"/>
    <n v="1786.15"/>
    <d v="2016-11-01T00:00:00"/>
    <s v="ТОВ «Верітас Проперті Менеджмент»"/>
    <n v="113431.95"/>
    <n v="1786.15"/>
    <d v="2017-11-01T00:00:00"/>
    <x v="0"/>
    <m/>
    <x v="0"/>
    <x v="0"/>
    <s v="Kia; Megantis ; CRDi Mid 5 MT; 2; 2008 р.в."/>
    <m/>
    <n v="109951.58"/>
    <d v="2012-06-27T00:00:00"/>
    <d v="2012-06-27T00:00:00"/>
    <x v="0"/>
    <x v="0"/>
    <x v="0"/>
    <s v="Донецька обл., М. ДОНЕЦЬК, вул. Куйбишева, буд. 181, кв. 24"/>
    <s v="Донецька обл., М. ДОНЕЦЬК, вул. Куйбишева, буд. 181, кв. 24"/>
    <d v="1968-04-11T00:00:00"/>
    <m/>
    <s v="ВЕ511659КУЙБИШЕВСЬКИМ РВ ДМУ УКРАЇНИ В ДОНЕЦЬКІЙ ОБЛАСТІ"/>
    <m/>
    <m/>
    <m/>
    <s v="0507492260"/>
    <m/>
    <m/>
    <m/>
    <m/>
    <s v="29095000402501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70105039"/>
    <s v="198-Г/07"/>
    <d v="2007-05-15T00:00:00"/>
    <d v="2014-05-14T00:00:00"/>
    <x v="1"/>
    <n v="73500"/>
    <n v="14"/>
    <m/>
    <s v="Автокредит"/>
    <s v="Купівля транспортного засобу"/>
    <x v="1"/>
    <s v="Зона АТО"/>
    <s v="ні"/>
    <n v="15050.98"/>
    <n v="4196.1099999999997"/>
    <n v="2034.87"/>
    <n v="8820"/>
    <n v="482.89"/>
    <n v="6230.98"/>
    <x v="0"/>
    <s v="так"/>
    <m/>
    <m/>
    <m/>
    <m/>
    <m/>
    <m/>
    <m/>
    <m/>
    <m/>
    <m/>
    <m/>
    <n v="0"/>
    <d v="2014-06-03T00:00:00"/>
    <n v="41793"/>
    <n v="1369"/>
    <s v="0951724395"/>
    <m/>
    <x v="1"/>
    <d v="2017-05-13T00:00:00"/>
    <s v="так"/>
    <s v="так"/>
    <n v="192.51"/>
    <d v="2016-11-01T00:00:00"/>
    <s v="ТОВ «Верітас Проперті Менеджмент»"/>
    <n v="12029.87"/>
    <n v="192.51"/>
    <d v="2017-11-01T00:00:00"/>
    <x v="0"/>
    <m/>
    <x v="0"/>
    <x v="0"/>
    <s v="KIA; PICANTO; ; 1086; 2007"/>
    <m/>
    <n v="67940.5"/>
    <d v="2012-07-26T00:00:00"/>
    <d v="2012-07-10T00:00:00"/>
    <x v="0"/>
    <x v="0"/>
    <x v="0"/>
    <s v="ДОНЕЦЬКА обл., ДИМИТРОВ, МОЛОДІЖНИЙ, 15, кв.20"/>
    <s v="ДОНЕЦЬКА обл., ДИМИТРОВ, МОЛОДІЖНИЙ, 15, кв.20"/>
    <d v="1973-02-07T00:00:00"/>
    <m/>
    <s v="ВА294289ДИМИТРОВСЬКИМ МВ УМВС УКРАЇНИ В ДОНЕЦЬКІЙ ОБЛ"/>
    <m/>
    <m/>
    <m/>
    <s v="0951724395"/>
    <m/>
    <m/>
    <m/>
    <m/>
    <s v="2909800009119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08508810"/>
    <s v="014/0399/5/19119"/>
    <d v="2008-07-08T00:00:00"/>
    <d v="2015-07-07T00:00:00"/>
    <x v="0"/>
    <n v="27500"/>
    <n v="13"/>
    <m/>
    <s v="Автокредит"/>
    <s v="Купівля транспортного засобу"/>
    <x v="3"/>
    <s v="Зона АТО"/>
    <s v="ні"/>
    <n v="201402.32"/>
    <n v="139930.56"/>
    <n v="61471.76"/>
    <n v="0"/>
    <n v="1.8"/>
    <n v="7506.78"/>
    <x v="0"/>
    <s v="так"/>
    <m/>
    <m/>
    <m/>
    <m/>
    <m/>
    <m/>
    <m/>
    <m/>
    <m/>
    <m/>
    <m/>
    <n v="0"/>
    <d v="2014-06-16T00:00:00"/>
    <n v="41806"/>
    <n v="1204"/>
    <s v="0506552803"/>
    <m/>
    <x v="2"/>
    <d v="2018-07-06T00:00:00"/>
    <s v="так"/>
    <s v="так"/>
    <n v="2745.92"/>
    <d v="2016-11-01T00:00:00"/>
    <s v="ТОВ «Верітас Проперті Менеджмент»"/>
    <n v="174237.78"/>
    <n v="2745.92"/>
    <d v="2017-11-01T00:00:00"/>
    <x v="0"/>
    <m/>
    <x v="0"/>
    <x v="0"/>
    <s v="Acura; MDX; Entrertainment AT; 3,7; 2008 р.в."/>
    <m/>
    <n v="314737.89"/>
    <d v="2014-05-12T00:00:00"/>
    <d v="2013-01-14T00:00:00"/>
    <x v="0"/>
    <x v="0"/>
    <x v="0"/>
    <s v="Луганська обл., Антрацитівський р-н, С.ЯСЕНІВСЬК, Молодіжна, 10, кв.6"/>
    <s v="Луганська обл., Антрацитівський р-н, С.ЯСЕНІВСЬК, Молодіжна, 10, кв.6"/>
    <d v="1974-02-26T00:00:00"/>
    <m/>
    <s v="ЕК288174РОВЕНЬКІВСЬКИМ МВ УМВС УКРАЇНИ В ЛУГ. ОБЛ."/>
    <m/>
    <m/>
    <m/>
    <s v="0506552803"/>
    <m/>
    <m/>
    <m/>
    <m/>
    <s v="2909200042418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70508305"/>
    <s v="014/2636/5/21346"/>
    <d v="2008-08-11T00:00:00"/>
    <d v="2015-08-10T00:00:00"/>
    <x v="0"/>
    <n v="34000"/>
    <n v="13"/>
    <m/>
    <s v="Автокредит"/>
    <s v="Купівля транспортного засобу"/>
    <x v="4"/>
    <s v="Інше"/>
    <s v="ні"/>
    <n v="1388985.96"/>
    <n v="877207.83"/>
    <n v="511778.13"/>
    <n v="0"/>
    <m/>
    <n v="51771.06"/>
    <x v="0"/>
    <s v="ні"/>
    <m/>
    <m/>
    <m/>
    <m/>
    <m/>
    <m/>
    <m/>
    <m/>
    <m/>
    <m/>
    <m/>
    <n v="0"/>
    <d v="2008-09-11T00:00:00"/>
    <n v="39702"/>
    <n v="3242"/>
    <s v="0937113093"/>
    <m/>
    <x v="3"/>
    <d v="2018-08-09T00:00:00"/>
    <s v="так"/>
    <s v="так"/>
    <n v="265394.03999999998"/>
    <d v="2016-11-01T00:00:00"/>
    <s v="ТОВ «Верітас Проперті Менеджмент»"/>
    <n v="1320961.27"/>
    <n v="265394.03999999998"/>
    <d v="2017-11-01T00:00:00"/>
    <x v="0"/>
    <m/>
    <x v="0"/>
    <x v="0"/>
    <s v="Toyota; Camry; Comfort 5 AT; 2,4; 2012 р.в."/>
    <m/>
    <n v="206487.6"/>
    <d v="2014-05-14T00:00:00"/>
    <d v="2013-10-28T00:00:00"/>
    <x v="0"/>
    <x v="0"/>
    <x v="0"/>
    <s v="Дніпропетровська обл., ДНІПРОПЕТРОВСЬК, Новосибірська, 29"/>
    <s v="Дніпропетровська обл., ДНІПРОПЕТРОВСЬК, Новосибірська, 29"/>
    <d v="1973-02-11T00:00:00"/>
    <m/>
    <s v="АЕ879089КРАСНОГРВАРДІЙСЬКИМ РВ УМВД УКРАЇНИ В ДНІПРОПЕТРОВ"/>
    <m/>
    <m/>
    <m/>
    <s v="0937113093"/>
    <m/>
    <m/>
    <m/>
    <m/>
    <s v="29093000424677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93113894"/>
    <s v="014/6949/5/21244"/>
    <d v="2008-08-08T00:00:00"/>
    <d v="2015-08-07T00:00:00"/>
    <x v="0"/>
    <n v="23746"/>
    <n v="13"/>
    <m/>
    <s v="Автокредит"/>
    <s v="Купівля транспортного засобу"/>
    <x v="3"/>
    <s v="Зона АТО"/>
    <s v="ні"/>
    <n v="182675.41"/>
    <n v="127072.31"/>
    <n v="55603.1"/>
    <n v="0"/>
    <m/>
    <n v="6808.78"/>
    <x v="0"/>
    <s v="так"/>
    <m/>
    <m/>
    <m/>
    <m/>
    <m/>
    <m/>
    <m/>
    <m/>
    <m/>
    <m/>
    <m/>
    <n v="0"/>
    <d v="2014-07-15T00:00:00"/>
    <n v="41835"/>
    <n v="1204"/>
    <s v="0969349182"/>
    <m/>
    <x v="2"/>
    <d v="2018-08-06T00:00:00"/>
    <s v="так"/>
    <s v="так"/>
    <n v="2490.0100000000002"/>
    <d v="2016-11-01T00:00:00"/>
    <s v="ТОВ «Верітас Проперті Менеджмент»"/>
    <n v="158018.89000000001"/>
    <n v="2490.0100000000002"/>
    <d v="2017-11-01T00:00:00"/>
    <x v="0"/>
    <m/>
    <x v="0"/>
    <x v="0"/>
    <s v="Renault; Scenic Grand; dCi (JM); 1,6; 2012 р.в."/>
    <m/>
    <n v="121364.66"/>
    <d v="2014-05-14T00:00:00"/>
    <d v="2013-10-28T00:00:00"/>
    <x v="0"/>
    <x v="0"/>
    <x v="0"/>
    <s v="Луганська обл., Свердловський р-н, м. ЧЕРВОНОПАРТИЗАНСЬК, вул. Київська, буд. 25, кв. 1"/>
    <s v="Луганська обл., Свердловський р-н, м. ЧЕРВОНОПАРТИЗАНСЬК, вул. Київська, буд. 25, кв. 1"/>
    <d v="1965-07-09T00:00:00"/>
    <m/>
    <s v="ЕМ310283ЧЕРВНОПАРТИЗАНСЬКИМ МВМ М. СВЕРДЛОВСЬКА ЛУГАНСЬКОЇ"/>
    <m/>
    <m/>
    <m/>
    <s v="0969349182"/>
    <m/>
    <m/>
    <m/>
    <m/>
    <s v="2909600040264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001022012"/>
    <s v="400-г/37"/>
    <d v="2007-08-29T00:00:00"/>
    <d v="2014-08-28T00:00:00"/>
    <x v="1"/>
    <n v="371175"/>
    <n v="16.5"/>
    <m/>
    <s v="Автокредит"/>
    <s v="Купівля транспортного засобу"/>
    <x v="4"/>
    <s v="Інше"/>
    <s v="ні"/>
    <n v="458175.4"/>
    <n v="312967.31"/>
    <n v="122008.55"/>
    <n v="23199.54"/>
    <m/>
    <n v="434975.86"/>
    <x v="0"/>
    <s v="так"/>
    <s v="так"/>
    <m/>
    <m/>
    <m/>
    <m/>
    <m/>
    <m/>
    <m/>
    <m/>
    <m/>
    <m/>
    <n v="0"/>
    <d v="2015-11-30T00:00:00"/>
    <n v="42338"/>
    <n v="671"/>
    <n v="0"/>
    <m/>
    <x v="1"/>
    <d v="2017-08-27T00:00:00"/>
    <s v="так"/>
    <s v="так"/>
    <n v="4466.3500000000004"/>
    <d v="2016-11-01T00:00:00"/>
    <s v="ТОВ «Верітас Проперті Менеджмент»"/>
    <n v="458175.4"/>
    <n v="4466.3500000000004"/>
    <d v="2017-11-01T00:00:00"/>
    <x v="0"/>
    <m/>
    <x v="0"/>
    <x v="0"/>
    <s v="ACURA; MDX; ; 3664; 2007"/>
    <m/>
    <n v="0"/>
    <d v="2012-08-13T00:00:00"/>
    <d v="2012-07-11T00:00:00"/>
    <x v="0"/>
    <x v="0"/>
    <x v="0"/>
    <s v="Запорізька обл., Запорізький, Запоріжжя, Учнівська, 30"/>
    <s v="Запорізька обл., Запорізький, Запоріжжя, Учнівська, 30"/>
    <d v="1954-10-14T00:00:00"/>
    <m/>
    <s v="СЮ015465Ленінським РВ УМВС України в Запорізькій обл"/>
    <m/>
    <m/>
    <m/>
    <m/>
    <m/>
    <m/>
    <m/>
    <m/>
    <s v="29099000081768"/>
    <s v="ІПН: 2154104324; ФІО: Рубльова Тамара Івані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54616530"/>
    <s v="014/6949/5/17996"/>
    <d v="2008-06-18T00:00:00"/>
    <d v="2015-06-17T00:00:00"/>
    <x v="0"/>
    <n v="24460"/>
    <n v="11.5"/>
    <m/>
    <s v="Автокредит"/>
    <s v="Купівля транспортного засобу"/>
    <x v="3"/>
    <s v="Зона АТО"/>
    <s v="ні"/>
    <n v="75801.87"/>
    <n v="53145.8"/>
    <n v="22656.07"/>
    <n v="0"/>
    <n v="66.09"/>
    <n v="2825.33"/>
    <x v="1"/>
    <s v="ні"/>
    <m/>
    <m/>
    <m/>
    <m/>
    <m/>
    <m/>
    <m/>
    <m/>
    <m/>
    <m/>
    <m/>
    <n v="0"/>
    <d v="2015-06-17T00:00:00"/>
    <n v="42172"/>
    <n v="1324"/>
    <s v="0504754025"/>
    <m/>
    <x v="2"/>
    <d v="2018-06-16T00:00:00"/>
    <s v="так"/>
    <s v="так"/>
    <n v="1054.22"/>
    <d v="2016-11-01T00:00:00"/>
    <s v="ТОВ «Верітас Проперті Менеджмент»"/>
    <n v="66277.119999999995"/>
    <n v="1054.22"/>
    <d v="2017-11-01T00:00:00"/>
    <x v="0"/>
    <m/>
    <x v="0"/>
    <x v="0"/>
    <s v="Volkswagen; Jetta; Fsi Sportline 5 MT (1k2/1km); 1,6; 2008 р.в."/>
    <m/>
    <n v="121437.08"/>
    <d v="2013-10-28T00:00:00"/>
    <d v="2013-10-28T00:00:00"/>
    <x v="0"/>
    <x v="0"/>
    <x v="0"/>
    <s v="Луганська обл., ЛУГАНСЬК, Волкова, 17, кв.15"/>
    <s v="Луганська обл., ЛУГАНСЬК, Волкова, 17, кв.15"/>
    <d v="1969-12-10T00:00:00"/>
    <m/>
    <s v="ЕК898350ЖОВТНЕВИМ РВ УМВС В ЛУГ. ОБЛ."/>
    <m/>
    <m/>
    <m/>
    <s v="0504754025"/>
    <m/>
    <m/>
    <m/>
    <m/>
    <s v="2909100042387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05819704"/>
    <s v="163-г/41"/>
    <d v="2007-08-14T00:00:00"/>
    <d v="2012-08-13T00:00:00"/>
    <x v="1"/>
    <n v="231970"/>
    <n v="0"/>
    <m/>
    <s v="Автокредит"/>
    <s v="Купівля транспортного засобу"/>
    <x v="4"/>
    <s v="Інше"/>
    <s v="ні"/>
    <n v="224261.3"/>
    <n v="204765.88"/>
    <n v="9.94"/>
    <n v="19485.48"/>
    <m/>
    <n v="204775.82"/>
    <x v="0"/>
    <s v="так"/>
    <m/>
    <m/>
    <m/>
    <m/>
    <m/>
    <m/>
    <m/>
    <m/>
    <m/>
    <m/>
    <m/>
    <n v="0"/>
    <d v="2013-11-27T00:00:00"/>
    <n v="41605"/>
    <n v="3440"/>
    <s v="0637558484"/>
    <m/>
    <x v="3"/>
    <d v="2015-08-13T00:00:00"/>
    <s v="так"/>
    <s v="так"/>
    <n v="2186.13"/>
    <d v="2016-11-01T00:00:00"/>
    <s v="ТОВ «Верітас Проперті Менеджмент»"/>
    <n v="224261.3"/>
    <n v="2186.13"/>
    <d v="2017-11-01T00:00:00"/>
    <x v="0"/>
    <m/>
    <x v="0"/>
    <x v="1"/>
    <s v="Автобус; ХАЗ; 3250 02; ; 3857; 2007"/>
    <m/>
    <n v="0"/>
    <d v="2011-12-19T00:00:00"/>
    <d v="2011-12-13T00:00:00"/>
    <x v="0"/>
    <x v="0"/>
    <x v="0"/>
    <s v="Миколаївська обл., Миколаїв, Червона, 10"/>
    <s v="Миколаївська обл., Миколаїв, Хвойна, 1"/>
    <d v="1976-10-26T00:00:00"/>
    <m/>
    <s v="ЕР271233Центральним РВ ММУ УМВС України в Миколаївській області"/>
    <m/>
    <m/>
    <m/>
    <s v="0637558484"/>
    <m/>
    <m/>
    <m/>
    <m/>
    <s v="2909100006768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79111954"/>
    <s v="014/2404/5/20072"/>
    <d v="2008-07-16T00:00:00"/>
    <d v="2015-07-15T00:00:00"/>
    <x v="0"/>
    <n v="14456"/>
    <n v="13"/>
    <m/>
    <s v="Автокредит"/>
    <s v="Купівля транспортного засобу"/>
    <x v="3"/>
    <s v="Зона АТО"/>
    <s v="ні"/>
    <n v="137172.78"/>
    <n v="94561.53"/>
    <n v="42611.25"/>
    <n v="0"/>
    <n v="126.07"/>
    <n v="5112.78"/>
    <x v="0"/>
    <s v="так"/>
    <m/>
    <m/>
    <m/>
    <m/>
    <m/>
    <m/>
    <m/>
    <m/>
    <m/>
    <m/>
    <m/>
    <n v="0"/>
    <d v="2014-06-10T00:00:00"/>
    <n v="41800"/>
    <n v="1265"/>
    <s v="0990571434"/>
    <m/>
    <x v="2"/>
    <d v="2018-07-14T00:00:00"/>
    <s v="так"/>
    <s v="так"/>
    <n v="1940.8"/>
    <d v="2016-11-01T00:00:00"/>
    <s v="ТОВ «Верітас Проперті Менеджмент»"/>
    <n v="118764.67"/>
    <n v="1940.8"/>
    <d v="2017-11-01T00:00:00"/>
    <x v="0"/>
    <m/>
    <x v="0"/>
    <x v="0"/>
    <s v="Hyundai; Accent; CVVT GLS 5 MT; 1,6; 2008 р.в."/>
    <m/>
    <n v="71916.899999999994"/>
    <d v="2012-09-11T00:00:00"/>
    <d v="2012-09-11T00:00:00"/>
    <x v="0"/>
    <x v="0"/>
    <x v="0"/>
    <s v="Луганська обл., М. АЛЧЕВСЬК, вул. Донецька, буд.45 а, кв.15"/>
    <s v="Луганська обл., М. АЛЧЕВСЬК, вул. Донецька, буд.45 а, кв.15"/>
    <d v="1978-10-29T00:00:00"/>
    <m/>
    <s v="ЕК203965АЛЧЕВСЬКИМ МВ УМВС УКРАЇНИ В ЛУГАНСЬКІЙ ОБЛ."/>
    <m/>
    <m/>
    <m/>
    <s v="0990571434"/>
    <m/>
    <m/>
    <m/>
    <m/>
    <s v="2909300042436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72107842"/>
    <s v="55-В/08"/>
    <d v="2008-06-13T00:00:00"/>
    <d v="2015-06-12T00:00:00"/>
    <x v="1"/>
    <n v="54006.09"/>
    <n v="16.5"/>
    <m/>
    <s v="Автокредит"/>
    <s v="Купівля транспортного засобу"/>
    <x v="1"/>
    <s v="Зона АТО"/>
    <s v="ні"/>
    <n v="34771.47"/>
    <n v="22307.9"/>
    <n v="12463.57"/>
    <n v="0"/>
    <n v="0.18"/>
    <n v="34771.47"/>
    <x v="0"/>
    <s v="так"/>
    <m/>
    <m/>
    <m/>
    <m/>
    <m/>
    <m/>
    <m/>
    <m/>
    <m/>
    <m/>
    <m/>
    <n v="0"/>
    <d v="2014-07-01T00:00:00"/>
    <n v="41821"/>
    <n v="1219"/>
    <s v="0952425986"/>
    <m/>
    <x v="1"/>
    <d v="2018-06-11T00:00:00"/>
    <s v="так"/>
    <s v="так"/>
    <n v="493.4"/>
    <d v="2016-11-01T00:00:00"/>
    <s v="ТОВ «Верітас Проперті Менеджмент»"/>
    <n v="31039.56"/>
    <n v="493.4"/>
    <d v="2017-11-01T00:00:00"/>
    <x v="0"/>
    <m/>
    <x v="0"/>
    <x v="0"/>
    <s v="Mitsubishi; lancer; ; 1.6; 2008"/>
    <m/>
    <n v="55951"/>
    <d v="2012-07-25T00:00:00"/>
    <d v="2013-01-18T00:00:00"/>
    <x v="0"/>
    <x v="0"/>
    <x v="0"/>
    <s v="Донецька обл., м. Макіївка, вул. Горбачова Омеляна, 32/131, кв.54"/>
    <s v="Донецька обл., м. Макіївка, вул. Горбачова Омеляна, 32/131, кв.54"/>
    <d v="1964-12-11T00:00:00"/>
    <m/>
    <s v="ВК063277Центрально-Городським РВ Макіївського МУ УМВС України в Донецькій області"/>
    <m/>
    <m/>
    <m/>
    <s v="0952425986"/>
    <m/>
    <m/>
    <m/>
    <m/>
    <s v="2909000009164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10805411"/>
    <s v="014/1207/5/08412"/>
    <d v="2007-12-25T00:00:00"/>
    <d v="2014-12-24T00:00:00"/>
    <x v="0"/>
    <n v="18019"/>
    <n v="11.5"/>
    <m/>
    <s v="Автокредит"/>
    <s v="Купівля транспортного засобу"/>
    <x v="1"/>
    <s v="Зона АТО"/>
    <s v="ні"/>
    <n v="29050.6"/>
    <n v="21055.439999999999"/>
    <n v="7995.16"/>
    <n v="0"/>
    <m/>
    <n v="1082.79"/>
    <x v="0"/>
    <s v="так"/>
    <s v="так"/>
    <m/>
    <m/>
    <m/>
    <m/>
    <m/>
    <m/>
    <m/>
    <m/>
    <m/>
    <m/>
    <n v="0"/>
    <d v="2014-07-15T00:00:00"/>
    <n v="41835"/>
    <n v="1204"/>
    <s v="0994679970"/>
    <m/>
    <x v="1"/>
    <d v="2017-12-23T00:00:00"/>
    <s v="так"/>
    <s v="так"/>
    <n v="398.73"/>
    <d v="2016-11-01T00:00:00"/>
    <s v="ТОВ «Верітас Проперті Менеджмент»"/>
    <n v="25324.84"/>
    <n v="398.73"/>
    <d v="2017-11-01T00:00:00"/>
    <x v="0"/>
    <m/>
    <x v="0"/>
    <x v="0"/>
    <s v="Kia; Megantis ; Mid 4 AT (GE); 2; 2007 р.в."/>
    <m/>
    <n v="102649.88"/>
    <d v="2013-06-27T00:00:00"/>
    <d v="2013-06-27T00:00:00"/>
    <x v="0"/>
    <x v="0"/>
    <x v="0"/>
    <s v="Донецька обл., Шахтарський р-н, м. Шахтарськ, мікр. Журавлівка, 32, кв.4"/>
    <s v="Донецька обл., Шахтарський р-н, м. Шахтарськ, мікр. Журавлівка, 32, кв.4"/>
    <d v="1971-06-25T00:00:00"/>
    <m/>
    <s v="КС227354ШАХТАРСЬКИМ МВ УМВС УКРАЇНИ В ДОНЕЦЬКІЙ ОБЛАСТІ"/>
    <m/>
    <m/>
    <m/>
    <s v="0994679970"/>
    <m/>
    <m/>
    <m/>
    <m/>
    <s v="29091000421683"/>
    <s v="ІПН: 2666431189; ФІО: Кищенко О.І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22318069"/>
    <s v="014/2180/5/08139"/>
    <d v="2007-12-19T00:00:00"/>
    <d v="2014-12-18T00:00:00"/>
    <x v="0"/>
    <n v="33700"/>
    <n v="10.99"/>
    <m/>
    <s v="Автокредит"/>
    <s v="Купівля транспортного засобу"/>
    <x v="4"/>
    <s v="Інше"/>
    <s v="ні"/>
    <n v="829181.08"/>
    <n v="799105.33"/>
    <n v="30075.75"/>
    <n v="0"/>
    <m/>
    <n v="30905.7"/>
    <x v="0"/>
    <s v="ні"/>
    <s v="так"/>
    <m/>
    <m/>
    <m/>
    <m/>
    <m/>
    <m/>
    <m/>
    <m/>
    <m/>
    <m/>
    <n v="0"/>
    <d v="2008-01-19T00:00:00"/>
    <n v="39466"/>
    <n v="2665"/>
    <s v="0505294397"/>
    <m/>
    <x v="3"/>
    <d v="2017-12-17T00:00:00"/>
    <s v="так"/>
    <s v="так"/>
    <n v="8023.87"/>
    <d v="2016-11-01T00:00:00"/>
    <s v="ТОВ «Верітас Проперті Менеджмент»"/>
    <n v="788572.48"/>
    <n v="8023.87"/>
    <d v="2017-11-01T00:00:00"/>
    <x v="0"/>
    <m/>
    <x v="0"/>
    <x v="0"/>
    <s v="Ssang Yong; Rexton 2; 270 Xdi; 2,7; 2007 р.в."/>
    <m/>
    <n v="186533.66"/>
    <d v="2014-05-14T00:00:00"/>
    <d v="2014-05-23T00:00:00"/>
    <x v="0"/>
    <x v="0"/>
    <x v="0"/>
    <s v="Запорізька обл., М.ЗАПОРІЖЖЯ, вул.Хортицьке шосе, б.36-а, кв.101"/>
    <s v="Запорізька обл., М.ЗАПОРІЖЖЯ, вул.Хортицьке шосе, б.36-а, кв.101"/>
    <d v="1963-08-01T00:00:00"/>
    <m/>
    <s v="СВ399764ХОРТИЦЬКИМ РВ УМВС УКРАЇНИ В ЗАПОРІЗЬКІЙ ОБЛАСТІ"/>
    <m/>
    <m/>
    <m/>
    <s v="0505294397"/>
    <m/>
    <m/>
    <m/>
    <m/>
    <s v="29094000421602"/>
    <s v="ІПН: 2018312537; ФІО: Кіпко Олександр Іван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045800033"/>
    <s v="014/6949/5/11224"/>
    <d v="2008-03-06T00:00:00"/>
    <d v="2015-03-05T00:00:00"/>
    <x v="0"/>
    <n v="25823"/>
    <n v="11.5"/>
    <m/>
    <s v="Автокредит"/>
    <s v="Купівля транспортного засобу"/>
    <x v="3"/>
    <s v="Зона АТО"/>
    <s v="ні"/>
    <n v="64127.35"/>
    <n v="46480.04"/>
    <n v="17647.310000000001"/>
    <n v="0"/>
    <m/>
    <n v="2390.19"/>
    <x v="0"/>
    <s v="так"/>
    <s v="так"/>
    <m/>
    <m/>
    <m/>
    <m/>
    <m/>
    <m/>
    <m/>
    <m/>
    <m/>
    <m/>
    <n v="0"/>
    <d v="2014-07-15T00:00:00"/>
    <n v="41835"/>
    <n v="1204"/>
    <s v="0676281156"/>
    <m/>
    <x v="2"/>
    <d v="2018-03-04T00:00:00"/>
    <s v="так"/>
    <s v="так"/>
    <n v="848.48"/>
    <d v="2016-11-01T00:00:00"/>
    <s v="ТОВ «Верітас Проперті Менеджмент»"/>
    <n v="55902.8"/>
    <n v="848.48"/>
    <d v="2017-11-01T00:00:00"/>
    <x v="0"/>
    <m/>
    <x v="0"/>
    <x v="0"/>
    <s v="Suzuki; SX4; 16V GLX 5 MT; 1,6; 2008 р.в."/>
    <m/>
    <n v="103457.85"/>
    <d v="2012-11-15T00:00:00"/>
    <d v="2012-11-15T00:00:00"/>
    <x v="0"/>
    <x v="0"/>
    <x v="0"/>
    <s v="Луганська обл., м. Луганськ, кв. Дзержинського, буд. 10, кв. 119"/>
    <s v="Луганська обл., м. Луганськ, кв. Дзержинського, буд. 10, кв. 119"/>
    <d v="1956-01-05T00:00:00"/>
    <m/>
    <s v="ЕН154446ЖОВТНЕВИМ РВ УМВС УКРАЇНИ В ЛУГАНСЬКІЙ ОБЛАСТІ"/>
    <m/>
    <m/>
    <m/>
    <s v="0676281156"/>
    <m/>
    <m/>
    <m/>
    <m/>
    <s v="29094000422407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21314373"/>
    <s v="014/0457/5/14781"/>
    <d v="2008-05-05T00:00:00"/>
    <d v="2015-05-04T00:00:00"/>
    <x v="0"/>
    <n v="8700"/>
    <n v="13"/>
    <m/>
    <s v="Автокредит"/>
    <s v="Купівля транспортного засобу"/>
    <x v="0"/>
    <s v="Інше"/>
    <s v="ні"/>
    <n v="13292.62"/>
    <n v="13292.62"/>
    <n v="0"/>
    <n v="0"/>
    <n v="688.22"/>
    <n v="495.45"/>
    <x v="0"/>
    <s v="так"/>
    <m/>
    <m/>
    <m/>
    <n v="5999.95"/>
    <m/>
    <m/>
    <m/>
    <m/>
    <n v="3000.08"/>
    <m/>
    <m/>
    <n v="9000.0299999999988"/>
    <d v="2017-09-18T00:00:00"/>
    <n v="42996"/>
    <n v="1112"/>
    <s v="0662976522"/>
    <m/>
    <x v="3"/>
    <d v="2018-05-03T00:00:00"/>
    <s v="так"/>
    <s v="так"/>
    <n v="10756.38"/>
    <d v="2016-11-01T00:00:00"/>
    <s v="ТОВ «Верітас Проперті Менеджмент»"/>
    <n v="18521.400000000001"/>
    <n v="10756.38"/>
    <d v="2017-11-01T00:00:00"/>
    <x v="0"/>
    <m/>
    <x v="0"/>
    <x v="0"/>
    <s v="Легковий автомобіль; ЗАЗ; TF699 P; СПГ; ;2008 р.в"/>
    <m/>
    <n v="32189.45"/>
    <d v="2013-07-30T00:00:00"/>
    <d v="2013-07-30T00:00:00"/>
    <x v="0"/>
    <x v="0"/>
    <x v="0"/>
    <s v="Полтавська обл., М. ПОЛТАВА, вул. Леніна, буд. 122, кв. 109"/>
    <s v="Полтавська обл., М. ПОЛТАВА, вул. Леніна, буд. 122, кв. 109"/>
    <d v="1969-01-11T00:00:00"/>
    <m/>
    <s v="КО553021ЛЕНІНСЬКИМ РВ ПМУ УМВС УКРАЇНИ В ПОЛТАВСЬКІЙ ОБЛАС"/>
    <m/>
    <m/>
    <m/>
    <s v="0662976522"/>
    <m/>
    <m/>
    <m/>
    <m/>
    <s v="2909500042322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98510874"/>
    <s v="014/2292/5/08261"/>
    <d v="2007-12-21T00:00:00"/>
    <d v="2014-12-19T00:00:00"/>
    <x v="0"/>
    <n v="20700"/>
    <n v="10.99"/>
    <m/>
    <s v="Автокредит"/>
    <s v="Купівля транспортного засобу"/>
    <x v="4"/>
    <s v="Інше"/>
    <s v="ні"/>
    <n v="469418.01"/>
    <n v="469418.01"/>
    <n v="0"/>
    <n v="0"/>
    <m/>
    <n v="17496.41"/>
    <x v="1"/>
    <s v="ні"/>
    <m/>
    <m/>
    <m/>
    <m/>
    <m/>
    <m/>
    <m/>
    <m/>
    <m/>
    <m/>
    <m/>
    <n v="0"/>
    <d v="2008-01-21T00:00:00"/>
    <n v="39468"/>
    <n v="3182"/>
    <s v="0965446070"/>
    <m/>
    <x v="1"/>
    <d v="2017-12-18T00:00:00"/>
    <s v="так"/>
    <s v="так"/>
    <n v="181117.46"/>
    <d v="2016-11-01T00:00:00"/>
    <s v="ТОВ «Верітас Проперті Менеджмент»"/>
    <n v="446428.56"/>
    <n v="181117.46"/>
    <d v="2017-11-01T00:00:00"/>
    <x v="0"/>
    <m/>
    <x v="0"/>
    <x v="0"/>
    <s v="Skoda; Octavia; Combi Tour 5 MT (1U); 1,6; 2012 р.в."/>
    <m/>
    <n v="123302.3"/>
    <d v="2014-05-14T00:00:00"/>
    <d v="2014-05-22T00:00:00"/>
    <x v="0"/>
    <x v="0"/>
    <x v="0"/>
    <s v="Миколаївська обл., м. Миколаїв, вул. Арх. Старова, буд. 4-в, кв.7"/>
    <s v="Миколаївська обл., м. Миколаїв, вул. Арх. Старова, буд. 4-в, кв.7"/>
    <d v="1968-05-28T00:00:00"/>
    <m/>
    <s v="ЕР055801Центральним РВ ММУ УМВС України в Миколаївській об"/>
    <m/>
    <m/>
    <m/>
    <s v="0965446070"/>
    <m/>
    <m/>
    <m/>
    <m/>
    <s v="2909300042166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23116913"/>
    <s v="014/1207/5/09103"/>
    <d v="2008-01-18T00:00:00"/>
    <d v="2015-01-16T00:00:00"/>
    <x v="0"/>
    <n v="14138"/>
    <n v="11.5"/>
    <m/>
    <s v="Автокредит"/>
    <s v="Купівля транспортного засобу"/>
    <x v="1"/>
    <s v="Зона АТО"/>
    <s v="ні"/>
    <n v="46098.26"/>
    <n v="32953.199999999997"/>
    <n v="13145.06"/>
    <n v="0"/>
    <m/>
    <n v="1718.2"/>
    <x v="0"/>
    <s v="так"/>
    <m/>
    <m/>
    <m/>
    <m/>
    <m/>
    <m/>
    <m/>
    <m/>
    <m/>
    <m/>
    <m/>
    <n v="0"/>
    <d v="2014-05-15T00:00:00"/>
    <n v="41774"/>
    <n v="1265"/>
    <s v="0505011609"/>
    <m/>
    <x v="1"/>
    <d v="2018-01-15T00:00:00"/>
    <s v="так"/>
    <s v="так"/>
    <n v="638.79999999999995"/>
    <d v="2016-11-01T00:00:00"/>
    <s v="ТОВ «Верітас Проперті Менеджмент»"/>
    <n v="40236.57"/>
    <n v="638.79999999999995"/>
    <d v="2017-11-01T00:00:00"/>
    <x v="0"/>
    <m/>
    <x v="0"/>
    <x v="0"/>
    <s v="Nissan; Micra; 5dr Comfort A---E 4 AT (K12); 1,2; 2007 р.в."/>
    <m/>
    <n v="67766.600000000006"/>
    <d v="2012-12-04T00:00:00"/>
    <d v="2012-12-04T00:00:00"/>
    <x v="0"/>
    <x v="0"/>
    <x v="0"/>
    <s v="Донецька обл., М.ДОНЕЦЬК, вул.Письменників, буд.13"/>
    <s v="Донецька обл., М.ДОНЕЦЬК, вул.Письменників, буд.13"/>
    <d v="1977-04-17T00:00:00"/>
    <m/>
    <s v="ВА242035КІРОВСЬКИМ РВ ДМУ УМВС УКРАЇНИ ВДОНЕЦЬКІЙ ОБЛАСТІ"/>
    <m/>
    <m/>
    <m/>
    <s v="0505011609"/>
    <m/>
    <m/>
    <m/>
    <m/>
    <s v="2909600042189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80020335"/>
    <s v="014/17647/5/17585"/>
    <d v="2008-06-13T00:00:00"/>
    <d v="2015-06-12T00:00:00"/>
    <x v="1"/>
    <n v="138438"/>
    <n v="21"/>
    <m/>
    <s v="Автокредит"/>
    <s v="Купівля транспортного засобу"/>
    <x v="5"/>
    <s v="Інше"/>
    <s v="ні"/>
    <n v="4025.23"/>
    <n v="2827.78"/>
    <n v="1197.45"/>
    <n v="0"/>
    <n v="4620.88"/>
    <n v="4025.23"/>
    <x v="1"/>
    <s v="ні"/>
    <m/>
    <m/>
    <m/>
    <m/>
    <m/>
    <m/>
    <m/>
    <m/>
    <m/>
    <m/>
    <m/>
    <n v="0"/>
    <d v="2015-10-27T00:00:00"/>
    <n v="42304"/>
    <n v="960"/>
    <s v="0503320510"/>
    <m/>
    <x v="2"/>
    <d v="2018-06-11T00:00:00"/>
    <s v="так"/>
    <s v="так"/>
    <n v="1750.97"/>
    <d v="2016-11-01T00:00:00"/>
    <s v="ТОВ «Верітас Проперті Менеджмент»"/>
    <n v="3431.39"/>
    <n v="1750.97"/>
    <d v="2017-11-01T00:00:00"/>
    <x v="0"/>
    <m/>
    <x v="0"/>
    <x v="0"/>
    <s v="Mitsubishi; Grandis; Sport MT (NAOW); 2,4; 2008 р.в."/>
    <m/>
    <n v="122894.85"/>
    <d v="2013-07-02T00:00:00"/>
    <d v="2013-07-02T00:00:00"/>
    <x v="0"/>
    <x v="0"/>
    <x v="0"/>
    <s v="М. КИЇВ, вул. М. Боровиченко, буд. 35, кв. 1"/>
    <s v="М. КИЇВ, вул. М. Боровиченко, буд. 35, кв. 1"/>
    <d v="1976-02-11T00:00:00"/>
    <m/>
    <s v="СО059260ПЕЧЕРСЬКИМ РУ ГУ МВС УКРАЇНИ В М. КИЄВІ"/>
    <m/>
    <m/>
    <m/>
    <s v="0503320510"/>
    <m/>
    <m/>
    <m/>
    <m/>
    <s v="2909900042382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55106995"/>
    <s v="214-г/00-07ф"/>
    <d v="2007-07-30T00:00:00"/>
    <d v="2010-07-29T00:00:00"/>
    <x v="1"/>
    <n v="30000"/>
    <n v="18"/>
    <m/>
    <s v="Автокредит"/>
    <s v="Купівля транспортного засобу"/>
    <x v="6"/>
    <s v="Інше"/>
    <s v="ні"/>
    <n v="37034.65"/>
    <n v="25397.94"/>
    <n v="10577.89"/>
    <n v="1058.82"/>
    <m/>
    <n v="35975.83"/>
    <x v="0"/>
    <s v="так"/>
    <s v="так"/>
    <m/>
    <m/>
    <m/>
    <m/>
    <m/>
    <m/>
    <m/>
    <m/>
    <m/>
    <m/>
    <n v="0"/>
    <d v="2017-03-28T00:00:00"/>
    <n v="42822"/>
    <n v="2382"/>
    <s v="0682130552"/>
    <m/>
    <x v="3"/>
    <d v="2013-07-28T00:00:00"/>
    <s v="так"/>
    <s v="так"/>
    <n v="38816.97"/>
    <d v="2016-11-01T00:00:00"/>
    <s v="ТОВ «Верітас Проперті Менеджмент»"/>
    <n v="58218.94"/>
    <n v="38816.97"/>
    <d v="2017-11-01T00:00:00"/>
    <x v="0"/>
    <m/>
    <x v="0"/>
    <x v="0"/>
    <s v="DAEWOO; Т13110; 1300; 2007"/>
    <m/>
    <n v="46995"/>
    <d v="2016-04-04T00:00:00"/>
    <d v="2012-02-24T00:00:00"/>
    <x v="0"/>
    <x v="0"/>
    <x v="0"/>
    <s v="Хмельницька обл., Хмельницький, Хмельницький, Водопровідна, 57, кв.58"/>
    <s v="Хмельницька обл., Хмельницький, Хмельницький, Водопровідна, 57, кв.58"/>
    <d v="1972-09-10T00:00:00"/>
    <m/>
    <s v="СР513006Рівненським РВ УМВС України в Рівненській обл"/>
    <m/>
    <m/>
    <m/>
    <s v="0682130552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3114406480"/>
    <s v="014/0321/5/10957"/>
    <d v="2008-03-03T00:00:00"/>
    <d v="2015-03-02T00:00:00"/>
    <x v="0"/>
    <n v="12900"/>
    <n v="11.5"/>
    <m/>
    <s v="Автокредит"/>
    <s v="Купівля транспортного засобу"/>
    <x v="6"/>
    <s v="Інше"/>
    <s v="ні"/>
    <n v="66757.960000000006"/>
    <n v="45264.4"/>
    <n v="21493.56"/>
    <n v="0"/>
    <n v="58918.3"/>
    <n v="2488.2399999999998"/>
    <x v="0"/>
    <s v="так"/>
    <s v="так"/>
    <m/>
    <m/>
    <m/>
    <m/>
    <m/>
    <m/>
    <m/>
    <m/>
    <m/>
    <m/>
    <n v="0"/>
    <d v="2008-04-03T00:00:00"/>
    <n v="39541"/>
    <n v="1506"/>
    <s v="0505372224"/>
    <m/>
    <x v="3"/>
    <d v="2018-03-01T00:00:00"/>
    <s v="так"/>
    <s v="так"/>
    <n v="757.06"/>
    <d v="2016-11-01T00:00:00"/>
    <s v="ТОВ «Верітас Проперті Менеджмент»"/>
    <n v="58537.78"/>
    <n v="757.06"/>
    <d v="2017-11-01T00:00:00"/>
    <x v="0"/>
    <m/>
    <x v="0"/>
    <x v="0"/>
    <s v="Chevrolet; Aveo; SE 5 MT (T250); 1,6; 2007 р.в."/>
    <m/>
    <n v="61317.75"/>
    <d v="2013-06-06T00:00:00"/>
    <d v="2013-06-06T00:00:00"/>
    <x v="0"/>
    <x v="0"/>
    <x v="0"/>
    <s v="Івано-Франківська обл., м. ЯРЕМЧА, вул. Свободи, буд. 210, кв. 53"/>
    <s v="Івано-Франківська обл., м. ЯРЕМЧА, вул. Свободи, буд. 210, кв. 53"/>
    <d v="1985-04-08T00:00:00"/>
    <m/>
    <s v="СЕ393889ЯРЕМЧАНСЬКИМ МВ УМВС В ІВАНО-ФРАНКІВСЬКІЙ ОБЛ."/>
    <m/>
    <m/>
    <m/>
    <s v="0505372224"/>
    <m/>
    <m/>
    <m/>
    <m/>
    <s v="29090000422359"/>
    <s v="ІПН: 2034304066; ФІО: Ковальчук П.І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56713057"/>
    <s v="014/2635/5/24357"/>
    <d v="2008-10-09T00:00:00"/>
    <d v="2015-10-08T00:00:00"/>
    <x v="0"/>
    <n v="7860"/>
    <n v="12.99"/>
    <m/>
    <s v="Автокредит"/>
    <s v="Купівля транспортного засобу"/>
    <x v="12"/>
    <s v="Інше"/>
    <s v="ні"/>
    <n v="52719.48"/>
    <n v="52719.48"/>
    <n v="0"/>
    <n v="0"/>
    <n v="1892.64"/>
    <n v="1964.99"/>
    <x v="1"/>
    <s v="так"/>
    <s v="так"/>
    <m/>
    <m/>
    <m/>
    <m/>
    <m/>
    <m/>
    <m/>
    <m/>
    <m/>
    <m/>
    <n v="0"/>
    <d v="2014-11-27T00:00:00"/>
    <n v="41970"/>
    <n v="1173"/>
    <s v="0673321939"/>
    <m/>
    <x v="2"/>
    <d v="2018-10-07T00:00:00"/>
    <s v="так"/>
    <s v="так"/>
    <n v="851.54"/>
    <d v="2016-11-01T00:00:00"/>
    <s v="ТОВ «Верітас Проперті Менеджмент»"/>
    <n v="50137.58"/>
    <n v="851.54"/>
    <d v="2017-11-01T00:00:00"/>
    <x v="0"/>
    <m/>
    <x v="0"/>
    <x v="0"/>
    <s v="Daewoo; Lanos ; TF 69YP22 5 MT (KLAT); 1,5; 2008 р.в."/>
    <m/>
    <n v="66448.78"/>
    <d v="2014-05-12T00:00:00"/>
    <d v="2013-10-28T00:00:00"/>
    <x v="0"/>
    <x v="0"/>
    <x v="0"/>
    <s v="Волинська обл., Луцьк, Шота Руставелі, 13, кв.10"/>
    <s v="Волинська обл., Луцьк, Шота Руставелі, 13, кв.10"/>
    <d v="1972-09-26T00:00:00"/>
    <m/>
    <s v="АС070500Луцьким МУ УМВС в Волинській області"/>
    <m/>
    <m/>
    <m/>
    <s v="0673321939"/>
    <m/>
    <m/>
    <m/>
    <m/>
    <s v="29096000425758"/>
    <s v="ІПН: 2689403364; ФІО: Ковальчук Іванна Івані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85022194"/>
    <s v="014/1228/5/15313"/>
    <d v="2008-05-14T00:00:00"/>
    <d v="2015-05-13T00:00:00"/>
    <x v="0"/>
    <n v="24550"/>
    <n v="11.5"/>
    <m/>
    <s v="Автокредит"/>
    <s v="Купівля транспортного засобу"/>
    <x v="9"/>
    <s v="Інше"/>
    <s v="ні"/>
    <n v="76191.710000000006"/>
    <n v="53419.73"/>
    <n v="22771.98"/>
    <n v="0"/>
    <n v="72164.53"/>
    <n v="2839.86"/>
    <x v="0"/>
    <s v="так"/>
    <m/>
    <m/>
    <m/>
    <m/>
    <m/>
    <m/>
    <m/>
    <m/>
    <m/>
    <m/>
    <m/>
    <n v="0"/>
    <d v="2014-02-17T00:00:00"/>
    <n v="41687"/>
    <n v="1352"/>
    <s v="0633141070"/>
    <m/>
    <x v="0"/>
    <d v="2018-05-12T00:00:00"/>
    <s v="так"/>
    <s v="так"/>
    <n v="34907.22"/>
    <d v="2016-11-01T00:00:00"/>
    <s v="ТОВ «Верітас Проперті Менеджмент»"/>
    <n v="66618"/>
    <n v="34907.22"/>
    <d v="2017-11-01T00:00:00"/>
    <x v="0"/>
    <m/>
    <x v="0"/>
    <x v="0"/>
    <s v="Hyundai; Tucson ; AWD GLS 5 MT (JM); 2; 2008 р.в."/>
    <m/>
    <n v="119685.75"/>
    <d v="2013-10-28T00:00:00"/>
    <d v="2013-10-28T00:00:00"/>
    <x v="0"/>
    <x v="0"/>
    <x v="0"/>
    <s v="Закарпатська обл., Ужгородський р-н, с.Сторожниця, вул.Перемоги, б.38"/>
    <s v="Закарпатська обл., Ужгородський р-н, с.Сторожниця, вул.Перемоги, б.38"/>
    <d v="1970-10-10T00:00:00"/>
    <m/>
    <s v="ВО200363Ужгородським РВ УМВС України в Закарпатській обл."/>
    <m/>
    <m/>
    <m/>
    <s v="0633141070"/>
    <m/>
    <m/>
    <m/>
    <m/>
    <s v="2909900042331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38514273"/>
    <s v="014/2636/5/07120"/>
    <d v="2007-11-26T00:00:00"/>
    <d v="2014-11-25T00:00:00"/>
    <x v="0"/>
    <n v="13678"/>
    <n v="10.99"/>
    <m/>
    <s v="Автокредит"/>
    <s v="Купівля транспортного засобу"/>
    <x v="4"/>
    <s v="Інше"/>
    <s v="ні"/>
    <n v="301445.90000000002"/>
    <n v="301445.90000000002"/>
    <n v="0"/>
    <n v="0"/>
    <m/>
    <n v="11235.66"/>
    <x v="0"/>
    <s v="ні"/>
    <m/>
    <m/>
    <m/>
    <m/>
    <m/>
    <m/>
    <m/>
    <m/>
    <m/>
    <m/>
    <m/>
    <n v="0"/>
    <d v="2015-03-27T00:00:00"/>
    <n v="42090"/>
    <n v="2969"/>
    <s v="0502840484"/>
    <m/>
    <x v="3"/>
    <d v="2017-11-24T00:00:00"/>
    <s v="так"/>
    <s v="так"/>
    <n v="141449.79999999999"/>
    <d v="2016-11-01T00:00:00"/>
    <s v="ТОВ «Верітас Проперті Менеджмент»"/>
    <n v="286682.78999999998"/>
    <n v="141449.79999999999"/>
    <d v="2017-11-01T00:00:00"/>
    <x v="0"/>
    <m/>
    <x v="0"/>
    <x v="0"/>
    <s v="ЗАЗ; НИВА; 21230 GLS; 1600; 2007 р.в."/>
    <m/>
    <n v="90632.56"/>
    <d v="2014-05-14T00:00:00"/>
    <d v="2013-10-28T00:00:00"/>
    <x v="0"/>
    <x v="0"/>
    <x v="0"/>
    <s v="АРК обл., Джанкойський р-н, С.ВІЛЬНЕ, Піонерська, 8"/>
    <s v="АРК обл., Джанкойський р-н, С.ВІЛЬНЕ, Піонерська, 8"/>
    <d v="1977-09-18T00:00:00"/>
    <m/>
    <s v="ЕС442825ДЖАНКОЙСЬКИМ МРВ ГУ МВС УКРАЇНИ В КРИМУ"/>
    <m/>
    <m/>
    <m/>
    <s v="0502840484"/>
    <m/>
    <m/>
    <m/>
    <m/>
    <s v="2909300042139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56807348"/>
    <s v=".014/2061/5/15893"/>
    <d v="2008-05-22T00:00:00"/>
    <d v="2016-09-21T00:00:00"/>
    <x v="1"/>
    <n v="228811.68"/>
    <n v="10.5"/>
    <m/>
    <s v="Автокредит"/>
    <s v="Купівля транспортного засобу"/>
    <x v="5"/>
    <s v="Інше"/>
    <s v="ні"/>
    <n v="242918.24"/>
    <n v="228810.68"/>
    <n v="14107.56"/>
    <n v="0"/>
    <n v="71410.149999999994"/>
    <n v="242918.24"/>
    <x v="0"/>
    <s v="так"/>
    <s v="так"/>
    <m/>
    <m/>
    <n v="1"/>
    <m/>
    <m/>
    <m/>
    <m/>
    <m/>
    <m/>
    <m/>
    <n v="1"/>
    <d v="2016-03-01T00:00:00"/>
    <n v="42430"/>
    <n v="426"/>
    <s v="0504138759"/>
    <m/>
    <x v="2"/>
    <d v="2019-09-21T00:00:00"/>
    <s v="так"/>
    <s v="так"/>
    <n v="110396.7"/>
    <d v="2016-11-01T00:00:00"/>
    <s v="ТОВ «Верітас Проперті Менеджмент»"/>
    <n v="230911.22"/>
    <n v="110396.7"/>
    <d v="2017-11-01T00:00:00"/>
    <x v="0"/>
    <m/>
    <x v="0"/>
    <x v="0"/>
    <s v="Volkswagen; Jetta; Fsi Sportline 5 MT (1k2/1km); 1,6; 2008 р.в."/>
    <m/>
    <n v="269810.71999999997"/>
    <d v="2015-02-25T00:00:00"/>
    <d v="2016-02-16T00:00:00"/>
    <x v="0"/>
    <x v="0"/>
    <x v="0"/>
    <s v="Черкаська обл., М. ЧЕРКАСИ, вул. Сумгаїтська, б.30, кв.157"/>
    <s v="Черкаська обл., М. ЧЕРКАСИ, вул. Сумгаїтська, б.30, кв.157"/>
    <d v="1978-03-20T00:00:00"/>
    <m/>
    <s v="НС184633СОСНІВСЬКИМ РВ УМВС УКРАЇНИ В ЧЕРКАСЬКІЙ ОБЛ"/>
    <m/>
    <m/>
    <m/>
    <s v="0504138759"/>
    <m/>
    <m/>
    <m/>
    <m/>
    <s v="29098000423189"/>
    <s v="ІПН: 2707419952; ФІО: Колєсніков М.П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06004111"/>
    <s v="014/2292/5/11513"/>
    <d v="2008-03-17T00:00:00"/>
    <d v="2015-03-16T00:00:00"/>
    <x v="0"/>
    <n v="26200"/>
    <n v="0"/>
    <m/>
    <s v="Автокредит"/>
    <s v="Купівля транспортного засобу"/>
    <x v="4"/>
    <s v="Інше"/>
    <s v="ні"/>
    <n v="88458.11"/>
    <n v="88458.11"/>
    <n v="0"/>
    <n v="0"/>
    <m/>
    <n v="3297.06"/>
    <x v="0"/>
    <s v="ні"/>
    <m/>
    <m/>
    <m/>
    <m/>
    <m/>
    <m/>
    <m/>
    <m/>
    <m/>
    <m/>
    <m/>
    <n v="0"/>
    <d v="2014-09-24T00:00:00"/>
    <n v="41906"/>
    <n v="1234"/>
    <s v="0674895844"/>
    <m/>
    <x v="2"/>
    <d v="2018-03-15T00:00:00"/>
    <s v="так"/>
    <s v="так"/>
    <n v="51570.74"/>
    <d v="2016-11-01T00:00:00"/>
    <s v="ТОВ «Верітас Проперті Менеджмент»"/>
    <n v="84125.93"/>
    <n v="51570.74"/>
    <d v="2017-11-01T00:00:00"/>
    <x v="0"/>
    <m/>
    <x v="0"/>
    <x v="0"/>
    <s v="Mitsubishi; Lancer 10; Invite AT; 1,5; 2008 р.в."/>
    <m/>
    <n v="233217"/>
    <d v="2016-02-08T00:00:00"/>
    <d v="2015-05-28T00:00:00"/>
    <x v="0"/>
    <x v="0"/>
    <x v="0"/>
    <s v="Одеська обл., Березівський р-н, с. Ряснополь, вул. Фрунзе, буд. 47"/>
    <s v="Одеська обл., Березівський р-н, с. Ряснополь, вул. Фрунзе, буд. 47"/>
    <d v="1976-10-28T00:00:00"/>
    <m/>
    <s v="КЕ464572Березівським РВ УМВС Укр. в Одеській обл."/>
    <m/>
    <m/>
    <m/>
    <s v="0674895844"/>
    <m/>
    <m/>
    <m/>
    <m/>
    <s v="29098000422287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20105837"/>
    <s v="06-Ф/095-СК-Г"/>
    <d v="2006-09-25T00:00:00"/>
    <d v="2011-09-23T00:00:00"/>
    <x v="1"/>
    <n v="50400"/>
    <n v="0"/>
    <m/>
    <s v="Автокредит"/>
    <s v="Купівля транспортного засобу"/>
    <x v="4"/>
    <s v="Інше"/>
    <s v="ні"/>
    <n v="4734.6499999999996"/>
    <n v="4734.6499999999996"/>
    <n v="0"/>
    <n v="0"/>
    <m/>
    <n v="4734.6499999999996"/>
    <x v="0"/>
    <s v="так"/>
    <s v="так"/>
    <m/>
    <m/>
    <m/>
    <m/>
    <m/>
    <m/>
    <m/>
    <m/>
    <m/>
    <m/>
    <n v="0"/>
    <d v="2012-11-08T00:00:00"/>
    <n v="41221"/>
    <n v="3105"/>
    <s v="0684060700"/>
    <m/>
    <x v="3"/>
    <d v="2014-09-22T00:00:00"/>
    <s v="так"/>
    <s v="так"/>
    <n v="46.15"/>
    <d v="2016-11-01T00:00:00"/>
    <s v="ТОВ «Верітас Проперті Менеджмент»"/>
    <n v="4734.6499999999996"/>
    <n v="46.15"/>
    <d v="2017-11-01T00:00:00"/>
    <x v="0"/>
    <m/>
    <x v="0"/>
    <x v="0"/>
    <s v="ВАЗ; 21124-125-51; ; 1600; 2006"/>
    <m/>
    <n v="0"/>
    <d v="2012-08-03T00:00:00"/>
    <d v="2012-03-12T00:00:00"/>
    <x v="0"/>
    <x v="0"/>
    <x v="0"/>
    <s v="ДНІПРОПЕТРОВСЬКА обл., ІНДУСТРІАЛЬНИЙ, ДНІПРОПЕТРОВСЬК, ЯНТАРНА, 73 КОРП.6, кв.39"/>
    <s v="ДНІПРОПЕТРОВСЬКА обл., ІНДУСТРІАЛЬНИЙ, ДНІПРОПЕТРОВСЬК, ЯНТАРНА, 73 КОРП.6, кв.39"/>
    <d v="1979-12-13T00:00:00"/>
    <m/>
    <s v="АН501738ІНДУСТРІАЛЬНИМ РВДМУУМВС УКР В ДНІПРОПЕТРОВ.ОБЛ."/>
    <m/>
    <m/>
    <m/>
    <s v="0684060700"/>
    <m/>
    <m/>
    <m/>
    <m/>
    <s v="29092000072752"/>
    <s v="ІПН: 1708800035; ФІО: Корнєв Віктор Іван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26800452"/>
    <s v="014/9353/5/13013"/>
    <d v="2008-04-07T00:00:00"/>
    <d v="2015-04-06T00:00:00"/>
    <x v="0"/>
    <n v="50000"/>
    <n v="13"/>
    <m/>
    <s v="Автокредит"/>
    <s v="Купівля транспортного засобу"/>
    <x v="1"/>
    <s v="Зона АТО"/>
    <s v="ні"/>
    <n v="519246.88"/>
    <n v="329571.15000000002"/>
    <n v="189675.73"/>
    <n v="0"/>
    <n v="3330.96"/>
    <n v="19353.66"/>
    <x v="0"/>
    <s v="так"/>
    <m/>
    <m/>
    <m/>
    <m/>
    <m/>
    <m/>
    <m/>
    <m/>
    <m/>
    <m/>
    <m/>
    <n v="0"/>
    <d v="2014-01-30T00:00:00"/>
    <n v="41669"/>
    <n v="1597"/>
    <s v="0504737370"/>
    <m/>
    <x v="1"/>
    <d v="2018-04-05T00:00:00"/>
    <s v="так"/>
    <s v="так"/>
    <n v="5746.19"/>
    <d v="2016-11-01T00:00:00"/>
    <s v="ТОВ «Верітас Проперті Менеджмент»"/>
    <n v="453071.51"/>
    <n v="5746.19"/>
    <d v="2017-11-01T00:00:00"/>
    <x v="0"/>
    <m/>
    <x v="0"/>
    <x v="0"/>
    <s v="Acura; MDX; ; 3,7; 2008 р.в."/>
    <m/>
    <n v="249710.61"/>
    <d v="2013-10-28T00:00:00"/>
    <d v="2014-04-25T00:00:00"/>
    <x v="0"/>
    <x v="0"/>
    <x v="0"/>
    <s v="Донецька обл., Макіївський р-н, М. МАКІЇВКА, тер. МакНІІ, б. 18, кв. 1"/>
    <s v="Донецька обл., Макіївський р-н, М. МАКІЇВКА, тер. МакНІІ, б. 18, кв. 1"/>
    <d v="1969-03-07T00:00:00"/>
    <m/>
    <s v="ВЕ284776ГІРНИЦЬКИМ РВ ММУ УМВС УКРАЇНИ В ДОНЕЦЬКІЙ ОБЛАСТІ"/>
    <m/>
    <m/>
    <m/>
    <s v="0504737370"/>
    <m/>
    <m/>
    <m/>
    <m/>
    <s v="2909800042278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15909530"/>
    <s v="014/ZB56Y1/5/001"/>
    <d v="2012-10-11T00:00:00"/>
    <d v="2019-10-10T00:00:00"/>
    <x v="1"/>
    <n v="216720"/>
    <n v="22.9"/>
    <m/>
    <s v="Автокредит"/>
    <s v="Купівля транспортного засобу"/>
    <x v="1"/>
    <s v="Зона АТО"/>
    <s v="ні"/>
    <n v="342433.37"/>
    <n v="192102.87"/>
    <n v="150330.5"/>
    <n v="0"/>
    <n v="7.41"/>
    <n v="342433.37"/>
    <x v="1"/>
    <s v="ні"/>
    <s v="ні"/>
    <m/>
    <m/>
    <m/>
    <m/>
    <m/>
    <m/>
    <m/>
    <m/>
    <m/>
    <m/>
    <n v="0"/>
    <d v="2014-07-15T00:00:00"/>
    <n v="41835"/>
    <n v="1204"/>
    <s v="0503283673"/>
    <m/>
    <x v="1"/>
    <d v="2022-10-09T00:00:00"/>
    <s v="так"/>
    <s v="так"/>
    <n v="4680.1099999999997"/>
    <d v="2016-11-01T00:00:00"/>
    <s v="ТОВ «Верітас Проперті Менеджмент»"/>
    <n v="297876.96999999997"/>
    <n v="4680.1099999999997"/>
    <d v="2017-11-01T00:00:00"/>
    <x v="0"/>
    <m/>
    <x v="0"/>
    <x v="0"/>
    <s v="Ford; Kuga; TDCi; 2; 2012 р.в."/>
    <m/>
    <n v="309600"/>
    <d v="2014-04-14T00:00:00"/>
    <d v="2014-04-14T00:00:00"/>
    <x v="0"/>
    <x v="0"/>
    <x v="0"/>
    <s v="Донецька обл., м. Донецьк, вул. Артема, буд. 197в, кв. 45"/>
    <s v="Донецька обл., м. Донецьк, вул. Артема, буд. 197в, кв. 45"/>
    <d v="1971-08-15T00:00:00"/>
    <m/>
    <s v="ВВ215956Єнакіївським МВ УМВС України у Донецькій області"/>
    <m/>
    <m/>
    <m/>
    <s v="0503283673"/>
    <m/>
    <m/>
    <m/>
    <m/>
    <s v="29099000433617"/>
    <s v="ІПН: 2514714242; ФІО: Корона Н.Е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65713107"/>
    <s v="041-г/41"/>
    <d v="2007-03-23T00:00:00"/>
    <d v="2013-03-22T00:00:00"/>
    <x v="1"/>
    <n v="73970"/>
    <n v="0"/>
    <m/>
    <s v="Автокредит"/>
    <s v="Купівля транспортного засобу"/>
    <x v="4"/>
    <s v="Інше"/>
    <s v="ні"/>
    <n v="30744.9"/>
    <n v="30744.9"/>
    <n v="0"/>
    <n v="0"/>
    <m/>
    <n v="30744.9"/>
    <x v="0"/>
    <s v="так"/>
    <m/>
    <m/>
    <m/>
    <m/>
    <m/>
    <m/>
    <m/>
    <m/>
    <m/>
    <m/>
    <m/>
    <n v="0"/>
    <d v="2017-06-27T00:00:00"/>
    <n v="42913"/>
    <n v="571"/>
    <s v="0979809745"/>
    <m/>
    <x v="1"/>
    <d v="2016-03-21T00:00:00"/>
    <s v="так"/>
    <s v="так"/>
    <n v="25216.89"/>
    <d v="2016-11-01T00:00:00"/>
    <s v="ТОВ «Верітас Проперті Менеджмент»"/>
    <n v="37821.1"/>
    <n v="25216.89"/>
    <d v="2017-11-01T00:00:00"/>
    <x v="0"/>
    <m/>
    <x v="0"/>
    <x v="0"/>
    <s v="DAEWOO; NEXIA SONC; ; 1498; 2007"/>
    <m/>
    <n v="36017"/>
    <d v="2013-07-22T00:00:00"/>
    <d v="2013-07-22T00:00:00"/>
    <x v="0"/>
    <x v="0"/>
    <x v="0"/>
    <s v="Миколаївська обл., Миколаїв, Китобоїв, 7, кв.41"/>
    <s v="Миколаївська обл., Миколаїв, Китобоїв, 7, кв.41"/>
    <d v="1978-06-17T00:00:00"/>
    <m/>
    <s v="ЕР246971Ленінський РВ ММУ УМВС України в Миколаївській обл."/>
    <m/>
    <m/>
    <m/>
    <s v="0979809745"/>
    <m/>
    <m/>
    <m/>
    <m/>
    <s v="29092000059430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93500065"/>
    <s v="014/6949/5/22506"/>
    <d v="2008-09-04T00:00:00"/>
    <d v="2015-09-03T00:00:00"/>
    <x v="0"/>
    <n v="20800"/>
    <n v="12.99"/>
    <m/>
    <s v="Автокредит"/>
    <s v="Купівля транспортного засобу"/>
    <x v="3"/>
    <s v="Зона АТО"/>
    <s v="ні"/>
    <n v="548497.37"/>
    <n v="471227.92"/>
    <n v="77269.45"/>
    <n v="0"/>
    <m/>
    <n v="20443.900000000001"/>
    <x v="0"/>
    <s v="ні"/>
    <s v="так"/>
    <m/>
    <m/>
    <m/>
    <m/>
    <m/>
    <m/>
    <m/>
    <m/>
    <m/>
    <m/>
    <n v="0"/>
    <d v="2008-10-04T00:00:00"/>
    <n v="39725"/>
    <n v="2422"/>
    <s v="0660085742"/>
    <m/>
    <x v="3"/>
    <d v="2018-09-02T00:00:00"/>
    <s v="так"/>
    <s v="так"/>
    <n v="7063.67"/>
    <d v="2016-11-01T00:00:00"/>
    <s v="ТОВ «Верітас Проперті Менеджмент»"/>
    <n v="521635.07"/>
    <n v="7063.67"/>
    <d v="2017-11-01T00:00:00"/>
    <x v="0"/>
    <m/>
    <x v="0"/>
    <x v="0"/>
    <s v="Kia; Sportage; CRDi Base Plus 5 MT ; 2; 2008 р.в."/>
    <m/>
    <n v="202931.85"/>
    <d v="2014-11-24T00:00:00"/>
    <d v="2014-05-22T00:00:00"/>
    <x v="0"/>
    <x v="0"/>
    <x v="0"/>
    <s v="Луганська обл., Краснодонський р-н, М. СУХОДОЛЬСЬК, вул. Станіславського, буд. 16а, кв. 3"/>
    <s v="Луганська обл., Краснодонський р-н, М. СУХОДОЛЬСЬК, вул. Станіславського, буд. 16а, кв. 3"/>
    <d v="1968-04-08T00:00:00"/>
    <m/>
    <s v="ЕК419727СУХОДІЛЬСЬКИМ МВ УМВС УКРАЇНИ В ЛУГАНСЬКІЙ ОБЛ."/>
    <m/>
    <m/>
    <m/>
    <s v="0660085742"/>
    <m/>
    <m/>
    <m/>
    <m/>
    <s v="29091000424970"/>
    <s v="ІПН: 2493500065; ФІО: Коршикова В.I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90217917"/>
    <s v="014/1228/5/10399"/>
    <d v="2008-02-18T00:00:00"/>
    <d v="2015-02-17T00:00:00"/>
    <x v="0"/>
    <n v="33700"/>
    <n v="11.5"/>
    <m/>
    <s v="Автокредит"/>
    <s v="Купівля транспортного засобу"/>
    <x v="9"/>
    <s v="Інше"/>
    <s v="ні"/>
    <n v="715749.37"/>
    <n v="528606.06000000006"/>
    <n v="187143.31"/>
    <n v="0"/>
    <n v="645295.25"/>
    <n v="26677.81"/>
    <x v="0"/>
    <s v="так"/>
    <m/>
    <m/>
    <m/>
    <m/>
    <m/>
    <m/>
    <m/>
    <m/>
    <m/>
    <m/>
    <m/>
    <n v="0"/>
    <d v="2014-12-29T00:00:00"/>
    <n v="42002"/>
    <n v="2479"/>
    <s v="0503727374"/>
    <m/>
    <x v="3"/>
    <d v="2018-02-16T00:00:00"/>
    <s v="так"/>
    <s v="так"/>
    <n v="332165.87"/>
    <d v="2016-11-01T00:00:00"/>
    <s v="ТОВ «Верітас Проперті Менеджмент»"/>
    <n v="622883.64"/>
    <n v="332165.87"/>
    <d v="2017-11-01T00:00:00"/>
    <x v="0"/>
    <m/>
    <x v="0"/>
    <x v="0"/>
    <s v="Nissan; Teana; V6 Premium 4 AT; 2,3; 2008 р.в."/>
    <m/>
    <n v="212832"/>
    <d v="2015-08-04T00:00:00"/>
    <d v="2013-10-28T00:00:00"/>
    <x v="0"/>
    <x v="0"/>
    <x v="0"/>
    <s v="Закарпатська обл., УЖГОРОД, Капітульна, 28, кв.6"/>
    <s v="Закарпатська обл., УЖГОРОД, Капітульна, 28, кв.6"/>
    <d v="1973-08-27T00:00:00"/>
    <m/>
    <s v="ВО462826УЖГОРОДСЬКИМ МВ УМВС УКРАЇНИ В ЗАКАРПАТСЬКІЙ ОБЛ."/>
    <m/>
    <m/>
    <m/>
    <s v="0503727374"/>
    <m/>
    <m/>
    <m/>
    <m/>
    <s v="2909201042215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215224133"/>
    <s v="014/5653/5/21611"/>
    <d v="2008-08-15T00:00:00"/>
    <d v="2015-08-14T00:00:00"/>
    <x v="1"/>
    <n v="200522"/>
    <n v="21"/>
    <m/>
    <s v="Автокредит"/>
    <s v="Купівля транспортного засобу"/>
    <x v="3"/>
    <s v="Зона АТО"/>
    <s v="ні"/>
    <n v="64363.46"/>
    <n v="37239.089999999997"/>
    <n v="27124.37"/>
    <n v="0"/>
    <n v="107.73"/>
    <n v="64363.46"/>
    <x v="0"/>
    <s v="так"/>
    <m/>
    <m/>
    <m/>
    <m/>
    <m/>
    <m/>
    <m/>
    <m/>
    <m/>
    <m/>
    <m/>
    <n v="0"/>
    <d v="2014-05-15T00:00:00"/>
    <n v="41774"/>
    <n v="1265"/>
    <s v="0504253022"/>
    <m/>
    <x v="2"/>
    <d v="2018-08-13T00:00:00"/>
    <s v="так"/>
    <s v="так"/>
    <n v="858.16"/>
    <d v="2016-11-01T00:00:00"/>
    <s v="ТОВ «Верітас Проперті Менеджмент»"/>
    <n v="56543.24"/>
    <n v="858.16"/>
    <d v="2017-11-01T00:00:00"/>
    <x v="0"/>
    <m/>
    <x v="0"/>
    <x v="0"/>
    <s v="Toyota; Camry; V6; 3,5; 2008 р.в."/>
    <m/>
    <n v="155653.10999999999"/>
    <d v="2013-10-28T00:00:00"/>
    <d v="2013-10-28T00:00:00"/>
    <x v="0"/>
    <x v="0"/>
    <x v="0"/>
    <s v="Луганська обл., Антрацитівський р-н, м. АНТРАЦИТ, вул. Калініна, 11, кв.45"/>
    <s v="Луганська обл., Антрацитівський р-н, м. АНТРАЦИТ, вул. Калініна, 11, кв.45"/>
    <d v="1960-08-25T00:00:00"/>
    <m/>
    <s v="ЕН573792АНТРАЦИТІВСЬКИМ МВ УМВС УКРАЇНИ В ЛУГАНСЬКІЙ ОБЛАС"/>
    <m/>
    <m/>
    <m/>
    <s v="0504253022"/>
    <m/>
    <m/>
    <m/>
    <m/>
    <s v="2909600040267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09621794"/>
    <s v="014/3729/5/10528"/>
    <d v="2008-02-20T00:00:00"/>
    <d v="2015-02-19T00:00:00"/>
    <x v="0"/>
    <n v="43200"/>
    <n v="11.5"/>
    <m/>
    <s v="Автокредит"/>
    <s v="Купівля транспортного засобу"/>
    <x v="4"/>
    <s v="Інше"/>
    <s v="ні"/>
    <n v="1086963.49"/>
    <n v="1086963.49"/>
    <n v="0"/>
    <n v="0"/>
    <m/>
    <n v="40513.910000000003"/>
    <x v="0"/>
    <s v="ні"/>
    <m/>
    <m/>
    <m/>
    <m/>
    <m/>
    <m/>
    <m/>
    <m/>
    <m/>
    <m/>
    <m/>
    <n v="0"/>
    <d v="2008-03-20T00:00:00"/>
    <n v="39527"/>
    <n v="3364"/>
    <s v="0504217376"/>
    <m/>
    <x v="0"/>
    <d v="2018-02-18T00:00:00"/>
    <s v="так"/>
    <s v="так"/>
    <n v="262753.98"/>
    <d v="2016-11-01T00:00:00"/>
    <s v="ТОВ «Верітас Проперті Менеджмент»"/>
    <n v="1033730.16"/>
    <n v="262753.98"/>
    <d v="2017-11-01T00:00:00"/>
    <x v="0"/>
    <m/>
    <x v="0"/>
    <x v="0"/>
    <s v="Volkswagen; Passat ; Tdi 4Motion Trendline 5 MT (3C); 2; 2006 р.в."/>
    <m/>
    <n v="168357.02"/>
    <d v="2014-05-14T00:00:00"/>
    <d v="2013-10-28T00:00:00"/>
    <x v="0"/>
    <x v="0"/>
    <x v="0"/>
    <s v="Дніпропетровська обл., ДНІПРОПЕТРОВСЬК, пров.Л.Мокієвської, 20, кв.21"/>
    <s v="Дніпропетровська обл., ДНІПРОПЕТРОВСЬК, пров.Л.Мокієвської, 20, кв.21"/>
    <d v="1979-08-30T00:00:00"/>
    <m/>
    <s v="АЕ023070АМУР-НИЖНЬОДНІПРОВСЬКИМ  РВ ДМУ УМВС УКРАЇНИ В ДНІ"/>
    <m/>
    <m/>
    <m/>
    <s v="0504217376"/>
    <m/>
    <m/>
    <m/>
    <m/>
    <s v="2909800042217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70500078"/>
    <s v="014/14655/5/21184"/>
    <d v="2008-08-08T00:00:00"/>
    <m/>
    <x v="0"/>
    <n v="32300"/>
    <n v="0"/>
    <m/>
    <s v="Автокредит"/>
    <s v="Купівля транспортного засобу"/>
    <x v="4"/>
    <s v="Інше"/>
    <s v="ні"/>
    <n v="1122037.01"/>
    <n v="804690.67"/>
    <n v="317346.34000000003"/>
    <n v="0"/>
    <m/>
    <n v="41821.19"/>
    <x v="0"/>
    <s v="ні"/>
    <s v="так"/>
    <m/>
    <m/>
    <m/>
    <m/>
    <m/>
    <m/>
    <m/>
    <m/>
    <m/>
    <m/>
    <n v="0"/>
    <m/>
    <m/>
    <n v="1345"/>
    <s v="0675658717"/>
    <m/>
    <x v="3"/>
    <m/>
    <s v="так"/>
    <s v="так"/>
    <n v="10394.14"/>
    <d v="2016-11-01T00:00:00"/>
    <s v="ТОВ «Верітас Проперті Менеджмент»"/>
    <n v="1067085.98"/>
    <n v="10394.14"/>
    <d v="2017-11-01T00:00:00"/>
    <x v="0"/>
    <m/>
    <x v="0"/>
    <x v="0"/>
    <s v="Mitsubishi; Pajero ; V6 5 dr Instyle AT ; 3; 2008 р.в."/>
    <m/>
    <m/>
    <m/>
    <m/>
    <x v="0"/>
    <x v="0"/>
    <x v="0"/>
    <s v="Дніпропетровська обл., М.ДНІПРОПЕТРОВСЬК, вул.Чернишевського, 11-а, кв.18"/>
    <s v="Дніпропетровська обл., М.ДНІПРОПЕТРОВСЬК, вул.Чернишевського, 11-а, кв.18"/>
    <d v="1975-11-08T00:00:00"/>
    <m/>
    <s v="АЕ494919ІНДУСТРІАЛЬНИМ РВ ДМУ УМВС УКРАЇНИ В ДНІПРОПЕТРОВС"/>
    <m/>
    <m/>
    <m/>
    <s v="0675658717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51822157"/>
    <s v="114-г/43"/>
    <d v="2007-08-03T00:00:00"/>
    <d v="2013-08-02T00:00:00"/>
    <x v="1"/>
    <n v="46530"/>
    <n v="0"/>
    <m/>
    <s v="Автокредит"/>
    <s v="Купівля транспортного засобу"/>
    <x v="0"/>
    <s v="Інше"/>
    <s v="ні"/>
    <n v="20446.400000000001"/>
    <n v="20446.400000000001"/>
    <n v="0"/>
    <n v="0"/>
    <m/>
    <n v="20446.400000000001"/>
    <x v="0"/>
    <s v="так"/>
    <s v="так"/>
    <m/>
    <m/>
    <m/>
    <m/>
    <m/>
    <m/>
    <m/>
    <m/>
    <m/>
    <m/>
    <n v="0"/>
    <d v="2015-11-30T00:00:00"/>
    <n v="42338"/>
    <n v="671"/>
    <s v="0954231467"/>
    <m/>
    <x v="3"/>
    <d v="2016-08-01T00:00:00"/>
    <s v="так"/>
    <s v="так"/>
    <n v="199.31"/>
    <d v="2016-11-01T00:00:00"/>
    <s v="ТОВ «Верітас Проперті Менеджмент»"/>
    <n v="20446.400000000001"/>
    <n v="199.31"/>
    <d v="2017-11-01T00:00:00"/>
    <x v="0"/>
    <m/>
    <x v="0"/>
    <x v="1"/>
    <s v="FAW; CA1041K26L2R5; ; 3168; 2006"/>
    <m/>
    <n v="0"/>
    <d v="2012-05-28T00:00:00"/>
    <d v="2012-04-17T00:00:00"/>
    <x v="0"/>
    <x v="0"/>
    <x v="0"/>
    <s v="Полтавська обл., _, с. Березівка, Пушкіна, 24"/>
    <s v="Полтавська обл., _, с. Березівка, Пушкіна, 24"/>
    <d v="1964-05-22T00:00:00"/>
    <m/>
    <s v="КО851627Лубенським МРВ УМВС України в Полтавській області"/>
    <m/>
    <m/>
    <m/>
    <s v="0954231467"/>
    <m/>
    <m/>
    <m/>
    <m/>
    <s v="29090000058864"/>
    <s v="ІПН: 2570300124; ФІО: Кравчук Людмил Миколаї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28817755"/>
    <s v="330-в/41"/>
    <d v="2008-10-14T00:00:00"/>
    <d v="2011-10-13T00:00:00"/>
    <x v="0"/>
    <n v="82000"/>
    <n v="10.5"/>
    <m/>
    <s v="Автокредит"/>
    <s v="Купівля транспортного засобу"/>
    <x v="4"/>
    <s v="Інше"/>
    <s v="ні"/>
    <n v="2883407.4"/>
    <n v="2199999.52"/>
    <n v="683407.88"/>
    <n v="0"/>
    <m/>
    <n v="107471.97"/>
    <x v="0"/>
    <s v="так"/>
    <m/>
    <m/>
    <m/>
    <m/>
    <m/>
    <m/>
    <m/>
    <m/>
    <m/>
    <m/>
    <m/>
    <n v="0"/>
    <d v="2013-07-12T00:00:00"/>
    <n v="41467"/>
    <n v="3239"/>
    <s v="0675113333"/>
    <m/>
    <x v="3"/>
    <d v="2014-10-12T00:00:00"/>
    <s v="так"/>
    <s v="так"/>
    <n v="26710.82"/>
    <d v="2016-11-01T00:00:00"/>
    <s v="ТОВ «Верітас Проперті Менеджмент»"/>
    <n v="2742194.38"/>
    <n v="26710.82"/>
    <d v="2017-11-01T00:00:00"/>
    <x v="0"/>
    <m/>
    <x v="0"/>
    <x v="0"/>
    <s v="MERCEDES-BENZ; S 450; ; 4664; 2007"/>
    <m/>
    <n v="0"/>
    <d v="2012-07-31T00:00:00"/>
    <d v="2012-07-09T00:00:00"/>
    <x v="0"/>
    <x v="0"/>
    <x v="0"/>
    <s v="Миколаївська обл., Ленінський, Миколаїв, пр.Миру, 19, кв.77"/>
    <s v="Миколаївська обл., Ленінський, Миколаїв, пр.Миру, 19, кв.77"/>
    <d v="1977-06-13T00:00:00"/>
    <m/>
    <s v="ЕР295911Новоодеським РВ УМВС України в Миколаївській обл."/>
    <m/>
    <m/>
    <m/>
    <s v="0675113333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27517932"/>
    <s v="014/3729/73/06158"/>
    <d v="2007-10-31T00:00:00"/>
    <d v="2014-10-30T00:00:00"/>
    <x v="0"/>
    <n v="16742.14"/>
    <n v="10.99"/>
    <m/>
    <s v="Автокредит"/>
    <s v="Купівля транспортного засобу"/>
    <x v="4"/>
    <s v="Інше"/>
    <s v="ні"/>
    <n v="331364.43"/>
    <n v="305672.87"/>
    <n v="25691.56"/>
    <n v="0"/>
    <m/>
    <n v="12350.8"/>
    <x v="0"/>
    <s v="ні"/>
    <m/>
    <m/>
    <m/>
    <m/>
    <m/>
    <m/>
    <m/>
    <m/>
    <m/>
    <m/>
    <m/>
    <n v="0"/>
    <d v="2007-11-30T00:00:00"/>
    <n v="39416"/>
    <n v="2846"/>
    <s v="0677973776"/>
    <m/>
    <x v="3"/>
    <d v="2017-10-29T00:00:00"/>
    <s v="так"/>
    <s v="так"/>
    <n v="170255.86"/>
    <d v="2016-11-01T00:00:00"/>
    <s v="ТОВ «Верітас Проперті Менеджмент»"/>
    <n v="315136.07"/>
    <n v="170255.86"/>
    <d v="2017-11-01T00:00:00"/>
    <x v="0"/>
    <m/>
    <x v="0"/>
    <x v="0"/>
    <s v="Mitsubishi; Lancer 9; Comfort MT (CS0); 1,6; 2007 р.в"/>
    <m/>
    <n v="109089.76"/>
    <d v="2014-05-13T00:00:00"/>
    <d v="2013-10-28T00:00:00"/>
    <x v="0"/>
    <x v="0"/>
    <x v="0"/>
    <s v="Дніпропетровська обл., ДНІПРОПЕТРОВСЬК, Гагаріна, 125, кв.53"/>
    <s v="Дніпропетровська обл., ДНІПРОПЕТРОВСЬК, Гагаріна, 125, кв.53"/>
    <d v="1977-05-31T00:00:00"/>
    <m/>
    <s v="АЕ634285АПОСТОЛОВСЬКИМ РВУМВС УКРАЇНИ В ДНІПРОПЕТРОВСЬКІЙ"/>
    <m/>
    <m/>
    <m/>
    <s v="0677973776"/>
    <m/>
    <m/>
    <m/>
    <m/>
    <s v="2909900042117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79510844"/>
    <s v="014/6949/5/16086"/>
    <d v="2008-05-26T00:00:00"/>
    <d v="2015-05-25T00:00:00"/>
    <x v="1"/>
    <n v="171900"/>
    <n v="15"/>
    <m/>
    <s v="Автокредит"/>
    <s v="Купівля транспортного засобу"/>
    <x v="3"/>
    <s v="Зона АТО"/>
    <s v="ні"/>
    <n v="32402.83"/>
    <n v="21670.49"/>
    <n v="10732.34"/>
    <n v="0"/>
    <m/>
    <n v="32402.83"/>
    <x v="0"/>
    <s v="так"/>
    <m/>
    <m/>
    <m/>
    <m/>
    <m/>
    <m/>
    <m/>
    <m/>
    <m/>
    <m/>
    <m/>
    <n v="0"/>
    <d v="2014-07-25T00:00:00"/>
    <n v="41845"/>
    <n v="1204"/>
    <s v="0953637080"/>
    <m/>
    <x v="2"/>
    <d v="2018-05-24T00:00:00"/>
    <s v="так"/>
    <s v="так"/>
    <n v="452"/>
    <d v="2016-11-01T00:00:00"/>
    <s v="ТОВ «Верітас Проперті Менеджмент»"/>
    <n v="29152.27"/>
    <n v="452"/>
    <d v="2017-11-01T00:00:00"/>
    <x v="0"/>
    <m/>
    <x v="0"/>
    <x v="0"/>
    <s v="Subaru; Forester; XT Turbo VR MT (SG); 2,5; 2008 р.в."/>
    <m/>
    <n v="166985.03"/>
    <d v="2013-10-14T00:00:00"/>
    <d v="2013-10-14T00:00:00"/>
    <x v="0"/>
    <x v="0"/>
    <x v="0"/>
    <s v="Луганська обл., м. Луганськ, кв. Шевченко, буд. 35, кв. 2"/>
    <s v="Луганська обл., м. Луганськ, кв. Шевченко, буд. 35, кв. 2"/>
    <d v="1976-02-06T00:00:00"/>
    <m/>
    <s v="ЕК141469ЛЕНІНСЬКИМ РВ УМВС УКРАЇНИ В ЛУГАНСЬКІЙ ОБЛ."/>
    <m/>
    <m/>
    <m/>
    <s v="0953637080"/>
    <m/>
    <m/>
    <m/>
    <m/>
    <s v="2909800042342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65519710"/>
    <s v="196-г/00-07ф"/>
    <d v="2007-07-12T00:00:00"/>
    <d v="2010-07-09T00:00:00"/>
    <x v="1"/>
    <n v="26000"/>
    <n v="18"/>
    <m/>
    <s v="Автокредит"/>
    <s v="Купівля транспортного засобу"/>
    <x v="6"/>
    <s v="Інше"/>
    <s v="ні"/>
    <n v="60570.8"/>
    <n v="26000"/>
    <n v="30277"/>
    <n v="4293.8"/>
    <m/>
    <n v="56277"/>
    <x v="0"/>
    <s v="ні"/>
    <s v="так"/>
    <m/>
    <m/>
    <m/>
    <m/>
    <m/>
    <m/>
    <m/>
    <m/>
    <m/>
    <m/>
    <n v="0"/>
    <d v="2013-11-27T00:00:00"/>
    <n v="41605"/>
    <n v="3683"/>
    <s v="0989787370"/>
    <m/>
    <x v="3"/>
    <d v="2013-07-08T00:00:00"/>
    <s v="так"/>
    <s v="так"/>
    <n v="590.45000000000005"/>
    <d v="2016-11-01T00:00:00"/>
    <s v="ТОВ «Верітас Проперті Менеджмент»"/>
    <n v="60570.8"/>
    <n v="590.45000000000005"/>
    <d v="2017-11-01T00:00:00"/>
    <x v="0"/>
    <m/>
    <x v="0"/>
    <x v="0"/>
    <s v="ЗАЗ ДЕУ ; Т13110; ; 1300; 2004"/>
    <m/>
    <n v="0"/>
    <d v="2011-12-28T00:00:00"/>
    <d v="2011-06-15T00:00:00"/>
    <x v="0"/>
    <x v="0"/>
    <x v="0"/>
    <s v="Хмельницька обл., Хмельницький, Хмельницький, Курчатова, 63/2, кв.гурт"/>
    <s v="Хмельницька обл., Хмельницький, Хмельницький, Курчатова, 63/2, кв.гурт"/>
    <d v="1967-07-03T00:00:00"/>
    <m/>
    <s v="НВ033214Хмельницьким МВ УМВС України в Хмельницькій обл."/>
    <m/>
    <m/>
    <m/>
    <s v="0989787370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283222179"/>
    <s v="146-г/00-07ф"/>
    <d v="2007-05-23T00:00:00"/>
    <d v="2010-05-20T00:00:00"/>
    <x v="1"/>
    <n v="31000"/>
    <n v="18"/>
    <m/>
    <s v="Автокредит"/>
    <s v="Купівля транспортного засобу"/>
    <x v="6"/>
    <s v="Інше"/>
    <s v="ні"/>
    <n v="20117.27"/>
    <n v="13622.25"/>
    <n v="5230.54"/>
    <n v="1264.48"/>
    <m/>
    <n v="18852.79"/>
    <x v="0"/>
    <s v="так"/>
    <s v="так"/>
    <m/>
    <m/>
    <m/>
    <m/>
    <m/>
    <m/>
    <m/>
    <m/>
    <m/>
    <m/>
    <n v="0"/>
    <d v="2015-11-30T00:00:00"/>
    <n v="42338"/>
    <n v="3137"/>
    <s v="0631472419"/>
    <m/>
    <x v="3"/>
    <d v="2013-05-19T00:00:00"/>
    <s v="так"/>
    <s v="так"/>
    <n v="196.11"/>
    <d v="2016-11-01T00:00:00"/>
    <s v="ТОВ «Верітас Проперті Менеджмент»"/>
    <n v="20117.27"/>
    <n v="196.11"/>
    <d v="2017-11-01T00:00:00"/>
    <x v="0"/>
    <m/>
    <x v="0"/>
    <x v="0"/>
    <s v="DAEWOO; Sens; ; 1300; 2005"/>
    <m/>
    <n v="0"/>
    <d v="2011-12-28T00:00:00"/>
    <d v="2011-06-15T00:00:00"/>
    <x v="0"/>
    <x v="0"/>
    <x v="0"/>
    <s v="Хмельницька обл., Хмельницький, Хмельницький, Шевченка, 8, кв.68"/>
    <s v="Хмельницька обл., Хмельницький, Хмельницький, Шевченка, 8, кв.68"/>
    <d v="1962-07-06T00:00:00"/>
    <m/>
    <s v="НВ033837Хмельницьким МВ УМВС України в Хмельницькій обл."/>
    <m/>
    <m/>
    <m/>
    <s v="0631472419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80913922"/>
    <s v="014/1207/5/09860"/>
    <d v="2008-02-05T00:00:00"/>
    <d v="2015-02-04T00:00:00"/>
    <x v="0"/>
    <n v="13197"/>
    <n v="11.5"/>
    <m/>
    <s v="Автокредит"/>
    <s v="Купівля транспортного засобу"/>
    <x v="1"/>
    <s v="Зона АТО"/>
    <s v="ні"/>
    <n v="35217.06"/>
    <n v="25528.43"/>
    <n v="9688.6299999999992"/>
    <n v="0"/>
    <m/>
    <n v="1312.63"/>
    <x v="0"/>
    <s v="так"/>
    <m/>
    <m/>
    <m/>
    <m/>
    <m/>
    <m/>
    <m/>
    <m/>
    <m/>
    <m/>
    <m/>
    <n v="0"/>
    <d v="2014-07-15T00:00:00"/>
    <n v="41835"/>
    <n v="1173"/>
    <s v="0507390559"/>
    <m/>
    <x v="1"/>
    <d v="2018-02-03T00:00:00"/>
    <s v="так"/>
    <s v="так"/>
    <n v="486.76"/>
    <d v="2016-11-01T00:00:00"/>
    <s v="ТОВ «Верітас Проперті Менеджмент»"/>
    <n v="30701.439999999999"/>
    <n v="486.76"/>
    <d v="2017-11-01T00:00:00"/>
    <x v="0"/>
    <m/>
    <x v="0"/>
    <x v="0"/>
    <s v="Renault; Clio Symbol; 16V Dynamique 5 MT (b); 1,4; 2008 р.в."/>
    <m/>
    <n v="63789.58"/>
    <d v="2013-01-31T00:00:00"/>
    <d v="2013-01-31T00:00:00"/>
    <x v="0"/>
    <x v="0"/>
    <x v="0"/>
    <s v="Донецька обл., М.ДОНЕЦЬК, бул.Шевченко, буд.64, кв.36"/>
    <s v="Донецька обл., М.ДОНЕЦЬК, бул.Шевченко, буд.64, кв.36"/>
    <d v="1965-03-09T00:00:00"/>
    <m/>
    <s v="ВВ751261КАЛІНІНСЬКИМ РВ ДМУ УМВД УКРАЇНИ В ДОНЕЦЬКІЙ ОБЛАС"/>
    <m/>
    <m/>
    <m/>
    <s v="0507390559"/>
    <m/>
    <m/>
    <m/>
    <m/>
    <s v="2909300042204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54214496"/>
    <s v="046-в/05"/>
    <d v="2005-03-31T00:00:00"/>
    <d v="2006-03-30T00:00:00"/>
    <x v="0"/>
    <n v="7000"/>
    <n v="18"/>
    <m/>
    <s v="Автокредит"/>
    <s v="Купівля транспортного засобу"/>
    <x v="6"/>
    <s v="Інше"/>
    <s v="ні"/>
    <n v="219957.26"/>
    <n v="184842.42"/>
    <n v="35114.839999999997"/>
    <n v="0"/>
    <m/>
    <n v="8198.3700000000008"/>
    <x v="0"/>
    <s v="ні"/>
    <m/>
    <m/>
    <m/>
    <m/>
    <m/>
    <m/>
    <m/>
    <m/>
    <m/>
    <m/>
    <m/>
    <n v="0"/>
    <d v="2012-11-20T00:00:00"/>
    <n v="41233"/>
    <n v="4018"/>
    <n v="0"/>
    <m/>
    <x v="3"/>
    <d v="2009-03-29T00:00:00"/>
    <s v="так"/>
    <s v="так"/>
    <n v="2037.6"/>
    <d v="2016-11-01T00:00:00"/>
    <s v="ТОВ «Верітас Проперті Менеджмент»"/>
    <n v="209185.01"/>
    <n v="2037.6"/>
    <d v="2017-11-01T00:00:00"/>
    <x v="0"/>
    <m/>
    <x v="0"/>
    <x v="1"/>
    <s v="Спец техника; &quot;Трактор гус.&quot;;  Т-130"/>
    <m/>
    <n v="0"/>
    <d v="2011-08-10T00:00:00"/>
    <d v="2011-06-29T00:00:00"/>
    <x v="0"/>
    <x v="0"/>
    <x v="0"/>
    <s v="Хмельницька обл., Ярмолинецький, с. Москалівка"/>
    <s v="Хмельницька обл., Ярмолинецький, с. Москалівка"/>
    <d v="1967-03-12T00:00:00"/>
    <m/>
    <s v="МЕ638898Ярмолинецьким РВ УМВС України в Хмельницькій обл."/>
    <m/>
    <m/>
    <m/>
    <m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79203120"/>
    <s v="073-В/52"/>
    <d v="2008-06-06T00:00:00"/>
    <d v="2013-06-05T00:00:00"/>
    <x v="0"/>
    <n v="15600"/>
    <n v="12.5"/>
    <m/>
    <s v="Автокредит"/>
    <s v="Купівля транспортного засобу"/>
    <x v="4"/>
    <s v="Інше"/>
    <s v="ні"/>
    <n v="391347.7"/>
    <n v="362686.67"/>
    <n v="28661.03"/>
    <n v="0"/>
    <m/>
    <n v="14586.53"/>
    <x v="0"/>
    <s v="ні"/>
    <s v="так"/>
    <m/>
    <m/>
    <m/>
    <m/>
    <m/>
    <m/>
    <m/>
    <m/>
    <m/>
    <m/>
    <n v="0"/>
    <d v="2013-07-12T00:00:00"/>
    <n v="41467"/>
    <n v="3105"/>
    <s v="0675438883"/>
    <m/>
    <x v="3"/>
    <d v="2016-06-04T00:00:00"/>
    <s v="так"/>
    <s v="так"/>
    <n v="3625.3"/>
    <d v="2016-11-01T00:00:00"/>
    <s v="ТОВ «Верітас Проперті Менеджмент»"/>
    <n v="372181.7"/>
    <n v="3625.3"/>
    <d v="2017-11-01T00:00:00"/>
    <x v="0"/>
    <m/>
    <x v="0"/>
    <x v="0"/>
    <s v="PEUGEOT; 307; ; 1587; 2006"/>
    <m/>
    <n v="0"/>
    <d v="2012-08-07T00:00:00"/>
    <d v="2012-07-17T00:00:00"/>
    <x v="0"/>
    <x v="0"/>
    <x v="0"/>
    <s v="ДНІПРОПЕТРОВСЬКА обл., КІРОВСЬКИЙ, ДНІПРОПЕТРОВСЬК, УРАЛЬСЬКА, 17, кв.114"/>
    <s v="ДНІПРОПЕТРОВСЬКА обл., КІРОВСЬКИЙ, ДНІПРОПЕТРОВСЬК, УРАЛЬСЬКА, 17, кв.114"/>
    <d v="1981-07-26T00:00:00"/>
    <m/>
    <s v="АЕ993298КРАСНОГВАРДІЙСЬКИМ РВ УМВС УКРАЇНИ В ДНІПРОПЕТРОВСЬКІЙ ОБЛАСТІ"/>
    <m/>
    <m/>
    <m/>
    <s v="0675438883"/>
    <m/>
    <m/>
    <m/>
    <m/>
    <s v="29093000091204"/>
    <s v="ІПН: 2884519278; ФІО: Лендзинський Павло Володимир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3000622471"/>
    <s v="014/6949/5/16457"/>
    <d v="2008-06-02T00:00:00"/>
    <d v="2015-06-01T00:00:00"/>
    <x v="0"/>
    <n v="26614"/>
    <n v="13"/>
    <m/>
    <s v="Автокредит"/>
    <s v="Купівля транспортного засобу"/>
    <x v="3"/>
    <s v="Зона АТО"/>
    <s v="ні"/>
    <n v="212802.13"/>
    <n v="148959.19"/>
    <n v="63842.94"/>
    <n v="0"/>
    <m/>
    <n v="7931.68"/>
    <x v="1"/>
    <s v="ні"/>
    <m/>
    <m/>
    <m/>
    <m/>
    <m/>
    <m/>
    <m/>
    <m/>
    <m/>
    <m/>
    <m/>
    <n v="0"/>
    <d v="2015-06-02T00:00:00"/>
    <n v="42157"/>
    <n v="1234"/>
    <s v="0509311405"/>
    <m/>
    <x v="2"/>
    <d v="2018-05-31T00:00:00"/>
    <s v="так"/>
    <s v="так"/>
    <n v="2874.21"/>
    <d v="2016-11-01T00:00:00"/>
    <s v="ТОВ «Верітас Проперті Менеджмент»"/>
    <n v="183964.52"/>
    <n v="2874.21"/>
    <d v="2017-11-01T00:00:00"/>
    <x v="0"/>
    <m/>
    <x v="0"/>
    <x v="0"/>
    <s v="Toyota; Corolla; Liftback Terra 5 dr Terra 4 AT (E12); 1,6; 2012 р.в."/>
    <m/>
    <n v="141904.91"/>
    <d v="2014-05-14T00:00:00"/>
    <d v="2012-12-11T00:00:00"/>
    <x v="0"/>
    <x v="0"/>
    <x v="0"/>
    <s v="Луганська обл., Лутугинський р-н, С. РОЗКІШНЕ, вул. Чапаєва, буд. 12"/>
    <s v="Луганська обл., Лутугинський р-н, С. РОЗКІШНЕ, вул. Чапаєва, буд. 12"/>
    <d v="1982-02-25T00:00:00"/>
    <m/>
    <s v="ЕМ177770ЛУТУГІНСЬКИМ РВ УМВС УКРАЇНИ В ЛУГАНСЬКІЙ ОБЛ."/>
    <m/>
    <m/>
    <m/>
    <s v="0509311405"/>
    <m/>
    <m/>
    <m/>
    <m/>
    <s v="2909500042357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076702573"/>
    <s v="014/2292/73/04595"/>
    <d v="2007-09-14T00:00:00"/>
    <m/>
    <x v="0"/>
    <n v="38030.97"/>
    <n v="0"/>
    <m/>
    <s v="Автокредит"/>
    <s v="Купівля транспортного засобу"/>
    <x v="7"/>
    <s v="Інше"/>
    <s v="ні"/>
    <n v="1020347.73"/>
    <n v="685197.67"/>
    <n v="335150.06"/>
    <n v="0"/>
    <m/>
    <n v="38030.97"/>
    <x v="1"/>
    <s v="ні"/>
    <m/>
    <m/>
    <m/>
    <m/>
    <m/>
    <m/>
    <m/>
    <m/>
    <m/>
    <m/>
    <m/>
    <n v="0"/>
    <m/>
    <m/>
    <n v="1345"/>
    <s v="0506407193"/>
    <m/>
    <x v="3"/>
    <m/>
    <s v="так"/>
    <s v="так"/>
    <n v="9452.130000000001"/>
    <d v="2016-11-01T00:00:00"/>
    <s v="ТОВ «Верітас Проперті Менеджмент»"/>
    <n v="970376.8600000001"/>
    <n v="9452.130000000001"/>
    <d v="2017-11-01T00:00:00"/>
    <x v="0"/>
    <m/>
    <x v="0"/>
    <x v="0"/>
    <m/>
    <m/>
    <m/>
    <m/>
    <m/>
    <x v="0"/>
    <x v="0"/>
    <x v="0"/>
    <s v="Миколаївська обл., С. КИР`ЯКІВКА, Новоселів, 15"/>
    <s v="Миколаївська обл., С. КИР`ЯКІВКА, Новоселів, 15"/>
    <d v="1956-11-09T00:00:00"/>
    <m/>
    <s v="ЕР108450МИКОЛАЇВСЬКИМ РВ УМВС УКРАЇНИ В МИКОЛАЇВСЬКІЙ ОБЛ."/>
    <m/>
    <m/>
    <m/>
    <s v="0506407193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28202992"/>
    <s v="014/ZATBTZ/5/1"/>
    <d v="2012-07-18T00:00:00"/>
    <d v="2017-07-17T00:00:00"/>
    <x v="1"/>
    <n v="160000"/>
    <n v="17.989999999999998"/>
    <m/>
    <s v="Автокредит"/>
    <s v="Купівля транспортного засобу"/>
    <x v="2"/>
    <s v="Інше"/>
    <s v="ні"/>
    <n v="33185"/>
    <n v="26508.57"/>
    <n v="6676.43"/>
    <n v="0"/>
    <n v="5734.5"/>
    <n v="33185"/>
    <x v="0"/>
    <s v="так"/>
    <s v="так"/>
    <m/>
    <m/>
    <n v="10187"/>
    <n v="17965"/>
    <m/>
    <m/>
    <m/>
    <m/>
    <m/>
    <m/>
    <n v="28152"/>
    <d v="2016-05-16T00:00:00"/>
    <n v="42506"/>
    <n v="473"/>
    <s v="0506906666"/>
    <m/>
    <x v="1"/>
    <d v="2020-07-16T00:00:00"/>
    <s v="так"/>
    <s v="так"/>
    <n v="3721.2"/>
    <d v="2016-11-01T00:00:00"/>
    <s v="ТОВ «Верітас Проперті Менеджмент»"/>
    <n v="28350.010000000002"/>
    <n v="3721.2"/>
    <d v="2017-11-01T00:00:00"/>
    <x v="0"/>
    <m/>
    <x v="0"/>
    <x v="0"/>
    <s v="Volkswagen; Touareg; V6 Tdi  (7L); 3; 2012 р.в."/>
    <m/>
    <n v="999733"/>
    <d v="2016-02-17T00:00:00"/>
    <d v="2015-11-18T00:00:00"/>
    <x v="0"/>
    <x v="0"/>
    <x v="0"/>
    <s v="Сумська обл., м. Суми, вул. Борців Революції, 17"/>
    <s v="Сумська обл., м. Суми, вул. Борців Революції, 17"/>
    <d v="1974-09-11T00:00:00"/>
    <m/>
    <s v="МА439566Зарічним РВ СМУ УМВС України в Сумській обл"/>
    <m/>
    <m/>
    <m/>
    <s v="0506906666"/>
    <m/>
    <m/>
    <m/>
    <m/>
    <s v="29096000399345"/>
    <s v="ІПН: 2846801324; ФІО: ЛІПНик Юлія Леоніді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31518531"/>
    <s v="014/ZB3R4Z/5/001"/>
    <d v="2012-08-17T00:00:00"/>
    <d v="2017-08-16T00:00:00"/>
    <x v="1"/>
    <n v="124000"/>
    <n v="19.8"/>
    <m/>
    <s v="Автокредит"/>
    <s v="Купівля транспортного засобу"/>
    <x v="3"/>
    <s v="Зона АТО"/>
    <s v="ні"/>
    <n v="46550.55"/>
    <n v="28012.87"/>
    <n v="18537.68"/>
    <n v="0"/>
    <n v="0.75"/>
    <n v="46550.55"/>
    <x v="1"/>
    <s v="ні"/>
    <s v="ні"/>
    <m/>
    <m/>
    <m/>
    <m/>
    <m/>
    <m/>
    <m/>
    <m/>
    <m/>
    <m/>
    <n v="0"/>
    <d v="2014-08-15T00:00:00"/>
    <n v="41866"/>
    <n v="1173"/>
    <s v="0506269615"/>
    <m/>
    <x v="2"/>
    <d v="2020-08-15T00:00:00"/>
    <s v="так"/>
    <s v="так"/>
    <n v="594.59"/>
    <d v="2016-11-01T00:00:00"/>
    <s v="ТОВ «Верітас Проперті Менеджмент»"/>
    <n v="40926.97"/>
    <n v="594.59"/>
    <d v="2017-11-01T00:00:00"/>
    <x v="0"/>
    <m/>
    <x v="0"/>
    <x v="0"/>
    <s v="Renault; Duster; Duster; 1600; 2012 р.в."/>
    <m/>
    <n v="164650"/>
    <d v="2013-02-21T00:00:00"/>
    <d v="2013-02-21T00:00:00"/>
    <x v="0"/>
    <x v="0"/>
    <x v="0"/>
    <s v="Луганська обл., м. Луганськ, вул. Полюсная, буд. 40"/>
    <s v="Луганська обл., м. Луганськ, вул. Полюсная, буд. 40"/>
    <d v="1972-01-18T00:00:00"/>
    <m/>
    <s v="14458399Г/К Росії Харків"/>
    <m/>
    <m/>
    <m/>
    <s v="0506269615"/>
    <m/>
    <m/>
    <m/>
    <m/>
    <s v="29092000432002"/>
    <s v="ІПН: 2648616044; ФІО: Лиходєдова Н.М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091702037"/>
    <s v="014/2404/5/07255"/>
    <d v="2007-12-03T00:00:00"/>
    <d v="2014-12-02T00:00:00"/>
    <x v="0"/>
    <n v="25520"/>
    <n v="10.99"/>
    <m/>
    <s v="Автокредит"/>
    <s v="Купівля транспортного засобу"/>
    <x v="3"/>
    <s v="Зона АТО"/>
    <s v="ні"/>
    <n v="33802.61"/>
    <n v="24802.7"/>
    <n v="8999.91"/>
    <n v="0"/>
    <n v="9"/>
    <n v="1259.9100000000001"/>
    <x v="0"/>
    <s v="ні"/>
    <m/>
    <m/>
    <m/>
    <m/>
    <m/>
    <m/>
    <m/>
    <m/>
    <m/>
    <m/>
    <m/>
    <n v="0"/>
    <d v="2014-07-15T00:00:00"/>
    <n v="41835"/>
    <n v="1204"/>
    <s v="0504762364"/>
    <m/>
    <x v="2"/>
    <d v="2017-12-01T00:00:00"/>
    <s v="так"/>
    <s v="так"/>
    <n v="469.7"/>
    <d v="2016-11-01T00:00:00"/>
    <s v="ТОВ «Верітас Проперті Менеджмент»"/>
    <n v="29554.79"/>
    <n v="469.7"/>
    <d v="2017-11-01T00:00:00"/>
    <x v="0"/>
    <m/>
    <x v="0"/>
    <x v="0"/>
    <s v="Subaru; Forester; X VQ MT (SG); 2; 2007 р.в."/>
    <m/>
    <n v="123162.58"/>
    <d v="2013-02-08T00:00:00"/>
    <d v="2013-02-08T00:00:00"/>
    <x v="0"/>
    <x v="0"/>
    <x v="0"/>
    <s v="Луганська обл., М. СВЕРДЛОВСЬК, кв. 50 р-в Жовтню, 19, кв.30"/>
    <s v="Луганська обл., М. СВЕРДЛОВСЬК, кв. 50 р-в Жовтню, 19, кв.30"/>
    <d v="1957-04-08T00:00:00"/>
    <m/>
    <s v="ЕН647329СВЕРДЛОВСЬКИМ МВ УМВС УКРАЇНИ В ЛУГАНСЬКІЙ ОБЛАСТІ"/>
    <m/>
    <m/>
    <m/>
    <s v="0504762364"/>
    <m/>
    <m/>
    <m/>
    <m/>
    <s v="2909300042144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63701645"/>
    <s v="014/1207/5/09548"/>
    <d v="2008-01-29T00:00:00"/>
    <m/>
    <x v="0"/>
    <n v="57535.83"/>
    <n v="0"/>
    <m/>
    <s v="Автокредит"/>
    <s v="Купівля транспортного засобу"/>
    <x v="1"/>
    <s v="Зона АТО"/>
    <s v="ні"/>
    <n v="1543651.22"/>
    <n v="1220107.02"/>
    <n v="323544.2"/>
    <n v="0"/>
    <m/>
    <n v="57535.83"/>
    <x v="1"/>
    <s v="ні"/>
    <m/>
    <m/>
    <m/>
    <m/>
    <m/>
    <m/>
    <m/>
    <m/>
    <m/>
    <m/>
    <m/>
    <n v="0"/>
    <m/>
    <m/>
    <n v="1345"/>
    <s v="0676442044"/>
    <m/>
    <x v="2"/>
    <m/>
    <s v="так"/>
    <s v="так"/>
    <n v="14299.810000000001"/>
    <d v="2016-11-01T00:00:00"/>
    <s v="ТОВ «Верітас Проперті Менеджмент»"/>
    <n v="1468051.9000000001"/>
    <n v="14299.810000000001"/>
    <d v="2017-11-01T00:00:00"/>
    <x v="0"/>
    <m/>
    <x v="0"/>
    <x v="0"/>
    <s v="HUMMER; H3; ; 3.8; 2007 р.в."/>
    <m/>
    <m/>
    <m/>
    <m/>
    <x v="0"/>
    <x v="0"/>
    <x v="0"/>
    <s v="Донецька обл., М.ДОНЕЦЬК, вул.Дружби, 116"/>
    <s v="Донецька обл., М.ДОНЕЦЬК, вул.Дружби, 116"/>
    <d v="1978-05-28T00:00:00"/>
    <m/>
    <s v="ВВ886371КУЙБИШЕВСЬКИМ РВ ДМУ УКРАЇНИ В ДОНЕЦЬКІЙ ОБЛАСТІ"/>
    <m/>
    <m/>
    <m/>
    <s v="0676442044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43305570"/>
    <s v="014/10614/5/16075"/>
    <d v="2008-05-26T00:00:00"/>
    <d v="2016-05-26T00:00:00"/>
    <x v="1"/>
    <n v="196798"/>
    <n v="15"/>
    <m/>
    <s v="Автокредит"/>
    <s v="Купівля транспортного засобу"/>
    <x v="4"/>
    <s v="Інше"/>
    <s v="ні"/>
    <n v="36554.300000000003"/>
    <n v="35963.129999999997"/>
    <n v="591.16999999999996"/>
    <n v="0"/>
    <n v="93551.31"/>
    <n v="36554.300000000003"/>
    <x v="0"/>
    <s v="так"/>
    <m/>
    <m/>
    <m/>
    <n v="2000"/>
    <n v="5500"/>
    <n v="13500"/>
    <n v="4000"/>
    <n v="6500"/>
    <n v="49500"/>
    <m/>
    <m/>
    <n v="81000"/>
    <d v="2017-09-22T00:00:00"/>
    <n v="43000"/>
    <n v="777"/>
    <s v="0503418308"/>
    <m/>
    <x v="2"/>
    <d v="2019-05-26T00:00:00"/>
    <s v="так"/>
    <s v="так"/>
    <n v="61153.06"/>
    <d v="2016-11-01T00:00:00"/>
    <s v="ТОВ «Верітас Проперті Менеджмент»"/>
    <n v="105218.96"/>
    <n v="61153.06"/>
    <d v="2017-11-01T00:00:00"/>
    <x v="0"/>
    <m/>
    <x v="0"/>
    <x v="0"/>
    <s v="Mitsubishi; Pajero; V6 5 dr Instyle AT ; 3; 2008 р.в."/>
    <m/>
    <n v="344749"/>
    <d v="2015-12-28T00:00:00"/>
    <d v="2015-12-22T00:00:00"/>
    <x v="0"/>
    <x v="0"/>
    <x v="0"/>
    <s v="Запорізька обл., Запорізький р-н, С.НИЖНЯ ХОРТИЦЯ, вул.Кооперативна, буд.3"/>
    <s v="Запорізька обл., Запорізький р-н, С.НИЖНЯ ХОРТИЦЯ, вул.Кооперативна, буд.3"/>
    <d v="1972-05-15T00:00:00"/>
    <m/>
    <s v="СА628234КОМУНАРСЬКИМ РВ УМВС УКРАЇНИ В ЗАП ОБЛ"/>
    <m/>
    <m/>
    <m/>
    <s v="0503418308"/>
    <m/>
    <m/>
    <m/>
    <m/>
    <s v="2909900042342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56209299"/>
    <s v="014/0399/5/14526"/>
    <d v="2008-04-29T00:00:00"/>
    <d v="2015-04-28T00:00:00"/>
    <x v="0"/>
    <n v="44910"/>
    <n v="13"/>
    <m/>
    <s v="Автокредит"/>
    <s v="Купівля транспортного засобу"/>
    <x v="3"/>
    <s v="Зона АТО"/>
    <s v="ні"/>
    <n v="281239.61"/>
    <n v="192407.78"/>
    <n v="88831.83"/>
    <n v="0"/>
    <n v="346.71"/>
    <n v="10482.52"/>
    <x v="1"/>
    <s v="ні"/>
    <m/>
    <m/>
    <m/>
    <m/>
    <m/>
    <m/>
    <m/>
    <m/>
    <m/>
    <m/>
    <m/>
    <n v="0"/>
    <d v="2014-04-18T00:00:00"/>
    <n v="41747"/>
    <n v="1324"/>
    <s v="0503263028"/>
    <m/>
    <x v="1"/>
    <d v="2018-04-27T00:00:00"/>
    <s v="так"/>
    <s v="так"/>
    <n v="116922.69"/>
    <d v="2016-11-01T00:00:00"/>
    <s v="ТОВ «Верітас Проперті Менеджмент»"/>
    <n v="243678.05"/>
    <n v="116922.69"/>
    <d v="2017-11-01T00:00:00"/>
    <x v="0"/>
    <m/>
    <x v="0"/>
    <x v="0"/>
    <s v="Toyota; Sequoia; V8 ; 5,7; 2008 р.в."/>
    <m/>
    <n v="846300"/>
    <d v="2015-11-10T00:00:00"/>
    <d v="2015-10-22T00:00:00"/>
    <x v="0"/>
    <x v="0"/>
    <x v="0"/>
    <s v="Луганська обл., м. Антрацит, вул. Мєндєлєєва, буд. 1, кв. 1"/>
    <s v="Луганська обл., м. Антрацит, вул. Мєндєлєєва, буд. 1, кв. 1"/>
    <d v="1964-07-05T00:00:00"/>
    <m/>
    <s v="ЕК797246АНТРАЦИТІВСЬКИМ МВ УМВС УКРАЇНИ В ЛУГАНСЬКІЙ ОБЛ."/>
    <m/>
    <m/>
    <m/>
    <s v="0503263028"/>
    <m/>
    <m/>
    <m/>
    <m/>
    <s v="2909800042310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87204135"/>
    <s v="014/1207/73/05587"/>
    <d v="2007-10-15T00:00:00"/>
    <d v="2014-10-14T00:00:00"/>
    <x v="0"/>
    <n v="14285"/>
    <n v="10.99"/>
    <m/>
    <s v="Автокредит"/>
    <s v="Купівля транспортного засобу"/>
    <x v="1"/>
    <s v="Зона АТО"/>
    <s v="ні"/>
    <n v="60671.99"/>
    <n v="43624.86"/>
    <n v="17047.13"/>
    <n v="0"/>
    <n v="407.28"/>
    <n v="2261.4"/>
    <x v="0"/>
    <s v="так"/>
    <m/>
    <m/>
    <m/>
    <m/>
    <m/>
    <m/>
    <m/>
    <m/>
    <m/>
    <m/>
    <m/>
    <n v="0"/>
    <d v="2014-05-07T00:00:00"/>
    <n v="41766"/>
    <n v="1295"/>
    <s v="0950576244"/>
    <m/>
    <x v="1"/>
    <d v="2017-10-13T00:00:00"/>
    <s v="так"/>
    <s v="так"/>
    <n v="846.15"/>
    <d v="2016-11-01T00:00:00"/>
    <s v="ТОВ «Верітас Проперті Менеджмент»"/>
    <n v="53140.24"/>
    <n v="846.15"/>
    <d v="2017-11-01T00:00:00"/>
    <x v="0"/>
    <m/>
    <x v="0"/>
    <x v="0"/>
    <s v="Chevrolet; Lacetti; 16V  (Daewoo Nubira III); 1,6; 2007 р.в."/>
    <m/>
    <n v="71165.919999999998"/>
    <d v="2013-10-28T00:00:00"/>
    <d v="2013-10-28T00:00:00"/>
    <x v="0"/>
    <x v="0"/>
    <x v="0"/>
    <s v="Донецька обл., Макіївський р-н, М.МАКІЇВКА, вул.Панченко, буд.84/12, кв.124"/>
    <s v="Донецька обл., Макіївський р-н, М.МАКІЇВКА, вул.Панченко, буд.84/12, кв.124"/>
    <d v="1981-10-14T00:00:00"/>
    <m/>
    <s v="ВВ407645Центр-Міським РВ Макіївс МУ УМВС Укр в Дон обл"/>
    <m/>
    <m/>
    <m/>
    <s v="0950576244"/>
    <m/>
    <m/>
    <m/>
    <m/>
    <s v="2909900039878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175003580"/>
    <s v="190-г/04"/>
    <d v="2004-10-14T00:00:00"/>
    <d v="2009-10-13T00:00:00"/>
    <x v="1"/>
    <n v="19072"/>
    <n v="24"/>
    <m/>
    <s v="Автокредит"/>
    <s v="Купівля транспортного засобу"/>
    <x v="6"/>
    <s v="Інше"/>
    <s v="ні"/>
    <n v="8420.59"/>
    <n v="4261.08"/>
    <n v="4159.51"/>
    <n v="0"/>
    <m/>
    <n v="8420.59"/>
    <x v="0"/>
    <s v="так"/>
    <s v="так"/>
    <m/>
    <m/>
    <m/>
    <m/>
    <m/>
    <m/>
    <m/>
    <m/>
    <m/>
    <m/>
    <n v="0"/>
    <d v="2015-11-30T00:00:00"/>
    <n v="42338"/>
    <n v="671"/>
    <s v="0674074580"/>
    <m/>
    <x v="2"/>
    <d v="2012-10-12T00:00:00"/>
    <s v="так"/>
    <s v="так"/>
    <n v="82.08"/>
    <d v="2016-11-01T00:00:00"/>
    <s v="ТОВ «Верітас Проперті Менеджмент»"/>
    <n v="8420.59"/>
    <n v="82.08"/>
    <d v="2017-11-01T00:00:00"/>
    <x v="0"/>
    <m/>
    <x v="0"/>
    <x v="0"/>
    <s v="ВАЗ; 21070; ; 1500; 2004"/>
    <m/>
    <n v="0"/>
    <d v="2011-12-26T00:00:00"/>
    <d v="2011-06-13T00:00:00"/>
    <x v="0"/>
    <x v="0"/>
    <x v="0"/>
    <s v="Хмельницька обл., Білогірський, смт. Білогір&quot;я, Карла Маркса, 34а"/>
    <s v="Хмельницька обл., Білогірський, смт. Білогір&quot;я, Карла Маркса, 34а"/>
    <d v="1959-07-20T00:00:00"/>
    <m/>
    <s v="НА325182Білогірським РВ УМВС України в Хмельницькій обл."/>
    <m/>
    <m/>
    <m/>
    <s v="0674074580"/>
    <m/>
    <m/>
    <m/>
    <m/>
    <s v="29098000075991"/>
    <s v="ІПН: 2213803151; ФІО: Лукацький Петро Миколай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12424993"/>
    <s v="979-Г/07"/>
    <d v="2007-10-05T00:00:00"/>
    <d v="2014-10-04T00:00:00"/>
    <x v="1"/>
    <n v="113810"/>
    <n v="0"/>
    <m/>
    <s v="Автокредит"/>
    <s v="Купівля транспортного засобу"/>
    <x v="1"/>
    <s v="Зона АТО"/>
    <s v="ні"/>
    <n v="138741.4"/>
    <n v="113653.89"/>
    <n v="19624.63"/>
    <n v="5462.88"/>
    <m/>
    <n v="133278.51999999999"/>
    <x v="0"/>
    <s v="так"/>
    <s v="так"/>
    <m/>
    <m/>
    <m/>
    <m/>
    <m/>
    <m/>
    <m/>
    <m/>
    <m/>
    <m/>
    <n v="0"/>
    <d v="2013-11-27T00:00:00"/>
    <n v="41605"/>
    <n v="3592"/>
    <s v="0984471010"/>
    <m/>
    <x v="1"/>
    <d v="2017-10-03T00:00:00"/>
    <s v="так"/>
    <s v="так"/>
    <n v="1352.47"/>
    <d v="2016-11-01T00:00:00"/>
    <s v="ТОВ «Верітас Проперті Менеджмент»"/>
    <n v="138741.4"/>
    <n v="1352.47"/>
    <d v="2017-11-01T00:00:00"/>
    <x v="0"/>
    <m/>
    <x v="0"/>
    <x v="0"/>
    <s v="SKODA; OCTAVIA A5AMBIENTE; ; 1598; 2007"/>
    <m/>
    <n v="0"/>
    <d v="2012-08-15T00:00:00"/>
    <d v="2012-07-27T00:00:00"/>
    <x v="0"/>
    <x v="0"/>
    <x v="0"/>
    <s v="Донецька обл., Ленінський, Донецьк, Купріна, 52"/>
    <s v="Донецька обл., Донецьк, Трудові Резерви, 20, кв.18"/>
    <d v="1974-04-06T00:00:00"/>
    <m/>
    <s v="ВК336011Ленінським РВ УМВС України у місті Донецьку"/>
    <m/>
    <m/>
    <m/>
    <s v="0984471010"/>
    <m/>
    <m/>
    <m/>
    <m/>
    <s v="29096000093287"/>
    <s v="ІПН: 2483825716; ФІО: Лурсманашвілі Шавлегі Мурман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417819118"/>
    <s v=".014/3530/5/16749"/>
    <d v="2008-06-02T00:00:00"/>
    <d v="2016-09-30T00:00:00"/>
    <x v="1"/>
    <n v="163263.76999999999"/>
    <n v="10.5"/>
    <m/>
    <s v="Автокредит"/>
    <s v="Купівля транспортного засобу"/>
    <x v="6"/>
    <s v="Інше"/>
    <s v="ні"/>
    <n v="173328.92"/>
    <n v="163262.76999999999"/>
    <n v="10066.15"/>
    <n v="0"/>
    <n v="49842.36"/>
    <n v="173328.92"/>
    <x v="0"/>
    <s v="так"/>
    <m/>
    <m/>
    <m/>
    <n v="1"/>
    <m/>
    <m/>
    <m/>
    <m/>
    <m/>
    <m/>
    <m/>
    <n v="1"/>
    <d v="2016-03-01T00:00:00"/>
    <n v="42430"/>
    <n v="426"/>
    <s v="0677932516"/>
    <m/>
    <x v="2"/>
    <d v="2019-09-30T00:00:00"/>
    <s v="так"/>
    <s v="так"/>
    <n v="77883.38"/>
    <d v="2016-11-01T00:00:00"/>
    <s v="ТОВ «Верітас Проперті Менеджмент»"/>
    <n v="164761.57"/>
    <n v="77883.38"/>
    <d v="2017-11-01T00:00:00"/>
    <x v="0"/>
    <m/>
    <x v="0"/>
    <x v="0"/>
    <s v="Volkswagen; Jetta; Fsi Trendline 5 MT (1k2/1km); 1,6; 2008 р.в."/>
    <m/>
    <n v="244440.73"/>
    <d v="2015-02-25T00:00:00"/>
    <m/>
    <x v="0"/>
    <x v="0"/>
    <x v="0"/>
    <s v="Львівська обл., м. Львів, вул. Єрошенка, 6а, кв.1"/>
    <s v="Львівська обл., м. Львів, вул. Єрошенка, 6а, кв.1"/>
    <d v="1966-03-13T00:00:00"/>
    <m/>
    <s v="КС700226Шевченківським РВ ЛМУ УМВС України у Львівській о."/>
    <m/>
    <m/>
    <m/>
    <s v="0677932516"/>
    <m/>
    <m/>
    <m/>
    <m/>
    <s v="29098000423587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1998403853"/>
    <s v="014/1349/5/08977"/>
    <d v="2008-01-12T00:00:00"/>
    <d v="2014-01-10T00:00:00"/>
    <x v="0"/>
    <n v="32100"/>
    <n v="11.5"/>
    <m/>
    <s v="Автокредит"/>
    <s v="Купівля транспортного засобу"/>
    <x v="5"/>
    <s v="Інше"/>
    <s v="ні"/>
    <n v="854105.85"/>
    <n v="728937.62"/>
    <n v="125168.23"/>
    <n v="0"/>
    <m/>
    <n v="31834.71"/>
    <x v="0"/>
    <s v="ні"/>
    <s v="так"/>
    <m/>
    <m/>
    <m/>
    <m/>
    <m/>
    <m/>
    <m/>
    <m/>
    <m/>
    <m/>
    <n v="0"/>
    <d v="2008-02-12T00:00:00"/>
    <n v="39490"/>
    <n v="3211"/>
    <s v="0502061152"/>
    <m/>
    <x v="3"/>
    <d v="2017-01-09T00:00:00"/>
    <s v="так"/>
    <s v="так"/>
    <n v="277610.23999999999"/>
    <d v="2016-11-01T00:00:00"/>
    <s v="ТОВ «Верітас Проперті Менеджмент»"/>
    <n v="812276.57"/>
    <n v="277610.23999999999"/>
    <d v="2017-11-01T00:00:00"/>
    <x v="0"/>
    <m/>
    <x v="0"/>
    <x v="0"/>
    <s v="Nissan; X-Trail; LE M-KDA- CVT (T31); 2; 2008 р.в"/>
    <m/>
    <n v="188993.27"/>
    <d v="2014-05-13T00:00:00"/>
    <d v="2013-10-28T00:00:00"/>
    <x v="0"/>
    <x v="0"/>
    <x v="0"/>
    <s v="Чернігівська обл., Чернігівський, с. Рад.Слобода, пров. Радгоспний, 6"/>
    <s v="Чернігівська обл., Чернігівський, с. Рад.Слобода, пров. Радгоспний, 6"/>
    <d v="1954-09-18T00:00:00"/>
    <m/>
    <s v="НМ365861Чернігівським РВ УМВС України в Чернігівській області"/>
    <m/>
    <m/>
    <m/>
    <s v="0502061152"/>
    <m/>
    <m/>
    <m/>
    <m/>
    <s v="29093000165635"/>
    <s v="ІПН: 2157504861; ФІО: Барбаш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34621690"/>
    <s v="Е_0070/37_07"/>
    <d v="2007-04-05T00:00:00"/>
    <d v="2010-04-02T00:00:00"/>
    <x v="1"/>
    <n v="50000"/>
    <n v="0"/>
    <m/>
    <s v="Автокредит"/>
    <s v="Купівля транспортного засобу"/>
    <x v="4"/>
    <s v="Інше"/>
    <s v="ні"/>
    <n v="59205.16"/>
    <n v="48056.76"/>
    <n v="11148.4"/>
    <n v="0"/>
    <m/>
    <n v="59205.16"/>
    <x v="0"/>
    <s v="ні"/>
    <m/>
    <m/>
    <m/>
    <m/>
    <m/>
    <m/>
    <m/>
    <m/>
    <m/>
    <m/>
    <m/>
    <n v="0"/>
    <d v="2012-11-09T00:00:00"/>
    <n v="41222"/>
    <n v="3357"/>
    <n v="0"/>
    <m/>
    <x v="2"/>
    <d v="2013-04-01T00:00:00"/>
    <s v="так"/>
    <s v="так"/>
    <n v="577.14"/>
    <d v="2016-11-01T00:00:00"/>
    <s v="ТОВ «Верітас Проперті Менеджмент»"/>
    <n v="59205.16"/>
    <n v="577.14"/>
    <d v="2017-11-01T00:00:00"/>
    <x v="0"/>
    <m/>
    <x v="0"/>
    <x v="1"/>
    <s v="MAN; 24.464; 2000"/>
    <m/>
    <n v="0"/>
    <d v="2012-07-30T00:00:00"/>
    <d v="2012-02-03T00:00:00"/>
    <x v="0"/>
    <x v="0"/>
    <x v="0"/>
    <s v="Запорізька обл., Запорізький, Запоріжжя, Панельна, 8"/>
    <s v="Запорізька обл., Запорізький, Запоріжжя, Панельна, 8"/>
    <d v="1969-05-24T00:00:00"/>
    <m/>
    <s v="СА626450Шевченківським РВ УМВС України в Запорізькій обл."/>
    <m/>
    <m/>
    <m/>
    <m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34621690"/>
    <s v="Е_0069/37_07"/>
    <d v="2007-04-05T00:00:00"/>
    <d v="2010-04-02T00:00:00"/>
    <x v="1"/>
    <n v="50000"/>
    <n v="0"/>
    <m/>
    <s v="Автокредит"/>
    <s v="Купівля транспортного засобу"/>
    <x v="4"/>
    <s v="Інше"/>
    <s v="ні"/>
    <n v="58619.86"/>
    <n v="48056.76"/>
    <n v="10563.1"/>
    <n v="0"/>
    <m/>
    <n v="58619.86"/>
    <x v="0"/>
    <s v="ні"/>
    <m/>
    <m/>
    <m/>
    <m/>
    <m/>
    <m/>
    <m/>
    <m/>
    <m/>
    <m/>
    <m/>
    <n v="0"/>
    <d v="2017-08-28T00:00:00"/>
    <n v="42975"/>
    <n v="3325"/>
    <n v="0"/>
    <m/>
    <x v="3"/>
    <d v="2013-04-01T00:00:00"/>
    <s v="так"/>
    <s v="так"/>
    <n v="577.13"/>
    <d v="2016-11-01T00:00:00"/>
    <s v="ТОВ «Верітас Проперті Менеджмент»"/>
    <n v="59204.69"/>
    <n v="577.13"/>
    <d v="2017-11-01T00:00:00"/>
    <x v="0"/>
    <m/>
    <x v="0"/>
    <x v="1"/>
    <s v="MAN; 26.464; 2000"/>
    <m/>
    <n v="0"/>
    <d v="2012-07-30T00:00:00"/>
    <m/>
    <x v="0"/>
    <x v="0"/>
    <x v="0"/>
    <s v="Запорізька обл., Запорізький, Запоріжжя, Панельна, 8"/>
    <s v="Запорізька обл., Запорізький, Запоріжжя, Панельна, 8"/>
    <d v="1969-05-24T00:00:00"/>
    <m/>
    <s v="СА626450Шевченківським РВ УМВС України в Запорізькій обл."/>
    <m/>
    <m/>
    <m/>
    <m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197700728"/>
    <s v="014/1207/5/18915"/>
    <d v="2008-06-26T00:00:00"/>
    <d v="2015-06-25T00:00:00"/>
    <x v="1"/>
    <n v="47340"/>
    <n v="17"/>
    <m/>
    <s v="Автокредит"/>
    <s v="Купівля транспортного засобу"/>
    <x v="1"/>
    <s v="Зона АТО"/>
    <s v="ні"/>
    <n v="15554.39"/>
    <n v="9967.91"/>
    <n v="5586.48"/>
    <n v="0"/>
    <m/>
    <n v="15554.39"/>
    <x v="0"/>
    <s v="так"/>
    <m/>
    <m/>
    <m/>
    <m/>
    <m/>
    <m/>
    <m/>
    <m/>
    <m/>
    <m/>
    <m/>
    <n v="0"/>
    <d v="2014-07-15T00:00:00"/>
    <n v="41835"/>
    <n v="1204"/>
    <s v="0502826707"/>
    <m/>
    <x v="1"/>
    <d v="2018-06-24T00:00:00"/>
    <s v="так"/>
    <s v="так"/>
    <n v="220.65"/>
    <d v="2016-11-01T00:00:00"/>
    <s v="ТОВ «Верітас Проперті Менеджмент»"/>
    <n v="13859.84"/>
    <n v="220.65"/>
    <d v="2017-11-01T00:00:00"/>
    <x v="0"/>
    <m/>
    <x v="0"/>
    <x v="0"/>
    <s v="Daewoo; Lanos ; 16V (KLAT); 1,6; 2008 р.в."/>
    <m/>
    <n v="35958.449999999997"/>
    <d v="2013-05-28T00:00:00"/>
    <d v="2013-05-28T00:00:00"/>
    <x v="0"/>
    <x v="0"/>
    <x v="0"/>
    <s v="Донецька обл., М. ДОНЕЦЬК, вул. Владичанського, буд. 49, кв. 1"/>
    <s v="Донецька обл., М. ДОНЕЦЬК, вул. Владичанського, буд. 49, кв. 1"/>
    <d v="1960-03-03T00:00:00"/>
    <m/>
    <s v="ВК392043КАЛІНІНСЬКИМ РВ ДМУ ГУМВС УКРАЇНИ В ДОНЕЦЬКІЙ ОБЛА"/>
    <m/>
    <m/>
    <m/>
    <s v="0502826707"/>
    <m/>
    <m/>
    <m/>
    <m/>
    <s v="2909000042410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29503558"/>
    <s v="053-г/37"/>
    <d v="2006-04-14T00:00:00"/>
    <d v="2010-04-13T00:00:00"/>
    <x v="1"/>
    <n v="41500"/>
    <n v="0"/>
    <m/>
    <s v="Автокредит"/>
    <s v="Купівля транспортного засобу"/>
    <x v="4"/>
    <s v="Інше"/>
    <s v="ні"/>
    <n v="56113.599999999999"/>
    <n v="56113.599999999999"/>
    <n v="0"/>
    <n v="0"/>
    <n v="1058.8599999999999"/>
    <n v="56113.599999999999"/>
    <x v="0"/>
    <s v="так"/>
    <m/>
    <m/>
    <m/>
    <m/>
    <m/>
    <m/>
    <m/>
    <m/>
    <m/>
    <m/>
    <m/>
    <n v="0"/>
    <d v="2010-12-27T00:00:00"/>
    <n v="40539"/>
    <n v="4018"/>
    <s v="0971072399"/>
    <m/>
    <x v="3"/>
    <d v="2013-04-12T00:00:00"/>
    <s v="так"/>
    <s v="так"/>
    <n v="512.04999999999995"/>
    <d v="2016-11-01T00:00:00"/>
    <s v="ТОВ «Верітас Проперті Менеджмент»"/>
    <n v="56113.599999999999"/>
    <n v="512.04999999999995"/>
    <d v="2017-11-01T00:00:00"/>
    <x v="0"/>
    <m/>
    <x v="0"/>
    <x v="0"/>
    <s v="DAEWOO LANOS; D4XS556; ; 1600; 2003"/>
    <m/>
    <n v="0"/>
    <d v="2011-08-15T00:00:00"/>
    <m/>
    <x v="0"/>
    <x v="0"/>
    <x v="0"/>
    <s v="Запорізька обл., Запорізький, Запоріжжя, Патріотична, 86, кв.67"/>
    <s v="Запорізька обл., Запорізький, Запоріжжя, Патріотична, 86, кв.67"/>
    <d v="1969-04-03T00:00:00"/>
    <m/>
    <s v="СВ866093Орджоникидзовським РО УМВД України"/>
    <m/>
    <m/>
    <m/>
    <s v="0971072399"/>
    <m/>
    <m/>
    <m/>
    <m/>
    <s v="2909200008986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67412453"/>
    <s v="455-в/37"/>
    <d v="2007-12-27T00:00:00"/>
    <d v="2010-12-24T00:00:00"/>
    <x v="0"/>
    <n v="11900"/>
    <n v="12"/>
    <m/>
    <s v="Автокредит"/>
    <s v="Купівля транспортного засобу"/>
    <x v="4"/>
    <s v="Інше"/>
    <s v="ні"/>
    <n v="319001.09000000003"/>
    <n v="210722.32"/>
    <n v="99989.38"/>
    <n v="8289.39"/>
    <m/>
    <n v="11581.02"/>
    <x v="0"/>
    <s v="так"/>
    <m/>
    <m/>
    <m/>
    <m/>
    <m/>
    <m/>
    <m/>
    <m/>
    <m/>
    <m/>
    <m/>
    <n v="0"/>
    <d v="2013-07-12T00:00:00"/>
    <n v="41467"/>
    <n v="3228"/>
    <s v="0503620052"/>
    <m/>
    <x v="3"/>
    <d v="2013-12-23T00:00:00"/>
    <s v="так"/>
    <s v="так"/>
    <n v="2959.12"/>
    <d v="2016-11-01T00:00:00"/>
    <s v="ТОВ «Верітас Проперті Менеджмент»"/>
    <n v="303784.19"/>
    <n v="2959.12"/>
    <d v="2017-11-01T00:00:00"/>
    <x v="0"/>
    <m/>
    <x v="0"/>
    <x v="0"/>
    <s v="RENAULT; LAGUNA; 1783; 2003"/>
    <m/>
    <n v="0"/>
    <d v="2011-07-18T00:00:00"/>
    <m/>
    <x v="0"/>
    <x v="0"/>
    <x v="0"/>
    <s v="Запорізька обл., Запорізький, Запоріжжя, Звенигородська, 5, кв.40"/>
    <s v="Запорізька обл., Запорізький, Запоріжжя, Звенигородська, 5, кв.40"/>
    <d v="1981-03-30T00:00:00"/>
    <m/>
    <s v="СВ847395Ленінським РВ УМВС УКр. в Зап. обл."/>
    <m/>
    <m/>
    <m/>
    <s v="0503620052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19602500"/>
    <s v="014/1207/5/21353"/>
    <d v="2008-08-11T00:00:00"/>
    <d v="2015-08-10T00:00:00"/>
    <x v="0"/>
    <n v="15190"/>
    <n v="13"/>
    <m/>
    <s v="Автокредит"/>
    <s v="Купівля транспортного засобу"/>
    <x v="1"/>
    <s v="Зона АТО"/>
    <s v="ні"/>
    <n v="126160.65"/>
    <n v="88310.82"/>
    <n v="37849.83"/>
    <n v="0"/>
    <m/>
    <n v="4702.33"/>
    <x v="0"/>
    <s v="так"/>
    <m/>
    <m/>
    <m/>
    <m/>
    <m/>
    <m/>
    <m/>
    <m/>
    <m/>
    <m/>
    <m/>
    <n v="0"/>
    <d v="2014-07-15T00:00:00"/>
    <n v="41835"/>
    <n v="1173"/>
    <s v="0506244408"/>
    <m/>
    <x v="1"/>
    <d v="2018-08-09T00:00:00"/>
    <s v="так"/>
    <s v="так"/>
    <n v="1717.4"/>
    <d v="2016-11-01T00:00:00"/>
    <s v="ТОВ «Верітас Проперті Менеджмент»"/>
    <n v="109064.21"/>
    <n v="1717.4"/>
    <d v="2017-11-01T00:00:00"/>
    <x v="0"/>
    <m/>
    <x v="0"/>
    <x v="0"/>
    <s v="Hyundai; Getz; 5dr GL 5 MT (TB); 1,4; 2008 р.в."/>
    <m/>
    <n v="93079"/>
    <d v="2014-09-22T00:00:00"/>
    <d v="2013-01-21T00:00:00"/>
    <x v="0"/>
    <x v="0"/>
    <x v="0"/>
    <s v="Донецька обл., м.Макіївка, вул. Цемеська, буд. 6, кв. 12"/>
    <s v="Донецька обл., м.Макіївка, вул. Цемеська, буд. 6, кв. 12"/>
    <d v="1966-03-31T00:00:00"/>
    <m/>
    <s v="СВ766537ЧЕРВОНОГВАРДІЙСЬКИМ РВ МАКІЇВСЬКОГО МУУМВС УКРВДОН"/>
    <m/>
    <m/>
    <m/>
    <s v="0506244408"/>
    <m/>
    <m/>
    <m/>
    <m/>
    <s v="2909900042442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33900195"/>
    <s v="06-Ф/109-СК-Д"/>
    <d v="2006-10-26T00:00:00"/>
    <d v="2013-10-25T00:00:00"/>
    <x v="0"/>
    <n v="58900"/>
    <n v="16"/>
    <m/>
    <s v="Автокредит"/>
    <s v="Купівля транспортного засобу"/>
    <x v="4"/>
    <s v="Інше"/>
    <s v="ні"/>
    <n v="1513446.43"/>
    <n v="1128689.1000000001"/>
    <n v="384757.33"/>
    <n v="0"/>
    <m/>
    <n v="56410.02"/>
    <x v="0"/>
    <s v="ні"/>
    <s v="так"/>
    <m/>
    <m/>
    <m/>
    <m/>
    <m/>
    <m/>
    <m/>
    <m/>
    <m/>
    <m/>
    <n v="0"/>
    <d v="2013-07-12T00:00:00"/>
    <n v="41467"/>
    <n v="3228"/>
    <s v="0675672929"/>
    <m/>
    <x v="3"/>
    <d v="2016-10-24T00:00:00"/>
    <s v="так"/>
    <s v="так"/>
    <n v="14020.01"/>
    <d v="2016-11-01T00:00:00"/>
    <s v="ТОВ «Верітас Проперті Менеджмент»"/>
    <n v="1439326.37"/>
    <n v="14020.01"/>
    <d v="2017-11-01T00:00:00"/>
    <x v="0"/>
    <m/>
    <x v="0"/>
    <x v="0"/>
    <s v="TOYOTA; PRADO;3956; 2006"/>
    <m/>
    <n v="0"/>
    <d v="2012-03-03T00:00:00"/>
    <d v="2012-02-27T00:00:00"/>
    <x v="0"/>
    <x v="0"/>
    <x v="0"/>
    <s v="ДНІПРОПЕТРОВСЬКА обл., ЖОВТНЕВИЙ, ДНІПРОПЕТРОВСЬК, ГЛИНКИ , 20, кв.1"/>
    <s v="ДНІПРОПЕТРОВСЬКА обл., ЖОВТНЕВИЙ, ДНІПРОПЕТРОВСЬК, ГЛИНКИ , 20, кв.1"/>
    <d v="1966-08-21T00:00:00"/>
    <m/>
    <s v="АК569084БАБУШКІНСЬКИМ РВ ДМУ УМВС УКР В ДН ОБЛ"/>
    <m/>
    <m/>
    <m/>
    <s v="0675672929"/>
    <m/>
    <m/>
    <m/>
    <m/>
    <s v="29099000075428"/>
    <s v="ІПН: 2768209535; ФІО: Габрус Владислав Анатолій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88907611"/>
    <s v="014/0399/5/24725"/>
    <d v="2008-10-15T00:00:00"/>
    <d v="2013-10-14T00:00:00"/>
    <x v="0"/>
    <n v="26340"/>
    <n v="12.49"/>
    <m/>
    <s v="Автокредит"/>
    <s v="Купівля транспортного засобу"/>
    <x v="3"/>
    <s v="Зона АТО"/>
    <s v="ні"/>
    <n v="981438.67"/>
    <n v="688840.03"/>
    <n v="292598.64"/>
    <n v="0"/>
    <m/>
    <n v="36580.730000000003"/>
    <x v="1"/>
    <s v="ні"/>
    <m/>
    <m/>
    <m/>
    <m/>
    <m/>
    <m/>
    <m/>
    <m/>
    <m/>
    <m/>
    <m/>
    <n v="0"/>
    <d v="2008-11-15T00:00:00"/>
    <n v="39767"/>
    <n v="3242"/>
    <s v="0671627658"/>
    <m/>
    <x v="2"/>
    <d v="2016-10-13T00:00:00"/>
    <s v="так"/>
    <s v="так"/>
    <n v="9497.24"/>
    <d v="2016-11-01T00:00:00"/>
    <s v="ТОВ «Верітас Проперті Менеджмент»"/>
    <n v="933373.35"/>
    <n v="9497.24"/>
    <d v="2017-11-01T00:00:00"/>
    <x v="0"/>
    <m/>
    <x v="0"/>
    <x v="0"/>
    <s v="Dodge; Nitro; CRD SXT 5 AT (KJ); 2,8; 2008 р.в."/>
    <m/>
    <n v="220995.19"/>
    <d v="2014-05-12T00:00:00"/>
    <d v="2013-10-28T00:00:00"/>
    <x v="0"/>
    <x v="0"/>
    <x v="0"/>
    <s v="Луганська обл., М. ЛУГАНСЬК, вул. Московська, буд. 1, кв. 372"/>
    <s v="Луганська обл., М. ЛУГАНСЬК, вул. Московська, буд. 1, кв. 372"/>
    <d v="1979-02-04T00:00:00"/>
    <m/>
    <s v="ЕН256364ЛЕНІНСЬКИМ РВ УМВС УКРАЇНИ В ЛУГАНСЬКІЙ ОБЛАСТІ"/>
    <m/>
    <m/>
    <m/>
    <s v="0671627658"/>
    <m/>
    <m/>
    <m/>
    <m/>
    <s v="2909200040294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03516670"/>
    <s v="014/0398/73/02524"/>
    <d v="2007-05-23T00:00:00"/>
    <d v="2013-05-22T00:00:00"/>
    <x v="0"/>
    <n v="47800"/>
    <n v="12.5"/>
    <m/>
    <s v="Автокредит"/>
    <s v="Купівля транспортного засобу"/>
    <x v="5"/>
    <s v="Інше"/>
    <s v="ні"/>
    <n v="790435.41"/>
    <n v="690312.69"/>
    <n v="100122.72"/>
    <n v="0"/>
    <m/>
    <n v="29461.55"/>
    <x v="0"/>
    <s v="так"/>
    <m/>
    <m/>
    <m/>
    <m/>
    <m/>
    <m/>
    <m/>
    <m/>
    <m/>
    <m/>
    <m/>
    <n v="0"/>
    <d v="2007-06-23T00:00:00"/>
    <n v="39256"/>
    <n v="2633"/>
    <s v="0504642665"/>
    <m/>
    <x v="3"/>
    <d v="2016-05-21T00:00:00"/>
    <s v="так"/>
    <s v="так"/>
    <n v="332321.83"/>
    <d v="2016-11-01T00:00:00"/>
    <s v="ТОВ «Верітас Проперті Менеджмент»"/>
    <n v="751724.36"/>
    <n v="332321.83"/>
    <d v="2017-11-01T00:00:00"/>
    <x v="0"/>
    <m/>
    <x v="0"/>
    <x v="0"/>
    <s v="Легковий автомобіль; Jaguar; X-TYRE;2006 р.в"/>
    <m/>
    <n v="212931.93"/>
    <d v="2013-10-28T00:00:00"/>
    <d v="2013-10-28T00:00:00"/>
    <x v="0"/>
    <x v="0"/>
    <x v="0"/>
    <s v="Черкаська обл., Уманський р-н, м.Умань, вул.Вільямса, буд.53"/>
    <s v="Черкаська обл., Уманський р-н, м.Умань, вул.Вільямса, буд.53"/>
    <d v="1976-10-03T00:00:00"/>
    <m/>
    <s v="НС881910ХРИСТИНІВСЬКИМ РВ УМВС УКРАЇНИ В ЧЕРКАСЬКІЙ ОБЛАСТ"/>
    <m/>
    <m/>
    <m/>
    <s v="0504642665"/>
    <m/>
    <m/>
    <m/>
    <m/>
    <s v="29098000420427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08318935"/>
    <s v="014/1722/5/17923"/>
    <d v="2008-06-17T00:00:00"/>
    <d v="2015-06-16T00:00:00"/>
    <x v="0"/>
    <n v="24600"/>
    <n v="11.5"/>
    <m/>
    <s v="Автокредит"/>
    <s v="Купівля транспортного засобу"/>
    <x v="6"/>
    <s v="Інше"/>
    <s v="ні"/>
    <n v="580593.63"/>
    <n v="580593.63"/>
    <n v="0"/>
    <n v="0"/>
    <m/>
    <n v="21640.21"/>
    <x v="0"/>
    <s v="ні"/>
    <m/>
    <m/>
    <m/>
    <m/>
    <m/>
    <m/>
    <m/>
    <m/>
    <m/>
    <m/>
    <m/>
    <n v="0"/>
    <d v="2008-07-17T00:00:00"/>
    <n v="39646"/>
    <n v="2846"/>
    <s v="0975007501"/>
    <m/>
    <x v="3"/>
    <d v="2018-06-15T00:00:00"/>
    <s v="так"/>
    <s v="так"/>
    <n v="229675.89"/>
    <d v="2016-11-01T00:00:00"/>
    <s v="ТОВ «Верітас Проперті Менеджмент»"/>
    <n v="552159.43999999994"/>
    <n v="229675.89"/>
    <d v="2017-11-01T00:00:00"/>
    <x v="0"/>
    <m/>
    <x v="0"/>
    <x v="0"/>
    <s v="Hyundai; Tucson ; CRDi 4WD GLS 5 MT (JM); 2; 2012 р.в."/>
    <m/>
    <n v="156360.22"/>
    <d v="2014-05-13T00:00:00"/>
    <d v="2013-10-28T00:00:00"/>
    <x v="0"/>
    <x v="0"/>
    <x v="0"/>
    <s v="Хмельницька обл., М. ХМЕЛЬНИЦЬКИЙ, вул. Гагаріна, буд. 25, кв. 28"/>
    <s v="Хмельницька обл., М. ХМЕЛЬНИЦЬКИЙ, вул. Гагаріна, буд. 25, кв. 28"/>
    <d v="1974-02-24T00:00:00"/>
    <m/>
    <s v="НВ592747ХМЕЛЬНИЦЬКИМ МВ УМВС УКРАЇНИ В ХМЕЛЬНИЦЬКІЙ ОБЛ."/>
    <m/>
    <m/>
    <m/>
    <s v="0975007501"/>
    <m/>
    <m/>
    <m/>
    <m/>
    <s v="2909200042369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086400512"/>
    <s v="014/9352/5/22073"/>
    <d v="2008-09-01T00:00:00"/>
    <d v="2015-08-26T00:00:00"/>
    <x v="0"/>
    <n v="32000"/>
    <n v="12.5"/>
    <m/>
    <s v="Автокредит"/>
    <s v="Купівля транспортного засобу"/>
    <x v="1"/>
    <s v="Зона АТО"/>
    <s v="ні"/>
    <n v="219930.7"/>
    <n v="154610.26"/>
    <n v="65320.44"/>
    <n v="0"/>
    <n v="11.91"/>
    <n v="8197.3799999999992"/>
    <x v="0"/>
    <s v="так"/>
    <m/>
    <m/>
    <m/>
    <m/>
    <m/>
    <m/>
    <m/>
    <m/>
    <m/>
    <m/>
    <m/>
    <n v="0"/>
    <d v="2014-07-15T00:00:00"/>
    <n v="41835"/>
    <n v="1204"/>
    <s v="0954440402"/>
    <m/>
    <x v="1"/>
    <d v="2018-08-25T00:00:00"/>
    <s v="так"/>
    <s v="так"/>
    <n v="3013.18"/>
    <d v="2016-11-01T00:00:00"/>
    <s v="ТОВ «Верітас Проперті Менеджмент»"/>
    <n v="190779.95"/>
    <n v="3013.18"/>
    <d v="2017-11-01T00:00:00"/>
    <x v="0"/>
    <m/>
    <x v="0"/>
    <x v="0"/>
    <s v="Volkswagen; Passat ; CC Tsi (3c); 1,8; 2008 р.в."/>
    <m/>
    <n v="204322.95"/>
    <d v="2014-05-14T00:00:00"/>
    <d v="2013-05-31T00:00:00"/>
    <x v="0"/>
    <x v="0"/>
    <x v="0"/>
    <s v="Донецька обл., м. Донецьк, вул. Люксембург Рози, 109а, кв.9"/>
    <s v="Донецька обл., м. Донецьк, вул. Люксембург Рози, 109а, кв.9"/>
    <d v="1957-02-14T00:00:00"/>
    <m/>
    <s v="ВЕ497231КИЇВСЬКИМ РВ ДМУ УМВС УКРАЇНИ В ДОНЕЦЬКІЇ ОБЛ."/>
    <m/>
    <m/>
    <m/>
    <s v="0954440402"/>
    <m/>
    <m/>
    <m/>
    <m/>
    <s v="2909800042484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60206954"/>
    <s v="014/0456/73/05662"/>
    <d v="2007-10-17T00:00:00"/>
    <d v="2014-10-16T00:00:00"/>
    <x v="0"/>
    <n v="16254"/>
    <n v="9.99"/>
    <m/>
    <s v="Автокредит"/>
    <s v="Купівля транспортного засобу"/>
    <x v="5"/>
    <s v="Інше"/>
    <s v="ні"/>
    <n v="195605.57"/>
    <n v="195605.57"/>
    <n v="0"/>
    <n v="0"/>
    <m/>
    <n v="7290.72"/>
    <x v="0"/>
    <s v="так"/>
    <m/>
    <m/>
    <m/>
    <m/>
    <m/>
    <m/>
    <m/>
    <m/>
    <m/>
    <m/>
    <n v="60370.75"/>
    <n v="60370.75"/>
    <d v="2017-10-05T00:00:00"/>
    <n v="43013"/>
    <n v="1964"/>
    <s v="0506199941"/>
    <m/>
    <x v="3"/>
    <d v="2017-10-15T00:00:00"/>
    <s v="так"/>
    <s v="так"/>
    <n v="130219.95"/>
    <d v="2016-11-01T00:00:00"/>
    <s v="ТОВ «Верітас Проперті Менеджмент»"/>
    <n v="243484.13"/>
    <n v="130219.95"/>
    <d v="2017-11-01T00:00:00"/>
    <x v="0"/>
    <m/>
    <x v="0"/>
    <x v="0"/>
    <s v="Hyundai; Matrix;  (FC); 1,6; 2007 р.в."/>
    <m/>
    <n v="88651.97"/>
    <d v="2013-10-28T00:00:00"/>
    <d v="2013-10-28T00:00:00"/>
    <x v="0"/>
    <x v="0"/>
    <x v="0"/>
    <s v="Кіровоградська обл., м.Кіровоград, вул.Пожарського, буд.3, кв.2"/>
    <s v="Кіровоградська обл., м.Кіровоград, вул.Пожарського, буд.3, кв.2"/>
    <d v="1970-02-04T00:00:00"/>
    <m/>
    <s v="ЕА799283КІРОВСЬКИМ РВ УМВС УКРАЇНИ В КІРОВОГРАДСЬКІЙ ОБЛ."/>
    <m/>
    <m/>
    <m/>
    <s v="0506199941"/>
    <m/>
    <m/>
    <m/>
    <m/>
    <s v="2909700041663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14606595"/>
    <s v="014/9353/5/19456"/>
    <d v="2008-07-04T00:00:00"/>
    <d v="2015-07-03T00:00:00"/>
    <x v="1"/>
    <n v="96900"/>
    <n v="17"/>
    <m/>
    <s v="Автокредит"/>
    <s v="Купівля транспортного засобу"/>
    <x v="1"/>
    <s v="Зона АТО"/>
    <s v="ні"/>
    <n v="5763.97"/>
    <n v="3726.41"/>
    <n v="2037.56"/>
    <n v="0"/>
    <m/>
    <n v="5763.97"/>
    <x v="0"/>
    <s v="так"/>
    <s v="так"/>
    <m/>
    <m/>
    <m/>
    <m/>
    <m/>
    <m/>
    <m/>
    <m/>
    <m/>
    <m/>
    <n v="0"/>
    <d v="2014-08-15T00:00:00"/>
    <n v="41866"/>
    <n v="1173"/>
    <s v="0990563564"/>
    <m/>
    <x v="1"/>
    <d v="2018-07-02T00:00:00"/>
    <s v="так"/>
    <s v="так"/>
    <n v="81.03"/>
    <d v="2016-11-01T00:00:00"/>
    <s v="ТОВ «Верітас Проперті Менеджмент»"/>
    <n v="5130.4799999999996"/>
    <n v="81.03"/>
    <d v="2017-11-01T00:00:00"/>
    <x v="0"/>
    <m/>
    <x v="0"/>
    <x v="0"/>
    <s v="Nissan; Qashqai; SV HA-- 5 MT; 1,6; 2008 р.в."/>
    <m/>
    <n v="125223.57"/>
    <d v="2013-02-15T00:00:00"/>
    <d v="2013-02-15T00:00:00"/>
    <x v="0"/>
    <x v="0"/>
    <x v="0"/>
    <s v="Донецька обл., Єнакієвський р-н, М. ЄНАКІЄВЕ, вул. Вільямса, буд. 38, кв. 10"/>
    <s v="Донецька обл., Єнакієвський р-н, М. ЄНАКІЄВЕ, вул. Вільямса, буд. 38, кв. 10"/>
    <d v="1979-10-19T00:00:00"/>
    <m/>
    <s v="ВС822306ЄНАКІЇВСЬКИМ МВ УМВС УКРАЇНИ У ДОНЕЦЬКІЙ ОБЛАСТІ"/>
    <m/>
    <m/>
    <m/>
    <s v="0990563564"/>
    <m/>
    <m/>
    <m/>
    <m/>
    <s v="29095000424266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91418976"/>
    <s v="717-п/05"/>
    <d v="2005-08-30T00:00:00"/>
    <d v="2009-08-29T00:00:00"/>
    <x v="0"/>
    <n v="23700"/>
    <n v="12.5"/>
    <m/>
    <s v="Автокредит"/>
    <s v="Купівля транспортного засобу"/>
    <x v="2"/>
    <s v="Інше"/>
    <s v="ні"/>
    <n v="32812.080000000002"/>
    <n v="32812.080000000002"/>
    <n v="0"/>
    <n v="0"/>
    <m/>
    <n v="1222.99"/>
    <x v="0"/>
    <s v="ні"/>
    <m/>
    <m/>
    <m/>
    <m/>
    <m/>
    <m/>
    <m/>
    <m/>
    <m/>
    <m/>
    <m/>
    <n v="0"/>
    <d v="2012-11-20T00:00:00"/>
    <n v="41233"/>
    <n v="2922"/>
    <s v="0503021624"/>
    <m/>
    <x v="2"/>
    <d v="2012-08-28T00:00:00"/>
    <s v="так"/>
    <s v="так"/>
    <n v="303.95999999999998"/>
    <d v="2016-11-01T00:00:00"/>
    <s v="ТОВ «Верітас Проперті Менеджмент»"/>
    <n v="31205.13"/>
    <n v="303.95999999999998"/>
    <d v="2017-11-01T00:00:00"/>
    <x v="0"/>
    <m/>
    <x v="0"/>
    <x v="1"/>
    <s v="ISUZU; NQR 71 P; ; 4570; 2005"/>
    <m/>
    <n v="0"/>
    <d v="2012-01-13T00:00:00"/>
    <d v="2012-01-20T00:00:00"/>
    <x v="0"/>
    <x v="0"/>
    <x v="0"/>
    <s v="Харківська обл., Харків, Дружби Народів, 227, кв.123"/>
    <s v="Харківська обл., Харків, Дружби Народів, 227, кв.123"/>
    <d v="1965-06-22T00:00:00"/>
    <m/>
    <s v="МК188382Київським МВ РВ ХМУ УМВС України в Харківській обл."/>
    <m/>
    <m/>
    <m/>
    <s v="0503021624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04400518"/>
    <s v="Э_086/01_07"/>
    <d v="2007-11-29T00:00:00"/>
    <d v="2009-11-20T00:00:00"/>
    <x v="1"/>
    <n v="15500"/>
    <n v="0"/>
    <m/>
    <s v="Автокредит"/>
    <s v="Купівля транспортного засобу"/>
    <x v="1"/>
    <s v="Зона АТО"/>
    <s v="ні"/>
    <n v="12333.77"/>
    <n v="12333.77"/>
    <n v="0"/>
    <n v="0"/>
    <m/>
    <n v="12333.77"/>
    <x v="0"/>
    <s v="так"/>
    <s v="так"/>
    <m/>
    <m/>
    <m/>
    <m/>
    <m/>
    <m/>
    <m/>
    <m/>
    <m/>
    <m/>
    <n v="0"/>
    <d v="2010-12-29T00:00:00"/>
    <n v="40541"/>
    <n v="3377"/>
    <n v="0"/>
    <m/>
    <x v="1"/>
    <d v="2012-11-19T00:00:00"/>
    <s v="так"/>
    <s v="так"/>
    <n v="120.23"/>
    <d v="2016-11-01T00:00:00"/>
    <s v="ТОВ «Верітас Проперті Менеджмент»"/>
    <n v="12333.77"/>
    <n v="120.23"/>
    <d v="2017-11-01T00:00:00"/>
    <x v="0"/>
    <m/>
    <x v="0"/>
    <x v="1"/>
    <s v="ГАЗ; 32213 СПГ; ; 2890; 2002"/>
    <m/>
    <n v="0"/>
    <d v="2011-07-19T00:00:00"/>
    <m/>
    <x v="0"/>
    <x v="0"/>
    <x v="0"/>
    <s v="Донецька обл., Куйбишевський, Донецьк, Кремлівський, 33, кв.57"/>
    <s v="Донецька обл., Куйбишевський, Донецьк, Кремлівський, 33, кв.57"/>
    <d v="1968-07-26T00:00:00"/>
    <m/>
    <s v="ВА250169Ворошиловським РВ УМВС України в місті Донецьку"/>
    <m/>
    <m/>
    <m/>
    <m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3096515365"/>
    <s v="014/0398/5/18509"/>
    <d v="2008-06-24T00:00:00"/>
    <d v="2015-06-23T00:00:00"/>
    <x v="0"/>
    <n v="23312.58"/>
    <n v="13"/>
    <m/>
    <s v="Автокредит"/>
    <s v="Купівля транспортного засобу"/>
    <x v="5"/>
    <s v="Інше"/>
    <s v="ні"/>
    <n v="199272.07"/>
    <n v="134819.82999999999"/>
    <n v="64452.24"/>
    <n v="0"/>
    <n v="164916.23000000001"/>
    <n v="7427.38"/>
    <x v="0"/>
    <s v="так"/>
    <s v="так"/>
    <m/>
    <m/>
    <m/>
    <m/>
    <m/>
    <m/>
    <m/>
    <m/>
    <m/>
    <m/>
    <n v="0"/>
    <d v="2014-03-17T00:00:00"/>
    <n v="41715"/>
    <n v="1324"/>
    <s v="0506418290"/>
    <m/>
    <x v="0"/>
    <d v="2018-06-22T00:00:00"/>
    <s v="так"/>
    <s v="так"/>
    <n v="96213.97"/>
    <d v="2016-11-01T00:00:00"/>
    <s v="ТОВ «Верітас Проперті Менеджмент»"/>
    <n v="172845.41"/>
    <n v="96213.97"/>
    <d v="2017-11-01T00:00:00"/>
    <x v="0"/>
    <m/>
    <x v="0"/>
    <x v="0"/>
    <s v="Opel; Astra H; Turbo 5 dr Classic 5 AT; 1,6; 2008 р.в."/>
    <m/>
    <n v="183735"/>
    <d v="2016-02-17T00:00:00"/>
    <d v="2015-10-29T00:00:00"/>
    <x v="0"/>
    <x v="0"/>
    <x v="0"/>
    <s v="м. Київ обл., МІСТО КИЇВ, вулиця Теремківська, будинок 12, кв. 54"/>
    <s v="МІСТО КИЇВ, вулиця Теремківська, будинок 12, кв. 54"/>
    <d v="1984-10-11T00:00:00"/>
    <m/>
    <s v="МЕ835878ГОЛОСІЇВСЬКИМ РУ ГУ МВС УКРАЇНИ В М. КИЄВІ"/>
    <m/>
    <m/>
    <m/>
    <s v="0506418290"/>
    <m/>
    <m/>
    <m/>
    <m/>
    <s v="29092000424021"/>
    <s v="ІПН: 2963322498; ФІО: Моховиков Д.С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76805250"/>
    <s v="043-в/53-08ф"/>
    <d v="2008-06-12T00:00:00"/>
    <d v="2015-06-11T00:00:00"/>
    <x v="0"/>
    <n v="18263.150000000001"/>
    <n v="12.5"/>
    <m/>
    <s v="Автокредит"/>
    <s v="Купівля транспортного засобу"/>
    <x v="6"/>
    <s v="Інше"/>
    <s v="ні"/>
    <n v="423440.74"/>
    <n v="271290.74"/>
    <n v="152150"/>
    <n v="0"/>
    <n v="368272.35"/>
    <n v="15782.72"/>
    <x v="0"/>
    <s v="так"/>
    <s v="так"/>
    <m/>
    <m/>
    <m/>
    <m/>
    <m/>
    <m/>
    <m/>
    <m/>
    <m/>
    <m/>
    <n v="0"/>
    <d v="2013-08-01T00:00:00"/>
    <n v="41487"/>
    <n v="1706"/>
    <s v="0677491011"/>
    <m/>
    <x v="3"/>
    <d v="2018-06-10T00:00:00"/>
    <s v="так"/>
    <s v="так"/>
    <n v="236299.97"/>
    <d v="2016-11-01T00:00:00"/>
    <s v="ТОВ «Верітас Проперті Менеджмент»"/>
    <n v="370004.72"/>
    <n v="236299.97"/>
    <d v="2017-11-01T00:00:00"/>
    <x v="0"/>
    <m/>
    <x v="0"/>
    <x v="0"/>
    <s v="MITSUBISHI; Grandis; ; 2378; 2008"/>
    <m/>
    <n v="193551.6"/>
    <d v="2016-04-07T00:00:00"/>
    <d v="2016-04-01T00:00:00"/>
    <x v="0"/>
    <x v="0"/>
    <x v="0"/>
    <s v="Хмельницька обл., Хмельницький, Хмельницький, Молодіжна , 5, кв.116"/>
    <s v="Хмельницька обл., Хмельницький, Хмельницький, Молодіжна , 5, кв.116"/>
    <d v="1976-01-10T00:00:00"/>
    <m/>
    <s v="НА956343Теофіпольським РВ УМВС України в Хмельницькій області"/>
    <m/>
    <m/>
    <m/>
    <s v="0677491011"/>
    <m/>
    <m/>
    <m/>
    <m/>
    <s v="29093000175926"/>
    <s v="ІПН: 2780901587; ФІО: Музика Олена Анатолії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24708178"/>
    <s v="014/0399/5/18243"/>
    <d v="2008-06-20T00:00:00"/>
    <d v="2015-06-19T00:00:00"/>
    <x v="0"/>
    <n v="20208"/>
    <n v="13"/>
    <m/>
    <s v="Автокредит"/>
    <s v="Купівля транспортного засобу"/>
    <x v="3"/>
    <s v="Зона АТО"/>
    <s v="ні"/>
    <n v="82209.81"/>
    <n v="57110.38"/>
    <n v="25099.43"/>
    <n v="0"/>
    <n v="54.37"/>
    <n v="3064.17"/>
    <x v="0"/>
    <s v="так"/>
    <m/>
    <m/>
    <m/>
    <m/>
    <m/>
    <m/>
    <m/>
    <m/>
    <m/>
    <m/>
    <m/>
    <n v="0"/>
    <d v="2014-06-16T00:00:00"/>
    <n v="41806"/>
    <n v="1233"/>
    <s v="0504100757"/>
    <m/>
    <x v="2"/>
    <d v="2018-06-18T00:00:00"/>
    <s v="так"/>
    <s v="так"/>
    <n v="1120.9000000000001"/>
    <d v="2016-11-01T00:00:00"/>
    <s v="ТОВ «Верітас Проперті Менеджмент»"/>
    <n v="71123.02"/>
    <n v="1120.9000000000001"/>
    <d v="2017-11-01T00:00:00"/>
    <x v="0"/>
    <m/>
    <x v="0"/>
    <x v="0"/>
    <s v="Kia; Ceed; Crdi SW (ED); 2; 2012 р.в."/>
    <m/>
    <n v="90307"/>
    <d v="2013-12-03T00:00:00"/>
    <d v="2013-12-03T00:00:00"/>
    <x v="0"/>
    <x v="0"/>
    <x v="0"/>
    <s v="Луганська обл., ЛУГАНСЬК, Мопра, 87"/>
    <s v="Луганська обл., ЛУГАНСЬК, Мопра, 87"/>
    <d v="1977-05-03T00:00:00"/>
    <m/>
    <s v="ЕК678519Ленінським РВУМВС України в Луганській обл."/>
    <m/>
    <m/>
    <m/>
    <s v="0504100757"/>
    <m/>
    <m/>
    <m/>
    <m/>
    <s v="2909500042556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66713379"/>
    <s v="014/0399/5/21739"/>
    <d v="2008-08-20T00:00:00"/>
    <d v="2015-08-19T00:00:00"/>
    <x v="1"/>
    <n v="44710"/>
    <n v="21"/>
    <m/>
    <s v="Автокредит"/>
    <s v="Купівля транспортного засобу"/>
    <x v="3"/>
    <s v="Зона АТО"/>
    <s v="ні"/>
    <n v="46378.04"/>
    <n v="21835.86"/>
    <n v="24542.18"/>
    <n v="0"/>
    <n v="1607.77"/>
    <n v="46378.04"/>
    <x v="0"/>
    <s v="так"/>
    <m/>
    <m/>
    <m/>
    <m/>
    <m/>
    <m/>
    <m/>
    <m/>
    <m/>
    <m/>
    <m/>
    <n v="0"/>
    <d v="2008-09-20T00:00:00"/>
    <n v="39711"/>
    <n v="2056"/>
    <s v="0958683999"/>
    <m/>
    <x v="2"/>
    <d v="2018-08-18T00:00:00"/>
    <s v="так"/>
    <s v="так"/>
    <n v="520.96"/>
    <d v="2016-11-01T00:00:00"/>
    <s v="ТОВ «Верітас Проперті Менеджмент»"/>
    <n v="41792.5"/>
    <n v="520.96"/>
    <d v="2017-11-01T00:00:00"/>
    <x v="0"/>
    <m/>
    <x v="0"/>
    <x v="0"/>
    <s v="Daewoo; Lanos ; TF 69YP22 5 MT (KLAT); 1,5; 2012 р.в."/>
    <m/>
    <n v="53570.58"/>
    <d v="2013-10-28T00:00:00"/>
    <d v="2013-10-28T00:00:00"/>
    <x v="0"/>
    <x v="0"/>
    <x v="0"/>
    <s v="Луганська обл., ЛУГАНСЬК, Оборонна, 3, кв.22"/>
    <s v="Луганська обл., ЛУГАНСЬК, Оборонна, 3, кв.22"/>
    <d v="1978-06-27T00:00:00"/>
    <m/>
    <s v="ЕН559291ЛЕНІНСЬКИМ РВ ЛУГАНСЬКОГО МУ УМВС УКРАЇНИ В ЛУГАНС"/>
    <m/>
    <m/>
    <m/>
    <s v="0958683999"/>
    <m/>
    <m/>
    <m/>
    <m/>
    <s v="29093000424730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18903983"/>
    <s v="014/2636/5/20633"/>
    <d v="2008-07-25T00:00:00"/>
    <d v="2015-07-24T00:00:00"/>
    <x v="0"/>
    <n v="16850"/>
    <n v="0"/>
    <m/>
    <s v="Автокредит"/>
    <s v="Купівля транспортного засобу"/>
    <x v="4"/>
    <s v="Інше"/>
    <s v="ні"/>
    <n v="620810.63"/>
    <n v="419263.15"/>
    <n v="201547.48"/>
    <n v="0"/>
    <n v="652092.44999999995"/>
    <n v="23139.200000000001"/>
    <x v="0"/>
    <s v="так"/>
    <s v="так"/>
    <m/>
    <m/>
    <m/>
    <m/>
    <m/>
    <m/>
    <m/>
    <m/>
    <m/>
    <m/>
    <n v="0"/>
    <d v="2008-08-25T00:00:00"/>
    <n v="39685"/>
    <n v="3182"/>
    <s v="0663973610"/>
    <m/>
    <x v="3"/>
    <d v="2018-07-23T00:00:00"/>
    <s v="так"/>
    <s v="так"/>
    <n v="6007.5"/>
    <d v="2016-11-01T00:00:00"/>
    <s v="ТОВ «Верітас Проперті Менеджмент»"/>
    <n v="590406.81999999995"/>
    <n v="6007.5"/>
    <d v="2017-11-01T00:00:00"/>
    <x v="0"/>
    <m/>
    <x v="0"/>
    <x v="0"/>
    <s v="Dacia; Logan; Base 5 MT; 1,4; 2008 р.в."/>
    <m/>
    <n v="71647.88"/>
    <d v="2013-10-28T00:00:00"/>
    <d v="2013-10-28T00:00:00"/>
    <x v="0"/>
    <x v="0"/>
    <x v="0"/>
    <s v="Дніпропетровська обл., М. ДНІПРОПЕТРОВСЬК, Героїв Сталінграду, 31, кв.160"/>
    <s v="Дніпропетровська обл., М. ДНІПРОПЕТРОВСЬК, Героїв Сталінграду, 31, кв.160"/>
    <d v="1979-12-01T00:00:00"/>
    <m/>
    <s v="АН678470БАБУШКІНСЬКИМ РВ ДМУ УМВС УКРАЇНИ В ДНІПРОПЕТРОВСЬ"/>
    <m/>
    <m/>
    <m/>
    <s v="0663973610"/>
    <m/>
    <m/>
    <m/>
    <m/>
    <s v="29095000424534"/>
    <s v="ІПН: 2908709335; ФІО: Непорада Максим Юрій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85321775"/>
    <s v="014/1969/5/17235"/>
    <d v="2013-08-13T00:00:00"/>
    <d v="2015-06-08T00:00:00"/>
    <x v="0"/>
    <n v="22655.05"/>
    <n v="13"/>
    <m/>
    <s v="Автокредит"/>
    <s v="Купівля транспортного засобу"/>
    <x v="4"/>
    <s v="Інше"/>
    <s v="ні"/>
    <n v="522911.79"/>
    <n v="522911.79"/>
    <n v="0"/>
    <n v="0"/>
    <m/>
    <n v="19490.259999999998"/>
    <x v="0"/>
    <s v="ні"/>
    <m/>
    <m/>
    <m/>
    <m/>
    <m/>
    <m/>
    <n v="81497.25"/>
    <m/>
    <m/>
    <m/>
    <m/>
    <n v="81497.25"/>
    <d v="2016-11-15T00:00:00"/>
    <n v="42689"/>
    <n v="1539"/>
    <s v="0506198967"/>
    <m/>
    <x v="3"/>
    <d v="2018-06-07T00:00:00"/>
    <s v="так"/>
    <s v="так"/>
    <n v="7827.66"/>
    <d v="2016-11-01T00:00:00"/>
    <s v="ТОВ «Верітас Проперті Менеджмент»"/>
    <n v="578053.52"/>
    <n v="7827.66"/>
    <d v="2017-11-01T00:00:00"/>
    <x v="0"/>
    <m/>
    <x v="0"/>
    <x v="0"/>
    <s v="MITSUBISHI Pajero;  универсал; 2008 г"/>
    <m/>
    <n v="105531"/>
    <d v="2015-12-16T00:00:00"/>
    <d v="2015-12-04T00:00:00"/>
    <x v="0"/>
    <x v="0"/>
    <x v="0"/>
    <s v="Дніпропетровська обл., М.ДНІПРОПЕТРОВСЬК, пр-к Шевченка, буд.14, кв.5"/>
    <s v="Дніпропетровська обл., М.ДНІПРОПЕТРОВСЬК, пр-к Шевченка, буд.14, кв.5"/>
    <d v="1973-07-09T00:00:00"/>
    <m/>
    <s v="АЕ574945ІНДУСТРІАЛЬНИМ РВ ДМУ УМВС УКРАЇНИ В ДНІПРОПЕТРОВС"/>
    <m/>
    <m/>
    <m/>
    <s v="0506198967"/>
    <m/>
    <m/>
    <m/>
    <m/>
    <s v="2909700042362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27917691"/>
    <s v="014/5150/5/22037"/>
    <d v="2008-08-26T00:00:00"/>
    <d v="2015-08-25T00:00:00"/>
    <x v="0"/>
    <n v="19695"/>
    <n v="13"/>
    <m/>
    <s v="Автокредит"/>
    <s v="Купівля транспортного засобу"/>
    <x v="4"/>
    <s v="Інше"/>
    <s v="ні"/>
    <n v="132162.38"/>
    <n v="91806.95"/>
    <n v="40355.43"/>
    <n v="0"/>
    <n v="103802.84"/>
    <n v="4926.03"/>
    <x v="0"/>
    <s v="так"/>
    <s v="ні"/>
    <m/>
    <m/>
    <m/>
    <m/>
    <m/>
    <m/>
    <m/>
    <m/>
    <m/>
    <m/>
    <n v="0"/>
    <d v="2014-06-18T00:00:00"/>
    <n v="41808"/>
    <n v="1233"/>
    <s v="0504948949"/>
    <m/>
    <x v="3"/>
    <d v="2018-08-24T00:00:00"/>
    <s v="так"/>
    <s v="так"/>
    <n v="56016.21"/>
    <d v="2016-11-01T00:00:00"/>
    <s v="ТОВ «Верітас Проперті Менеджмент»"/>
    <n v="114339.52"/>
    <n v="56016.21"/>
    <d v="2017-11-01T00:00:00"/>
    <x v="0"/>
    <m/>
    <x v="0"/>
    <x v="0"/>
    <s v="KIA CERATO, 2008 року випуску"/>
    <m/>
    <n v="165882"/>
    <d v="2015-09-08T00:00:00"/>
    <d v="2013-05-15T00:00:00"/>
    <x v="0"/>
    <x v="0"/>
    <x v="0"/>
    <s v="Херсонська обл., М. ХЕРСОН, вул. Карбишева, буд. 36, кв. 151"/>
    <s v="Херсонська обл., М. ХЕРСОН, вул. Карбишева, буд. 36, кв. 151"/>
    <d v="1977-06-04T00:00:00"/>
    <m/>
    <s v="СН912984МОСКОВСЬКИМ РУГУ УКРАЇНИ В М. КИЄВІ"/>
    <m/>
    <m/>
    <m/>
    <s v="0504948949"/>
    <m/>
    <m/>
    <m/>
    <m/>
    <s v="29099000424756"/>
    <s v="ІПН: 2827917691; ФІО: Нiкiтченко О.Г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54814714"/>
    <s v="014/4933/5/15128"/>
    <d v="2008-05-12T00:00:00"/>
    <d v="2015-05-11T00:00:00"/>
    <x v="0"/>
    <n v="17890"/>
    <n v="11.5"/>
    <m/>
    <s v="Автокредит"/>
    <s v="Купівля транспортного засобу"/>
    <x v="4"/>
    <s v="Інше"/>
    <s v="ні"/>
    <n v="15869.58"/>
    <n v="15775.14"/>
    <n v="94.44"/>
    <n v="0"/>
    <n v="27450.89"/>
    <n v="591.5"/>
    <x v="0"/>
    <s v="так"/>
    <m/>
    <m/>
    <m/>
    <m/>
    <n v="5090.59"/>
    <m/>
    <m/>
    <m/>
    <m/>
    <m/>
    <n v="10649.86"/>
    <n v="15740.45"/>
    <d v="2017-10-13T00:00:00"/>
    <n v="43021"/>
    <n v="960"/>
    <s v="0675145554"/>
    <m/>
    <x v="2"/>
    <d v="2018-05-10T00:00:00"/>
    <s v="так"/>
    <s v="так"/>
    <n v="11457.96"/>
    <d v="2016-11-01T00:00:00"/>
    <s v="ТОВ «Верітас Проперті Менеджмент»"/>
    <n v="22833.759999999998"/>
    <n v="11457.96"/>
    <d v="2017-11-01T00:00:00"/>
    <x v="0"/>
    <m/>
    <x v="0"/>
    <x v="0"/>
    <s v="Kia; Ceed; CVVT SW (ED); 1,4; 2008 р.в."/>
    <m/>
    <n v="90307"/>
    <d v="2013-10-28T00:00:00"/>
    <d v="2013-10-28T00:00:00"/>
    <x v="0"/>
    <x v="0"/>
    <x v="0"/>
    <s v="Миколаївська обл., м.Миколаїв, вул. Новозаводська, буд. 2, кв. 24"/>
    <s v="Миколаївська обл., м.Миколаїв, вул. Новозаводська, буд. 2, кв. 24"/>
    <d v="1975-06-04T00:00:00"/>
    <m/>
    <s v="ЕО559711Ленінським РВ ММУ УМВС Укр. в Мик.обл."/>
    <m/>
    <m/>
    <m/>
    <s v="0675145554"/>
    <m/>
    <m/>
    <m/>
    <m/>
    <s v="2909500042328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61004939"/>
    <s v="014/7741/5/15662"/>
    <d v="2008-05-20T00:00:00"/>
    <m/>
    <x v="0"/>
    <n v="65072.5"/>
    <n v="0"/>
    <m/>
    <s v="Автокредит"/>
    <s v="Купівля транспортного засобу"/>
    <x v="4"/>
    <s v="Інше"/>
    <s v="ні"/>
    <n v="1745855.48"/>
    <n v="1254553.81"/>
    <n v="491301.67"/>
    <n v="0"/>
    <m/>
    <n v="65072.5"/>
    <x v="1"/>
    <s v="ні"/>
    <m/>
    <m/>
    <m/>
    <m/>
    <m/>
    <m/>
    <m/>
    <m/>
    <m/>
    <m/>
    <m/>
    <n v="0"/>
    <m/>
    <m/>
    <n v="1345"/>
    <s v="0982395948"/>
    <m/>
    <x v="1"/>
    <m/>
    <s v="так"/>
    <s v="так"/>
    <n v="16172.96"/>
    <d v="2016-11-01T00:00:00"/>
    <s v="ТОВ «Верітас Проперті Менеджмент»"/>
    <n v="1660353.34"/>
    <n v="16172.96"/>
    <d v="2017-11-01T00:00:00"/>
    <x v="0"/>
    <m/>
    <x v="0"/>
    <x v="0"/>
    <m/>
    <m/>
    <m/>
    <m/>
    <m/>
    <x v="0"/>
    <x v="0"/>
    <x v="0"/>
    <s v="Дніпропетровська обл., М. ПІДГОРОДНЕ, вул. Фадєєва, буд. 33"/>
    <s v="Дніпропетровська обл., М. ПІДГОРОДНЕ, вул. Фадєєва, буд. 33"/>
    <d v="1972-11-08T00:00:00"/>
    <m/>
    <s v="АЕ927642ДНІПРОПЕТРОВСЬКИМ РВ УМВС УКРАЇНИ В ДНІПРОПЕТРОВСЬ"/>
    <m/>
    <m/>
    <m/>
    <s v="0982395948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50910797"/>
    <s v="014/4933/5/08212"/>
    <d v="2007-12-20T00:00:00"/>
    <d v="2014-12-19T00:00:00"/>
    <x v="0"/>
    <n v="12680"/>
    <n v="12.5"/>
    <m/>
    <s v="Автокредит"/>
    <s v="Купівля транспортного засобу"/>
    <x v="4"/>
    <s v="Інше"/>
    <s v="ні"/>
    <n v="58192.95"/>
    <n v="58192.95"/>
    <n v="0"/>
    <n v="0"/>
    <n v="38481.47"/>
    <n v="2169"/>
    <x v="0"/>
    <s v="так"/>
    <m/>
    <m/>
    <m/>
    <m/>
    <m/>
    <m/>
    <n v="38075.57"/>
    <m/>
    <m/>
    <m/>
    <m/>
    <n v="38075.57"/>
    <d v="2016-12-06T00:00:00"/>
    <n v="42710"/>
    <n v="1477"/>
    <s v="0507379770"/>
    <m/>
    <x v="3"/>
    <d v="2017-12-18T00:00:00"/>
    <s v="так"/>
    <s v="так"/>
    <n v="61644.21"/>
    <d v="2016-11-01T00:00:00"/>
    <s v="ТОВ «Верітас Проперті Менеджмент»"/>
    <n v="92526.63"/>
    <n v="61644.21"/>
    <d v="2017-11-01T00:00:00"/>
    <x v="0"/>
    <m/>
    <x v="0"/>
    <x v="0"/>
    <s v="Daewoo; Lanos ; TF 69YP22 5 MT (KLAT); 1,5; 2007 р.в."/>
    <m/>
    <n v="46737.15"/>
    <d v="2013-10-28T00:00:00"/>
    <d v="2013-10-28T00:00:00"/>
    <x v="0"/>
    <x v="0"/>
    <x v="0"/>
    <s v="Миколаївська обл., м. Миколаїв, вул. Космонавтів, буд.142-А, кв. 21"/>
    <s v="Миколаївська обл., м. Миколаїв, вул. Космонавтів, буд.142-А, кв. 21"/>
    <d v="1983-07-13T00:00:00"/>
    <m/>
    <s v="ЕО784227Ленінським РВ ММУ УМВС Укр. в Мик.обл."/>
    <m/>
    <m/>
    <m/>
    <s v="0507379770"/>
    <m/>
    <m/>
    <m/>
    <m/>
    <s v="2909600042165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28023735"/>
    <s v="014/0399/5/24602"/>
    <d v="2008-10-13T00:00:00"/>
    <d v="2015-10-12T00:00:00"/>
    <x v="0"/>
    <n v="32880"/>
    <n v="12.99"/>
    <m/>
    <s v="Автокредит"/>
    <s v="Купівля транспортного засобу"/>
    <x v="3"/>
    <s v="Зона АТО"/>
    <s v="ні"/>
    <n v="258302.37"/>
    <n v="178053.52"/>
    <n v="80248.850000000006"/>
    <n v="0"/>
    <n v="521.26"/>
    <n v="9627.59"/>
    <x v="0"/>
    <s v="так"/>
    <m/>
    <m/>
    <m/>
    <m/>
    <m/>
    <m/>
    <m/>
    <m/>
    <m/>
    <m/>
    <m/>
    <n v="0"/>
    <d v="2014-06-06T00:00:00"/>
    <n v="41796"/>
    <n v="1415"/>
    <s v="504784843"/>
    <m/>
    <x v="3"/>
    <d v="2018-10-11T00:00:00"/>
    <s v="так"/>
    <s v="так"/>
    <n v="3528.15"/>
    <d v="2016-11-01T00:00:00"/>
    <s v="ТОВ «Верітас Проперті Менеджмент»"/>
    <n v="223655.83"/>
    <n v="3528.15"/>
    <d v="2017-11-01T00:00:00"/>
    <x v="0"/>
    <m/>
    <x v="0"/>
    <x v="0"/>
    <s v="Mazda; CX-7; Стандартна; 2,3; 2008 р.в."/>
    <m/>
    <n v="316043.23"/>
    <d v="2014-11-24T00:00:00"/>
    <d v="2014-05-19T00:00:00"/>
    <x v="0"/>
    <x v="0"/>
    <x v="0"/>
    <s v="Луганська обл., Перевальський р-н, м.Зоринськ, кв. 40 лєт Побєди, буд. 11, кв. 42"/>
    <s v="Луганська обл., Перевальський р-н, м.Зоринськ, кв. 40 лєт Побєди, буд. 11, кв. 42"/>
    <d v="1982-11-26T00:00:00"/>
    <m/>
    <s v="ЕМ357154ПЕРЕВАЛЬСЬКИМ РВ УМВС УКРАЇНИ В ЛУГАНСЬКІЙ ОБЛАСТІ"/>
    <m/>
    <m/>
    <m/>
    <s v="504784843"/>
    <m/>
    <m/>
    <m/>
    <m/>
    <s v="2909800042529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04703313"/>
    <s v="138-в/41"/>
    <d v="2007-07-30T00:00:00"/>
    <d v="2013-07-29T00:00:00"/>
    <x v="0"/>
    <n v="15018"/>
    <n v="13"/>
    <m/>
    <s v="Автокредит"/>
    <s v="Купівля транспортного засобу"/>
    <x v="4"/>
    <s v="Інше"/>
    <s v="ні"/>
    <n v="487516.38"/>
    <n v="321729.73"/>
    <n v="155778.41"/>
    <n v="10008.24"/>
    <m/>
    <n v="17797.95"/>
    <x v="0"/>
    <s v="так"/>
    <m/>
    <m/>
    <m/>
    <m/>
    <m/>
    <m/>
    <m/>
    <m/>
    <m/>
    <m/>
    <m/>
    <n v="0"/>
    <d v="2012-11-19T00:00:00"/>
    <n v="41232"/>
    <n v="3256"/>
    <s v="0953854824"/>
    <m/>
    <x v="3"/>
    <d v="2016-07-28T00:00:00"/>
    <s v="так"/>
    <s v="так"/>
    <n v="59138.96"/>
    <d v="2016-11-01T00:00:00"/>
    <s v="ТОВ «Верітас Проперті Менеджмент»"/>
    <n v="464130.73"/>
    <n v="59138.96"/>
    <d v="2017-11-01T00:00:00"/>
    <x v="0"/>
    <m/>
    <x v="0"/>
    <x v="0"/>
    <s v="DAEWOO; LANOS TF 69Y; ; 1498; 2007"/>
    <m/>
    <n v="40261"/>
    <d v="2009-07-29T00:00:00"/>
    <d v="2007-07-30T00:00:00"/>
    <x v="0"/>
    <x v="0"/>
    <x v="0"/>
    <s v="Херсонська обл., Херсон, Дорофєєва , 40, кв.171"/>
    <s v="Херсонська обл., Херсон, Дорофєєва, 20а, кв.98"/>
    <d v="1982-04-07T00:00:00"/>
    <m/>
    <s v="МО512756Комсомольським РВ УМВС України в Херсонській обл."/>
    <m/>
    <m/>
    <m/>
    <s v="0953854824"/>
    <m/>
    <m/>
    <m/>
    <m/>
    <s v="2909700006677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54813902"/>
    <s v="014/0399/5/13990"/>
    <d v="2008-04-21T00:00:00"/>
    <d v="2015-04-20T00:00:00"/>
    <x v="0"/>
    <n v="24344"/>
    <n v="10.8"/>
    <m/>
    <s v="Автокредит"/>
    <s v="Купівля транспортного засобу"/>
    <x v="3"/>
    <s v="Зона АТО"/>
    <s v="ні"/>
    <n v="145002.92000000001"/>
    <n v="106217.82"/>
    <n v="38785.1"/>
    <n v="0"/>
    <m/>
    <n v="5404.63"/>
    <x v="0"/>
    <s v="так"/>
    <s v="так"/>
    <m/>
    <m/>
    <m/>
    <m/>
    <m/>
    <m/>
    <m/>
    <m/>
    <m/>
    <m/>
    <n v="0"/>
    <d v="2014-07-15T00:00:00"/>
    <n v="41835"/>
    <n v="1204"/>
    <s v="0506852602"/>
    <m/>
    <x v="2"/>
    <d v="2018-04-19T00:00:00"/>
    <s v="так"/>
    <s v="так"/>
    <n v="1973.75"/>
    <d v="2016-11-01T00:00:00"/>
    <s v="ТОВ «Верітас Проперті Менеджмент»"/>
    <n v="126992.88"/>
    <n v="1973.75"/>
    <d v="2017-11-01T00:00:00"/>
    <x v="0"/>
    <m/>
    <x v="0"/>
    <x v="0"/>
    <s v="Kia; Megantis ; CRDi Mid 4 AT; 2; 2008 р.в."/>
    <m/>
    <n v="136458.5"/>
    <d v="2014-05-13T00:00:00"/>
    <d v="2013-02-28T00:00:00"/>
    <x v="0"/>
    <x v="0"/>
    <x v="0"/>
    <s v="Луганська обл., м. Луганськ, кв. Мірний, 13А, кв.23"/>
    <s v="Луганська обл., м. Луганськ, кв. Мірний, 13А, кв.23"/>
    <d v="1978-02-28T00:00:00"/>
    <m/>
    <s v="ЕН362412Стахановським МВ УМВС України в Луганській області"/>
    <m/>
    <m/>
    <m/>
    <s v="0506852602"/>
    <m/>
    <m/>
    <m/>
    <m/>
    <s v="29095000299996"/>
    <s v="ІПН: 2854813902; ФІО: Орєхова О.О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47412544"/>
    <s v="014/1969/73/05904"/>
    <d v="2007-10-24T00:00:00"/>
    <d v="2014-10-23T00:00:00"/>
    <x v="0"/>
    <n v="7592"/>
    <n v="10.99"/>
    <m/>
    <s v="Автокредит"/>
    <s v="Купівля транспортного засобу"/>
    <x v="4"/>
    <s v="Інше"/>
    <s v="ні"/>
    <n v="40354.35"/>
    <n v="40354.35"/>
    <n v="0"/>
    <n v="0"/>
    <n v="25460.639999999999"/>
    <n v="1504.11"/>
    <x v="0"/>
    <s v="так"/>
    <m/>
    <m/>
    <m/>
    <m/>
    <m/>
    <m/>
    <m/>
    <m/>
    <m/>
    <m/>
    <m/>
    <n v="0"/>
    <d v="2015-12-21T00:00:00"/>
    <n v="42359"/>
    <n v="1597"/>
    <s v="0664644557"/>
    <m/>
    <x v="2"/>
    <d v="2017-10-22T00:00:00"/>
    <s v="так"/>
    <s v="так"/>
    <n v="21049.97"/>
    <d v="2016-11-01T00:00:00"/>
    <s v="ТОВ «Верітас Проперті Менеджмент»"/>
    <n v="38378.03"/>
    <n v="21049.97"/>
    <d v="2017-11-01T00:00:00"/>
    <x v="0"/>
    <m/>
    <x v="0"/>
    <x v="0"/>
    <s v="Daewoo; Lanos ; Sens 1.4i (KLAT); 1,4; 2007 р.в."/>
    <m/>
    <n v="44936.33"/>
    <d v="2013-10-28T00:00:00"/>
    <d v="2013-10-28T00:00:00"/>
    <x v="0"/>
    <x v="0"/>
    <x v="0"/>
    <s v="Дніпропетровська обл., м. Дніпропетровськ, вул. Робоча, буд. 65, відсутнікв. 82"/>
    <s v="Дніпропетровська обл., м. Дніпропетровськ, вул. Робоча, буд. 65, відсутнікв. 82"/>
    <d v="1977-12-16T00:00:00"/>
    <m/>
    <s v="АЕ137221Красногвардійським РВУМВСУ в  Дніпропетровській об"/>
    <m/>
    <m/>
    <m/>
    <s v="0664644557"/>
    <m/>
    <m/>
    <m/>
    <m/>
    <s v="29095000421117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34801128"/>
    <s v="014/5653/5/12099"/>
    <d v="2008-03-28T00:00:00"/>
    <d v="2015-03-27T00:00:00"/>
    <x v="1"/>
    <n v="213967"/>
    <n v="15"/>
    <m/>
    <s v="Автокредит"/>
    <s v="Купівля транспортного засобу"/>
    <x v="3"/>
    <s v="Зона АТО"/>
    <s v="ні"/>
    <n v="33612.58"/>
    <n v="22480.25"/>
    <n v="11132.33"/>
    <n v="0"/>
    <n v="100.17"/>
    <n v="33612.58"/>
    <x v="0"/>
    <s v="так"/>
    <m/>
    <m/>
    <m/>
    <m/>
    <m/>
    <m/>
    <m/>
    <m/>
    <m/>
    <m/>
    <m/>
    <n v="0"/>
    <d v="2014-07-15T00:00:00"/>
    <n v="41835"/>
    <n v="1204"/>
    <s v="0990398868"/>
    <m/>
    <x v="2"/>
    <d v="2018-03-26T00:00:00"/>
    <s v="так"/>
    <s v="так"/>
    <n v="468.87"/>
    <d v="2016-11-01T00:00:00"/>
    <s v="ТОВ «Верітас Проперті Менеджмент»"/>
    <n v="30240.54"/>
    <n v="468.87"/>
    <d v="2017-11-01T00:00:00"/>
    <x v="0"/>
    <m/>
    <x v="0"/>
    <x v="0"/>
    <s v="Toyota; Camry; Comfort 5 AT; 2,4; 2008 р.в."/>
    <m/>
    <n v="165048.13"/>
    <d v="2013-06-15T00:00:00"/>
    <d v="2013-06-15T00:00:00"/>
    <x v="0"/>
    <x v="0"/>
    <x v="0"/>
    <s v="Луганська обл., Свердловський р-н, М.ЧЕРВОНОПАРТИЗАНСЬК, Піонерська, 8, кв.2"/>
    <s v="Луганська обл., Свердловський р-н, М.ЧЕРВОНОПАРТИЗАНСЬК, Піонерська, 8, кв.2"/>
    <d v="1974-11-16T00:00:00"/>
    <m/>
    <s v="ЕК506816ЧЕРВОНОПАРТИЗАНСЬКИМ МВМ М.СВЕРДЛОВСЬКА ЛУГАНСЬКОЇ"/>
    <m/>
    <m/>
    <m/>
    <s v="0990398868"/>
    <m/>
    <m/>
    <m/>
    <m/>
    <s v="2909200042256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94506315"/>
    <s v="1106-Г/07"/>
    <d v="2007-11-05T00:00:00"/>
    <d v="2012-11-04T00:00:00"/>
    <x v="1"/>
    <n v="55000"/>
    <n v="0"/>
    <m/>
    <s v="Автокредит"/>
    <s v="Купівля транспортного засобу"/>
    <x v="1"/>
    <s v="Зона АТО"/>
    <s v="ні"/>
    <n v="44633.68"/>
    <n v="44633.68"/>
    <n v="0"/>
    <n v="0"/>
    <n v="1144.8699999999999"/>
    <n v="44633.68"/>
    <x v="0"/>
    <s v="ні"/>
    <m/>
    <m/>
    <m/>
    <m/>
    <m/>
    <m/>
    <m/>
    <m/>
    <m/>
    <m/>
    <m/>
    <n v="0"/>
    <d v="2010-12-29T00:00:00"/>
    <n v="40541"/>
    <n v="3137"/>
    <s v="0958724675"/>
    <m/>
    <x v="1"/>
    <d v="2015-11-04T00:00:00"/>
    <s v="так"/>
    <s v="так"/>
    <n v="435.09"/>
    <d v="2016-11-01T00:00:00"/>
    <s v="ТОВ «Верітас Проперті Менеджмент»"/>
    <n v="44633.68"/>
    <n v="435.09"/>
    <d v="2017-11-01T00:00:00"/>
    <x v="0"/>
    <m/>
    <x v="0"/>
    <x v="0"/>
    <s v="ВАЗ; 21703; ; 1596; 2007"/>
    <m/>
    <n v="0"/>
    <d v="2011-12-02T00:00:00"/>
    <d v="2011-12-02T00:00:00"/>
    <x v="0"/>
    <x v="0"/>
    <x v="0"/>
    <s v="Донецька обл., Ворошиловський, Донецьк, Набережна, 135, кв.10"/>
    <s v="Донецька обл., Ворошиловський, Донецьк, Набережна, 135, кв.10"/>
    <d v="1965-07-23T00:00:00"/>
    <m/>
    <s v="ВЕ231829Ворошиловським РВ УМВС України в місті Донецьку"/>
    <m/>
    <m/>
    <m/>
    <s v="0958724675"/>
    <m/>
    <m/>
    <m/>
    <m/>
    <s v="2909700009197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68002917"/>
    <s v="009-г/00-07ф"/>
    <d v="2007-01-17T00:00:00"/>
    <d v="2013-01-16T00:00:00"/>
    <x v="1"/>
    <n v="82840"/>
    <n v="0"/>
    <m/>
    <s v="Автокредит"/>
    <s v="Купівля транспортного засобу"/>
    <x v="6"/>
    <s v="Інше"/>
    <s v="ні"/>
    <n v="83172.7"/>
    <n v="83172.7"/>
    <n v="0"/>
    <n v="0"/>
    <n v="1966.79"/>
    <n v="83172.7"/>
    <x v="0"/>
    <s v="так"/>
    <s v="так"/>
    <m/>
    <m/>
    <m/>
    <m/>
    <m/>
    <m/>
    <m/>
    <m/>
    <m/>
    <m/>
    <n v="0"/>
    <d v="2010-12-28T00:00:00"/>
    <n v="40540"/>
    <n v="3714"/>
    <s v="0682068860"/>
    <m/>
    <x v="3"/>
    <d v="2016-01-16T00:00:00"/>
    <s v="так"/>
    <s v="так"/>
    <n v="810.78"/>
    <d v="2016-11-01T00:00:00"/>
    <s v="ТОВ «Верітас Проперті Менеджмент»"/>
    <n v="83172.7"/>
    <n v="810.78"/>
    <d v="2017-11-01T00:00:00"/>
    <x v="0"/>
    <m/>
    <x v="0"/>
    <x v="0"/>
    <s v="CHEVROLET; Lacetti NF; ; 1.8; 2006"/>
    <m/>
    <n v="0"/>
    <d v="2011-12-21T00:00:00"/>
    <d v="2011-03-15T00:00:00"/>
    <x v="0"/>
    <x v="0"/>
    <x v="0"/>
    <s v="Хмельницька обл., Старокостянтинів, Орджонікідзе , 40"/>
    <s v="Хмельницька обл., Старокостянтинів, Орджонікідзе , 40"/>
    <d v="1983-12-31T00:00:00"/>
    <m/>
    <s v="НА806125Старокостянтинівським  РВ УМВС України в Хмельницькій обл."/>
    <m/>
    <m/>
    <m/>
    <s v="0682068860"/>
    <m/>
    <m/>
    <m/>
    <m/>
    <s v="29091000079820"/>
    <s v=" ІПН: 2989304164; ФІО: Яковчук Тетяна Антоні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69313768"/>
    <s v="014/10614/5/19128"/>
    <d v="2008-07-02T00:00:00"/>
    <d v="2015-07-01T00:00:00"/>
    <x v="1"/>
    <n v="118800"/>
    <n v="15"/>
    <m/>
    <s v="Автокредит"/>
    <s v="Купівля транспортного засобу"/>
    <x v="4"/>
    <s v="Інше"/>
    <s v="ні"/>
    <n v="91838.38"/>
    <n v="82811.98"/>
    <n v="9026.4"/>
    <n v="0"/>
    <m/>
    <n v="91838.37999999999"/>
    <x v="0"/>
    <s v="ні"/>
    <m/>
    <m/>
    <m/>
    <m/>
    <m/>
    <m/>
    <m/>
    <m/>
    <m/>
    <m/>
    <m/>
    <n v="0"/>
    <d v="2015-11-30T00:00:00"/>
    <n v="42338"/>
    <n v="671"/>
    <s v="0977846338"/>
    <m/>
    <x v="4"/>
    <d v="2018-06-30T00:00:00"/>
    <s v="так"/>
    <s v="так"/>
    <n v="68886.490000000005"/>
    <d v="2016-11-01T00:00:00"/>
    <s v="ТОВ «Верітас Проперті Менеджмент»"/>
    <n v="91838.38"/>
    <n v="68886.490000000005"/>
    <d v="2017-11-01T00:00:00"/>
    <x v="0"/>
    <m/>
    <x v="0"/>
    <x v="0"/>
    <s v="Kia; Carens; 16V Mid 4 AT  (FC); 2; 2008 р.в."/>
    <m/>
    <n v="112423"/>
    <d v="2013-10-28T00:00:00"/>
    <d v="2014-05-23T00:00:00"/>
    <x v="0"/>
    <x v="0"/>
    <x v="0"/>
    <s v="Запорізька обл., М.ЗАПОРІЖЖЯ, вул.Лахтінська, буд.7 а, кв.175"/>
    <s v="Запорізька обл., М.ЗАПОРІЖЖЯ, вул.Лахтінська, буд.7 а, кв.175"/>
    <d v="1964-11-13T00:00:00"/>
    <m/>
    <s v="СВ239635ХОРТИЦЬКИМ РВ УМВС УКРАЇНИ В ЗАП.ОБЛ"/>
    <m/>
    <m/>
    <m/>
    <s v="0977846338"/>
    <m/>
    <m/>
    <m/>
    <m/>
    <s v="29093000424127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27519988"/>
    <s v="014/1207/5/11588"/>
    <d v="2008-03-18T00:00:00"/>
    <d v="2015-03-17T00:00:00"/>
    <x v="1"/>
    <n v="72960"/>
    <n v="14"/>
    <m/>
    <s v="Автокредит"/>
    <s v="Купівля транспортного засобу"/>
    <x v="1"/>
    <s v="Зона АТО"/>
    <s v="ні"/>
    <n v="16526.099999999999"/>
    <n v="11307.25"/>
    <n v="5218.8500000000004"/>
    <n v="0"/>
    <m/>
    <n v="16526.099999999999"/>
    <x v="0"/>
    <s v="так"/>
    <s v="так"/>
    <m/>
    <m/>
    <m/>
    <m/>
    <m/>
    <m/>
    <m/>
    <m/>
    <m/>
    <m/>
    <n v="0"/>
    <d v="2014-07-15T00:00:00"/>
    <n v="41835"/>
    <n v="1204"/>
    <s v="0506986429"/>
    <m/>
    <x v="1"/>
    <d v="2018-03-16T00:00:00"/>
    <s v="так"/>
    <s v="так"/>
    <n v="243.35"/>
    <d v="2016-11-01T00:00:00"/>
    <s v="ТОВ «Верітас Проперті Менеджмент»"/>
    <n v="14943.07"/>
    <n v="243.35"/>
    <d v="2017-11-01T00:00:00"/>
    <x v="0"/>
    <m/>
    <x v="0"/>
    <x v="0"/>
    <s v="Hyundai; Matrix;  (FC); 1,8; 2008 р.в."/>
    <m/>
    <n v="85736.05"/>
    <d v="2013-01-08T00:00:00"/>
    <d v="2013-01-08T00:00:00"/>
    <x v="0"/>
    <x v="0"/>
    <x v="0"/>
    <s v="Донецька обл., М.ДОНЕЦЬК, вул.Прожекторна, буд.6, кв.32"/>
    <s v="Донецька обл., М.ДОНЕЦЬК, вул.Прожекторна, буд.6, кв.32"/>
    <d v="1974-09-04T00:00:00"/>
    <m/>
    <s v="ВВ534498ПРОЛЕТАРСЬКИМ РВ ДМУ УМВС УКРАЇНИ В ДОНЕЦЬКІЙ ОБЛА"/>
    <m/>
    <m/>
    <m/>
    <s v="0506986429"/>
    <m/>
    <m/>
    <m/>
    <m/>
    <s v="29092000422454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1984616257"/>
    <s v="014/1207/5/08857"/>
    <d v="2008-01-08T00:00:00"/>
    <d v="2015-01-06T00:00:00"/>
    <x v="0"/>
    <n v="21510"/>
    <n v="8.5"/>
    <m/>
    <s v="Автокредит"/>
    <s v="Купівля транспортного засобу"/>
    <x v="1"/>
    <s v="Зона АТО"/>
    <s v="ні"/>
    <n v="59351.97"/>
    <n v="46346.43"/>
    <n v="13005.54"/>
    <n v="0"/>
    <m/>
    <n v="2212.1999999999998"/>
    <x v="0"/>
    <s v="так"/>
    <m/>
    <m/>
    <m/>
    <m/>
    <m/>
    <m/>
    <m/>
    <m/>
    <m/>
    <m/>
    <m/>
    <n v="0"/>
    <d v="2014-07-15T00:00:00"/>
    <n v="41835"/>
    <n v="1204"/>
    <s v="0509218375"/>
    <m/>
    <x v="1"/>
    <d v="2018-01-05T00:00:00"/>
    <s v="так"/>
    <s v="так"/>
    <n v="886.64"/>
    <d v="2016-11-01T00:00:00"/>
    <s v="ТОВ «Верітас Проперті Менеджмент»"/>
    <n v="52698.82"/>
    <n v="886.64"/>
    <d v="2017-11-01T00:00:00"/>
    <x v="0"/>
    <m/>
    <x v="0"/>
    <x v="0"/>
    <s v="Honda; Civic; i-VTEC 5dr Executive 5 AT (FK); 1,8; 2007 р.в."/>
    <m/>
    <n v="111899.52"/>
    <d v="2013-07-25T00:00:00"/>
    <d v="2013-07-25T00:00:00"/>
    <x v="0"/>
    <x v="0"/>
    <x v="0"/>
    <s v="Донецька обл., М.ЯСИНУВАТА, вул. Дзержинського, буд. 38"/>
    <s v="Донецька обл., М.ЯСИНУВАТА, вул. Дзержинського, буд. 38"/>
    <d v="1954-05-03T00:00:00"/>
    <m/>
    <s v="ВС394300ЯСИНУВАТСЬКИМ МВ УМВС УКРАЇНИ В ДОНЕЦЬКІЙ ОБЛАСТІ"/>
    <m/>
    <m/>
    <m/>
    <s v="0509218375"/>
    <m/>
    <m/>
    <m/>
    <m/>
    <s v="2909200042174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65017839"/>
    <s v="014/9136/5/20746"/>
    <d v="2008-07-29T00:00:00"/>
    <d v="2015-07-28T00:00:00"/>
    <x v="0"/>
    <n v="17200"/>
    <n v="13"/>
    <m/>
    <s v="Автокредит"/>
    <s v="Купівля транспортного засобу"/>
    <x v="1"/>
    <s v="Зона АТО"/>
    <s v="ні"/>
    <n v="232368.26"/>
    <n v="161436.46"/>
    <n v="70931.8"/>
    <n v="0"/>
    <n v="13.79"/>
    <n v="8660.9599999999991"/>
    <x v="0"/>
    <s v="так"/>
    <s v="так"/>
    <m/>
    <m/>
    <m/>
    <m/>
    <m/>
    <m/>
    <m/>
    <m/>
    <m/>
    <m/>
    <n v="0"/>
    <d v="2014-06-25T00:00:00"/>
    <n v="41815"/>
    <n v="1295"/>
    <s v="0503680185"/>
    <m/>
    <x v="1"/>
    <d v="2018-07-27T00:00:00"/>
    <s v="так"/>
    <s v="так"/>
    <n v="3168.16"/>
    <d v="2016-11-01T00:00:00"/>
    <s v="ТОВ «Верітас Проперті Менеджмент»"/>
    <n v="201028.73"/>
    <n v="3168.16"/>
    <d v="2017-11-01T00:00:00"/>
    <x v="0"/>
    <m/>
    <x v="0"/>
    <x v="0"/>
    <s v="Mitsubishi; Lancer 9; Comfort AT (CS0); 1,6; 2008 р.в."/>
    <m/>
    <n v="110877.35"/>
    <d v="2014-05-13T00:00:00"/>
    <d v="2013-06-25T00:00:00"/>
    <x v="0"/>
    <x v="0"/>
    <x v="0"/>
    <s v="Донецька обл., М. МАКІЇВКА, кв-л Хімік, буд. 37, кв. 5"/>
    <s v="Донецька обл., М. МАКІЇВКА, кв-л Хімік, буд. 37, кв. 5"/>
    <d v="1978-06-10T00:00:00"/>
    <m/>
    <s v="ВА153332СОВЄТСЬКИМ РВ МАКІЇВСЬКОГО МУ УМВС УКР В ДОН ОБЛ"/>
    <m/>
    <m/>
    <m/>
    <s v="0503680185"/>
    <m/>
    <m/>
    <m/>
    <m/>
    <s v="29096000424566"/>
    <s v="ІПН: 1955505656; ФІО: Паршин В.М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48208990"/>
    <s v=".014/3949/5/17229"/>
    <d v="2008-06-10T00:00:00"/>
    <d v="2016-06-09T00:00:00"/>
    <x v="1"/>
    <n v="217620.91"/>
    <n v="11.5"/>
    <m/>
    <s v="Автокредит"/>
    <s v="Купівля транспортного засобу"/>
    <x v="5"/>
    <s v="Інше"/>
    <s v="ні"/>
    <n v="208751.59"/>
    <n v="196859.91"/>
    <n v="11891.68"/>
    <n v="0"/>
    <n v="78601.289999999994"/>
    <n v="208751.59"/>
    <x v="0"/>
    <s v="так"/>
    <s v="так"/>
    <m/>
    <m/>
    <n v="8011"/>
    <n v="12750"/>
    <m/>
    <m/>
    <m/>
    <m/>
    <m/>
    <m/>
    <n v="20761"/>
    <d v="2016-05-17T00:00:00"/>
    <n v="42507"/>
    <n v="509"/>
    <s v="0675003132"/>
    <m/>
    <x v="2"/>
    <d v="2019-06-09T00:00:00"/>
    <s v="так"/>
    <s v="так"/>
    <n v="128270.75"/>
    <d v="2016-11-01T00:00:00"/>
    <s v="ТОВ «Верітас Проперті Менеджмент»"/>
    <n v="198630.52"/>
    <n v="128270.75"/>
    <d v="2017-11-01T00:00:00"/>
    <x v="0"/>
    <m/>
    <x v="0"/>
    <x v="0"/>
    <s v="Lexus; GX 470; 5 AT; 4,7; 2008 р.в."/>
    <m/>
    <n v="930591.44"/>
    <d v="2015-02-25T00:00:00"/>
    <m/>
    <x v="0"/>
    <x v="0"/>
    <x v="0"/>
    <s v="м. Київ обл., М. КИЇВ, вул. Харківське шосе, буд. 158, кв. 241"/>
    <s v="М. КИЇВ, вул. Харківське шосе, буд. 158, кв. 241"/>
    <d v="1975-03-30T00:00:00"/>
    <m/>
    <s v="МЕ763022ДАРНИЦЬКИМ РУ ГУ МВС УКРАЇНИ В М. КИЄВІ"/>
    <m/>
    <m/>
    <m/>
    <s v="0675003132"/>
    <m/>
    <m/>
    <m/>
    <m/>
    <s v="29096000423772"/>
    <s v="ІПН: 2748208990; ФІО: Пасальський Микола Микол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992703626"/>
    <s v="014/3728/5/11998"/>
    <d v="2008-03-21T00:00:00"/>
    <d v="2015-03-20T00:00:00"/>
    <x v="0"/>
    <n v="40000"/>
    <n v="12.5"/>
    <m/>
    <s v="Автокредит"/>
    <s v="Купівля транспортного засобу"/>
    <x v="4"/>
    <s v="Інше"/>
    <s v="ні"/>
    <n v="559937.68000000005"/>
    <n v="484087.51"/>
    <n v="75850.17"/>
    <n v="0"/>
    <m/>
    <n v="20870.310000000001"/>
    <x v="1"/>
    <s v="ні"/>
    <s v="ні"/>
    <m/>
    <m/>
    <m/>
    <m/>
    <m/>
    <m/>
    <m/>
    <m/>
    <m/>
    <m/>
    <n v="0"/>
    <d v="2008-04-21T00:00:00"/>
    <n v="39559"/>
    <n v="2085"/>
    <s v="0503157522"/>
    <m/>
    <x v="3"/>
    <d v="2018-03-19T00:00:00"/>
    <s v="так"/>
    <s v="так"/>
    <n v="7211"/>
    <d v="2016-11-01T00:00:00"/>
    <s v="ТОВ «Верітас Проперті Менеджмент»"/>
    <n v="532515.1"/>
    <n v="7211"/>
    <d v="2017-11-01T00:00:00"/>
    <x v="0"/>
    <m/>
    <x v="0"/>
    <x v="0"/>
    <s v="Mazda; CX-7; Стандартна; 2,3; 2008 р.в."/>
    <m/>
    <n v="216379.29"/>
    <d v="2014-05-13T00:00:00"/>
    <d v="2013-10-28T00:00:00"/>
    <x v="0"/>
    <x v="0"/>
    <x v="0"/>
    <s v="Херсонська обл., м. Херсон с. Зеленівка, пров. Новий, буд. 11"/>
    <s v="Херсонська обл., м. Херсон с. Зеленівка, пров. Новий, буд. 11"/>
    <d v="1981-12-08T00:00:00"/>
    <m/>
    <s v="МР152152ДНІПРОВСЬКИМ ВМ ХМВ УМВС УКРАЇНИ В ХЕРСОНСЬКІЙ ОБЛ"/>
    <m/>
    <m/>
    <m/>
    <s v="0503157522"/>
    <m/>
    <m/>
    <m/>
    <m/>
    <s v="29093000422312"/>
    <s v="ІПН: 2835818113; ФІО: Пасічніченко Роман Петр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976409051"/>
    <s v="014/1207/5/14935"/>
    <d v="2008-05-07T00:00:00"/>
    <d v="2015-05-06T00:00:00"/>
    <x v="0"/>
    <n v="22770"/>
    <n v="12"/>
    <m/>
    <s v="Автокредит"/>
    <s v="Купівля транспортного засобу"/>
    <x v="1"/>
    <s v="Зона АТО"/>
    <s v="ні"/>
    <n v="133986.78"/>
    <n v="95985.9"/>
    <n v="38000.879999999997"/>
    <n v="0"/>
    <n v="91.42"/>
    <n v="4994.03"/>
    <x v="0"/>
    <s v="так"/>
    <m/>
    <m/>
    <m/>
    <m/>
    <m/>
    <m/>
    <m/>
    <m/>
    <m/>
    <m/>
    <m/>
    <n v="0"/>
    <d v="2014-10-15T00:00:00"/>
    <n v="41927"/>
    <n v="1173"/>
    <s v="0509218363"/>
    <m/>
    <x v="1"/>
    <d v="2018-05-05T00:00:00"/>
    <s v="так"/>
    <s v="так"/>
    <n v="1842.3"/>
    <d v="2016-11-01T00:00:00"/>
    <s v="ТОВ «Верітас Проперті Менеджмент»"/>
    <n v="116470.83"/>
    <n v="1842.3"/>
    <d v="2017-11-01T00:00:00"/>
    <x v="0"/>
    <m/>
    <x v="0"/>
    <x v="0"/>
    <s v="HONDA ; CIVIK; 4D;  ; 2008 р.в."/>
    <m/>
    <n v="144337.64000000001"/>
    <d v="2014-05-12T00:00:00"/>
    <d v="2013-06-21T00:00:00"/>
    <x v="0"/>
    <x v="0"/>
    <x v="0"/>
    <s v="Донецька обл., Тельманівський р-н, смт. Тельманове, вул. Тельмана, буд. 13, кв. 38"/>
    <s v="Донецька обл., Тельманівський р-н, смт. Тельманове, вул. Тельмана, буд. 13, кв. 38"/>
    <d v="1981-06-28T00:00:00"/>
    <m/>
    <s v="ВВ029499ТЕЛЬМАНОВСЬКИМ РВ УМВС УКРАЇНИ В ДОНЕЦЬКІЙ ОБЛАСТІ"/>
    <m/>
    <m/>
    <m/>
    <s v="0509218363"/>
    <m/>
    <m/>
    <m/>
    <m/>
    <s v="2909000042325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74003855"/>
    <s v="026-В/46"/>
    <d v="2007-08-29T00:00:00"/>
    <d v="2013-08-28T00:00:00"/>
    <x v="0"/>
    <n v="16032"/>
    <n v="13"/>
    <m/>
    <s v="Автокредит"/>
    <s v="Купівля транспортного засобу"/>
    <x v="6"/>
    <s v="Інше"/>
    <s v="ні"/>
    <n v="341498.66"/>
    <n v="323122.71000000002"/>
    <n v="17502.419999999998"/>
    <n v="873.53"/>
    <m/>
    <n v="12695.970000000001"/>
    <x v="0"/>
    <s v="так"/>
    <m/>
    <m/>
    <m/>
    <m/>
    <m/>
    <m/>
    <m/>
    <m/>
    <m/>
    <m/>
    <m/>
    <n v="0"/>
    <d v="2012-10-29T00:00:00"/>
    <n v="41211"/>
    <n v="3193"/>
    <s v="0672757864"/>
    <m/>
    <x v="1"/>
    <d v="2016-08-27T00:00:00"/>
    <s v="так"/>
    <s v="так"/>
    <n v="3163.94"/>
    <d v="2016-11-01T00:00:00"/>
    <s v="ТОВ «Верітас Проперті Менеджмент»"/>
    <n v="324816.76"/>
    <n v="3163.94"/>
    <d v="2017-11-01T00:00:00"/>
    <x v="0"/>
    <m/>
    <x v="0"/>
    <x v="0"/>
    <s v="DADI; BDD1023SY; ; 2351; 2007"/>
    <m/>
    <n v="0"/>
    <d v="2011-09-19T00:00:00"/>
    <d v="2011-09-19T00:00:00"/>
    <x v="0"/>
    <x v="0"/>
    <x v="0"/>
    <n v="0"/>
    <s v="ЛЬВІВСЬКА обл., ЛЬВІВ, ЛИЧАКІВСЬКА, 119, кв.32"/>
    <d v="1964-12-30T00:00:00"/>
    <m/>
    <s v="КС526996ГАЛИЦЬКИМ РВ ЛМУ УМВС УКРАЇНИ У ЛЬВІВСЬКІЙ ОБЛ."/>
    <m/>
    <m/>
    <m/>
    <s v="0672757864"/>
    <m/>
    <m/>
    <m/>
    <m/>
    <s v="29091000163930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38704534"/>
    <s v="143-Г/05"/>
    <d v="2007-09-18T00:00:00"/>
    <d v="2013-09-18T00:00:00"/>
    <x v="1"/>
    <n v="331280"/>
    <n v="0"/>
    <m/>
    <s v="Автокредит"/>
    <s v="Купівля транспортного засобу"/>
    <x v="5"/>
    <s v="Інше"/>
    <s v="ні"/>
    <n v="216105.16"/>
    <n v="216105.16"/>
    <n v="0"/>
    <n v="0"/>
    <n v="14.34"/>
    <n v="216105.16"/>
    <x v="0"/>
    <s v="так"/>
    <s v="так"/>
    <m/>
    <m/>
    <m/>
    <m/>
    <m/>
    <m/>
    <m/>
    <m/>
    <m/>
    <m/>
    <n v="0"/>
    <d v="2010-12-29T00:00:00"/>
    <n v="40541"/>
    <n v="2830"/>
    <s v="0504629138"/>
    <m/>
    <x v="3"/>
    <d v="2016-09-17T00:00:00"/>
    <s v="так"/>
    <s v="так"/>
    <n v="2106.62"/>
    <d v="2016-11-01T00:00:00"/>
    <s v="ТОВ «Верітас Проперті Менеджмент»"/>
    <n v="216105.16"/>
    <n v="2106.62"/>
    <d v="2017-11-01T00:00:00"/>
    <x v="0"/>
    <m/>
    <x v="0"/>
    <x v="0"/>
    <s v="VOLKSWAGEN; TOUAREG; ; 2967; 2007"/>
    <m/>
    <n v="0"/>
    <d v="2012-04-12T00:00:00"/>
    <d v="2012-03-26T00:00:00"/>
    <x v="0"/>
    <x v="0"/>
    <x v="0"/>
    <s v="м. Київ, вул. Богданівська , буд. 4, кв. 65"/>
    <s v="Київ, вул. Богданівська , буд. 4, кв. 65"/>
    <d v="1972-03-30T00:00:00"/>
    <m/>
    <s v="СО136778Залізничним РУ ГУ МВС України в м. Києві"/>
    <m/>
    <m/>
    <m/>
    <s v="0504629138"/>
    <m/>
    <m/>
    <m/>
    <m/>
    <s v="29091000086921"/>
    <s v="ІПН: 2645301044; ФІО: Петренко Світлана Леонідівна"/>
    <m/>
    <m/>
    <x v="0"/>
    <x v="1"/>
    <x v="0"/>
    <x v="0"/>
    <x v="1"/>
    <x v="0"/>
    <x v="0"/>
    <x v="0"/>
    <s v="ні"/>
    <m/>
    <m/>
    <m/>
    <m/>
  </r>
  <r>
    <s v="ПУАТ &quot;ФІДОБАНК&quot;"/>
    <n v="300175"/>
    <s v="Фіз. Особа"/>
    <s v="2366700602"/>
    <s v="014/9136/5/17871"/>
    <d v="2008-06-17T00:00:00"/>
    <d v="2015-06-16T00:00:00"/>
    <x v="1"/>
    <n v="170860"/>
    <n v="12.9"/>
    <m/>
    <s v="Автокредит"/>
    <s v="Купівля транспортного засобу"/>
    <x v="1"/>
    <s v="Зона АТО"/>
    <s v="ні"/>
    <n v="35650.61"/>
    <n v="25002.58"/>
    <n v="10648.03"/>
    <n v="0"/>
    <m/>
    <n v="35650.61"/>
    <x v="0"/>
    <s v="так"/>
    <s v="так"/>
    <m/>
    <m/>
    <m/>
    <m/>
    <m/>
    <m/>
    <m/>
    <m/>
    <m/>
    <m/>
    <n v="0"/>
    <d v="2014-07-15T00:00:00"/>
    <n v="41835"/>
    <n v="1204"/>
    <s v="0500500100"/>
    <m/>
    <x v="1"/>
    <d v="2018-06-15T00:00:00"/>
    <s v="так"/>
    <s v="так"/>
    <n v="486.1"/>
    <d v="2016-11-01T00:00:00"/>
    <s v="ТОВ «Верітас Проперті Менеджмент»"/>
    <n v="32425.27"/>
    <n v="486.1"/>
    <d v="2017-11-01T00:00:00"/>
    <x v="0"/>
    <m/>
    <x v="0"/>
    <x v="0"/>
    <s v="BMW; E87/ 118i; ; 2.0;  2008р."/>
    <m/>
    <n v="171759.31"/>
    <d v="2014-02-26T00:00:00"/>
    <d v="2014-02-26T00:00:00"/>
    <x v="0"/>
    <x v="0"/>
    <x v="0"/>
    <s v="Донецька обл., М.ДОНЕЦЬК, вул.Нижньоудинська, буд.14, кв.3"/>
    <s v="Донецька обл., М.ДОНЕЦЬК, вул.Нижньоудинська, буд.14, кв.3"/>
    <d v="1964-10-18T00:00:00"/>
    <m/>
    <s v="ВВ111143КУЙБИШЕВСЬКИМ РВ ДМУ УКРАЇНИ В ДОНЕЦЬКІЙ ОБЛАСТІ"/>
    <m/>
    <m/>
    <m/>
    <s v="0500500100"/>
    <m/>
    <m/>
    <m/>
    <m/>
    <s v="29098000423684"/>
    <s v="ІПН: 2190900991; ФІО: Підлубний О.І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528914992"/>
    <s v="196-г/41"/>
    <d v="2007-10-22T00:00:00"/>
    <d v="2013-10-21T00:00:00"/>
    <x v="1"/>
    <n v="89890"/>
    <n v="0"/>
    <m/>
    <s v="Автокредит"/>
    <s v="Купівля транспортного засобу"/>
    <x v="4"/>
    <s v="Інше"/>
    <s v="ні"/>
    <n v="80561.31"/>
    <n v="74176.84"/>
    <n v="5434.87"/>
    <n v="949.6"/>
    <m/>
    <n v="79611.709999999992"/>
    <x v="0"/>
    <s v="так"/>
    <m/>
    <m/>
    <m/>
    <m/>
    <m/>
    <m/>
    <m/>
    <m/>
    <m/>
    <m/>
    <m/>
    <n v="0"/>
    <d v="2015-11-30T00:00:00"/>
    <n v="42338"/>
    <n v="671"/>
    <s v="0953656726"/>
    <m/>
    <x v="3"/>
    <d v="2016-10-20T00:00:00"/>
    <s v="так"/>
    <s v="так"/>
    <n v="42923.92"/>
    <d v="2016-11-01T00:00:00"/>
    <s v="ТОВ «Верітас Проперті Менеджмент»"/>
    <n v="80561.31"/>
    <n v="42923.92"/>
    <d v="2017-11-01T00:00:00"/>
    <x v="0"/>
    <m/>
    <x v="0"/>
    <x v="0"/>
    <s v="CHEVROLET; AVEO; ; 1600; 2007"/>
    <m/>
    <n v="27500"/>
    <d v="2013-07-06T00:00:00"/>
    <d v="2013-07-16T00:00:00"/>
    <x v="0"/>
    <x v="0"/>
    <x v="0"/>
    <s v="Херсонська обл., Білозерський, с. Олександрівка, Шкільна, 38"/>
    <s v="Херсонська обл., Херсон, Карла Маркса, 102, кв.38"/>
    <d v="1969-03-28T00:00:00"/>
    <m/>
    <s v="МР204640Білозерським РВ УМВС України в Херсонській області"/>
    <m/>
    <m/>
    <m/>
    <s v="0953656726"/>
    <m/>
    <m/>
    <m/>
    <m/>
    <s v="2909200007229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51213234"/>
    <s v="014/1207/5/07324"/>
    <d v="2007-12-03T00:00:00"/>
    <d v="2014-12-02T00:00:00"/>
    <x v="0"/>
    <n v="7000"/>
    <n v="10.99"/>
    <m/>
    <s v="Автокредит"/>
    <s v="Купівля транспортного засобу"/>
    <x v="1"/>
    <s v="Зона АТО"/>
    <s v="ні"/>
    <n v="20882.12"/>
    <n v="15433.61"/>
    <n v="5448.51"/>
    <n v="0"/>
    <m/>
    <n v="778.33"/>
    <x v="0"/>
    <s v="так"/>
    <m/>
    <m/>
    <m/>
    <m/>
    <m/>
    <m/>
    <m/>
    <m/>
    <m/>
    <m/>
    <m/>
    <n v="0"/>
    <d v="2014-08-15T00:00:00"/>
    <n v="41866"/>
    <n v="1173"/>
    <s v="0508167423"/>
    <m/>
    <x v="1"/>
    <d v="2017-12-01T00:00:00"/>
    <s v="так"/>
    <s v="так"/>
    <n v="289.77"/>
    <d v="2016-11-01T00:00:00"/>
    <s v="ТОВ «Верітас Проперті Менеджмент»"/>
    <n v="18245.84"/>
    <n v="289.77"/>
    <d v="2017-11-01T00:00:00"/>
    <x v="0"/>
    <m/>
    <x v="0"/>
    <x v="0"/>
    <s v="ЗАЗ; TF699Р СПГ; TF699Р СПГ; 1400; 2007 р.в."/>
    <m/>
    <n v="42839.78"/>
    <d v="2013-05-22T00:00:00"/>
    <d v="2013-05-22T00:00:00"/>
    <x v="0"/>
    <x v="0"/>
    <x v="0"/>
    <s v="Донецька обл., М.ДОНЕЦЬК, вул. Енгельса, 112, кв.20"/>
    <s v="Донецька обл., М.ДОНЕЦЬК, вул. Енгельса, 112, кв.20"/>
    <d v="1972-08-02T00:00:00"/>
    <m/>
    <s v="ВЕ514785КУЙБИШЕВСЬКИМ РВ ДМУ УКРАЇНИ В ДОНЕЦЬКІЙ ОБЛАСТІ"/>
    <m/>
    <m/>
    <m/>
    <s v="0508167423"/>
    <m/>
    <m/>
    <m/>
    <m/>
    <s v="2909100042144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29123464"/>
    <s v="014/2636/5/18389"/>
    <d v="2008-06-23T00:00:00"/>
    <d v="2015-06-22T00:00:00"/>
    <x v="0"/>
    <n v="16800"/>
    <n v="11.5"/>
    <m/>
    <s v="Автокредит"/>
    <s v="Купівля транспортного засобу"/>
    <x v="4"/>
    <s v="Інше"/>
    <s v="ні"/>
    <n v="384339.86"/>
    <n v="376046.36"/>
    <n v="8293.5"/>
    <n v="0"/>
    <m/>
    <n v="14325.33"/>
    <x v="0"/>
    <s v="ні"/>
    <s v="так"/>
    <m/>
    <m/>
    <m/>
    <m/>
    <m/>
    <m/>
    <m/>
    <m/>
    <m/>
    <m/>
    <n v="0"/>
    <d v="2008-07-23T00:00:00"/>
    <n v="39652"/>
    <n v="2512"/>
    <s v="0672712824"/>
    <m/>
    <x v="3"/>
    <d v="2018-06-21T00:00:00"/>
    <s v="так"/>
    <s v="так"/>
    <n v="4738.25"/>
    <d v="2016-11-01T00:00:00"/>
    <s v="ТОВ «Верітас Проперті Менеджмент»"/>
    <n v="365517.07"/>
    <n v="4738.25"/>
    <d v="2017-11-01T00:00:00"/>
    <x v="0"/>
    <m/>
    <x v="0"/>
    <x v="0"/>
    <s v="Dacia; Logan; Ambiance 5 MT; 1,4; 2012 р.в."/>
    <m/>
    <n v="71647.88"/>
    <d v="2014-05-12T00:00:00"/>
    <d v="2013-10-28T00:00:00"/>
    <x v="0"/>
    <x v="0"/>
    <x v="0"/>
    <s v="Дніпропетровська обл., М.ДНІПРОПЕТРОВСЬК, Ізюмська, 126"/>
    <s v="Дніпропетровська обл., М.ДНІПРОПЕТРОВСЬК, Ізюмська, 126"/>
    <d v="1980-03-12T00:00:00"/>
    <m/>
    <s v="АН657449КРАСНОГВАРДІЙСЬКИМ РВ УМВС УКРАЇНИ В ДНІПРОПЕТРОВС"/>
    <m/>
    <m/>
    <m/>
    <s v="0672712824"/>
    <m/>
    <m/>
    <m/>
    <m/>
    <s v="29095000423999"/>
    <s v="ІПН: 3223518976; ФІО: Помогайбо Віктор Іван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214124406"/>
    <s v="014/2061/5/07023"/>
    <d v="2007-11-23T00:00:00"/>
    <d v="2014-11-21T00:00:00"/>
    <x v="0"/>
    <n v="44484"/>
    <n v="10.99"/>
    <m/>
    <s v="Автокредит"/>
    <s v="Купівля транспортного засобу"/>
    <x v="5"/>
    <s v="Інше"/>
    <s v="ні"/>
    <n v="105614.69"/>
    <n v="77500.179999999993"/>
    <n v="28114.51"/>
    <n v="0"/>
    <n v="92600.46"/>
    <n v="3936.53"/>
    <x v="1"/>
    <s v="так"/>
    <m/>
    <m/>
    <m/>
    <m/>
    <m/>
    <m/>
    <m/>
    <m/>
    <m/>
    <m/>
    <m/>
    <n v="0"/>
    <d v="2014-07-18T00:00:00"/>
    <n v="41838"/>
    <n v="1234"/>
    <s v="0674731799"/>
    <m/>
    <x v="0"/>
    <d v="2017-11-20T00:00:00"/>
    <s v="так"/>
    <s v="так"/>
    <n v="51144.86"/>
    <d v="2016-11-01T00:00:00"/>
    <s v="ТОВ «Верітас Проперті Менеджмент»"/>
    <n v="92342.92"/>
    <n v="51144.86"/>
    <d v="2017-11-01T00:00:00"/>
    <x v="0"/>
    <m/>
    <x v="0"/>
    <x v="0"/>
    <s v="Mitsubishi; Pajero ; V6 5 dr Ultimate AT; 3,8; 2007 р.в."/>
    <m/>
    <n v="243972.18"/>
    <d v="2014-05-13T00:00:00"/>
    <d v="2013-10-29T00:00:00"/>
    <x v="0"/>
    <x v="0"/>
    <x v="0"/>
    <s v="Черкаська обл., М.ЧЕРКАСИ, вул.Р.Люксембург, 208, кв.10"/>
    <s v="Черкаська обл., М.ЧЕРКАСИ, вул.Р.Люксембург, 208, кв.10"/>
    <d v="1960-08-14T00:00:00"/>
    <m/>
    <s v="НЕ444888СОСНІВСЬКИМ РВ УМВС УКРАЇНИ В ЧЕРКАСЬКІЙ ОБЛ."/>
    <m/>
    <m/>
    <m/>
    <s v="0674731799"/>
    <m/>
    <m/>
    <m/>
    <m/>
    <s v="2909700042136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88802208"/>
    <s v="187-г/41"/>
    <d v="2007-09-28T00:00:00"/>
    <d v="2012-09-27T00:00:00"/>
    <x v="1"/>
    <n v="225000"/>
    <n v="0"/>
    <m/>
    <s v="Автокредит"/>
    <s v="Купівля транспортного засобу"/>
    <x v="4"/>
    <s v="Інше"/>
    <s v="ні"/>
    <n v="185281.16"/>
    <n v="168344.99"/>
    <n v="11.78"/>
    <n v="16924.39"/>
    <m/>
    <n v="168356.77"/>
    <x v="0"/>
    <s v="так"/>
    <m/>
    <m/>
    <m/>
    <m/>
    <m/>
    <m/>
    <m/>
    <m/>
    <m/>
    <m/>
    <m/>
    <n v="0"/>
    <d v="2017-10-13T00:00:00"/>
    <n v="43055"/>
    <n v="3199"/>
    <s v="0668892443"/>
    <m/>
    <x v="3"/>
    <d v="2015-09-27T00:00:00"/>
    <s v="так"/>
    <s v="так"/>
    <n v="1825.4"/>
    <d v="2016-11-01T00:00:00"/>
    <s v="ТОВ «Верітас Проперті Менеджмент»"/>
    <n v="187256.77"/>
    <n v="1825.4"/>
    <d v="2017-11-01T00:00:00"/>
    <x v="0"/>
    <m/>
    <x v="0"/>
    <x v="1"/>
    <s v="Автобус; БАЗ; А 07914; ; 5675; 2007"/>
    <m/>
    <n v="0"/>
    <d v="2012-03-15T00:00:00"/>
    <d v="2012-02-24T00:00:00"/>
    <x v="0"/>
    <x v="0"/>
    <x v="0"/>
    <s v="Миколаївська обл., Лимани, Будівельників, 50"/>
    <s v="Миколаївська обл., Лимани, Фрунзе, 148"/>
    <d v="1979-02-03T00:00:00"/>
    <m/>
    <s v="ЕО975418Жовтневий РВ УМВС України в Миколаївській обл."/>
    <m/>
    <m/>
    <m/>
    <s v="0668892443"/>
    <m/>
    <m/>
    <m/>
    <m/>
    <s v="2909200007067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82206654"/>
    <s v="014/4933/5/11326"/>
    <d v="2008-03-11T00:00:00"/>
    <d v="2015-03-10T00:00:00"/>
    <x v="0"/>
    <n v="13480"/>
    <n v="12.5"/>
    <m/>
    <s v="Автокредит"/>
    <s v="Купівля транспортного засобу"/>
    <x v="4"/>
    <s v="Інше"/>
    <s v="ні"/>
    <n v="254800.86"/>
    <n v="227252.71"/>
    <n v="27548.15"/>
    <n v="0"/>
    <n v="15530.37"/>
    <n v="9497.08"/>
    <x v="0"/>
    <s v="так"/>
    <m/>
    <m/>
    <m/>
    <m/>
    <m/>
    <m/>
    <m/>
    <m/>
    <m/>
    <m/>
    <m/>
    <n v="0"/>
    <d v="2008-04-11T00:00:00"/>
    <n v="39549"/>
    <n v="2269"/>
    <s v="0974927372"/>
    <m/>
    <x v="3"/>
    <d v="2018-03-09T00:00:00"/>
    <s v="так"/>
    <s v="так"/>
    <n v="43424.25"/>
    <d v="2016-11-01T00:00:00"/>
    <s v="ТОВ «Верітас Проперті Менеджмент»"/>
    <n v="242322.16"/>
    <n v="43424.25"/>
    <d v="2017-11-01T00:00:00"/>
    <x v="0"/>
    <m/>
    <x v="0"/>
    <x v="0"/>
    <s v="Daewoo; Nexia; 16V GL ND 19 5 MT (KLETN); 1,5; 2008 р.в."/>
    <m/>
    <n v="29562.639999999999"/>
    <d v="2014-05-12T00:00:00"/>
    <d v="2013-10-28T00:00:00"/>
    <x v="0"/>
    <x v="0"/>
    <x v="0"/>
    <s v="Миколаївська обл., Баштанський р-н, с. Новоєгорівка, вул. Поперечна, буд. 4"/>
    <s v="Миколаївська обл., Баштанський р-н, с. Новоєгорівка, вул. Поперечна, буд. 4"/>
    <d v="1973-06-08T00:00:00"/>
    <m/>
    <s v="ЕО243128Баштанським РВ УМВС України в Миколаївській област"/>
    <m/>
    <m/>
    <m/>
    <s v="0974927372"/>
    <m/>
    <m/>
    <m/>
    <m/>
    <s v="2909100042226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70507436"/>
    <s v="014/9136/5/14373"/>
    <d v="2008-04-24T00:00:00"/>
    <d v="2015-04-23T00:00:00"/>
    <x v="0"/>
    <n v="15500"/>
    <n v="12"/>
    <m/>
    <s v="Автокредит"/>
    <s v="Купівля транспортного засобу"/>
    <x v="1"/>
    <s v="Зона АТО"/>
    <s v="ні"/>
    <n v="64915.59"/>
    <n v="46497.75"/>
    <n v="18417.84"/>
    <n v="0"/>
    <n v="71.790000000000006"/>
    <n v="2419.5700000000002"/>
    <x v="0"/>
    <s v="так"/>
    <s v="так"/>
    <m/>
    <m/>
    <m/>
    <m/>
    <m/>
    <m/>
    <m/>
    <m/>
    <m/>
    <m/>
    <n v="0"/>
    <d v="2014-07-15T00:00:00"/>
    <n v="41835"/>
    <n v="1204"/>
    <s v="0504771964"/>
    <m/>
    <x v="1"/>
    <d v="2018-04-22T00:00:00"/>
    <s v="так"/>
    <s v="так"/>
    <n v="892.64"/>
    <d v="2016-11-01T00:00:00"/>
    <s v="ТОВ «Верітас Проперті Менеджмент»"/>
    <n v="56430.96"/>
    <n v="892.64"/>
    <d v="2017-11-01T00:00:00"/>
    <x v="0"/>
    <m/>
    <x v="0"/>
    <x v="0"/>
    <s v="Mitsubishi; Lancer 9; Comfort AT (CS0); 1,6; 2008 р.в."/>
    <m/>
    <n v="90012.98"/>
    <d v="2011-12-14T00:00:00"/>
    <d v="2011-12-14T00:00:00"/>
    <x v="0"/>
    <x v="0"/>
    <x v="0"/>
    <s v="Донецька обл., М.ДОНЕЦЬК, вул.Куйбишева, буд.151, кв.10"/>
    <s v="Донецька обл., М.ДОНЕЦЬК, вул.Куйбишева, буд.151, кв.10"/>
    <d v="1964-11-25T00:00:00"/>
    <m/>
    <s v="ВВ761276КУЙБИШЕВСЬКИМ РВ ДМУ УМВС УКРАЇНИ В ДОНЕЦЬКІЙ ОБЛ"/>
    <m/>
    <m/>
    <m/>
    <s v="0504771964"/>
    <m/>
    <m/>
    <m/>
    <m/>
    <s v="29094000422850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19410175"/>
    <s v="014/1207/5/11001"/>
    <d v="2008-03-04T00:00:00"/>
    <d v="2015-03-03T00:00:00"/>
    <x v="0"/>
    <n v="13259"/>
    <n v="11.5"/>
    <m/>
    <s v="Автокредит"/>
    <s v="Купівля транспортного засобу"/>
    <x v="1"/>
    <s v="Зона АТО"/>
    <s v="ні"/>
    <n v="19763.330000000002"/>
    <n v="19506.84"/>
    <n v="256.49"/>
    <n v="0"/>
    <m/>
    <n v="736.63"/>
    <x v="0"/>
    <s v="так"/>
    <m/>
    <m/>
    <m/>
    <m/>
    <m/>
    <m/>
    <m/>
    <m/>
    <m/>
    <m/>
    <m/>
    <n v="0"/>
    <d v="2015-02-09T00:00:00"/>
    <n v="42044"/>
    <n v="1020"/>
    <s v="0990562972"/>
    <m/>
    <x v="1"/>
    <d v="2018-03-02T00:00:00"/>
    <s v="так"/>
    <s v="так"/>
    <n v="191.25"/>
    <d v="2016-11-01T00:00:00"/>
    <s v="ТОВ «Верітас Проперті Менеджмент»"/>
    <n v="18795.439999999999"/>
    <n v="191.25"/>
    <d v="2017-11-01T00:00:00"/>
    <x v="0"/>
    <m/>
    <x v="0"/>
    <x v="0"/>
    <s v="Dacia; Logan; MCV Mpi Ambiance 5 MT; 1,6; 2007 р.в."/>
    <m/>
    <n v="93096"/>
    <d v="2014-12-18T00:00:00"/>
    <d v="2014-12-05T00:00:00"/>
    <x v="0"/>
    <x v="0"/>
    <x v="0"/>
    <s v="Донецька обл., М.ДОНЕЦЬК, вул.Артема, буд.119, кв.14"/>
    <s v="Донецька обл., М.ДОНЕЦЬК, вул.Артема, буд.119, кв.14"/>
    <d v="1971-09-19T00:00:00"/>
    <m/>
    <s v="ВВ864179КАЛІНІНСЬКИМ РВ ДМУ УМВС УКРАЇНИ В ДОНЕЦЬКІЙ ОБЛАС"/>
    <m/>
    <m/>
    <m/>
    <s v="0990562972"/>
    <m/>
    <m/>
    <m/>
    <m/>
    <s v="2909200042236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56202056"/>
    <s v="076-г/41"/>
    <d v="2007-06-05T00:00:00"/>
    <d v="2013-06-04T00:00:00"/>
    <x v="1"/>
    <n v="97030"/>
    <n v="0"/>
    <m/>
    <s v="Автокредит"/>
    <s v="Купівля транспортного засобу"/>
    <x v="4"/>
    <s v="Інше"/>
    <s v="ні"/>
    <n v="68129.399999999994"/>
    <n v="68129.399999999994"/>
    <n v="0"/>
    <n v="0"/>
    <n v="2915.29"/>
    <n v="68129.399999999994"/>
    <x v="0"/>
    <s v="так"/>
    <m/>
    <m/>
    <m/>
    <m/>
    <m/>
    <m/>
    <m/>
    <m/>
    <m/>
    <m/>
    <m/>
    <n v="0"/>
    <d v="2010-12-30T00:00:00"/>
    <n v="40542"/>
    <n v="3105"/>
    <s v="0663729312"/>
    <m/>
    <x v="3"/>
    <d v="2016-06-03T00:00:00"/>
    <s v="так"/>
    <s v="так"/>
    <n v="664.13"/>
    <d v="2016-11-01T00:00:00"/>
    <s v="ТОВ «Верітас Проперті Менеджмент»"/>
    <n v="68129.399999999994"/>
    <n v="664.13"/>
    <d v="2017-11-01T00:00:00"/>
    <x v="0"/>
    <m/>
    <x v="0"/>
    <x v="0"/>
    <s v="CHEVROLET; LACETTI NF 196; ; 1600; 2007"/>
    <m/>
    <n v="0"/>
    <d v="2012-08-16T00:00:00"/>
    <d v="2012-07-23T00:00:00"/>
    <x v="0"/>
    <x v="0"/>
    <x v="0"/>
    <s v="Херсонська обл., Херсон, Смольна, 132а, кв.66"/>
    <s v="Херсонська обл., Херсон, Смольна, 132а, кв.66"/>
    <d v="1983-09-04T00:00:00"/>
    <m/>
    <s v="МО835765Комсомольський РВ ХМУ УМВС України в Херсонській обл."/>
    <m/>
    <m/>
    <m/>
    <s v="0663729312"/>
    <m/>
    <m/>
    <m/>
    <m/>
    <s v="29090000062010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27112180"/>
    <s v="027-г/37"/>
    <d v="2006-03-14T00:00:00"/>
    <d v="2011-03-11T00:00:00"/>
    <x v="1"/>
    <n v="47000"/>
    <n v="21"/>
    <m/>
    <s v="Автокредит"/>
    <s v="Купівля транспортного засобу"/>
    <x v="4"/>
    <s v="Інше"/>
    <s v="ні"/>
    <n v="417.29"/>
    <n v="281.33"/>
    <n v="135.96"/>
    <n v="0"/>
    <n v="597.74"/>
    <n v="417.29"/>
    <x v="0"/>
    <s v="так"/>
    <m/>
    <m/>
    <m/>
    <m/>
    <m/>
    <m/>
    <m/>
    <m/>
    <m/>
    <m/>
    <m/>
    <n v="0"/>
    <d v="2015-07-14T00:00:00"/>
    <n v="42199"/>
    <n v="2426"/>
    <s v="0678487942"/>
    <m/>
    <x v="1"/>
    <d v="2014-03-10T00:00:00"/>
    <s v="так"/>
    <s v="так"/>
    <n v="185.07"/>
    <d v="2016-11-01T00:00:00"/>
    <s v="ТОВ «Верітас Проперті Менеджмент»"/>
    <n v="358.24"/>
    <n v="185.07"/>
    <d v="2017-11-01T00:00:00"/>
    <x v="0"/>
    <m/>
    <x v="0"/>
    <x v="0"/>
    <s v="ВАЗ; 21101; ; 1600; 2006"/>
    <m/>
    <n v="35177.19"/>
    <d v="2012-08-14T00:00:00"/>
    <d v="2012-07-18T00:00:00"/>
    <x v="0"/>
    <x v="0"/>
    <x v="0"/>
    <s v="Запорізька обл., Запорізькийр-н, м. Запоріжжя, вул. 40 років Рад. України, б. 65а, кв. 80"/>
    <s v="Запорізька обл., Запорізькийр-н, м. Запоріжжя, вул. 40 років Рад. України, б. 65а, кв. 80"/>
    <d v="1966-06-14T00:00:00"/>
    <m/>
    <s v="СА113264Орджонікідзевським РВ УМВС України в Запорізький обл."/>
    <m/>
    <m/>
    <m/>
    <s v="0678487942"/>
    <m/>
    <m/>
    <m/>
    <m/>
    <s v="2909600007827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84907873"/>
    <s v="014/5653/5/10172"/>
    <d v="2008-02-13T00:00:00"/>
    <d v="2015-02-12T00:00:00"/>
    <x v="0"/>
    <n v="21635"/>
    <n v="10.99"/>
    <m/>
    <s v="Автокредит"/>
    <s v="Купівля транспортного засобу"/>
    <x v="3"/>
    <s v="Зона АТО"/>
    <s v="ні"/>
    <n v="335313.18"/>
    <n v="284508.51"/>
    <n v="50804.67"/>
    <n v="0"/>
    <m/>
    <n v="12497.98"/>
    <x v="0"/>
    <s v="ні"/>
    <s v="так"/>
    <m/>
    <m/>
    <m/>
    <m/>
    <m/>
    <m/>
    <m/>
    <m/>
    <m/>
    <m/>
    <n v="0"/>
    <d v="2008-03-13T00:00:00"/>
    <n v="39520"/>
    <n v="2115"/>
    <s v="0509741829"/>
    <m/>
    <x v="3"/>
    <d v="2018-02-11T00:00:00"/>
    <s v="так"/>
    <s v="так"/>
    <n v="4318.24"/>
    <d v="2016-11-01T00:00:00"/>
    <s v="ТОВ «Верітас Проперті Менеджмент»"/>
    <n v="318891.43"/>
    <n v="4318.24"/>
    <d v="2017-11-01T00:00:00"/>
    <x v="0"/>
    <m/>
    <x v="0"/>
    <x v="0"/>
    <s v="Toyota; Corolla; VVT-I Terra 6 MT (300N); 1,6; 2007 р.в."/>
    <m/>
    <n v="166210.32"/>
    <d v="2014-11-24T00:00:00"/>
    <d v="2014-06-26T00:00:00"/>
    <x v="0"/>
    <x v="0"/>
    <x v="0"/>
    <s v="Луганська обл., Лутугинський р-н, с. ЛУТУГІНЕ, вул. Гагаріна, буд.12, кв.24"/>
    <s v="Луганська обл., Лутугинський р-н, с. ЛУТУГІНЕ, вул. Гагаріна, буд.12, кв.24"/>
    <d v="1965-04-18T00:00:00"/>
    <m/>
    <s v="ЕМ831676ЛУТУГІНСЬКИМ РВ УМВС УКРАЇНИ В ЛУГАНСЬКІЙ ОБЛАСТІ"/>
    <m/>
    <m/>
    <m/>
    <s v="0509741829"/>
    <m/>
    <m/>
    <m/>
    <m/>
    <s v="29098000422113"/>
    <s v="ІПН: 2384907873; ФІО: Радченко Сергiй Вiкторови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157625030"/>
    <s v="014/1349/5/09038"/>
    <d v="2008-01-14T00:00:00"/>
    <d v="2015-01-13T00:00:00"/>
    <x v="0"/>
    <n v="25620"/>
    <n v="12.5"/>
    <m/>
    <s v="Автокредит"/>
    <s v="Купівля транспортного засобу"/>
    <x v="5"/>
    <s v="Інше"/>
    <s v="ні"/>
    <n v="506861.11"/>
    <n v="470515.87"/>
    <n v="36345.24"/>
    <n v="0"/>
    <m/>
    <n v="18892.010000000002"/>
    <x v="0"/>
    <s v="так"/>
    <m/>
    <m/>
    <m/>
    <m/>
    <m/>
    <m/>
    <m/>
    <m/>
    <m/>
    <m/>
    <m/>
    <n v="0"/>
    <d v="2015-03-27T00:00:00"/>
    <n v="42090"/>
    <n v="2481"/>
    <s v="0681025919"/>
    <m/>
    <x v="3"/>
    <d v="2018-01-12T00:00:00"/>
    <s v="так"/>
    <s v="так"/>
    <n v="4904.82"/>
    <d v="2016-11-01T00:00:00"/>
    <s v="ТОВ «Верітас Проперті Менеджмент»"/>
    <n v="482037.91"/>
    <n v="4904.82"/>
    <d v="2017-11-01T00:00:00"/>
    <x v="0"/>
    <m/>
    <x v="0"/>
    <x v="0"/>
    <s v="Skoda; Superb; Turbo Classic 5 MT (3U); 1,8; 2007 р.в."/>
    <m/>
    <n v="150079.79"/>
    <d v="2014-05-14T00:00:00"/>
    <d v="2013-10-28T00:00:00"/>
    <x v="0"/>
    <x v="0"/>
    <x v="0"/>
    <s v="Чернігівська обл., м.Чернігів, вул.Войкова, буд.8, кв.56"/>
    <s v="Чернігівська обл., м.Чернігів, вул.Войкова, буд.8, кв.56"/>
    <d v="1959-01-27T00:00:00"/>
    <m/>
    <s v="НК570984Новозаводським ВМ УМВС України в Чернігівській обл"/>
    <m/>
    <m/>
    <m/>
    <s v="0681025919"/>
    <m/>
    <m/>
    <m/>
    <m/>
    <s v="2909800042173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22815370"/>
    <s v="014/10613/5/21941"/>
    <d v="2008-08-22T00:00:00"/>
    <d v="2015-08-21T00:00:00"/>
    <x v="0"/>
    <n v="17292"/>
    <n v="12.99"/>
    <m/>
    <s v="Автокредит"/>
    <s v="Купівля транспортного засобу"/>
    <x v="4"/>
    <s v="Інше"/>
    <s v="ні"/>
    <n v="287618.03000000003"/>
    <n v="285970.44"/>
    <n v="1647.59"/>
    <n v="0"/>
    <m/>
    <n v="10720.26"/>
    <x v="0"/>
    <s v="так"/>
    <s v="так"/>
    <m/>
    <m/>
    <m/>
    <m/>
    <m/>
    <m/>
    <m/>
    <m/>
    <m/>
    <m/>
    <n v="0"/>
    <d v="2008-09-22T00:00:00"/>
    <n v="39713"/>
    <n v="2085"/>
    <s v="0977459757"/>
    <m/>
    <x v="1"/>
    <d v="2018-08-20T00:00:00"/>
    <s v="так"/>
    <s v="так"/>
    <n v="3545.84"/>
    <d v="2016-11-01T00:00:00"/>
    <s v="ТОВ «Верітас Проперті Менеджмент»"/>
    <n v="273532.13"/>
    <n v="3545.84"/>
    <d v="2017-11-01T00:00:00"/>
    <x v="0"/>
    <m/>
    <x v="0"/>
    <x v="0"/>
    <s v="Opel; Astra H; Turbo 5 dr Classic 5 AT; 1,6; 2008 р.в."/>
    <m/>
    <n v="189400"/>
    <d v="2016-02-18T00:00:00"/>
    <d v="2015-05-26T00:00:00"/>
    <x v="0"/>
    <x v="0"/>
    <x v="0"/>
    <s v="Запорізька обл., Мелітопольський р-н, М.МЕЛІТОПОЛЬ, провул.Садовий, буд.9а, кв.38"/>
    <s v="Запорізька обл., Мелітопольський р-н, М.МЕЛІТОПОЛЬ, провул.Садовий, буд.9а, кв.38"/>
    <d v="1963-08-06T00:00:00"/>
    <m/>
    <s v="КА795843СТРИЙСЬКИМ МВ УМВС УКРАЇНИ У ЛЬВІВСЬКІЙ ОБЛ."/>
    <m/>
    <m/>
    <m/>
    <s v="0977459757"/>
    <m/>
    <m/>
    <m/>
    <m/>
    <s v="29096000424748"/>
    <s v="ІПН: 2903217901; ФІО: Ропяк О. В.; ІПН: 2873111616; ФІО: Лещін О. В."/>
    <m/>
    <m/>
    <x v="0"/>
    <x v="1"/>
    <x v="0"/>
    <x v="0"/>
    <x v="1"/>
    <x v="0"/>
    <x v="0"/>
    <x v="0"/>
    <s v="ні"/>
    <m/>
    <m/>
    <m/>
    <m/>
  </r>
  <r>
    <s v="ПУАТ &quot;ФІДОБАНК&quot;"/>
    <n v="300175"/>
    <s v="Фіз. Особа"/>
    <s v="2568219930"/>
    <s v="014/0399/73/06164"/>
    <d v="2007-11-01T00:00:00"/>
    <d v="2014-10-31T00:00:00"/>
    <x v="1"/>
    <n v="38340"/>
    <n v="15"/>
    <m/>
    <s v="Автокредит"/>
    <s v="Купівля транспортного засобу"/>
    <x v="3"/>
    <s v="Зона АТО"/>
    <s v="ні"/>
    <n v="35983.57"/>
    <n v="27581.17"/>
    <n v="8402.4"/>
    <n v="0"/>
    <m/>
    <n v="35983.57"/>
    <x v="0"/>
    <s v="так"/>
    <m/>
    <m/>
    <m/>
    <m/>
    <m/>
    <m/>
    <m/>
    <m/>
    <m/>
    <m/>
    <m/>
    <n v="0"/>
    <d v="2015-11-30T00:00:00"/>
    <n v="42338"/>
    <n v="671"/>
    <s v="0997884021"/>
    <m/>
    <x v="3"/>
    <d v="2017-10-30T00:00:00"/>
    <s v="так"/>
    <s v="так"/>
    <n v="366.42"/>
    <d v="2016-11-01T00:00:00"/>
    <s v="ТОВ «Верітас Проперті Менеджмент»"/>
    <n v="35983.57"/>
    <n v="366.42"/>
    <d v="2017-11-01T00:00:00"/>
    <x v="0"/>
    <m/>
    <x v="0"/>
    <x v="0"/>
    <s v="Daewoo; Lanos ; Sens 1.4i (KLAT); 1,4; 2007 р.в."/>
    <m/>
    <n v="42839.78"/>
    <d v="2013-10-28T00:00:00"/>
    <d v="2013-10-28T00:00:00"/>
    <x v="0"/>
    <x v="0"/>
    <x v="0"/>
    <s v="Луганська обл., М. ЛУГАНСЬК, кв. Южний, 10, кв.89"/>
    <s v="Луганська обл., М. ЛУГАНСЬК, кв. Южний, 10, кв.89"/>
    <d v="1970-04-25T00:00:00"/>
    <m/>
    <s v="ЕК523141АРТЕМІВСЬКИМ РВ ЛМУ УМВС УКРАЇНИ В ЛУГАНСЬКІЙ ОБЛА"/>
    <m/>
    <m/>
    <m/>
    <s v="0997884021"/>
    <m/>
    <m/>
    <m/>
    <m/>
    <s v="2909300042118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61603415"/>
    <s v="014/9136/5/11583"/>
    <d v="2008-03-14T00:00:00"/>
    <d v="2015-03-13T00:00:00"/>
    <x v="0"/>
    <n v="14850"/>
    <n v="11.5"/>
    <m/>
    <s v="Автокредит"/>
    <s v="Купівля транспортного засобу"/>
    <x v="1"/>
    <s v="Зона АТО"/>
    <s v="ні"/>
    <n v="33272.199999999997"/>
    <n v="23783.99"/>
    <n v="9488.2099999999991"/>
    <n v="0"/>
    <n v="0.61"/>
    <n v="1240.1400000000001"/>
    <x v="0"/>
    <s v="так"/>
    <m/>
    <m/>
    <m/>
    <m/>
    <m/>
    <m/>
    <m/>
    <m/>
    <m/>
    <m/>
    <m/>
    <n v="0"/>
    <d v="2014-05-15T00:00:00"/>
    <n v="41774"/>
    <n v="1233"/>
    <s v="0504781685"/>
    <m/>
    <x v="2"/>
    <d v="2018-03-12T00:00:00"/>
    <s v="так"/>
    <s v="так"/>
    <n v="461.06"/>
    <d v="2016-11-01T00:00:00"/>
    <s v="ТОВ «Верітас Проперті Менеджмент»"/>
    <n v="29041.16"/>
    <n v="461.06"/>
    <d v="2017-11-01T00:00:00"/>
    <x v="0"/>
    <m/>
    <x v="0"/>
    <x v="0"/>
    <s v="Mitsubishi; Lancer 10; Intence CVT; 2; 2008 р.в."/>
    <m/>
    <n v="108156.79"/>
    <d v="2013-06-27T00:00:00"/>
    <d v="2013-06-27T00:00:00"/>
    <x v="0"/>
    <x v="0"/>
    <x v="0"/>
    <s v="Донецька обл., Ясинуватський р-н, С.ОЧЕРЕТИНЕ, м-н Гідростроітелів, буд. 1, кв. 55"/>
    <s v="Донецька обл., Ясинуватський р-н, С.ОЧЕРЕТИНЕ, м-н Гідростроітелів, буд. 1, кв. 55"/>
    <d v="1978-05-07T00:00:00"/>
    <m/>
    <s v="ВВ751098ЯСИНУВАТСЬКИМ РВ УМВС УКРАЇНИ В ДОНЕЦЬКІЙ ОБЛАСТІ"/>
    <m/>
    <m/>
    <m/>
    <s v="0504781685"/>
    <m/>
    <m/>
    <m/>
    <m/>
    <s v="2909500042245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27712431"/>
    <s v="115-В/52"/>
    <d v="2008-08-04T00:00:00"/>
    <d v="2013-08-02T00:00:00"/>
    <x v="0"/>
    <n v="52500"/>
    <n v="13"/>
    <m/>
    <s v="Автокредит"/>
    <s v="Купівля транспортного засобу"/>
    <x v="4"/>
    <s v="Інше"/>
    <s v="ні"/>
    <n v="331312.92"/>
    <n v="210195.39"/>
    <n v="121117.53"/>
    <n v="0"/>
    <n v="330448.01"/>
    <n v="12348.88"/>
    <x v="0"/>
    <s v="так"/>
    <s v="так"/>
    <m/>
    <m/>
    <m/>
    <m/>
    <m/>
    <m/>
    <m/>
    <m/>
    <m/>
    <m/>
    <n v="0"/>
    <d v="2013-06-21T00:00:00"/>
    <n v="41446"/>
    <n v="1614"/>
    <s v="0673733313"/>
    <m/>
    <x v="0"/>
    <d v="2016-08-01T00:00:00"/>
    <s v="так"/>
    <s v="так"/>
    <n v="158569.25"/>
    <d v="2016-11-01T00:00:00"/>
    <s v="ТОВ «Верітас Проперті Менеджмент»"/>
    <n v="289101.39"/>
    <n v="158569.25"/>
    <d v="2017-11-01T00:00:00"/>
    <x v="0"/>
    <m/>
    <x v="0"/>
    <x v="0"/>
    <s v="TOYOTA; PRADO; ; 3956; 2007"/>
    <m/>
    <n v="327126.52"/>
    <d v="2014-05-14T00:00:00"/>
    <d v="2013-04-11T00:00:00"/>
    <x v="0"/>
    <x v="0"/>
    <x v="0"/>
    <s v="ДНІПРОПЕТРОВСЬКА обл., БАБУШКІНСЬКИЙ, ДНІПРОПЕТРОВСЬК, Ж/М ТОПОЛЯ-1, 15, КОРП.6, кв.15"/>
    <s v="ДНІПРОПЕТРОВСЬКА обл., БАБУШКІНСЬКИЙ, ДНІПРОПЕТРОВСЬК, Ж/М ТОПОЛЯ-1, 15 КОРП.6, кв.15"/>
    <d v="1977-06-02T00:00:00"/>
    <m/>
    <s v="АМ129266БАБУШКІНСЬКИМ РВ ДМУ УМВС УКР. В ДНІПРОПЕТР. ОБЛ."/>
    <m/>
    <m/>
    <m/>
    <s v="0673733313"/>
    <m/>
    <m/>
    <m/>
    <m/>
    <s v="29092000099069"/>
    <s v="ІПН: 2939621963; ФІО: Рудобашта Ольга Миколаї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35500735"/>
    <s v="014/9136/5/17307"/>
    <d v="2008-06-09T00:00:00"/>
    <d v="2015-06-08T00:00:00"/>
    <x v="1"/>
    <n v="96000"/>
    <n v="17"/>
    <m/>
    <s v="Автокредит"/>
    <s v="Купівля транспортного засобу"/>
    <x v="1"/>
    <s v="Зона АТО"/>
    <s v="ні"/>
    <n v="21417.19"/>
    <n v="13607.9"/>
    <n v="7809.29"/>
    <n v="0"/>
    <m/>
    <n v="21417.19"/>
    <x v="0"/>
    <s v="так"/>
    <m/>
    <m/>
    <m/>
    <m/>
    <m/>
    <m/>
    <m/>
    <m/>
    <m/>
    <m/>
    <m/>
    <n v="0"/>
    <d v="2014-06-16T00:00:00"/>
    <n v="41806"/>
    <n v="1204"/>
    <s v="0676200007"/>
    <m/>
    <x v="2"/>
    <d v="2018-06-07T00:00:00"/>
    <s v="так"/>
    <s v="так"/>
    <n v="307.3"/>
    <d v="2016-11-01T00:00:00"/>
    <s v="ТОВ «Верітас Проперті Менеджмент»"/>
    <n v="19103.849999999999"/>
    <n v="307.3"/>
    <d v="2017-11-01T00:00:00"/>
    <x v="0"/>
    <m/>
    <x v="0"/>
    <x v="0"/>
    <s v="Honda; Acord VIII; i-VTEC Tourer Elegance 6 MT; 2; 2008 р.в."/>
    <m/>
    <n v="173750.06"/>
    <d v="2013-05-22T00:00:00"/>
    <d v="2013-05-22T00:00:00"/>
    <x v="0"/>
    <x v="0"/>
    <x v="0"/>
    <s v="Донецька обл., м. Донецьк, вул. Малахова, 3, кв.2"/>
    <s v="Донецька обл., м. Донецьк, вул. Малахова, 3, кв.2"/>
    <d v="1972-02-27T00:00:00"/>
    <m/>
    <s v="ВВ071573Ленінським РВУМВС України у м.Донецьку"/>
    <m/>
    <m/>
    <m/>
    <s v="0676200007"/>
    <m/>
    <m/>
    <m/>
    <m/>
    <s v="2909400042376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59912770"/>
    <s v="148-В/52"/>
    <d v="2008-10-03T00:00:00"/>
    <d v="2013-10-02T00:00:00"/>
    <x v="0"/>
    <n v="15580"/>
    <n v="13"/>
    <m/>
    <s v="Автокредит"/>
    <s v="Купівля транспортного засобу"/>
    <x v="4"/>
    <s v="Інше"/>
    <s v="ні"/>
    <n v="485362.71"/>
    <n v="409598.93"/>
    <n v="75763.78"/>
    <n v="0"/>
    <m/>
    <n v="18090.71"/>
    <x v="0"/>
    <s v="ні"/>
    <m/>
    <m/>
    <m/>
    <m/>
    <m/>
    <m/>
    <m/>
    <m/>
    <m/>
    <m/>
    <m/>
    <n v="0"/>
    <d v="2012-10-29T00:00:00"/>
    <n v="41211"/>
    <n v="3193"/>
    <s v="0962794403"/>
    <m/>
    <x v="3"/>
    <d v="2016-10-01T00:00:00"/>
    <s v="так"/>
    <s v="так"/>
    <n v="4496.22"/>
    <d v="2016-11-01T00:00:00"/>
    <s v="ТОВ «Верітас Проперті Менеджмент»"/>
    <n v="461592.39"/>
    <n v="4496.22"/>
    <d v="2017-11-01T00:00:00"/>
    <x v="0"/>
    <m/>
    <x v="0"/>
    <x v="0"/>
    <s v="DACIA; LOGAN 90L; ; 1390; 2008"/>
    <m/>
    <n v="0"/>
    <d v="2012-03-05T00:00:00"/>
    <d v="2012-02-27T00:00:00"/>
    <x v="0"/>
    <x v="0"/>
    <x v="0"/>
    <s v="ДНІПРОПЕТРОВСЬКА обл., САМАРСЬКИЙ, ДНІПРОПЕТРОВСЬК, КОСМОНАВТІВ, 4, кв.92"/>
    <s v="ДНІПРОПЕТРОВСЬКА обл., САМАРСЬКИЙ, ДНІПРОПЕТРОВСЬК, КОСМОНАВТІВ, 4, кв.92"/>
    <d v="1970-02-01T00:00:00"/>
    <m/>
    <s v="АК579702САМАРСЬКИМ РВ ДМУ УМВС УКРАЇНИ В ДНІПРОПЕТРОВСЬКІЙ ОБЛАСТІ"/>
    <m/>
    <m/>
    <m/>
    <s v="0962794403"/>
    <m/>
    <m/>
    <m/>
    <m/>
    <s v="29097000103541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91512539"/>
    <s v="014/1207/5/09071"/>
    <d v="2008-02-07T00:00:00"/>
    <d v="2015-02-06T00:00:00"/>
    <x v="1"/>
    <n v="126030"/>
    <n v="14"/>
    <m/>
    <s v="Автокредит"/>
    <s v="Купівля транспортного засобу"/>
    <x v="2"/>
    <s v="Інше"/>
    <s v="ні"/>
    <n v="26556.04"/>
    <n v="18038.5"/>
    <n v="8517.5400000000009"/>
    <n v="0"/>
    <m/>
    <n v="26556.04"/>
    <x v="0"/>
    <s v="так"/>
    <s v="так"/>
    <m/>
    <m/>
    <m/>
    <m/>
    <m/>
    <m/>
    <m/>
    <m/>
    <m/>
    <m/>
    <n v="0"/>
    <d v="2014-07-15T00:00:00"/>
    <n v="41835"/>
    <n v="1204"/>
    <s v="0951326069"/>
    <m/>
    <x v="2"/>
    <d v="2018-02-05T00:00:00"/>
    <s v="так"/>
    <s v="так"/>
    <n v="364.18"/>
    <d v="2016-11-01T00:00:00"/>
    <s v="ТОВ «Верітас Проперті Менеджмент»"/>
    <n v="24030.6"/>
    <n v="364.18"/>
    <d v="2017-11-01T00:00:00"/>
    <x v="0"/>
    <m/>
    <x v="0"/>
    <x v="0"/>
    <s v="Mitsubishi; Lancer 10; Intence CVT; 2; 2008 р.в."/>
    <m/>
    <n v="111904.88"/>
    <d v="2013-08-13T00:00:00"/>
    <d v="2013-08-13T00:00:00"/>
    <x v="0"/>
    <x v="0"/>
    <x v="0"/>
    <s v="Донецька обл., м.Кіровське, кв-л Молодіжний, буд.21, .кв.52"/>
    <s v="Донецька обл., м.Кіровське, кв-л Молодіжний, буд.21, .кв.52"/>
    <d v="1981-11-26T00:00:00"/>
    <m/>
    <s v="ВВ430100КІРОВСЬКИМ МВУМВС УКРАЇНИ В ДОНЕЦЬКІЙ ОБЛАСТІ"/>
    <m/>
    <m/>
    <m/>
    <s v="0951326069"/>
    <m/>
    <m/>
    <m/>
    <m/>
    <s v="29097000422062"/>
    <s v="ІПН: 2991512539; ФІО: Сабодаш I.А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198200845"/>
    <s v="202-Г/07"/>
    <d v="2007-05-16T00:00:00"/>
    <d v="2014-05-15T00:00:00"/>
    <x v="1"/>
    <n v="99600"/>
    <n v="0"/>
    <m/>
    <s v="Автокредит"/>
    <s v="Купівля транспортного засобу"/>
    <x v="1"/>
    <s v="Зона АТО"/>
    <s v="ні"/>
    <n v="10725.82"/>
    <n v="10725.82"/>
    <n v="0"/>
    <n v="0"/>
    <m/>
    <n v="10725.82"/>
    <x v="0"/>
    <s v="так"/>
    <m/>
    <m/>
    <m/>
    <m/>
    <m/>
    <m/>
    <m/>
    <m/>
    <m/>
    <m/>
    <m/>
    <n v="0"/>
    <d v="2015-11-30T00:00:00"/>
    <n v="42338"/>
    <n v="671"/>
    <s v="0506809291"/>
    <m/>
    <x v="2"/>
    <d v="2017-05-14T00:00:00"/>
    <s v="так"/>
    <s v="так"/>
    <n v="109.22"/>
    <d v="2016-11-01T00:00:00"/>
    <s v="ТОВ «Верітас Проперті Менеджмент»"/>
    <n v="10725.82"/>
    <n v="109.22"/>
    <d v="2017-11-01T00:00:00"/>
    <x v="0"/>
    <m/>
    <x v="0"/>
    <x v="0"/>
    <s v="KIA; CERATO 2.0; ; 1975; 2007"/>
    <m/>
    <n v="85644.83"/>
    <d v="2012-09-06T00:00:00"/>
    <d v="2012-07-27T00:00:00"/>
    <x v="0"/>
    <x v="0"/>
    <x v="0"/>
    <s v="Донецька обл., м. Донецьк, вул. Яковлева, 8, кв.2"/>
    <s v="Донецька обл., м. Донецьк, вул. Яковлева, 8, кв.2"/>
    <d v="1960-03-08T00:00:00"/>
    <m/>
    <s v="ВЕ448104КІРОВСЬКИМ РВ ДМУ УМВС УКРАЇНИ В ДОНЕЦЬКІЙ ОБЛ"/>
    <m/>
    <m/>
    <m/>
    <s v="0506809291"/>
    <m/>
    <m/>
    <m/>
    <m/>
    <s v="2909300008745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01600720"/>
    <s v="014/6949/5/17492"/>
    <d v="2008-06-12T00:00:00"/>
    <d v="2015-06-11T00:00:00"/>
    <x v="1"/>
    <n v="119340"/>
    <n v="17"/>
    <m/>
    <s v="Автокредит"/>
    <s v="Купівля транспортного засобу"/>
    <x v="3"/>
    <s v="Зона АТО"/>
    <s v="ні"/>
    <n v="23507.01"/>
    <n v="14972.57"/>
    <n v="8534.44"/>
    <n v="0"/>
    <m/>
    <n v="23507.01"/>
    <x v="1"/>
    <s v="ні"/>
    <m/>
    <m/>
    <m/>
    <m/>
    <m/>
    <m/>
    <m/>
    <m/>
    <m/>
    <m/>
    <m/>
    <n v="0"/>
    <d v="2014-07-21T00:00:00"/>
    <n v="41841"/>
    <n v="1198"/>
    <s v="0991078056"/>
    <m/>
    <x v="2"/>
    <d v="2018-06-10T00:00:00"/>
    <s v="так"/>
    <s v="так"/>
    <n v="337.07"/>
    <d v="2016-11-01T00:00:00"/>
    <s v="ТОВ «Верітас Проперті Менеджмент»"/>
    <n v="20961.669999999998"/>
    <n v="337.07"/>
    <d v="2017-11-01T00:00:00"/>
    <x v="0"/>
    <m/>
    <x v="0"/>
    <x v="0"/>
    <s v="Toyota; Auris; 5dr Luna 5 MT; 1,6; 2008 р.в."/>
    <m/>
    <n v="98874.7"/>
    <d v="2012-12-28T00:00:00"/>
    <d v="2012-12-28T00:00:00"/>
    <x v="0"/>
    <x v="0"/>
    <x v="0"/>
    <s v="Луганська обл., Лутугинський р-н, С. РОЗКІШНЕ, вул. Леніна, буд. 221, кв. 18"/>
    <s v="Луганська обл., Лутугинський р-н, С. РОЗКІШНЕ, вул. Леніна, буд. 221, кв. 18"/>
    <d v="1976-09-14T00:00:00"/>
    <m/>
    <s v="ЕК286036ЛУТУГІНСЬКИМ РВ УМВС УКРАЇНИ В ЛУГАНСЬКІЙ ОБЛ."/>
    <m/>
    <m/>
    <m/>
    <s v="0991078056"/>
    <m/>
    <m/>
    <m/>
    <m/>
    <s v="2909700042382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12222974"/>
    <s v="173-г/00-06ф"/>
    <d v="2006-08-03T00:00:00"/>
    <d v="2011-08-02T00:00:00"/>
    <x v="1"/>
    <n v="41435"/>
    <n v="0"/>
    <m/>
    <s v="Автокредит"/>
    <s v="Купівля транспортного засобу"/>
    <x v="6"/>
    <s v="Інше"/>
    <s v="ні"/>
    <n v="35613.53"/>
    <n v="30921.58"/>
    <n v="3463.21"/>
    <n v="1228.74"/>
    <m/>
    <n v="34384.79"/>
    <x v="0"/>
    <s v="ні"/>
    <s v="так"/>
    <m/>
    <m/>
    <m/>
    <m/>
    <m/>
    <m/>
    <m/>
    <m/>
    <m/>
    <m/>
    <n v="0"/>
    <d v="2015-11-30T00:00:00"/>
    <n v="42338"/>
    <n v="3348"/>
    <s v="0967527155"/>
    <m/>
    <x v="3"/>
    <d v="2014-08-01T00:00:00"/>
    <s v="так"/>
    <s v="так"/>
    <n v="347.16"/>
    <d v="2016-11-01T00:00:00"/>
    <s v="ТОВ «Верітас Проперті Менеджмент»"/>
    <n v="35613.53"/>
    <n v="347.16"/>
    <d v="2017-11-01T00:00:00"/>
    <x v="0"/>
    <m/>
    <x v="0"/>
    <x v="0"/>
    <s v="ЗАЗ-DEAWOO; T13110 &quot;SENS&quot;; ; 1.5; 2006"/>
    <m/>
    <n v="0"/>
    <d v="2011-12-28T00:00:00"/>
    <d v="2011-06-09T00:00:00"/>
    <x v="0"/>
    <x v="0"/>
    <x v="0"/>
    <s v="Хмельницька обл., Красилівський, Красилів, пров.Таращанський, 2, кв.2"/>
    <s v="Хмельницька обл., Красилівський, Красилів, пров.Таращанський, 2, кв.2"/>
    <d v="1979-09-25T00:00:00"/>
    <m/>
    <s v="НА793429Красилівським РВ УМВС України в Хмельницькій обл."/>
    <m/>
    <m/>
    <m/>
    <s v="0967527155"/>
    <m/>
    <m/>
    <m/>
    <m/>
    <s v="29091000078939"/>
    <s v="ІПН: 2418020238; ФІО: Оруджев Алігулу Агагюль огли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165110135"/>
    <s v="014/5652/5/19063"/>
    <d v="2008-07-01T00:00:00"/>
    <d v="2015-06-30T00:00:00"/>
    <x v="1"/>
    <n v="79886"/>
    <n v="17"/>
    <m/>
    <s v="Автокредит"/>
    <s v="Купівля транспортного засобу"/>
    <x v="3"/>
    <s v="Зона АТО"/>
    <s v="ні"/>
    <n v="25685.06"/>
    <n v="16489.060000000001"/>
    <n v="9196"/>
    <n v="0"/>
    <n v="5.89"/>
    <n v="25685.06"/>
    <x v="0"/>
    <s v="так"/>
    <s v="так"/>
    <m/>
    <m/>
    <m/>
    <m/>
    <m/>
    <m/>
    <m/>
    <m/>
    <m/>
    <m/>
    <n v="0"/>
    <d v="2014-08-15T00:00:00"/>
    <n v="41866"/>
    <n v="1173"/>
    <s v="0509331597"/>
    <m/>
    <x v="2"/>
    <d v="2018-06-29T00:00:00"/>
    <s v="так"/>
    <s v="так"/>
    <n v="364.2"/>
    <d v="2016-11-01T00:00:00"/>
    <s v="ТОВ «Верітас Проперті Менеджмент»"/>
    <n v="22881.93"/>
    <n v="364.2"/>
    <d v="2017-11-01T00:00:00"/>
    <x v="0"/>
    <m/>
    <x v="0"/>
    <x v="0"/>
    <s v="Mitsubishi; Lancer 9; Comfort MT (CS0); 1,6; 2008 р.в."/>
    <m/>
    <n v="90012.98"/>
    <d v="2013-02-13T00:00:00"/>
    <d v="2013-02-13T00:00:00"/>
    <x v="0"/>
    <x v="0"/>
    <x v="0"/>
    <s v="Луганська обл., Краснодонський р-н, м.РОВЕНЬКИ, вул.Дружби, буд.24, кв.2"/>
    <s v="Луганська обл., Краснодонський р-н, м.РОВЕНЬКИ, вул.Дружби, буд.24, кв.2"/>
    <d v="1959-04-12T00:00:00"/>
    <m/>
    <s v="ЕМ324060РОВЕНЬКІВСЬКИМ МВ УМВС УКРАЇНИ В ЛУГАНСЬКІЙ ОБЛАСТ"/>
    <m/>
    <m/>
    <m/>
    <s v="0509331597"/>
    <m/>
    <m/>
    <m/>
    <m/>
    <s v="29096000424124"/>
    <s v="ІПН: 2165110135; ФІО: Свiстiльнiк В.М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048408633"/>
    <s v="014/5652/5/17670"/>
    <d v="2008-06-12T00:00:00"/>
    <d v="2015-06-11T00:00:00"/>
    <x v="1"/>
    <n v="97800"/>
    <n v="17"/>
    <m/>
    <s v="Автокредит"/>
    <s v="Купівля транспортного засобу"/>
    <x v="3"/>
    <s v="Зона АТО"/>
    <s v="ні"/>
    <n v="21035.39"/>
    <n v="13358"/>
    <n v="7677.39"/>
    <n v="0"/>
    <n v="0.5"/>
    <n v="21035.39"/>
    <x v="0"/>
    <s v="так"/>
    <s v="так"/>
    <m/>
    <m/>
    <m/>
    <m/>
    <m/>
    <m/>
    <m/>
    <m/>
    <m/>
    <m/>
    <n v="0"/>
    <d v="2014-06-16T00:00:00"/>
    <n v="41806"/>
    <n v="1204"/>
    <s v="0504712962"/>
    <m/>
    <x v="2"/>
    <d v="2018-06-10T00:00:00"/>
    <s v="так"/>
    <s v="так"/>
    <n v="301.86"/>
    <d v="2016-11-01T00:00:00"/>
    <s v="ТОВ «Верітас Проперті Менеджмент»"/>
    <n v="18764.53"/>
    <n v="301.86"/>
    <d v="2017-11-01T00:00:00"/>
    <x v="0"/>
    <m/>
    <x v="0"/>
    <x v="0"/>
    <s v="Mitsubishi; Lancer 9; Intence SA3 9 MT (CS0); 2; 2008 р.в."/>
    <m/>
    <n v="103912.74"/>
    <d v="2013-01-28T00:00:00"/>
    <d v="2013-01-28T00:00:00"/>
    <x v="0"/>
    <x v="0"/>
    <x v="0"/>
    <s v="Луганська обл., м.АЛЧЕВСЬК, вул.Липовенка, буд.10а, кв.37"/>
    <s v="Луганська обл., м.АЛЧЕВСЬК, вул.Липовенка, буд.10а, кв.37"/>
    <d v="1956-01-31T00:00:00"/>
    <m/>
    <s v="ЕН052077АЛЧЕВСЬКИМ МВ УМВС УКРАЇНИ В ЛУГАНСЬКІЙ ОБЛАСТІ"/>
    <m/>
    <m/>
    <m/>
    <s v="0504712962"/>
    <m/>
    <m/>
    <m/>
    <m/>
    <s v="29091000423841"/>
    <s v="ІПН: 2048408633; ФІО: Селiванов В.В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982207095"/>
    <s v="261-г/41"/>
    <d v="2007-12-28T00:00:00"/>
    <d v="2014-12-26T00:00:00"/>
    <x v="1"/>
    <n v="177930"/>
    <n v="19.5"/>
    <m/>
    <s v="Автокредит"/>
    <s v="Купівля транспортного засобу"/>
    <x v="4"/>
    <s v="Інше"/>
    <s v="ні"/>
    <n v="251826.27"/>
    <n v="177930"/>
    <n v="73896.27"/>
    <n v="0"/>
    <m/>
    <n v="251826.27000000002"/>
    <x v="0"/>
    <s v="так"/>
    <m/>
    <m/>
    <m/>
    <m/>
    <m/>
    <m/>
    <m/>
    <m/>
    <m/>
    <m/>
    <m/>
    <n v="0"/>
    <d v="2015-11-30T00:00:00"/>
    <n v="42338"/>
    <n v="671"/>
    <s v="0984220061"/>
    <m/>
    <x v="3"/>
    <d v="2017-12-25T00:00:00"/>
    <s v="так"/>
    <s v="так"/>
    <n v="2454.83"/>
    <d v="2016-11-01T00:00:00"/>
    <s v="ТОВ «Верітас Проперті Менеджмент»"/>
    <n v="251826.27"/>
    <n v="2454.83"/>
    <d v="2017-11-01T00:00:00"/>
    <x v="0"/>
    <m/>
    <x v="0"/>
    <x v="0"/>
    <s v="HONDA; ACCORD 2.4; ; 2354; 2007"/>
    <m/>
    <n v="0"/>
    <d v="2012-08-16T00:00:00"/>
    <d v="2012-07-23T00:00:00"/>
    <x v="0"/>
    <x v="0"/>
    <x v="0"/>
    <s v="Миколаївська обл., Миколаїв, пр.Октябрьський, 303, кв.30"/>
    <s v="Миколаївська обл., Миколаїв, пр.Октябрьський, 303, кв.30"/>
    <d v="1981-08-25T00:00:00"/>
    <m/>
    <s v="ЕО497994Корабельним РВ ММУ УМВС України в Микола.обл."/>
    <m/>
    <m/>
    <m/>
    <s v="0984220061"/>
    <m/>
    <m/>
    <m/>
    <m/>
    <s v="2909700008028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127220579"/>
    <s v="014/5652/5/08849"/>
    <d v="2008-01-08T00:00:00"/>
    <d v="2015-01-06T00:00:00"/>
    <x v="0"/>
    <n v="19725"/>
    <n v="8"/>
    <m/>
    <s v="Автокредит"/>
    <s v="Купівля транспортного засобу"/>
    <x v="3"/>
    <s v="Зона АТО"/>
    <s v="ні"/>
    <n v="47743.97"/>
    <n v="37800.46"/>
    <n v="9943.51"/>
    <n v="0"/>
    <m/>
    <n v="1779.54"/>
    <x v="0"/>
    <s v="ні"/>
    <m/>
    <m/>
    <m/>
    <m/>
    <m/>
    <m/>
    <m/>
    <m/>
    <m/>
    <m/>
    <m/>
    <n v="0"/>
    <d v="2014-08-15T00:00:00"/>
    <n v="41866"/>
    <n v="1173"/>
    <s v="0502420237"/>
    <m/>
    <x v="2"/>
    <d v="2018-01-05T00:00:00"/>
    <s v="так"/>
    <s v="так"/>
    <n v="686.2"/>
    <d v="2016-11-01T00:00:00"/>
    <s v="ТОВ «Верітас Проперті Менеджмент»"/>
    <n v="42529.9"/>
    <n v="686.2"/>
    <d v="2017-11-01T00:00:00"/>
    <x v="0"/>
    <m/>
    <x v="0"/>
    <x v="0"/>
    <s v="Mitsubishi; Lancer 10; Evolution Sport MT; 2; 2008 р.в."/>
    <m/>
    <n v="103912.74"/>
    <d v="2013-02-12T00:00:00"/>
    <d v="2013-02-12T00:00:00"/>
    <x v="0"/>
    <x v="0"/>
    <x v="0"/>
    <s v="Луганська обл., ЛУГАНСЬК, Спортивна, 34"/>
    <s v="Луганська обл., ЛУГАНСЬК, Спортивна, 34"/>
    <d v="1958-03-29T00:00:00"/>
    <m/>
    <s v="ЕН120447АРТЕМІВСЬКИМ РВ ЛМУ УМВС УКРАЇНИ В ЛУГАНСЬКІЙ ОБЛА"/>
    <m/>
    <m/>
    <m/>
    <s v="0502420237"/>
    <m/>
    <m/>
    <m/>
    <m/>
    <s v="2909000042185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87011599"/>
    <s v="350-г/37"/>
    <d v="2007-06-16T00:00:00"/>
    <d v="2014-06-13T00:00:00"/>
    <x v="1"/>
    <n v="54770"/>
    <n v="0"/>
    <m/>
    <s v="Автокредит"/>
    <s v="Купівля транспортного засобу"/>
    <x v="4"/>
    <s v="Інше"/>
    <s v="ні"/>
    <n v="62945.83"/>
    <n v="52813.94"/>
    <n v="10131.89"/>
    <n v="0"/>
    <m/>
    <n v="62945.83"/>
    <x v="0"/>
    <s v="так"/>
    <s v="так"/>
    <m/>
    <m/>
    <m/>
    <m/>
    <m/>
    <m/>
    <m/>
    <m/>
    <m/>
    <m/>
    <n v="0"/>
    <d v="2012-11-09T00:00:00"/>
    <n v="41222"/>
    <n v="3622"/>
    <s v="0674791766"/>
    <m/>
    <x v="2"/>
    <d v="2017-06-12T00:00:00"/>
    <s v="так"/>
    <s v="так"/>
    <n v="613.6"/>
    <d v="2016-11-01T00:00:00"/>
    <s v="ТОВ «Верітас Проперті Менеджмент»"/>
    <n v="62945.83"/>
    <n v="613.6"/>
    <d v="2017-11-01T00:00:00"/>
    <x v="0"/>
    <m/>
    <x v="0"/>
    <x v="0"/>
    <s v="CHERY; AMULET A15; ; 1597; 2007"/>
    <m/>
    <n v="0"/>
    <d v="2011-12-26T00:00:00"/>
    <d v="2011-03-15T00:00:00"/>
    <x v="0"/>
    <x v="0"/>
    <x v="0"/>
    <s v="Запорізька обл., Запорізький, Запоріжжя, Ентузіастів, 5, кв.105"/>
    <s v="Запорізька обл., Запорізький, Запоріжжя, Ентузіастів, 5, кв.105"/>
    <d v="1973-07-26T00:00:00"/>
    <m/>
    <s v="СА694900Василівським РВУМВС Укр в Зап обл"/>
    <m/>
    <m/>
    <m/>
    <s v="0674791766"/>
    <m/>
    <m/>
    <m/>
    <m/>
    <s v="29090000089877"/>
    <s v="ІПН: 2924516499; ФІО: Бикова Наталія Сергії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98120074"/>
    <s v="014/1721/5/22853"/>
    <d v="2008-09-15T00:00:00"/>
    <d v="2013-09-13T00:00:00"/>
    <x v="0"/>
    <n v="30590"/>
    <n v="12.49"/>
    <m/>
    <s v="Автокредит"/>
    <s v="Купівля транспортного засобу"/>
    <x v="6"/>
    <s v="Інше"/>
    <s v="ні"/>
    <n v="688859.61"/>
    <n v="623969.51"/>
    <n v="64890.1"/>
    <n v="0"/>
    <m/>
    <n v="25675.56"/>
    <x v="0"/>
    <s v="ні"/>
    <m/>
    <m/>
    <m/>
    <m/>
    <m/>
    <m/>
    <m/>
    <m/>
    <m/>
    <m/>
    <m/>
    <n v="0"/>
    <d v="2008-10-15T00:00:00"/>
    <n v="39736"/>
    <n v="2479"/>
    <s v="0673732460"/>
    <m/>
    <x v="3"/>
    <d v="2016-09-12T00:00:00"/>
    <s v="так"/>
    <s v="так"/>
    <n v="303592.09000000003"/>
    <d v="2016-11-01T00:00:00"/>
    <s v="ТОВ «Верітас Проперті Менеджмент»"/>
    <n v="655123.16"/>
    <n v="303592.09000000003"/>
    <d v="2017-11-01T00:00:00"/>
    <x v="0"/>
    <m/>
    <x v="0"/>
    <x v="0"/>
    <s v="Subaru; Outback; NA 6 MT (BL/BP); 2,5; 2008 р.в."/>
    <m/>
    <n v="206681.36"/>
    <d v="2014-05-14T00:00:00"/>
    <d v="2013-10-28T00:00:00"/>
    <x v="0"/>
    <x v="0"/>
    <x v="0"/>
    <s v="Хмельницька обл., Хмельницький р-н, М.ХМЕЛЬНИЦЬКИЙ, вул.Майборського, буд.15/1, кв.52"/>
    <s v="Хмельницька обл., Хмельницький р-н, М.ХМЕЛЬНИЦЬКИЙ, вул.Майборського, буд.15/1, кв.52"/>
    <d v="1965-08-28T00:00:00"/>
    <m/>
    <s v="НВ212828ХМЕЛЬНИЦЬКИМ МВ УМВС УКРАЇНИ В ХМЕЛЬНИЦЬКІЙ ОБЛАСТ"/>
    <m/>
    <m/>
    <m/>
    <s v="0673732460"/>
    <m/>
    <m/>
    <m/>
    <m/>
    <s v="2909801042412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87803276"/>
    <s v="014/1207/5/15281"/>
    <d v="2008-05-14T00:00:00"/>
    <d v="2015-05-13T00:00:00"/>
    <x v="0"/>
    <n v="11580"/>
    <n v="12"/>
    <m/>
    <s v="Автокредит"/>
    <s v="Купівля транспортного засобу"/>
    <x v="1"/>
    <s v="Зона АТО"/>
    <s v="ні"/>
    <n v="57893.53"/>
    <n v="42395.27"/>
    <n v="15498.26"/>
    <n v="0"/>
    <n v="0.54"/>
    <n v="2157.84"/>
    <x v="0"/>
    <s v="так"/>
    <s v="так"/>
    <m/>
    <m/>
    <m/>
    <m/>
    <m/>
    <m/>
    <m/>
    <m/>
    <m/>
    <m/>
    <n v="0"/>
    <d v="2014-10-17T00:00:00"/>
    <n v="41929"/>
    <n v="1142"/>
    <s v="0506032369"/>
    <m/>
    <x v="2"/>
    <d v="2018-05-12T00:00:00"/>
    <s v="так"/>
    <s v="так"/>
    <n v="792.54"/>
    <d v="2016-11-01T00:00:00"/>
    <s v="ТОВ «Верітас Проперті Менеджмент»"/>
    <n v="50220.25"/>
    <n v="792.54"/>
    <d v="2017-11-01T00:00:00"/>
    <x v="0"/>
    <m/>
    <x v="0"/>
    <x v="0"/>
    <s v="Chevrolet; Lacetti; 5dr (KLAN); 1,8; 2008 р.в."/>
    <m/>
    <n v="78914.720000000001"/>
    <d v="2013-08-30T00:00:00"/>
    <d v="2014-02-26T00:00:00"/>
    <x v="0"/>
    <x v="0"/>
    <x v="0"/>
    <s v="Донецька обл., М. Донецьк, пр. Київський, буд. 1 б, кв. 43"/>
    <s v="Донецька обл., М. Донецьк, пр. Київський, буд. 1 б, кв. 43"/>
    <d v="1984-07-16T00:00:00"/>
    <m/>
    <s v="ВС400141КАЛІНІНСЬКИМ РВ ДМУ УМВС УКРАЇНИ В ДОНЕЦЬКІЙ ОБЛАС"/>
    <m/>
    <m/>
    <m/>
    <s v="0506032369"/>
    <m/>
    <m/>
    <m/>
    <m/>
    <s v="29092000423312"/>
    <s v="ІПН: 3087803276; ФІО: СкрІПНiков I.В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298804169"/>
    <s v="014/5810/5/08495"/>
    <d v="2007-12-26T00:00:00"/>
    <d v="2014-12-25T00:00:00"/>
    <x v="0"/>
    <n v="72800"/>
    <n v="12.5"/>
    <m/>
    <s v="Автокредит"/>
    <s v="Купівля транспортного засобу"/>
    <x v="8"/>
    <s v="Інше"/>
    <s v="ні"/>
    <n v="1145361.42"/>
    <n v="1145361.42"/>
    <n v="0"/>
    <n v="0"/>
    <m/>
    <n v="42690.55"/>
    <x v="0"/>
    <s v="ні"/>
    <m/>
    <m/>
    <m/>
    <m/>
    <m/>
    <m/>
    <m/>
    <m/>
    <m/>
    <m/>
    <m/>
    <n v="0"/>
    <d v="2008-01-26T00:00:00"/>
    <n v="39473"/>
    <n v="2542"/>
    <s v="0673723802"/>
    <m/>
    <x v="3"/>
    <d v="2017-12-24T00:00:00"/>
    <s v="так"/>
    <s v="так"/>
    <n v="535356.80000000005"/>
    <d v="2016-11-01T00:00:00"/>
    <s v="ТОВ «Верітас Проперті Менеджмент»"/>
    <n v="1089268.08"/>
    <n v="535356.80000000005"/>
    <d v="2017-11-01T00:00:00"/>
    <x v="0"/>
    <m/>
    <x v="0"/>
    <x v="0"/>
    <s v="Volkswagen; Touareg; V6 Tdi  (7L); 3; 2007 р.в."/>
    <m/>
    <n v="364463.62"/>
    <d v="2014-05-14T00:00:00"/>
    <d v="2013-10-28T00:00:00"/>
    <x v="0"/>
    <x v="0"/>
    <x v="0"/>
    <s v="Івано-Франківська обл., Косівський р-н, С. РОЗТОКИ"/>
    <s v="Івано-Франківська обл., Косівський р-н, С. РОЗТОКИ"/>
    <d v="1962-12-09T00:00:00"/>
    <m/>
    <s v="СС370718КОСІВСЬКИМ РВ УМВС УКРАЇНИ В ЧЕРНІВЕЦЬКІЙ ОБЛ."/>
    <m/>
    <m/>
    <m/>
    <s v="0673723802"/>
    <m/>
    <m/>
    <m/>
    <m/>
    <s v="2909700042170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29910952"/>
    <s v="014/1207/73/03959"/>
    <d v="2007-08-17T00:00:00"/>
    <d v="2013-08-16T00:00:00"/>
    <x v="0"/>
    <n v="40000"/>
    <n v="11.5"/>
    <m/>
    <s v="Автокредит"/>
    <s v="Купівля транспортного засобу"/>
    <x v="1"/>
    <s v="Зона АТО"/>
    <s v="ні"/>
    <n v="771835.94"/>
    <n v="715456.12"/>
    <n v="56379.82"/>
    <n v="0"/>
    <m/>
    <n v="28768.3"/>
    <x v="1"/>
    <s v="ні"/>
    <s v="ні"/>
    <m/>
    <m/>
    <m/>
    <m/>
    <m/>
    <m/>
    <m/>
    <m/>
    <m/>
    <m/>
    <n v="0"/>
    <d v="2007-09-17T00:00:00"/>
    <n v="39342"/>
    <n v="2968"/>
    <s v="0997371119"/>
    <m/>
    <x v="2"/>
    <d v="2016-08-15T00:00:00"/>
    <s v="так"/>
    <s v="так"/>
    <n v="7150"/>
    <d v="2016-11-01T00:00:00"/>
    <s v="ТОВ «Верітас Проперті Менеджмент»"/>
    <n v="734035.77"/>
    <n v="7150"/>
    <d v="2017-11-01T00:00:00"/>
    <x v="0"/>
    <m/>
    <x v="0"/>
    <x v="0"/>
    <s v="Mazda; CX-7; Стандартна; 2,3; 2007 р.в."/>
    <m/>
    <n v="177472.18"/>
    <d v="2014-05-13T00:00:00"/>
    <d v="2014-05-07T00:00:00"/>
    <x v="0"/>
    <x v="0"/>
    <x v="0"/>
    <s v="Донецька обл., СЕЛИДОВЕ, Чернишевського, 14, кв.5"/>
    <s v="Донецька обл., СЕЛИДОВЕ, Чернишевського, 14, кв.5"/>
    <d v="1977-06-24T00:00:00"/>
    <m/>
    <s v="ВС178964СЕЛІДОВСЬКИМ МВ УМВС УКРАЇНИ У ДОНЕЦЬКІЙ ОБЛАСТІ"/>
    <m/>
    <m/>
    <m/>
    <s v="0997371119"/>
    <m/>
    <m/>
    <m/>
    <m/>
    <s v="29095000420657"/>
    <s v="ІПН: 3020004966; ФІО: Смаг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267318873"/>
    <s v="014/0456/5/23514"/>
    <d v="2008-09-24T00:00:00"/>
    <m/>
    <x v="0"/>
    <n v="24380"/>
    <n v="0"/>
    <m/>
    <s v="Автокредит"/>
    <s v="Купівля транспортного засобу"/>
    <x v="13"/>
    <s v="Інше"/>
    <s v="ні"/>
    <n v="476512.76699999999"/>
    <n v="393177.467"/>
    <n v="83335.3"/>
    <n v="0"/>
    <m/>
    <n v="17760.849999999999"/>
    <x v="0"/>
    <s v="так"/>
    <m/>
    <m/>
    <m/>
    <m/>
    <m/>
    <m/>
    <m/>
    <m/>
    <m/>
    <m/>
    <m/>
    <n v="0"/>
    <m/>
    <m/>
    <n v="1345"/>
    <s v="0994834447"/>
    <m/>
    <x v="1"/>
    <m/>
    <s v="так"/>
    <s v="так"/>
    <n v="771.99"/>
    <d v="2016-11-01T00:00:00"/>
    <s v="ТОВ «Верітас Проперті Менеджмент»"/>
    <n v="453175.86"/>
    <n v="771.99"/>
    <d v="2017-11-01T00:00:00"/>
    <x v="0"/>
    <m/>
    <x v="0"/>
    <x v="0"/>
    <m/>
    <m/>
    <m/>
    <m/>
    <m/>
    <x v="0"/>
    <x v="0"/>
    <x v="0"/>
    <s v="Кіровоградська обл., м. Кіровоград, вул.Пацаєва, буд. 4, корп. 1кв.70"/>
    <s v="Кіровоградська обл., м. Кіровоград, вул.Пацаєва, буд. 4, корп. 1кв.70"/>
    <d v="1962-01-28T00:00:00"/>
    <m/>
    <s v="ЕА847139КІРОВСЬКИМ РВ УМВС УКРАЇНИ В КІРОВ. ОБЛ."/>
    <m/>
    <m/>
    <m/>
    <s v="0994834447"/>
    <m/>
    <m/>
    <m/>
    <m/>
    <m/>
    <m/>
    <m/>
    <m/>
    <x v="0"/>
    <x v="1"/>
    <x v="0"/>
    <x v="0"/>
    <x v="0"/>
    <x v="0"/>
    <x v="0"/>
    <x v="0"/>
    <s v="ні"/>
    <m/>
    <m/>
    <m/>
    <m/>
  </r>
  <r>
    <s v="ПУАТ &quot;ФІДОБАНК&quot;"/>
    <n v="300175"/>
    <s v="Фіз. Особа"/>
    <s v="2609414538"/>
    <s v="014/1207/5/11540"/>
    <d v="2008-03-13T00:00:00"/>
    <d v="2015-03-12T00:00:00"/>
    <x v="0"/>
    <n v="15841"/>
    <n v="11.5"/>
    <m/>
    <s v="Автокредит"/>
    <s v="Купівля транспортного засобу"/>
    <x v="1"/>
    <s v="Зона АТО"/>
    <s v="ні"/>
    <n v="37042"/>
    <n v="27425"/>
    <n v="9617"/>
    <n v="0"/>
    <m/>
    <n v="1380.65"/>
    <x v="0"/>
    <s v="так"/>
    <m/>
    <m/>
    <m/>
    <m/>
    <m/>
    <m/>
    <m/>
    <m/>
    <m/>
    <m/>
    <m/>
    <n v="0"/>
    <d v="2014-10-15T00:00:00"/>
    <n v="41927"/>
    <n v="1112"/>
    <s v="0660615934"/>
    <m/>
    <x v="2"/>
    <d v="2018-03-11T00:00:00"/>
    <s v="так"/>
    <s v="так"/>
    <n v="506.34"/>
    <d v="2016-11-01T00:00:00"/>
    <s v="ТОВ «Верітас Проперті Менеджмент»"/>
    <n v="32228.29"/>
    <n v="506.34"/>
    <d v="2017-11-01T00:00:00"/>
    <x v="0"/>
    <m/>
    <x v="0"/>
    <x v="0"/>
    <s v="Kia; Cerato; Mid 5 MT; 1,6; 2008 р.в."/>
    <m/>
    <n v="87966.12"/>
    <d v="2013-03-21T00:00:00"/>
    <d v="2013-03-21T00:00:00"/>
    <x v="0"/>
    <x v="0"/>
    <x v="0"/>
    <s v="Донецька обл., с. ГОРЬКОГО, вул. Твардовського, буд. 7"/>
    <s v="Донецька обл., с. ГОРЬКОГО, вул. Твардовського, буд. 7"/>
    <d v="1971-06-11T00:00:00"/>
    <m/>
    <s v="ВА335611ЧЕРВОНОГВАРДІЙСЬКИМ РВ МАКІЇВСЬКОГО МУ УМВС УКР."/>
    <m/>
    <m/>
    <m/>
    <s v="0660615934"/>
    <m/>
    <m/>
    <m/>
    <m/>
    <s v="29097000422277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265614637"/>
    <s v="040-п/07"/>
    <d v="2007-02-12T00:00:00"/>
    <d v="2010-02-11T00:00:00"/>
    <x v="1"/>
    <n v="35000"/>
    <n v="0"/>
    <m/>
    <s v="Автокредит"/>
    <s v="Купівля транспортного засобу"/>
    <x v="2"/>
    <s v="Інше"/>
    <s v="ні"/>
    <n v="20783.71"/>
    <n v="14582.75"/>
    <n v="6200.96"/>
    <n v="0"/>
    <m/>
    <n v="20783.71"/>
    <x v="0"/>
    <s v="так"/>
    <m/>
    <m/>
    <m/>
    <m/>
    <m/>
    <m/>
    <m/>
    <m/>
    <m/>
    <m/>
    <m/>
    <n v="0"/>
    <d v="2012-11-13T00:00:00"/>
    <n v="41226"/>
    <n v="3195"/>
    <s v="0503001375"/>
    <m/>
    <x v="2"/>
    <d v="2013-02-10T00:00:00"/>
    <s v="так"/>
    <s v="так"/>
    <n v="202.6"/>
    <d v="2016-11-01T00:00:00"/>
    <s v="ТОВ «Верітас Проперті Менеджмент»"/>
    <n v="20783.71"/>
    <n v="202.6"/>
    <d v="2017-11-01T00:00:00"/>
    <x v="0"/>
    <m/>
    <x v="0"/>
    <x v="1"/>
    <s v="ГАЗ; 3302; ; 2285; 2005"/>
    <m/>
    <n v="0"/>
    <d v="2011-12-13T00:00:00"/>
    <d v="2011-04-15T00:00:00"/>
    <x v="0"/>
    <x v="0"/>
    <x v="0"/>
    <s v="Харківська обл., Червонозаводський, м. Харків, вул. Кривомазова, буд. 10, кв. 175"/>
    <s v="Харківська обл., Червонозаводський, Харків, вул. Кривомазова, буд. 10, кв. 175"/>
    <d v="1962-01-11T00:00:00"/>
    <m/>
    <s v="ММ867917Жовтневим РВ ХМУ УМВС України в Харківській області"/>
    <m/>
    <m/>
    <m/>
    <s v="0503001375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1919700339"/>
    <s v="28-В/08"/>
    <d v="2008-04-07T00:00:00"/>
    <d v="2015-04-06T00:00:00"/>
    <x v="0"/>
    <n v="102000"/>
    <n v="12.5"/>
    <m/>
    <s v="Автокредит"/>
    <s v="Купівля транспортного засобу"/>
    <x v="1"/>
    <s v="Зона АТО"/>
    <s v="ні"/>
    <n v="1933648.6"/>
    <n v="1928535.99"/>
    <n v="5112.6099999999997"/>
    <n v="0"/>
    <m/>
    <n v="72072.03"/>
    <x v="0"/>
    <s v="ні"/>
    <s v="так"/>
    <m/>
    <m/>
    <m/>
    <m/>
    <m/>
    <m/>
    <m/>
    <m/>
    <m/>
    <m/>
    <n v="0"/>
    <d v="2016-07-29T00:00:00"/>
    <n v="42580"/>
    <n v="2952"/>
    <s v="0676205795"/>
    <m/>
    <x v="1"/>
    <d v="2018-04-05T00:00:00"/>
    <s v="так"/>
    <s v="так"/>
    <n v="17912.61"/>
    <d v="2016-11-01T00:00:00"/>
    <s v="ТОВ «Верітас Проперті Менеджмент»"/>
    <n v="1838949.41"/>
    <n v="17912.61"/>
    <d v="2017-11-01T00:00:00"/>
    <x v="0"/>
    <m/>
    <x v="0"/>
    <x v="0"/>
    <s v="LEXUS; LS 460; ; 4608; 2007"/>
    <m/>
    <n v="0"/>
    <d v="2012-02-29T00:00:00"/>
    <d v="2016-03-04T00:00:00"/>
    <x v="0"/>
    <x v="0"/>
    <x v="0"/>
    <s v="Донецька обл., Калінінський, Донецьк, Шевченко, 73ё, кв.54"/>
    <s v="Донецька обл., Калінінський, Донецьк, Шевченко, 73, кв.54"/>
    <d v="1952-07-23T00:00:00"/>
    <m/>
    <s v="ВВ161623КАЛІНІНСЬКИМ РВДМУ УМВС УКРАЇНИ В ДОНЕЦЬКІЙ ОБЛАСТІ"/>
    <m/>
    <m/>
    <m/>
    <s v="0676205795"/>
    <m/>
    <m/>
    <m/>
    <m/>
    <s v="29094000088670"/>
    <s v="ІПН: 2830200217; ФІО: Соловйов Дмитро Валентин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109922149"/>
    <s v="014/9136/5/22542"/>
    <d v="2008-09-05T00:00:00"/>
    <d v="2015-09-04T00:00:00"/>
    <x v="0"/>
    <n v="26140"/>
    <n v="13"/>
    <m/>
    <s v="Автокредит"/>
    <s v="Купівля транспортного засобу"/>
    <x v="1"/>
    <s v="Зона АТО"/>
    <s v="ні"/>
    <n v="177148.56"/>
    <n v="123270.05"/>
    <n v="53878.51"/>
    <n v="0"/>
    <m/>
    <n v="6602.78"/>
    <x v="0"/>
    <s v="так"/>
    <s v="так"/>
    <m/>
    <m/>
    <m/>
    <m/>
    <m/>
    <m/>
    <m/>
    <m/>
    <m/>
    <m/>
    <n v="0"/>
    <d v="2014-07-29T00:00:00"/>
    <n v="41849"/>
    <n v="1198"/>
    <s v="0676206363"/>
    <m/>
    <x v="2"/>
    <d v="2018-09-03T00:00:00"/>
    <s v="так"/>
    <s v="так"/>
    <n v="2311.38"/>
    <d v="2016-11-01T00:00:00"/>
    <s v="ТОВ «Верітас Проперті Менеджмент»"/>
    <n v="153232.21"/>
    <n v="2311.38"/>
    <d v="2017-11-01T00:00:00"/>
    <x v="0"/>
    <m/>
    <x v="0"/>
    <x v="0"/>
    <s v="Peugeot; 308; Hdi 5 dr; 1,6; 2008 р.в."/>
    <m/>
    <n v="126312.63"/>
    <d v="2014-05-14T00:00:00"/>
    <d v="2013-07-24T00:00:00"/>
    <x v="0"/>
    <x v="0"/>
    <x v="0"/>
    <s v="Донецька обл., м. Волноваха, вул. Гагаріна, буд. 17, кв. 8"/>
    <s v="Донецька обл., м. Волноваха, вул. Гагаріна, буд. 17, кв. 8"/>
    <d v="1957-10-07T00:00:00"/>
    <m/>
    <s v="ВЕ336286ВОЛНОВАСЬКИМ РВ УМВС УКРАЇНИ В ДОНЕЦЬКІЙ ОБЛАСТІ"/>
    <m/>
    <m/>
    <m/>
    <s v="0676206363"/>
    <m/>
    <m/>
    <m/>
    <m/>
    <s v="29097000424918"/>
    <s v="ІПН: 2310312851; ФІО: Cтаростенко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67700737"/>
    <s v="014/2292/73/06674"/>
    <d v="2007-11-14T00:00:00"/>
    <d v="2014-11-13T00:00:00"/>
    <x v="0"/>
    <n v="34800"/>
    <n v="10.99"/>
    <m/>
    <s v="Автокредит"/>
    <s v="Купівля транспортного засобу"/>
    <x v="4"/>
    <s v="Інше"/>
    <s v="ні"/>
    <n v="1017705.57"/>
    <n v="762933.95"/>
    <n v="254771.62"/>
    <n v="0"/>
    <m/>
    <n v="37932.49"/>
    <x v="0"/>
    <s v="ні"/>
    <m/>
    <m/>
    <m/>
    <m/>
    <m/>
    <m/>
    <m/>
    <m/>
    <m/>
    <m/>
    <m/>
    <n v="0"/>
    <d v="2007-12-14T00:00:00"/>
    <n v="39430"/>
    <n v="3000"/>
    <s v="0675151550"/>
    <m/>
    <x v="3"/>
    <d v="2017-11-12T00:00:00"/>
    <s v="так"/>
    <s v="так"/>
    <n v="202760.83"/>
    <d v="2016-11-01T00:00:00"/>
    <s v="ТОВ «Верітас Проперті Менеджмент»"/>
    <n v="967864.09"/>
    <n v="202760.83"/>
    <d v="2017-11-01T00:00:00"/>
    <x v="0"/>
    <m/>
    <x v="0"/>
    <x v="0"/>
    <s v="Mazda; 6; (GG); 2; 2007 р.в."/>
    <m/>
    <n v="138036.81"/>
    <d v="2014-05-13T00:00:00"/>
    <d v="2014-05-20T00:00:00"/>
    <x v="0"/>
    <x v="0"/>
    <x v="0"/>
    <s v="Миколаївська обл., м. Миколаїв, вул. Артема, буд. 47, кв. 107"/>
    <s v="Миколаївська обл., м. Миколаїв, вул. Артема, буд. 47, кв. 107"/>
    <d v="1978-07-07T00:00:00"/>
    <m/>
    <s v="ЕО733357Заводським РВ ММУ УМВС України в Микол.обл."/>
    <m/>
    <m/>
    <m/>
    <s v="0675151550"/>
    <m/>
    <m/>
    <m/>
    <m/>
    <s v="2909400042128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38110354"/>
    <s v="014/17845/5/20138"/>
    <d v="2008-07-17T00:00:00"/>
    <d v="2015-07-16T00:00:00"/>
    <x v="0"/>
    <n v="25500"/>
    <n v="13"/>
    <m/>
    <s v="Автокредит"/>
    <s v="Купівля транспортного засобу"/>
    <x v="1"/>
    <s v="Зона АТО"/>
    <s v="ні"/>
    <n v="136516"/>
    <n v="94847.8"/>
    <n v="41668.199999999997"/>
    <n v="0"/>
    <m/>
    <n v="5088.3"/>
    <x v="0"/>
    <s v="так"/>
    <m/>
    <m/>
    <m/>
    <m/>
    <m/>
    <m/>
    <m/>
    <m/>
    <m/>
    <m/>
    <m/>
    <n v="0"/>
    <d v="2014-07-15T00:00:00"/>
    <n v="41835"/>
    <n v="1204"/>
    <s v="0508833355"/>
    <m/>
    <x v="2"/>
    <d v="2018-07-15T00:00:00"/>
    <s v="так"/>
    <s v="так"/>
    <n v="1861.29"/>
    <d v="2016-11-01T00:00:00"/>
    <s v="ТОВ «Верітас Проперті Менеджмент»"/>
    <n v="118104.33"/>
    <n v="1861.29"/>
    <d v="2017-11-01T00:00:00"/>
    <x v="0"/>
    <m/>
    <x v="0"/>
    <x v="0"/>
    <s v="Mitsubishi; Outlander XL; Ultimate CVT; 2,4; 2008 р.в"/>
    <m/>
    <n v="135365.18"/>
    <d v="2014-02-04T00:00:00"/>
    <d v="2014-02-04T00:00:00"/>
    <x v="0"/>
    <x v="0"/>
    <x v="0"/>
    <s v="Донецька обл., Макіївський р-н, м.Макіївка, м-н Зелений, буд.35, .кв.103"/>
    <s v="Донецька обл., Макіївський р-н, м.Макіївка, м-н Зелений, буд.35, .кв.103"/>
    <d v="1977-09-14T00:00:00"/>
    <m/>
    <s v="ВВ714876Гірницьким РВ УМВС Укр в м.Макіївці Донецької обл"/>
    <m/>
    <m/>
    <m/>
    <s v="0508833355"/>
    <m/>
    <m/>
    <m/>
    <m/>
    <s v="2909600042437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60915755"/>
    <s v="168-г/37"/>
    <d v="2006-12-08T00:00:00"/>
    <d v="2011-12-07T00:00:00"/>
    <x v="1"/>
    <n v="47935"/>
    <n v="0"/>
    <m/>
    <s v="Автокредит"/>
    <s v="Купівля транспортного засобу"/>
    <x v="4"/>
    <s v="Інше"/>
    <s v="ні"/>
    <n v="39758.06"/>
    <n v="28747.24"/>
    <n v="9457.84"/>
    <n v="1552.98"/>
    <m/>
    <n v="38205.08"/>
    <x v="0"/>
    <s v="ні"/>
    <m/>
    <m/>
    <m/>
    <m/>
    <m/>
    <m/>
    <m/>
    <m/>
    <m/>
    <m/>
    <m/>
    <n v="0"/>
    <d v="2015-11-30T00:00:00"/>
    <n v="42338"/>
    <n v="3165"/>
    <s v="0506335218"/>
    <m/>
    <x v="3"/>
    <d v="2014-12-06T00:00:00"/>
    <s v="так"/>
    <s v="так"/>
    <n v="387.57"/>
    <d v="2016-11-01T00:00:00"/>
    <s v="ТОВ «Верітас Проперті Менеджмент»"/>
    <n v="39758.06"/>
    <n v="387.57"/>
    <d v="2017-11-01T00:00:00"/>
    <x v="0"/>
    <m/>
    <x v="0"/>
    <x v="0"/>
    <s v="DAEWOO-FSO; LANOS TF69Y; ; 1498; 2006"/>
    <m/>
    <n v="0"/>
    <d v="2012-05-22T00:00:00"/>
    <d v="2012-05-21T00:00:00"/>
    <x v="0"/>
    <x v="0"/>
    <x v="0"/>
    <s v="Запоріжжя обл., Запорізький, Запоріжжя, Котляревського, 15, кв.1"/>
    <s v="Запоріжжя обл., Запорізький, Запоріжжя, Котляревського, 15, кв.1"/>
    <d v="1981-01-24T00:00:00"/>
    <m/>
    <s v="СА988676Ленінським РО УМВД України в Запорізькій обл."/>
    <m/>
    <m/>
    <m/>
    <s v="0506335218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86514031"/>
    <s v="014/1581/5/07507"/>
    <d v="2007-12-06T00:00:00"/>
    <d v="2014-12-05T00:00:00"/>
    <x v="0"/>
    <n v="41243"/>
    <n v="10.99"/>
    <m/>
    <s v="Автокредит"/>
    <s v="Купівля транспортного засобу"/>
    <x v="10"/>
    <s v="Інше"/>
    <s v="ні"/>
    <n v="697109.65"/>
    <n v="515020.19"/>
    <n v="182089.46"/>
    <n v="0"/>
    <n v="627156.86"/>
    <n v="25983.06"/>
    <x v="0"/>
    <s v="так"/>
    <m/>
    <m/>
    <m/>
    <m/>
    <m/>
    <m/>
    <m/>
    <m/>
    <m/>
    <m/>
    <m/>
    <n v="0"/>
    <d v="2014-09-10T00:00:00"/>
    <n v="41892"/>
    <n v="1779"/>
    <s v="0978530112"/>
    <m/>
    <x v="1"/>
    <d v="2017-12-04T00:00:00"/>
    <s v="так"/>
    <s v="так"/>
    <n v="355894.65"/>
    <d v="2016-11-01T00:00:00"/>
    <s v="ТОВ «Верітас Проперті Менеджмент»"/>
    <n v="609139.23"/>
    <n v="355894.65"/>
    <d v="2017-11-01T00:00:00"/>
    <x v="0"/>
    <m/>
    <x v="0"/>
    <x v="0"/>
    <s v="Toyota; Camry; Comfort 5 AT; 2,4; 2007 р.в."/>
    <m/>
    <n v="285200"/>
    <d v="2016-02-10T00:00:00"/>
    <d v="2015-06-24T00:00:00"/>
    <x v="0"/>
    <x v="0"/>
    <x v="0"/>
    <s v="Одеська обл., м. Одеса, вул. Маловського, 10, кв.74"/>
    <s v="Одеська обл., м. Одеса, вул. Маловського, 10, кв.74"/>
    <d v="1965-05-04T00:00:00"/>
    <m/>
    <s v="КЕ418000Приморським РВ УМВС України в Одеській області"/>
    <m/>
    <m/>
    <m/>
    <s v="0978530112"/>
    <m/>
    <m/>
    <m/>
    <m/>
    <s v="2909800042144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32400470"/>
    <s v="014/9353/5/20109"/>
    <d v="2008-07-17T00:00:00"/>
    <d v="2015-07-16T00:00:00"/>
    <x v="0"/>
    <n v="23000"/>
    <n v="13"/>
    <m/>
    <s v="Автокредит"/>
    <s v="Купівля транспортного засобу"/>
    <x v="1"/>
    <s v="Зона АТО"/>
    <s v="ні"/>
    <n v="427750.88"/>
    <n v="286382.53999999998"/>
    <n v="141368.34"/>
    <n v="0"/>
    <n v="221.98"/>
    <n v="15943.37"/>
    <x v="0"/>
    <s v="так"/>
    <m/>
    <m/>
    <m/>
    <m/>
    <m/>
    <m/>
    <m/>
    <m/>
    <m/>
    <m/>
    <m/>
    <n v="0"/>
    <d v="2014-02-17T00:00:00"/>
    <n v="41687"/>
    <n v="1352"/>
    <s v="0633339070"/>
    <m/>
    <x v="2"/>
    <d v="2018-07-15T00:00:00"/>
    <s v="так"/>
    <s v="так"/>
    <n v="5876.77"/>
    <d v="2016-11-01T00:00:00"/>
    <s v="ТОВ «Верітас Проперті Менеджмент»"/>
    <n v="371395.82"/>
    <n v="5876.77"/>
    <d v="2017-11-01T00:00:00"/>
    <x v="0"/>
    <m/>
    <x v="0"/>
    <x v="0"/>
    <s v="Nissan; Qashqai; SV HA-- 5 MT; 1,6; 2008 р.в."/>
    <m/>
    <n v="170096.01"/>
    <d v="2014-11-24T00:00:00"/>
    <d v="2014-02-18T00:00:00"/>
    <x v="0"/>
    <x v="0"/>
    <x v="0"/>
    <s v="Донецька обл., М. ДОНЕЦЬК, вул. Краснозірська, буд. 42, кв. 101"/>
    <s v="Донецька обл., М. ДОНЕЦЬК, вул. Краснозірська, буд. 42, кв. 101"/>
    <d v="1966-08-06T00:00:00"/>
    <m/>
    <s v="ВВ111561КУЙБИШЕВСЬКИМ РВДМУ УМВС УКРАЇНИ В ДОНЕЦЬКІЙ ОБЛАС"/>
    <m/>
    <m/>
    <m/>
    <s v="0633339070"/>
    <m/>
    <m/>
    <m/>
    <m/>
    <s v="2909400042431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45201022"/>
    <s v="C_001/KI_08"/>
    <d v="2008-06-06T00:00:00"/>
    <d v="2015-06-05T00:00:00"/>
    <x v="0"/>
    <n v="82500"/>
    <n v="13"/>
    <m/>
    <s v="Автокредит"/>
    <s v="Купівля транспортного засобу"/>
    <x v="5"/>
    <s v="Інше"/>
    <s v="ні"/>
    <n v="71.36"/>
    <n v="61.17"/>
    <n v="10.19"/>
    <n v="0"/>
    <n v="23.4"/>
    <n v="2.66"/>
    <x v="0"/>
    <s v="так"/>
    <s v="так"/>
    <m/>
    <m/>
    <n v="27.02"/>
    <n v="25.48"/>
    <n v="140"/>
    <m/>
    <m/>
    <m/>
    <m/>
    <m/>
    <n v="192.5"/>
    <d v="2016-08-08T00:00:00"/>
    <n v="42590"/>
    <n v="879"/>
    <s v="0675010949"/>
    <m/>
    <x v="2"/>
    <d v="2018-06-04T00:00:00"/>
    <s v="так"/>
    <s v="так"/>
    <n v="35.86"/>
    <d v="2016-11-01T00:00:00"/>
    <s v="ТОВ «Верітас Проперті Менеджмент»"/>
    <n v="61.75"/>
    <n v="35.86"/>
    <d v="2017-11-01T00:00:00"/>
    <x v="0"/>
    <m/>
    <x v="0"/>
    <x v="0"/>
    <s v="MERCEDES-BENZ; ML 350; ; 3.5; 2008"/>
    <m/>
    <n v="939904"/>
    <d v="2016-02-05T00:00:00"/>
    <d v="2015-02-27T00:00:00"/>
    <x v="0"/>
    <x v="0"/>
    <x v="0"/>
    <s v="м. Київ, просп. Тичини Павла, 5, кв.142"/>
    <s v="м. Київ, просп. Тичини Павла, 5, кв.142"/>
    <d v="1966-12-12T00:00:00"/>
    <m/>
    <s v="СН624207Харківським РУ ГУ МВС України в м. Києві"/>
    <m/>
    <m/>
    <m/>
    <s v="0675010949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08500303"/>
    <s v="014/9136/5/12165"/>
    <d v="2008-03-25T00:00:00"/>
    <d v="2015-03-24T00:00:00"/>
    <x v="0"/>
    <n v="12250"/>
    <n v="11.5"/>
    <m/>
    <s v="Автокредит"/>
    <s v="Купівля транспортного засобу"/>
    <x v="1"/>
    <s v="Зона АТО"/>
    <s v="ні"/>
    <n v="62507.37"/>
    <n v="44683.54"/>
    <n v="17823.830000000002"/>
    <n v="0"/>
    <m/>
    <n v="2329.81"/>
    <x v="0"/>
    <s v="так"/>
    <s v="так"/>
    <m/>
    <m/>
    <m/>
    <m/>
    <m/>
    <m/>
    <m/>
    <m/>
    <m/>
    <m/>
    <n v="0"/>
    <d v="2014-05-16T00:00:00"/>
    <n v="41775"/>
    <n v="1295"/>
    <s v="0504719489"/>
    <m/>
    <x v="2"/>
    <d v="2018-03-23T00:00:00"/>
    <s v="так"/>
    <s v="так"/>
    <n v="872.25"/>
    <d v="2016-11-01T00:00:00"/>
    <s v="ТОВ «Верітас Проперті Менеджмент»"/>
    <n v="54559.15"/>
    <n v="872.25"/>
    <d v="2017-11-01T00:00:00"/>
    <x v="0"/>
    <m/>
    <x v="0"/>
    <x v="0"/>
    <s v="Ford; Fiesta ; 5 dr Comfort 4 AT (MK7); 1,4; 2007 р.в"/>
    <m/>
    <n v="65710.75"/>
    <d v="2013-06-25T00:00:00"/>
    <d v="2013-06-25T00:00:00"/>
    <x v="0"/>
    <x v="0"/>
    <x v="0"/>
    <s v="Донецька обл., М.ДОНЕЦЬК, вул.Шекспіра, буд.3а, кв.буд.45"/>
    <s v="Донецька обл., М.ДОНЕЦЬК, вул.Шекспіра, буд.3а, кв.буд.45"/>
    <d v="1971-06-02T00:00:00"/>
    <m/>
    <s v="ВА353750ВОРОШИЛОВСЬКИМ РВ УМВС УКРАЇНИ В МІСТІ ДОНЕЦЬКУ"/>
    <m/>
    <m/>
    <m/>
    <s v="0504719489"/>
    <m/>
    <m/>
    <m/>
    <m/>
    <s v="29091000422477"/>
    <s v="ІПН: 2608500303; ФІО: Стороженко М.А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89602396"/>
    <s v="1102-Г/07"/>
    <d v="2007-10-29T00:00:00"/>
    <d v="2013-10-28T00:00:00"/>
    <x v="1"/>
    <n v="80160"/>
    <n v="0"/>
    <m/>
    <s v="Автокредит"/>
    <s v="Купівля транспортного засобу"/>
    <x v="1"/>
    <s v="Зона АТО"/>
    <s v="ні"/>
    <n v="79978.89"/>
    <n v="70140.03"/>
    <n v="6265.41"/>
    <n v="3573.45"/>
    <m/>
    <n v="76405.440000000002"/>
    <x v="0"/>
    <s v="так"/>
    <m/>
    <m/>
    <m/>
    <m/>
    <m/>
    <m/>
    <m/>
    <m/>
    <m/>
    <m/>
    <m/>
    <n v="0"/>
    <d v="2013-11-27T00:00:00"/>
    <n v="41605"/>
    <n v="3319"/>
    <s v="0504284407"/>
    <m/>
    <x v="1"/>
    <d v="2016-10-27T00:00:00"/>
    <s v="так"/>
    <s v="так"/>
    <n v="779.64"/>
    <d v="2016-11-01T00:00:00"/>
    <s v="ТОВ «Верітас Проперті Менеджмент»"/>
    <n v="79978.89"/>
    <n v="779.64"/>
    <d v="2017-11-01T00:00:00"/>
    <x v="0"/>
    <m/>
    <x v="0"/>
    <x v="0"/>
    <s v="CHEVROLET ; LACETTI NF 196; ; 1598; 2007"/>
    <m/>
    <n v="0"/>
    <d v="2011-12-13T00:00:00"/>
    <d v="2011-12-12T00:00:00"/>
    <x v="0"/>
    <x v="0"/>
    <x v="0"/>
    <s v="Донецька обл., Костянтинівка, б. Космонавтов, 5, кв.183"/>
    <s v="Донецька обл., Костянтинівка, Бр. Котельникових, 6, кв.16"/>
    <d v="1976-05-17T00:00:00"/>
    <m/>
    <s v="ВК348237Костянтинівським МВГУМВС України в Донецькій обл."/>
    <m/>
    <m/>
    <m/>
    <s v="0504284407"/>
    <m/>
    <m/>
    <m/>
    <m/>
    <s v="2909200009329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778020850"/>
    <s v="014/9352/5/14239"/>
    <d v="2008-05-05T00:00:00"/>
    <d v="2015-05-04T00:00:00"/>
    <x v="0"/>
    <n v="16741"/>
    <n v="12"/>
    <m/>
    <s v="Автокредит"/>
    <s v="Купівля транспортного засобу"/>
    <x v="1"/>
    <s v="Зона АТО"/>
    <s v="ні"/>
    <n v="74456.929999999993"/>
    <n v="53446.83"/>
    <n v="21010.1"/>
    <n v="0"/>
    <n v="0.53"/>
    <n v="2775.2"/>
    <x v="0"/>
    <s v="так"/>
    <m/>
    <m/>
    <m/>
    <m/>
    <m/>
    <m/>
    <m/>
    <m/>
    <m/>
    <m/>
    <m/>
    <n v="0"/>
    <d v="2014-08-15T00:00:00"/>
    <n v="41866"/>
    <n v="1173"/>
    <s v="0994465267"/>
    <m/>
    <x v="2"/>
    <d v="2018-05-03T00:00:00"/>
    <s v="так"/>
    <s v="так"/>
    <n v="1023.38"/>
    <d v="2016-11-01T00:00:00"/>
    <s v="ТОВ «Верітас Проперті Менеджмент»"/>
    <n v="64710.98"/>
    <n v="1023.38"/>
    <d v="2017-11-01T00:00:00"/>
    <x v="0"/>
    <m/>
    <x v="0"/>
    <x v="0"/>
    <s v="Kia; Ceed; CVVT 3dr Top 5 MT (ED); 1,6; 2008 р.в."/>
    <m/>
    <n v="100415.48"/>
    <d v="2013-07-15T00:00:00"/>
    <d v="2014-01-31T00:00:00"/>
    <x v="0"/>
    <x v="0"/>
    <x v="0"/>
    <s v="Донецька обл., м. Макіївка, мікр. Калінінський, 5, кв.40"/>
    <s v="Донецька обл., м. Макіївка, мікр. Калінінський, 5, кв.40"/>
    <d v="1976-01-22T00:00:00"/>
    <m/>
    <s v="ВК535848ЧервоногвардійськимРВМакіївськогоМУГУМВСУв Донобл"/>
    <m/>
    <m/>
    <m/>
    <s v="0994465267"/>
    <m/>
    <m/>
    <m/>
    <m/>
    <s v="29096000423222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17404556"/>
    <s v="014/3730/5/09624"/>
    <d v="2008-01-30T00:00:00"/>
    <d v="2014-01-29T00:00:00"/>
    <x v="0"/>
    <n v="35446"/>
    <n v="11.5"/>
    <m/>
    <s v="Автокредит"/>
    <s v="Купівля транспортного засобу"/>
    <x v="2"/>
    <s v="Інше"/>
    <s v="ні"/>
    <n v="251205.45"/>
    <n v="226004.07"/>
    <n v="25201.38"/>
    <n v="0"/>
    <m/>
    <n v="9363.07"/>
    <x v="0"/>
    <s v="так"/>
    <m/>
    <m/>
    <m/>
    <m/>
    <m/>
    <m/>
    <m/>
    <m/>
    <m/>
    <m/>
    <m/>
    <n v="0"/>
    <d v="2008-02-29T00:00:00"/>
    <n v="39507"/>
    <n v="2023"/>
    <s v="0505906295"/>
    <m/>
    <x v="2"/>
    <d v="2017-01-28T00:00:00"/>
    <s v="так"/>
    <s v="так"/>
    <n v="3235.08"/>
    <d v="2016-11-01T00:00:00"/>
    <s v="ТОВ «Верітас Проперті Менеджмент»"/>
    <n v="238902.83"/>
    <n v="3235.08"/>
    <d v="2017-11-01T00:00:00"/>
    <x v="0"/>
    <m/>
    <x v="0"/>
    <x v="0"/>
    <s v="Hyundai; Santa Fe; CRDi (BM); 2,2; 2007 р.в."/>
    <m/>
    <n v="230203.33"/>
    <d v="2014-05-13T00:00:00"/>
    <d v="2013-10-28T00:00:00"/>
    <x v="0"/>
    <x v="0"/>
    <x v="0"/>
    <s v="Сумська обл., СУМИ, Ковпака, 75, кв.15"/>
    <s v="Сумська обл., СУМИ, Ковпака, 75, кв.15"/>
    <d v="1966-03-09T00:00:00"/>
    <m/>
    <s v="МА433110ЗАРІЧНИМ РВ СМУ УМВС УКРАЇНИ В СУМСЬКІЙ ОБЛ."/>
    <m/>
    <m/>
    <m/>
    <s v="0505906295"/>
    <m/>
    <m/>
    <m/>
    <m/>
    <s v="2909500041526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00706233"/>
    <s v="014/7741/5/22070"/>
    <d v="2008-08-27T00:00:00"/>
    <d v="2015-08-26T00:00:00"/>
    <x v="0"/>
    <n v="16190"/>
    <n v="13"/>
    <m/>
    <s v="Автокредит"/>
    <s v="Купівля транспортного засобу"/>
    <x v="4"/>
    <s v="Інше"/>
    <s v="ні"/>
    <n v="302312.23"/>
    <n v="302312.23"/>
    <n v="0"/>
    <n v="0"/>
    <m/>
    <n v="11267.95"/>
    <x v="0"/>
    <s v="ні"/>
    <m/>
    <m/>
    <m/>
    <m/>
    <m/>
    <m/>
    <m/>
    <m/>
    <m/>
    <m/>
    <m/>
    <n v="0"/>
    <d v="2015-06-23T00:00:00"/>
    <n v="42178"/>
    <n v="2573"/>
    <s v="0673706000"/>
    <m/>
    <x v="3"/>
    <d v="2018-08-25T00:00:00"/>
    <s v="так"/>
    <s v="так"/>
    <n v="216261.87"/>
    <d v="2016-11-01T00:00:00"/>
    <s v="ТОВ «Верітас Проперті Менеджмент»"/>
    <n v="287506.68"/>
    <n v="216261.87"/>
    <d v="2017-11-01T00:00:00"/>
    <x v="0"/>
    <m/>
    <x v="0"/>
    <x v="0"/>
    <s v="Hyundai; Accent; GL 5 MT; 1,4; 2008 р.в"/>
    <m/>
    <n v="158700"/>
    <d v="2015-02-23T00:00:00"/>
    <d v="2014-12-16T00:00:00"/>
    <x v="0"/>
    <x v="0"/>
    <x v="0"/>
    <s v="Дніпропетровська обл., М. ДНІПРОПЕТРОВСЬК, пр-к Штабний, буд. 1, кв. 45"/>
    <s v="Дніпропетровська обл., М. ДНІПРОПЕТРОВСЬК, пр-к Штабний, буд. 1, кв. 45"/>
    <d v="1976-09-05T00:00:00"/>
    <m/>
    <s v="АЕ394991ЖОВТНЕВИМ РВ ДМУ УМВС УКРАЇНИ В ДНІПРОПЕТРОВСЬКІЙ"/>
    <m/>
    <m/>
    <m/>
    <s v="0673706000"/>
    <m/>
    <m/>
    <m/>
    <m/>
    <s v="2909800042490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52514332"/>
    <s v="014/9256/5/24368"/>
    <d v="2008-10-09T00:00:00"/>
    <d v="2015-10-09T00:00:00"/>
    <x v="0"/>
    <n v="34840"/>
    <n v="12.99"/>
    <m/>
    <s v="Автокредит"/>
    <s v="Купівля транспортного засобу"/>
    <x v="2"/>
    <s v="Інше"/>
    <s v="ні"/>
    <n v="1355141.49"/>
    <n v="923592.9"/>
    <n v="431548.59"/>
    <n v="0"/>
    <m/>
    <n v="50509.59"/>
    <x v="0"/>
    <s v="ні"/>
    <m/>
    <m/>
    <m/>
    <m/>
    <m/>
    <m/>
    <m/>
    <m/>
    <m/>
    <m/>
    <m/>
    <n v="0"/>
    <d v="2015-09-29T00:00:00"/>
    <n v="42276"/>
    <n v="3211"/>
    <s v="0686089584"/>
    <m/>
    <x v="3"/>
    <d v="2018-10-08T00:00:00"/>
    <s v="так"/>
    <s v="так"/>
    <n v="291833.90000000002"/>
    <d v="2016-11-01T00:00:00"/>
    <s v="ТОВ «Верітас Проперті Менеджмент»"/>
    <n v="1288774.31"/>
    <n v="291833.90000000002"/>
    <d v="2017-11-01T00:00:00"/>
    <x v="0"/>
    <m/>
    <x v="0"/>
    <x v="0"/>
    <s v="Nissan; X-Trail; SE M-KDB CVT (T31); 2,5; 2008 р.в"/>
    <m/>
    <n v="186968.76"/>
    <d v="2014-05-13T00:00:00"/>
    <d v="2014-05-12T00:00:00"/>
    <x v="0"/>
    <x v="0"/>
    <x v="0"/>
    <s v="Харківська обл., М. ХАРКІВ, пр-т.Фрунзе, буд.55, кв.26"/>
    <s v="Харківська обл., М. ХАРКІВ, пр-т.Фрунзе, буд.55, кв.26"/>
    <d v="1969-11-19T00:00:00"/>
    <m/>
    <s v="МН849410ОРДЖОНІКІДЗЕВСЬКИМ РВ ХМУ УМВС УКРАЇНИ В ХАРКІВСЬК"/>
    <m/>
    <m/>
    <m/>
    <s v="0686089584"/>
    <m/>
    <m/>
    <m/>
    <m/>
    <s v="2909300042527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16014798"/>
    <s v="014/9353/5/21390"/>
    <d v="2008-08-12T00:00:00"/>
    <d v="2015-08-11T00:00:00"/>
    <x v="0"/>
    <n v="29450"/>
    <n v="13"/>
    <m/>
    <s v="Автокредит"/>
    <s v="Купівля транспортного засобу"/>
    <x v="1"/>
    <s v="Зона АТО"/>
    <s v="ні"/>
    <n v="257401.43"/>
    <n v="179711.03"/>
    <n v="77690.399999999994"/>
    <n v="0"/>
    <n v="1.4"/>
    <n v="9594.01"/>
    <x v="0"/>
    <s v="так"/>
    <s v="так"/>
    <m/>
    <m/>
    <m/>
    <m/>
    <m/>
    <m/>
    <m/>
    <m/>
    <m/>
    <m/>
    <n v="0"/>
    <d v="2014-07-15T00:00:00"/>
    <n v="41835"/>
    <n v="1204"/>
    <s v="0504702499"/>
    <m/>
    <x v="2"/>
    <d v="2018-08-10T00:00:00"/>
    <s v="так"/>
    <s v="так"/>
    <n v="3356.12"/>
    <d v="2016-11-01T00:00:00"/>
    <s v="ТОВ «Верітас Проперті Менеджмент»"/>
    <n v="222576.52"/>
    <n v="3356.12"/>
    <d v="2017-11-01T00:00:00"/>
    <x v="0"/>
    <m/>
    <x v="0"/>
    <x v="0"/>
    <s v="Nissan; X-Trail; LE M-KDA- CVT (T31); 2; 2008 р.в."/>
    <m/>
    <n v="188796.84"/>
    <d v="2014-05-13T00:00:00"/>
    <d v="2013-05-24T00:00:00"/>
    <x v="0"/>
    <x v="0"/>
    <x v="0"/>
    <s v="Донецька обл., м. ДОНЕЦЬК, вул. Кобозєва, буд. 64 гурт."/>
    <s v="Донецька обл., м. ДОНЕЦЬК, вул. Кобозєва, буд. 64 гурт."/>
    <d v="1968-11-19T00:00:00"/>
    <m/>
    <s v="КС136745КУЙБИШЕВСЬКИМ РВ ДМУ УКРАЇНИ В ДОНЕЦЬКІЙ ОБЛАСТІ"/>
    <m/>
    <m/>
    <m/>
    <s v="0504702499"/>
    <m/>
    <m/>
    <m/>
    <m/>
    <s v="29095000424686"/>
    <s v="ІПН: 2482700244; ФІО: Чижик Фаіля Кастимі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819305579"/>
    <s v="07-Ф/052-СК-Д"/>
    <d v="2007-04-06T00:00:00"/>
    <d v="2013-04-05T00:00:00"/>
    <x v="0"/>
    <n v="33615"/>
    <n v="0"/>
    <m/>
    <s v="Автокредит"/>
    <s v="Купівля транспортного засобу"/>
    <x v="4"/>
    <s v="Інше"/>
    <s v="ні"/>
    <n v="755157.99"/>
    <n v="646380.37"/>
    <n v="103993.4"/>
    <n v="4784.22"/>
    <n v="889850"/>
    <n v="27968.35"/>
    <x v="0"/>
    <s v="ні"/>
    <s v="так"/>
    <m/>
    <m/>
    <m/>
    <m/>
    <m/>
    <m/>
    <m/>
    <m/>
    <m/>
    <m/>
    <n v="0"/>
    <d v="2010-12-31T00:00:00"/>
    <n v="40543"/>
    <n v="3077"/>
    <s v="0672985599"/>
    <m/>
    <x v="3"/>
    <d v="2016-04-04T00:00:00"/>
    <s v="так"/>
    <s v="так"/>
    <n v="7309.98"/>
    <d v="2016-11-01T00:00:00"/>
    <s v="ТОВ «Верітас Проперті Менеджмент»"/>
    <n v="718408.92"/>
    <n v="7309.98"/>
    <d v="2017-11-01T00:00:00"/>
    <x v="0"/>
    <m/>
    <x v="0"/>
    <x v="1"/>
    <s v="FORD; TRANSIT; ; 2402; 2007"/>
    <m/>
    <n v="65055.9"/>
    <d v="2014-05-14T00:00:00"/>
    <d v="2013-07-10T00:00:00"/>
    <x v="0"/>
    <x v="0"/>
    <x v="0"/>
    <s v="Дніпропетровська обл., ДНІПРОПЕТРОВСЬКА, Дніпропетровськ, Гомельська, 39, кв.10"/>
    <s v="Дніпропетровська обл., ДНІПРОПЕТРОВСЬКА, Дніпропетровськ, Гомельська, 39, кв.10"/>
    <d v="1977-03-10T00:00:00"/>
    <m/>
    <s v="АН637510Красногвардійським РВ ДМУ УМВС України в Дніпропетровській області"/>
    <m/>
    <m/>
    <m/>
    <s v="0672985599"/>
    <m/>
    <m/>
    <m/>
    <m/>
    <s v="29095000076294"/>
    <s v="ІПН: 2562126595; ФІО: Кубатов Вадим Євген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211719912"/>
    <s v="130-в/41"/>
    <d v="2007-07-18T00:00:00"/>
    <d v="2014-07-17T00:00:00"/>
    <x v="0"/>
    <n v="37274"/>
    <n v="13"/>
    <m/>
    <s v="Автокредит"/>
    <s v="Купівля транспортного засобу"/>
    <x v="4"/>
    <s v="Інше"/>
    <s v="ні"/>
    <n v="940803.95"/>
    <n v="797431.18"/>
    <n v="130494.13"/>
    <n v="12878.64"/>
    <m/>
    <n v="34586.15"/>
    <x v="0"/>
    <s v="так"/>
    <s v="так"/>
    <m/>
    <m/>
    <m/>
    <m/>
    <m/>
    <m/>
    <m/>
    <m/>
    <m/>
    <m/>
    <n v="0"/>
    <d v="2013-07-12T00:00:00"/>
    <n v="41467"/>
    <n v="3195"/>
    <s v="0675572771"/>
    <m/>
    <x v="3"/>
    <d v="2017-07-16T00:00:00"/>
    <s v="так"/>
    <s v="так"/>
    <n v="8721.5"/>
    <d v="2016-11-01T00:00:00"/>
    <s v="ТОВ «Верітас Проперті Менеджмент»"/>
    <n v="895359.4"/>
    <n v="8721.5"/>
    <d v="2017-11-01T00:00:00"/>
    <x v="0"/>
    <m/>
    <x v="0"/>
    <x v="0"/>
    <s v="DODGE; AVENGER 2.4L SXT; ; 2360; 2007"/>
    <m/>
    <n v="0"/>
    <d v="2012-01-12T00:00:00"/>
    <d v="2012-01-11T00:00:00"/>
    <x v="0"/>
    <x v="0"/>
    <x v="0"/>
    <s v="Миколаївська обл., М , Вознесенське"/>
    <s v="М  , Київ, Жилянська, 59, кв.1220"/>
    <d v="1960-07-21T00:00:00"/>
    <m/>
    <s v="КК344895Центральним РВО МУ УМВС України в Одеській обл."/>
    <m/>
    <m/>
    <m/>
    <s v="0675572771"/>
    <m/>
    <m/>
    <m/>
    <m/>
    <s v="29097000163581"/>
    <s v="ІПН: 2066502387; ФІО: Мельничук Ольга Анатолії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1947717833"/>
    <s v="014/1676/5/15058"/>
    <d v="2008-05-08T00:00:00"/>
    <m/>
    <x v="0"/>
    <n v="33900"/>
    <n v="0"/>
    <m/>
    <s v="Автокредит"/>
    <s v="Купівля транспортного засобу"/>
    <x v="14"/>
    <s v="Інше"/>
    <s v="ні"/>
    <n v="847595.16999999993"/>
    <n v="762416.95"/>
    <n v="85178.22"/>
    <n v="0"/>
    <m/>
    <n v="31592.04"/>
    <x v="1"/>
    <s v="ні"/>
    <m/>
    <m/>
    <m/>
    <m/>
    <m/>
    <m/>
    <m/>
    <m/>
    <m/>
    <m/>
    <m/>
    <n v="0"/>
    <m/>
    <m/>
    <n v="1345"/>
    <s v="0503395736"/>
    <m/>
    <x v="3"/>
    <m/>
    <s v="так"/>
    <s v="так"/>
    <n v="7851.8099999999995"/>
    <d v="2016-11-01T00:00:00"/>
    <s v="ТОВ «Верітас Проперті Менеджмент»"/>
    <n v="806084.74"/>
    <n v="7851.8099999999995"/>
    <d v="2017-11-01T00:00:00"/>
    <x v="0"/>
    <m/>
    <x v="0"/>
    <x v="0"/>
    <s v="Mitsubishi; Outlander XL; Instyle CVT; 2,4; 2008 р.в."/>
    <m/>
    <m/>
    <m/>
    <m/>
    <x v="0"/>
    <x v="0"/>
    <x v="0"/>
    <s v="Тернопільська обл., ТЕРНОПІЛЬ, 15 Квітня, 31, кв.147"/>
    <s v="Тернопільська обл., ТЕРНОПІЛЬ, 15 Квітня, 31, кв.147"/>
    <d v="1953-04-29T00:00:00"/>
    <m/>
    <s v="МС570566ТЕРНОПІЛЬСЬКИМ МВ УМВС УКРАЇНИ В ТЕРНОПІЛЬСЬКІЙ ОБ"/>
    <m/>
    <m/>
    <m/>
    <s v="0503395736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178523671"/>
    <s v="014/1721/5/09011"/>
    <d v="2008-01-16T00:00:00"/>
    <d v="2015-01-15T00:00:00"/>
    <x v="0"/>
    <n v="24200"/>
    <n v="11"/>
    <m/>
    <s v="Автокредит"/>
    <s v="Купівля транспортного засобу"/>
    <x v="6"/>
    <s v="Інше"/>
    <s v="ні"/>
    <n v="529355.4"/>
    <n v="529355.4"/>
    <n v="0"/>
    <n v="0"/>
    <m/>
    <n v="19730.43"/>
    <x v="0"/>
    <s v="ні"/>
    <m/>
    <m/>
    <m/>
    <m/>
    <m/>
    <m/>
    <m/>
    <m/>
    <m/>
    <m/>
    <m/>
    <n v="0"/>
    <d v="2008-02-16T00:00:00"/>
    <n v="39494"/>
    <n v="2512"/>
    <s v="0673821986"/>
    <m/>
    <x v="4"/>
    <d v="2018-01-14T00:00:00"/>
    <s v="так"/>
    <s v="так"/>
    <n v="181746.73"/>
    <d v="2016-11-01T00:00:00"/>
    <s v="ТОВ «Верітас Проперті Менеджмент»"/>
    <n v="503430.56"/>
    <n v="181746.73"/>
    <d v="2017-11-01T00:00:00"/>
    <x v="0"/>
    <m/>
    <x v="0"/>
    <x v="0"/>
    <s v="Mitsubishi; Galant; Instyle 4 AT; 2,4; 2007 р.в."/>
    <m/>
    <n v="123730.7"/>
    <d v="2014-05-12T00:00:00"/>
    <d v="2013-10-28T00:00:00"/>
    <x v="0"/>
    <x v="0"/>
    <x v="0"/>
    <s v="Хмельницька обл., М. СЛАВУТА, вул. Сокола, 4-а, кв. 55"/>
    <s v="Хмельницька обл., М. СЛАВУТА, вул. Сокола, 4-а, кв. 55"/>
    <d v="1959-08-24T00:00:00"/>
    <m/>
    <s v="НА084923СЛАВУТСЬКИМ МВ УМВС УКРАЇНИ В ХМЕЛЬНИЦЬКІЙ ОБЛ."/>
    <m/>
    <m/>
    <m/>
    <s v="0673821986"/>
    <m/>
    <m/>
    <m/>
    <m/>
    <s v="2909100042176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46619658"/>
    <s v="205-г/41"/>
    <d v="2007-11-02T00:00:00"/>
    <d v="2013-11-01T00:00:00"/>
    <x v="1"/>
    <n v="57690"/>
    <n v="0"/>
    <m/>
    <s v="Автокредит"/>
    <s v="Купівля транспортного засобу"/>
    <x v="4"/>
    <s v="Інше"/>
    <s v="ні"/>
    <n v="57901.08"/>
    <n v="54347.199999999997"/>
    <n v="2709.5"/>
    <n v="844.38"/>
    <m/>
    <n v="57056.7"/>
    <x v="0"/>
    <s v="так"/>
    <m/>
    <m/>
    <m/>
    <m/>
    <m/>
    <m/>
    <m/>
    <m/>
    <m/>
    <m/>
    <m/>
    <n v="0"/>
    <d v="2015-11-30T00:00:00"/>
    <n v="42338"/>
    <n v="671"/>
    <s v="0952228124"/>
    <m/>
    <x v="3"/>
    <d v="2016-10-31T00:00:00"/>
    <s v="так"/>
    <s v="так"/>
    <n v="38605.040000000001"/>
    <d v="2016-11-01T00:00:00"/>
    <s v="ТОВ «Верітас Проперті Менеджмент»"/>
    <n v="57901.08"/>
    <n v="38605.040000000001"/>
    <d v="2017-11-01T00:00:00"/>
    <x v="0"/>
    <m/>
    <x v="0"/>
    <x v="0"/>
    <s v="ЗАЗ TF699P; ; ; 1386; 2007"/>
    <m/>
    <n v="30000"/>
    <d v="2013-09-16T00:00:00"/>
    <d v="2013-07-15T00:00:00"/>
    <x v="0"/>
    <x v="0"/>
    <x v="0"/>
    <s v="Херсонська обл., Цюрупинський, с. Костогризове"/>
    <s v="Херсонська обл., Цюрупинський, с. Костогризове"/>
    <d v="1977-12-08T00:00:00"/>
    <m/>
    <s v="МО091022Цюрупинським РВ УМВС України в Херсонській області"/>
    <m/>
    <m/>
    <m/>
    <s v="0952228124"/>
    <m/>
    <m/>
    <m/>
    <m/>
    <s v="2909600007332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077022303"/>
    <s v="014/2636/5/17267"/>
    <d v="2008-06-09T00:00:00"/>
    <d v="2011-11-08T00:00:00"/>
    <x v="0"/>
    <n v="16820"/>
    <n v="13"/>
    <m/>
    <s v="Автокредит"/>
    <s v="Купівля транспортного засобу"/>
    <x v="4"/>
    <s v="Інше"/>
    <s v="ні"/>
    <n v="550141.19999999995"/>
    <n v="376704.49"/>
    <n v="173436.71"/>
    <n v="0"/>
    <m/>
    <n v="20505.169999999998"/>
    <x v="0"/>
    <s v="ні"/>
    <m/>
    <m/>
    <m/>
    <m/>
    <m/>
    <m/>
    <m/>
    <m/>
    <m/>
    <m/>
    <m/>
    <n v="0"/>
    <d v="2008-07-09T00:00:00"/>
    <n v="39638"/>
    <n v="3211"/>
    <s v="0973213907"/>
    <m/>
    <x v="3"/>
    <d v="2014-11-07T00:00:00"/>
    <s v="так"/>
    <s v="так"/>
    <n v="121894.17"/>
    <d v="2016-11-01T00:00:00"/>
    <s v="ТОВ «Верітас Проперті Менеджмент»"/>
    <n v="523198.39"/>
    <n v="121894.17"/>
    <d v="2017-11-01T00:00:00"/>
    <x v="0"/>
    <m/>
    <x v="0"/>
    <x v="0"/>
    <s v="Dacia; Logan; Ambiance 5 MT; 1,4; 2012 р.в."/>
    <m/>
    <n v="73763.460000000006"/>
    <d v="2014-05-12T00:00:00"/>
    <d v="2013-10-28T00:00:00"/>
    <x v="0"/>
    <x v="0"/>
    <x v="0"/>
    <s v="Дніпропетровська обл., М.ДНІПРОПЕТРОВСЬК, Кишеньова, 16, кв.1"/>
    <s v="Дніпропетровська обл., М.ДНІПРОПЕТРОВСЬК, Кишеньова, 16, кв.1"/>
    <d v="1956-11-12T00:00:00"/>
    <m/>
    <s v="АН595918ЖОВТНЕВИМ РВ ДМУ УМВС УКРАЇНИ В ДНІПРОПЕТРОВСЬКІЙ"/>
    <m/>
    <m/>
    <m/>
    <s v="0973213907"/>
    <m/>
    <m/>
    <m/>
    <m/>
    <s v="2909200042375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52108999"/>
    <s v="014/1207/5/11779"/>
    <d v="2008-03-25T00:00:00"/>
    <d v="2015-03-24T00:00:00"/>
    <x v="0"/>
    <n v="12970"/>
    <n v="11.5"/>
    <m/>
    <s v="Автокредит"/>
    <s v="Купівля транспортного засобу"/>
    <x v="1"/>
    <s v="Зона АТО"/>
    <s v="ні"/>
    <n v="71700.210000000006"/>
    <n v="51651.14"/>
    <n v="20049.07"/>
    <n v="0"/>
    <m/>
    <n v="2672.45"/>
    <x v="1"/>
    <s v="ні"/>
    <s v="ні"/>
    <m/>
    <m/>
    <m/>
    <m/>
    <m/>
    <m/>
    <m/>
    <m/>
    <m/>
    <m/>
    <n v="0"/>
    <d v="2014-07-15T00:00:00"/>
    <n v="41835"/>
    <n v="1204"/>
    <s v="0958487348"/>
    <m/>
    <x v="1"/>
    <d v="2018-03-23T00:00:00"/>
    <s v="так"/>
    <s v="так"/>
    <n v="992.17"/>
    <d v="2016-11-01T00:00:00"/>
    <s v="ТОВ «Верітас Проперті Менеджмент»"/>
    <n v="62540.13"/>
    <n v="992.17"/>
    <d v="2017-11-01T00:00:00"/>
    <x v="0"/>
    <m/>
    <x v="0"/>
    <x v="0"/>
    <s v="Dacia; Logan; Ambiance 5 MT; 1,4; 2012 р.в."/>
    <m/>
    <n v="80663.55"/>
    <d v="2013-12-09T00:00:00"/>
    <d v="2013-12-09T00:00:00"/>
    <x v="0"/>
    <x v="0"/>
    <x v="0"/>
    <s v="Донецька обл., м.Макіївка, вул. Б. Хмельницького, буд. 36, кв. 2 &quot;а&quot;"/>
    <s v="Донецька обл., м.Макіївка, вул. Б. Хмельницького, буд. 36, кв. 2 &quot;а&quot;"/>
    <d v="1972-08-11T00:00:00"/>
    <m/>
    <s v="ВВ013572Кіровським РВ макіївського Му УМВС України в Дон."/>
    <m/>
    <m/>
    <m/>
    <s v="0958487348"/>
    <m/>
    <m/>
    <m/>
    <m/>
    <s v="29093000422538"/>
    <s v="ІПН: 2514513416; ФІО: Волков Олег Віктор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362415253"/>
    <s v="262-г/37"/>
    <d v="2007-02-06T00:00:00"/>
    <d v="2012-02-03T00:00:00"/>
    <x v="1"/>
    <n v="44215"/>
    <n v="0"/>
    <m/>
    <s v="Автокредит"/>
    <s v="Купівля транспортного засобу"/>
    <x v="4"/>
    <s v="Інше"/>
    <s v="ні"/>
    <n v="45701.34"/>
    <n v="39595.279999999999"/>
    <n v="4319.49"/>
    <n v="1786.57"/>
    <m/>
    <n v="43914.77"/>
    <x v="0"/>
    <s v="так"/>
    <m/>
    <m/>
    <m/>
    <m/>
    <m/>
    <m/>
    <m/>
    <m/>
    <m/>
    <m/>
    <m/>
    <n v="0"/>
    <d v="2015-11-30T00:00:00"/>
    <n v="42338"/>
    <n v="671"/>
    <s v="0661659114"/>
    <m/>
    <x v="3"/>
    <d v="2015-02-02T00:00:00"/>
    <s v="так"/>
    <s v="так"/>
    <n v="445.5"/>
    <d v="2016-11-01T00:00:00"/>
    <s v="ТОВ «Верітас Проперті Менеджмент»"/>
    <n v="45701.34"/>
    <n v="445.5"/>
    <d v="2017-11-01T00:00:00"/>
    <x v="0"/>
    <m/>
    <x v="0"/>
    <x v="0"/>
    <s v="ЗАЗ-DAEWOO; T1311071; ; 1299; 2006"/>
    <m/>
    <n v="0"/>
    <d v="2011-03-09T00:00:00"/>
    <m/>
    <x v="0"/>
    <x v="0"/>
    <x v="0"/>
    <s v="Запорізька обл., Запорізький, Запоріжжя, Історична, 39, кв.гуртож"/>
    <s v="Запорізька обл., Запорізький, Запоріжжя, Полякова, 13, кв.71"/>
    <d v="1964-09-05T00:00:00"/>
    <m/>
    <s v="СА156202Шевченківським РО УМВД України"/>
    <m/>
    <m/>
    <m/>
    <s v="0661659114"/>
    <m/>
    <m/>
    <m/>
    <m/>
    <s v="2909800008404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607200496"/>
    <s v="014/031158/9/002"/>
    <d v="2011-09-26T00:00:00"/>
    <d v="2016-07-08T00:00:00"/>
    <x v="1"/>
    <n v="95023"/>
    <n v="16.489999999999998"/>
    <m/>
    <s v="Автокредит"/>
    <s v="Купівля транспортного засобу"/>
    <x v="1"/>
    <s v="Зона АТО"/>
    <s v="ні"/>
    <n v="78421.25"/>
    <n v="50111.17"/>
    <n v="28310.080000000002"/>
    <n v="0"/>
    <m/>
    <n v="78421.25"/>
    <x v="0"/>
    <s v="так"/>
    <s v="так"/>
    <m/>
    <m/>
    <m/>
    <m/>
    <m/>
    <m/>
    <m/>
    <m/>
    <m/>
    <m/>
    <n v="0"/>
    <d v="2014-06-16T00:00:00"/>
    <n v="41806"/>
    <n v="1204"/>
    <s v="0509049416"/>
    <m/>
    <x v="1"/>
    <d v="2019-07-08T00:00:00"/>
    <s v="так"/>
    <s v="так"/>
    <n v="1086.69"/>
    <d v="2016-11-01T00:00:00"/>
    <s v="ТОВ «Верітас Проперті Менеджмент»"/>
    <n v="70043.19"/>
    <n v="1086.69"/>
    <d v="2017-11-01T00:00:00"/>
    <x v="0"/>
    <m/>
    <x v="0"/>
    <x v="0"/>
    <s v="Hyundai; Accent; GL 5 MT; 1,4; 2008 р.в."/>
    <m/>
    <n v="78098.350000000006"/>
    <d v="2014-02-12T00:00:00"/>
    <d v="2014-02-12T00:00:00"/>
    <x v="0"/>
    <x v="0"/>
    <x v="0"/>
    <s v="Донецька обл., М.ДОНЕЦЬК, вул.Пінтера, буд.28а, кв.46"/>
    <s v="Донецька обл., М.ДОНЕЦЬК, вул.Пінтера, буд.28а, кв.46"/>
    <d v="1971-05-20T00:00:00"/>
    <m/>
    <s v="ВА499094КІРОВСЬКИМ РВ ДМУ УМВС УКРАЇНИ В ДОНЕЦЬКІЙ ОБЛ."/>
    <m/>
    <m/>
    <m/>
    <s v="0509049416"/>
    <m/>
    <m/>
    <m/>
    <m/>
    <s v="29094000424308"/>
    <s v="ІПН: 2637611922; ФІО: Тютюнова Ольга Валерії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3044508118"/>
    <s v="014/2292/73/04327"/>
    <d v="2007-08-31T00:00:00"/>
    <d v="2013-08-30T00:00:00"/>
    <x v="0"/>
    <n v="13630"/>
    <n v="12.5"/>
    <m/>
    <s v="Автокредит"/>
    <s v="Купівля транспортного засобу"/>
    <x v="4"/>
    <s v="Інше"/>
    <s v="ні"/>
    <n v="194058.59"/>
    <n v="146310.32"/>
    <n v="47748.27"/>
    <n v="0"/>
    <n v="18200.23"/>
    <n v="7233.06"/>
    <x v="0"/>
    <s v="так"/>
    <m/>
    <m/>
    <m/>
    <m/>
    <m/>
    <m/>
    <m/>
    <m/>
    <m/>
    <m/>
    <m/>
    <n v="0"/>
    <d v="2007-09-30T00:00:00"/>
    <n v="39355"/>
    <n v="2206"/>
    <s v="0666133703"/>
    <m/>
    <x v="3"/>
    <d v="2016-08-29T00:00:00"/>
    <s v="так"/>
    <s v="так"/>
    <n v="64281.68"/>
    <d v="2016-11-01T00:00:00"/>
    <s v="ТОВ «Верітас Проперті Менеджмент»"/>
    <n v="184554.7"/>
    <n v="64281.68"/>
    <d v="2017-11-01T00:00:00"/>
    <x v="0"/>
    <m/>
    <x v="0"/>
    <x v="0"/>
    <s v="Daewoo; Nexia; 16V GL ND 19 5 MT (KLETN); 1,5; 2007 р.в."/>
    <m/>
    <n v="53156.31"/>
    <d v="2014-05-12T00:00:00"/>
    <d v="2013-10-28T00:00:00"/>
    <x v="0"/>
    <x v="0"/>
    <x v="0"/>
    <s v="Миколаївська обл., Жовтневий р-н, село Новоселівка, вул. Новоселівська, 8"/>
    <s v="Миколаївська обл., Жовтневий р-н, село Новоселівка, вул. Новоселівська, 8"/>
    <d v="1983-05-10T00:00:00"/>
    <m/>
    <s v="ЕО828203ЖОВТНЕВИМ РВ УМВС УКРАЇНИ В МИКОЛАЇВСЬКІЙ ОБЛАСТІ"/>
    <m/>
    <m/>
    <m/>
    <s v="0666133703"/>
    <m/>
    <m/>
    <m/>
    <m/>
    <s v="29098000420784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298819492"/>
    <s v="068-В/52"/>
    <d v="2008-06-04T00:00:00"/>
    <d v="2015-06-03T00:00:00"/>
    <x v="0"/>
    <n v="45000"/>
    <n v="12.5"/>
    <m/>
    <s v="Автокредит"/>
    <s v="Купівля транспортного засобу"/>
    <x v="4"/>
    <s v="Інше"/>
    <s v="ні"/>
    <n v="1304118.7"/>
    <n v="1112394"/>
    <n v="191724.7"/>
    <n v="0"/>
    <m/>
    <n v="48607.839999999997"/>
    <x v="0"/>
    <s v="ні"/>
    <m/>
    <m/>
    <m/>
    <m/>
    <m/>
    <m/>
    <m/>
    <m/>
    <m/>
    <m/>
    <m/>
    <n v="0"/>
    <d v="2013-11-27T00:00:00"/>
    <n v="41605"/>
    <n v="3075"/>
    <s v="0676370808"/>
    <m/>
    <x v="3"/>
    <d v="2018-06-02T00:00:00"/>
    <s v="так"/>
    <s v="так"/>
    <n v="584789.9"/>
    <d v="2016-11-01T00:00:00"/>
    <s v="ТОВ «Верітас Проперті Менеджмент»"/>
    <n v="1240250.33"/>
    <n v="584789.9"/>
    <d v="2017-11-01T00:00:00"/>
    <x v="0"/>
    <m/>
    <x v="0"/>
    <x v="0"/>
    <s v="INFINITI; FX 35; ; 3498; 2006"/>
    <m/>
    <n v="398117"/>
    <d v="2015-09-08T00:00:00"/>
    <d v="2013-02-27T00:00:00"/>
    <x v="0"/>
    <x v="0"/>
    <x v="0"/>
    <s v="ДНІПРОПЕТРОВСЬКА обл., КРАСНОГВАРДІЙСЬКИЙ, ДНІПРОПЕТРОВСЬК, ПРОСПЕКТ КАЛІНІНА, 3, кв.3"/>
    <s v="ДНІПРОПЕТРОВСЬКА обл., КРАСНОГВАРДІЙСЬКИЙ, ДНІПРОПЕТРОВСЬК, ПРОСПЕКТ КАЛІНІНА, 3, кв.3"/>
    <d v="1962-12-09T00:00:00"/>
    <m/>
    <s v="АН269907КРАСНОГВАРДІЙСЬКИМ РВ УМВС УКРАЇНИ В ДНІПРОПЕТРОВСЬКІЙ ОБЛАСТІ"/>
    <m/>
    <m/>
    <m/>
    <s v="0676370808"/>
    <m/>
    <m/>
    <m/>
    <m/>
    <s v="29090000091003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1969903762"/>
    <s v="014/1228/5/24774"/>
    <d v="2008-10-16T00:00:00"/>
    <d v="2013-10-15T00:00:00"/>
    <x v="0"/>
    <n v="13440"/>
    <n v="12.49"/>
    <m/>
    <s v="Автокредит"/>
    <s v="Купівля транспортного засобу"/>
    <x v="9"/>
    <s v="Інше"/>
    <s v="ні"/>
    <n v="294835.13"/>
    <n v="210260.05"/>
    <n v="84575.08"/>
    <n v="0"/>
    <n v="281984.15000000002"/>
    <n v="10989.26"/>
    <x v="0"/>
    <s v="ні"/>
    <m/>
    <m/>
    <m/>
    <n v="79.8"/>
    <n v="2700.19"/>
    <n v="2699.94"/>
    <n v="2699.75"/>
    <n v="1435.5800000000002"/>
    <n v="2523.16"/>
    <m/>
    <n v="2079.44"/>
    <n v="14217.86"/>
    <d v="2017-10-30T00:00:00"/>
    <n v="43048"/>
    <n v="2391"/>
    <s v="0509742719"/>
    <m/>
    <x v="3"/>
    <d v="2016-10-14T00:00:00"/>
    <s v="так"/>
    <s v="так"/>
    <n v="159113.54"/>
    <d v="2016-11-01T00:00:00"/>
    <s v="ТОВ «Верітас Проперті Менеджмент»"/>
    <n v="266440.63"/>
    <n v="159113.54"/>
    <d v="2017-11-01T00:00:00"/>
    <x v="0"/>
    <m/>
    <x v="0"/>
    <x v="0"/>
    <s v="Dacia; Logan; MCV Mpi Ambiance 5 MT; 1,6; 2008 р.в."/>
    <m/>
    <n v="101950.43"/>
    <d v="2014-05-12T00:00:00"/>
    <d v="2013-10-28T00:00:00"/>
    <x v="0"/>
    <x v="0"/>
    <x v="0"/>
    <s v="Закарпатська обл., УЖГОРОД, Добролюбова, 6, кв.45"/>
    <s v="Закарпатська обл., УЖГОРОД, Добролюбова, 6, кв.45"/>
    <d v="1953-12-07T00:00:00"/>
    <m/>
    <s v="ВО656401УЖГОРОДСЬКИМ МВ УМВС УКРАЇНИ В ЗАКАРПАТСЬКІЙ ОБЛАС"/>
    <m/>
    <m/>
    <m/>
    <s v="0509742719"/>
    <m/>
    <m/>
    <m/>
    <m/>
    <s v="29090000425390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47116089"/>
    <s v="039-В/52"/>
    <d v="2008-04-24T00:00:00"/>
    <d v="2013-04-23T00:00:00"/>
    <x v="0"/>
    <n v="29940"/>
    <n v="15"/>
    <m/>
    <s v="Автокредит"/>
    <s v="Купівля транспортного засобу"/>
    <x v="4"/>
    <s v="Інше"/>
    <s v="ні"/>
    <n v="823292.56"/>
    <n v="709531.12"/>
    <n v="113761.44"/>
    <n v="0"/>
    <m/>
    <n v="30686.22"/>
    <x v="0"/>
    <s v="ні"/>
    <s v="так"/>
    <m/>
    <m/>
    <m/>
    <m/>
    <m/>
    <m/>
    <m/>
    <m/>
    <m/>
    <m/>
    <n v="0"/>
    <d v="2013-07-12T00:00:00"/>
    <n v="41467"/>
    <n v="3105"/>
    <n v="0"/>
    <m/>
    <x v="3"/>
    <d v="2016-04-22T00:00:00"/>
    <s v="так"/>
    <s v="так"/>
    <n v="7626.68"/>
    <d v="2016-11-01T00:00:00"/>
    <s v="ТОВ «Верітас Проперті Менеджмент»"/>
    <n v="782972.34"/>
    <n v="7626.68"/>
    <d v="2017-11-01T00:00:00"/>
    <x v="0"/>
    <m/>
    <x v="0"/>
    <x v="1"/>
    <s v="Автобус; I-VAN; A07A; ; 3675; 2008"/>
    <m/>
    <n v="0"/>
    <d v="2012-09-03T00:00:00"/>
    <d v="2012-07-31T00:00:00"/>
    <x v="0"/>
    <x v="0"/>
    <x v="0"/>
    <s v="ДНІПРОПЕТРОВСЬКА обл., АНД, ДНІПРОПЕТРОВСЬК, ЯНТАРНА , 75, кв.15"/>
    <s v="ДНІПРОПЕТРОВСЬКА обл., АНД, ДНІПРОПЕТРОВСЬК, ЯНТАРНА , 75, кв.15"/>
    <d v="1969-09-26T00:00:00"/>
    <m/>
    <s v="АМ477774АМУР-НИЖНЬОДНІПРОВСЬКИМ РВ ДМУ УМВС УКРАЇНИ В ДНІПРОПЕТРОВСЬКІЙ ОБЛАСТІ"/>
    <m/>
    <m/>
    <m/>
    <m/>
    <m/>
    <m/>
    <m/>
    <m/>
    <s v="29091000089489"/>
    <s v="ІПН: 2358417698; ФІО: Ходус Євген Володимир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1988302300"/>
    <s v="088-в/41"/>
    <d v="2007-05-25T00:00:00"/>
    <d v="2013-05-24T00:00:00"/>
    <x v="0"/>
    <n v="14649"/>
    <n v="0.01"/>
    <m/>
    <s v="Автокредит"/>
    <s v="Купівля транспортного засобу"/>
    <x v="4"/>
    <s v="Інше"/>
    <s v="ні"/>
    <n v="344231.34"/>
    <n v="340172.52"/>
    <n v="12.07"/>
    <n v="4046.75"/>
    <m/>
    <n v="12679.55"/>
    <x v="0"/>
    <s v="так"/>
    <m/>
    <m/>
    <m/>
    <m/>
    <m/>
    <m/>
    <m/>
    <m/>
    <m/>
    <m/>
    <m/>
    <n v="0"/>
    <d v="2017-08-16T00:00:00"/>
    <n v="42963"/>
    <n v="2833"/>
    <s v="0669270399"/>
    <m/>
    <x v="3"/>
    <d v="2016-05-23T00:00:00"/>
    <s v="так"/>
    <s v="так"/>
    <n v="3229.85"/>
    <d v="2016-11-01T00:00:00"/>
    <s v="ТОВ «Верітас Проперті Менеджмент»"/>
    <n v="331577.49"/>
    <n v="3229.85"/>
    <d v="2017-11-01T00:00:00"/>
    <x v="0"/>
    <m/>
    <x v="0"/>
    <x v="0"/>
    <s v="DAEWOO; NEXIA SONC; ; 1498; 2007"/>
    <m/>
    <n v="0"/>
    <d v="2012-08-16T00:00:00"/>
    <d v="2012-07-23T00:00:00"/>
    <x v="0"/>
    <x v="0"/>
    <x v="0"/>
    <s v="Миколаївська обл., Миколаїв, Космонавтів, 138б, кв.96"/>
    <s v="Миколаївська обл., Миколаїв, Космонавтів, 138б, кв.96"/>
    <d v="1954-06-09T00:00:00"/>
    <m/>
    <s v="ЕО661861Заводський РВ ММУ УМВС України в Миколаївській обл."/>
    <m/>
    <m/>
    <m/>
    <s v="0669270399"/>
    <m/>
    <m/>
    <m/>
    <m/>
    <s v="2909700006264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261720421"/>
    <s v="014/14655/5/21541"/>
    <d v="2008-08-14T00:00:00"/>
    <d v="2015-08-13T00:00:00"/>
    <x v="0"/>
    <n v="31000"/>
    <n v="13"/>
    <m/>
    <s v="Автокредит"/>
    <s v="Купівля транспортного засобу"/>
    <x v="4"/>
    <s v="Інше"/>
    <s v="ні"/>
    <n v="1014805.58"/>
    <n v="800571.56"/>
    <n v="214234.02"/>
    <n v="0"/>
    <m/>
    <n v="37824.400000000001"/>
    <x v="0"/>
    <s v="ні"/>
    <m/>
    <m/>
    <m/>
    <m/>
    <m/>
    <m/>
    <m/>
    <m/>
    <m/>
    <m/>
    <m/>
    <n v="0"/>
    <d v="2008-09-14T00:00:00"/>
    <n v="39705"/>
    <n v="3242"/>
    <n v="0"/>
    <m/>
    <x v="3"/>
    <d v="2018-08-12T00:00:00"/>
    <s v="так"/>
    <s v="так"/>
    <n v="373049.31"/>
    <d v="2016-11-01T00:00:00"/>
    <s v="ТОВ «Верітас Проперті Менеджмент»"/>
    <n v="965106.13"/>
    <n v="373049.31"/>
    <d v="2017-11-01T00:00:00"/>
    <x v="0"/>
    <m/>
    <x v="0"/>
    <x v="0"/>
    <s v="Nissan; Teana; Elegance -A--- CVT; 2,5; 2008 р.в."/>
    <m/>
    <n v="225748.35"/>
    <d v="2014-05-13T00:00:00"/>
    <d v="2013-10-28T00:00:00"/>
    <x v="0"/>
    <x v="0"/>
    <x v="0"/>
    <s v="ДНІПРОПЕТРОВСЬКА обл., ЖОВТНЕВИЙ, ДНІПРОПЕТРОВСЬК, НАБ.ПЕРЕМОГИ, 54, кв.61"/>
    <s v="ДНІПРОПЕТРОВСЬКА обл., ЖОВТНЕВИЙ, ДНІПРОПЕТРОВСЬК, НАБ.ПЕРЕМОГИ, 54, кв.61"/>
    <d v="1961-12-03T00:00:00"/>
    <m/>
    <s v="АЕ432796БАБУШКІНСЬКИЙ РВ ДМУ УМВС УКРАЇНИ В ДНІПРОПЕТРОВСЬКІЙ ОБЛ"/>
    <m/>
    <m/>
    <m/>
    <m/>
    <m/>
    <m/>
    <m/>
    <m/>
    <s v="2909200010621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38213843"/>
    <s v="014/5652/5/20996"/>
    <d v="2008-08-04T00:00:00"/>
    <d v="2015-08-03T00:00:00"/>
    <x v="0"/>
    <n v="22911"/>
    <n v="13"/>
    <m/>
    <s v="Автокредит"/>
    <s v="Купівля транспортного засобу"/>
    <x v="3"/>
    <s v="Зона АТО"/>
    <s v="ні"/>
    <n v="194617.44"/>
    <n v="135197.59"/>
    <n v="59419.85"/>
    <n v="0"/>
    <n v="105.71"/>
    <n v="7253.89"/>
    <x v="0"/>
    <s v="так"/>
    <m/>
    <m/>
    <m/>
    <m/>
    <m/>
    <m/>
    <m/>
    <m/>
    <m/>
    <m/>
    <m/>
    <n v="0"/>
    <d v="2014-06-16T00:00:00"/>
    <n v="41806"/>
    <n v="1233"/>
    <s v="0505173094"/>
    <m/>
    <x v="2"/>
    <d v="2018-08-02T00:00:00"/>
    <s v="так"/>
    <s v="так"/>
    <n v="2653.53"/>
    <d v="2016-11-01T00:00:00"/>
    <s v="ТОВ «Верітас Проперті Менеджмент»"/>
    <n v="168371.53"/>
    <n v="2653.53"/>
    <d v="2017-11-01T00:00:00"/>
    <x v="0"/>
    <m/>
    <x v="0"/>
    <x v="0"/>
    <s v="Mitsubishi; Lancer 9; Intence SA3 9 MT (CS0); 2; 2008 р.в"/>
    <m/>
    <n v="108156.79"/>
    <d v="2014-04-15T00:00:00"/>
    <d v="2014-04-15T00:00:00"/>
    <x v="0"/>
    <x v="0"/>
    <x v="0"/>
    <s v="Луганська обл., Краснодонський р-н, м.КРАСНОДОН, кв.Лютікова, буд.16а, кв.44"/>
    <s v="Луганська обл., Краснодонський р-н, м.КРАСНОДОН, кв.Лютікова, буд.16а, кв.44"/>
    <d v="1966-10-03T00:00:00"/>
    <m/>
    <s v="ЕК354206МОЛОДОГВАРДІЙСЬКИМ МВМ УМВС УКРАЇНИ В ЛУГАНСЬКІЙ О"/>
    <m/>
    <m/>
    <m/>
    <s v="0505173094"/>
    <m/>
    <m/>
    <m/>
    <m/>
    <s v="2909900042461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3092023858"/>
    <s v="1672"/>
    <d v="2008-07-30T00:00:00"/>
    <d v="2013-07-30T00:00:00"/>
    <x v="1"/>
    <n v="199800"/>
    <n v="0"/>
    <m/>
    <s v="Автокредит"/>
    <s v="Купівля транспортного засобу"/>
    <x v="5"/>
    <s v="Інше"/>
    <s v="ні"/>
    <n v="230219.57"/>
    <n v="199800"/>
    <n v="30419.57"/>
    <n v="0"/>
    <m/>
    <n v="230219.57"/>
    <x v="0"/>
    <s v="ні"/>
    <m/>
    <m/>
    <m/>
    <m/>
    <m/>
    <m/>
    <m/>
    <m/>
    <m/>
    <m/>
    <m/>
    <n v="0"/>
    <d v="2012-11-08T00:00:00"/>
    <n v="41221"/>
    <n v="3287"/>
    <n v="0"/>
    <m/>
    <x v="3"/>
    <d v="2016-07-29T00:00:00"/>
    <s v="так"/>
    <s v="так"/>
    <n v="2244.21"/>
    <d v="2016-11-01T00:00:00"/>
    <s v="ТОВ «Верітас Проперті Менеджмент»"/>
    <n v="230219.57"/>
    <n v="2244.21"/>
    <d v="2017-11-01T00:00:00"/>
    <x v="0"/>
    <m/>
    <x v="0"/>
    <x v="0"/>
    <s v="TOYOTA; CAMRY; ; 2.0; 2008"/>
    <m/>
    <n v="0"/>
    <d v="2011-04-21T00:00:00"/>
    <m/>
    <x v="0"/>
    <x v="0"/>
    <x v="0"/>
    <s v="Київська обл.,, смт.Баришівка,, пр.Залізничний, буд.20"/>
    <s v="Київська обл., смт. Баришівка, пр. Залізничний, буд. 20"/>
    <d v="1984-08-27T00:00:00"/>
    <m/>
    <s v="СМ270088Баришівським РВ ГУ МВС України в Київській обл."/>
    <m/>
    <m/>
    <m/>
    <m/>
    <m/>
    <m/>
    <m/>
    <m/>
    <s v="2909600006479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13912258"/>
    <s v="1077-Г/07"/>
    <d v="2007-10-22T00:00:00"/>
    <d v="2009-04-21T00:00:00"/>
    <x v="1"/>
    <n v="35350"/>
    <n v="0"/>
    <m/>
    <s v="Автокредит"/>
    <s v="Купівля транспортного засобу"/>
    <x v="1"/>
    <s v="Зона АТО"/>
    <s v="ні"/>
    <n v="10832.51"/>
    <n v="8525.09"/>
    <n v="2307.42"/>
    <n v="0"/>
    <m/>
    <n v="10832.51"/>
    <x v="0"/>
    <s v="так"/>
    <m/>
    <m/>
    <m/>
    <m/>
    <m/>
    <m/>
    <m/>
    <m/>
    <m/>
    <m/>
    <m/>
    <n v="0"/>
    <d v="2012-11-21T00:00:00"/>
    <n v="41234"/>
    <n v="3195"/>
    <s v="0950585077"/>
    <m/>
    <x v="1"/>
    <d v="2012-04-20T00:00:00"/>
    <s v="так"/>
    <s v="так"/>
    <n v="105.6"/>
    <d v="2016-11-01T00:00:00"/>
    <s v="ТОВ «Верітас Проперті Менеджмент»"/>
    <n v="10832.51"/>
    <n v="105.6"/>
    <d v="2017-11-01T00:00:00"/>
    <x v="0"/>
    <m/>
    <x v="0"/>
    <x v="0"/>
    <s v="MITSUBISHI; LANCER; ; 1299; 1998"/>
    <m/>
    <n v="0"/>
    <d v="2011-12-09T00:00:00"/>
    <d v="2011-12-08T00:00:00"/>
    <x v="0"/>
    <x v="0"/>
    <x v="0"/>
    <n v="0"/>
    <s v="ДОНЕЦЬКА обл., АВДІЇВКА, 9 КВ-Л, 2, кв.75"/>
    <d v="1979-10-12T00:00:00"/>
    <m/>
    <s v="ВА169466АВДІЇВСЬКИМ МВУМВС УКРАЇНИ В ДОНЕЦЬКІЙ ОБЛАСТІ"/>
    <m/>
    <m/>
    <m/>
    <s v="0950585077"/>
    <m/>
    <m/>
    <m/>
    <m/>
    <m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14617246"/>
    <s v="014/6948/5/23491"/>
    <d v="2008-09-24T00:00:00"/>
    <d v="2013-09-23T00:00:00"/>
    <x v="0"/>
    <n v="6960"/>
    <n v="12.49"/>
    <m/>
    <s v="Автокредит"/>
    <s v="Купівля транспортного засобу"/>
    <x v="6"/>
    <s v="Інше"/>
    <s v="ні"/>
    <n v="152.66"/>
    <n v="152.66"/>
    <n v="0"/>
    <n v="0"/>
    <m/>
    <n v="5.69"/>
    <x v="0"/>
    <s v="так"/>
    <s v="так"/>
    <m/>
    <m/>
    <m/>
    <m/>
    <m/>
    <m/>
    <n v="23591.01"/>
    <m/>
    <m/>
    <m/>
    <n v="23591.01"/>
    <d v="2017-02-23T00:00:00"/>
    <n v="42789"/>
    <n v="1569"/>
    <s v="0976032018"/>
    <m/>
    <x v="3"/>
    <d v="2016-09-22T00:00:00"/>
    <s v="так"/>
    <s v="так"/>
    <n v="15899.85"/>
    <d v="2016-11-01T00:00:00"/>
    <s v="ТОВ «Верітас Проперті Менеджмент»"/>
    <n v="22461.5"/>
    <n v="15899.85"/>
    <d v="2017-11-01T00:00:00"/>
    <x v="0"/>
    <m/>
    <x v="0"/>
    <x v="0"/>
    <s v="Chery; QQ; 5 dr Comfort 5 AT; 1,1; 2008 р.в."/>
    <m/>
    <n v="48290"/>
    <d v="2014-12-09T00:00:00"/>
    <d v="2014-11-29T00:00:00"/>
    <x v="0"/>
    <x v="0"/>
    <x v="0"/>
    <s v="Тернопільська обл., Кременецький р-н, м.Почаїв, вул.Шевченка, буд.12"/>
    <s v="Тернопільська обл., Кременецький р-н, м.Почаїв, вул.Шевченка, буд.12"/>
    <d v="1968-11-05T00:00:00"/>
    <m/>
    <s v="МС378595ТЕРНОПІЛЬСЬКИМ МУ УМВСУ В ТЕРНОПІЛЬЬСКІЙ ОБЛАСТІ"/>
    <m/>
    <m/>
    <m/>
    <s v="0976032018"/>
    <m/>
    <m/>
    <m/>
    <m/>
    <s v="29090000425141"/>
    <s v="ІПН: 2479706899; ФІО: Чорний Ю.I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945901546"/>
    <s v="014/ZAXA8O/5/1"/>
    <d v="2011-08-31T00:00:00"/>
    <d v="2018-08-30T00:00:00"/>
    <x v="1"/>
    <n v="430985"/>
    <n v="16.489999999999998"/>
    <m/>
    <s v="Автокредит"/>
    <s v="Купівля транспортного засобу"/>
    <x v="3"/>
    <s v="Зона АТО"/>
    <s v="ні"/>
    <n v="477848.4"/>
    <n v="311324.95"/>
    <n v="166523.45000000001"/>
    <n v="0"/>
    <n v="72.3"/>
    <n v="477848.4"/>
    <x v="1"/>
    <s v="ні"/>
    <s v="ні"/>
    <m/>
    <m/>
    <m/>
    <m/>
    <m/>
    <m/>
    <m/>
    <m/>
    <m/>
    <m/>
    <n v="0"/>
    <d v="2014-08-20T00:00:00"/>
    <n v="41871"/>
    <n v="1137"/>
    <s v="0502020736"/>
    <m/>
    <x v="2"/>
    <d v="2021-08-29T00:00:00"/>
    <s v="так"/>
    <s v="так"/>
    <n v="6336.3"/>
    <d v="2016-11-01T00:00:00"/>
    <s v="ТОВ «Верітас Проперті Менеджмент»"/>
    <n v="425864.75"/>
    <n v="6336.3"/>
    <d v="2017-11-01T00:00:00"/>
    <x v="0"/>
    <m/>
    <x v="0"/>
    <x v="0"/>
    <s v="Lexus; RX 350; VVTi (XU3); 3,5; 2011 р.в."/>
    <m/>
    <n v="621557.11"/>
    <d v="2013-02-14T00:00:00"/>
    <d v="2013-02-14T00:00:00"/>
    <x v="0"/>
    <x v="0"/>
    <x v="0"/>
    <s v="Київська обл., м. Ірпінь Ворзель, вул. Квіткова, 41, кв.1"/>
    <s v="Київська обл., м. Ірпінь Ворзель, вул. Квіткова, 41, кв.1"/>
    <d v="1980-08-27T00:00:00"/>
    <m/>
    <s v="ТТ267342Дарницьким РВ ГУДМС України в місті Києві"/>
    <m/>
    <m/>
    <m/>
    <s v="0502020736"/>
    <m/>
    <m/>
    <m/>
    <m/>
    <s v="29092000408553"/>
    <s v="ІПН: 2363916014; ФІО: Чудовський Ігор Вячеславович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44900024"/>
    <s v="014/24627/5/21662"/>
    <d v="2008-08-18T00:00:00"/>
    <d v="2015-08-17T00:00:00"/>
    <x v="0"/>
    <n v="35700"/>
    <n v="13"/>
    <m/>
    <s v="Автокредит"/>
    <s v="Купівля транспортного засобу"/>
    <x v="6"/>
    <s v="Інше"/>
    <s v="ні"/>
    <n v="316801.7"/>
    <n v="228092.74"/>
    <n v="88708.96"/>
    <n v="0"/>
    <n v="249910.41"/>
    <n v="11808.01"/>
    <x v="0"/>
    <s v="так"/>
    <s v="так"/>
    <m/>
    <m/>
    <m/>
    <m/>
    <m/>
    <m/>
    <m/>
    <m/>
    <m/>
    <m/>
    <n v="0"/>
    <d v="2014-12-15T00:00:00"/>
    <n v="41988"/>
    <n v="1295"/>
    <s v="0635615075"/>
    <m/>
    <x v="0"/>
    <d v="2018-08-16T00:00:00"/>
    <s v="так"/>
    <s v="так"/>
    <n v="4196.72"/>
    <d v="2016-11-01T00:00:00"/>
    <s v="ТОВ «Верітас Проперті Менеджмент»"/>
    <n v="273086.89"/>
    <n v="4196.72"/>
    <d v="2017-11-01T00:00:00"/>
    <x v="0"/>
    <m/>
    <x v="0"/>
    <x v="0"/>
    <s v="Honda; C-RV; Executive 5 AT; 2,4; 2008 р.в."/>
    <m/>
    <n v="212215.02"/>
    <d v="2014-11-24T00:00:00"/>
    <d v="2014-06-24T00:00:00"/>
    <x v="0"/>
    <x v="0"/>
    <x v="0"/>
    <s v="Львівська обл., ЛЬВІВ, В.Великого, 63, кв.267"/>
    <s v="Львівська обл., ЛЬВІВ, В.Великого, 63, кв.267"/>
    <d v="1975-02-25T00:00:00"/>
    <m/>
    <s v="КВ410692ФРАНКІВСЬКИЙ РВ ЛМУ УМВС УКРАЇНИ У ЛЬВІВСЬКІЙ ОБЛА"/>
    <m/>
    <m/>
    <m/>
    <s v="0635615075"/>
    <m/>
    <m/>
    <m/>
    <m/>
    <s v="29091000424817"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41217130"/>
    <s v="М_0048/03_07"/>
    <d v="2007-11-02T00:00:00"/>
    <d v="2010-11-01T00:00:00"/>
    <x v="1"/>
    <n v="70000"/>
    <n v="21"/>
    <m/>
    <s v="Автокредит"/>
    <s v="Купівля транспортного засобу"/>
    <x v="6"/>
    <s v="Інше"/>
    <s v="ні"/>
    <n v="86282.8"/>
    <n v="49381.81"/>
    <n v="36900.99"/>
    <n v="0"/>
    <m/>
    <n v="86282.799999999988"/>
    <x v="0"/>
    <s v="так"/>
    <s v="так"/>
    <m/>
    <m/>
    <m/>
    <m/>
    <m/>
    <m/>
    <m/>
    <m/>
    <m/>
    <m/>
    <n v="0"/>
    <d v="2012-11-08T00:00:00"/>
    <n v="41221"/>
    <n v="3190"/>
    <s v="0962702744"/>
    <m/>
    <x v="3"/>
    <d v="2013-10-31T00:00:00"/>
    <s v="так"/>
    <s v="так"/>
    <n v="841.09"/>
    <d v="2016-11-01T00:00:00"/>
    <s v="ТОВ «Верітас Проперті Менеджмент»"/>
    <n v="86282.8"/>
    <n v="841.09"/>
    <d v="2017-11-01T00:00:00"/>
    <x v="0"/>
    <m/>
    <x v="0"/>
    <x v="0"/>
    <s v="ВАЗ; 21150; ; 1.3; 2006"/>
    <m/>
    <n v="0"/>
    <d v="2011-05-12T00:00:00"/>
    <d v="2011-04-11T00:00:00"/>
    <x v="0"/>
    <x v="0"/>
    <x v="0"/>
    <s v="Хмельницька обл., Хмельницький, Свободи, 14-А, кв.81"/>
    <s v="Хмельницька обл., Хмельницький, Свободи, 14-А, кв.81"/>
    <d v="1972-04-24T00:00:00"/>
    <m/>
    <s v="НА338116Ярмолинецьким РВ УМВС України в Хмельницькій області"/>
    <m/>
    <m/>
    <m/>
    <s v="0962702744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264102356"/>
    <s v="028-г/04п"/>
    <d v="2004-03-09T00:00:00"/>
    <d v="2007-03-09T00:00:00"/>
    <x v="1"/>
    <n v="32800"/>
    <n v="0"/>
    <m/>
    <s v="Автокредит"/>
    <s v="Купівля транспортного засобу"/>
    <x v="6"/>
    <s v="Інше"/>
    <s v="ні"/>
    <n v="3636.78"/>
    <n v="3636.78"/>
    <n v="0"/>
    <n v="0"/>
    <n v="34.450000000000003"/>
    <n v="3636.78"/>
    <x v="0"/>
    <s v="так"/>
    <m/>
    <m/>
    <m/>
    <m/>
    <m/>
    <m/>
    <m/>
    <m/>
    <m/>
    <m/>
    <m/>
    <n v="0"/>
    <d v="2012-11-14T00:00:00"/>
    <n v="41227"/>
    <n v="3858"/>
    <s v="0677748219"/>
    <m/>
    <x v="3"/>
    <d v="2010-03-08T00:00:00"/>
    <s v="так"/>
    <s v="так"/>
    <n v="35.450000000000003"/>
    <d v="2016-11-01T00:00:00"/>
    <s v="ТОВ «Верітас Проперті Менеджмент»"/>
    <n v="3636.78"/>
    <n v="35.450000000000003"/>
    <d v="2017-11-01T00:00:00"/>
    <x v="0"/>
    <m/>
    <x v="0"/>
    <x v="0"/>
    <s v="DAEWOO; LANOS; ; 1.5; 2004"/>
    <m/>
    <n v="0"/>
    <d v="2011-12-26T00:00:00"/>
    <d v="2011-06-30T00:00:00"/>
    <x v="0"/>
    <x v="0"/>
    <x v="0"/>
    <s v="Хмельницька обл., м. Хмельницький, вул. Зарічанська, 14/4, кв.кв 29"/>
    <s v="Хмельницька обл., м. Хмельницький, вул. Зарічанська, 14/4, кв 29"/>
    <d v="1961-12-27T00:00:00"/>
    <m/>
    <s v="НВ091380Хмельницьким МВ УМВС України в Хмельницькій обл."/>
    <m/>
    <m/>
    <m/>
    <s v="0677748219"/>
    <m/>
    <m/>
    <m/>
    <m/>
    <s v="29096000101339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348613598"/>
    <s v="014/9353/5/23493"/>
    <d v="2008-09-24T00:00:00"/>
    <d v="2015-09-23T00:00:00"/>
    <x v="0"/>
    <n v="15060"/>
    <n v="12.99"/>
    <m/>
    <s v="Автокредит"/>
    <s v="Купівля транспортного засобу"/>
    <x v="1"/>
    <s v="Зона АТО"/>
    <s v="ні"/>
    <n v="72343.850000000006"/>
    <n v="51024.67"/>
    <n v="21319.18"/>
    <n v="0"/>
    <n v="0.51"/>
    <n v="2696.44"/>
    <x v="0"/>
    <s v="так"/>
    <m/>
    <m/>
    <m/>
    <m/>
    <m/>
    <m/>
    <m/>
    <m/>
    <m/>
    <m/>
    <m/>
    <n v="0"/>
    <d v="2014-08-15T00:00:00"/>
    <n v="41866"/>
    <n v="1142"/>
    <s v="0995654949"/>
    <m/>
    <x v="2"/>
    <d v="2018-09-22T00:00:00"/>
    <s v="так"/>
    <s v="так"/>
    <n v="983.35"/>
    <d v="2016-11-01T00:00:00"/>
    <s v="ТОВ «Верітас Проперті Менеджмент»"/>
    <n v="62497.26"/>
    <n v="983.35"/>
    <d v="2017-11-01T00:00:00"/>
    <x v="0"/>
    <m/>
    <x v="0"/>
    <x v="0"/>
    <s v="Mazda; 3; CD 5 dr (BK); 1,6; 2008 р.в."/>
    <m/>
    <n v="102442.72"/>
    <d v="2013-12-16T00:00:00"/>
    <d v="2013-12-16T00:00:00"/>
    <x v="0"/>
    <x v="0"/>
    <x v="0"/>
    <s v="Донецька обл., Макіївський р-н, М. МАКІЇВКА, вул. З. Космодем`янської, б. 10 А"/>
    <s v="Донецька обл., Макіївський р-н, М. МАКІЇВКА, вул. З. Космодем`янської, б. 10 А"/>
    <d v="1964-04-20T00:00:00"/>
    <m/>
    <s v="ВС577912СОВЄТСЬКИМ РВ УМВС УКРАЇНИ В М. МАКІЇВЦІ"/>
    <m/>
    <m/>
    <m/>
    <s v="0995654949"/>
    <m/>
    <m/>
    <m/>
    <m/>
    <s v="29091000425140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950506366"/>
    <s v="014/020980/5/001"/>
    <d v="2012-08-10T00:00:00"/>
    <d v="2019-08-09T00:00:00"/>
    <x v="1"/>
    <n v="100860"/>
    <n v="23.1"/>
    <m/>
    <s v="Автокредит"/>
    <s v="Купівля транспортного засобу"/>
    <x v="1"/>
    <s v="Зона АТО"/>
    <s v="ні"/>
    <n v="126343.61"/>
    <n v="71251.41"/>
    <n v="55092.2"/>
    <n v="0"/>
    <n v="4.12"/>
    <n v="126343.61"/>
    <x v="0"/>
    <s v="так"/>
    <s v="так"/>
    <m/>
    <m/>
    <m/>
    <m/>
    <m/>
    <m/>
    <m/>
    <m/>
    <m/>
    <m/>
    <n v="0"/>
    <d v="2014-07-15T00:00:00"/>
    <n v="41835"/>
    <n v="1173"/>
    <s v="0506264990"/>
    <m/>
    <x v="2"/>
    <d v="2022-08-08T00:00:00"/>
    <s v="так"/>
    <s v="так"/>
    <n v="1573.54"/>
    <d v="2016-11-01T00:00:00"/>
    <s v="ТОВ «Верітас Проперті Менеджмент»"/>
    <n v="109657.31999999999"/>
    <n v="1573.54"/>
    <d v="2017-11-01T00:00:00"/>
    <x v="0"/>
    <m/>
    <x v="0"/>
    <x v="0"/>
    <s v="Kia; Ceed; CVVT 3dr Top 4 AT (ED); 1,6; 2012 р.в."/>
    <m/>
    <n v="168100"/>
    <d v="2013-02-13T00:00:00"/>
    <d v="2013-02-13T00:00:00"/>
    <x v="0"/>
    <x v="0"/>
    <x v="0"/>
    <s v="Донецька обл., м. Донецьк, вул. Щетиніна, 33 а, кв.32"/>
    <s v="Донецька обл., м. Донецьк, вул. Щетиніна, 33 а, кв.32"/>
    <d v="1980-10-12T00:00:00"/>
    <m/>
    <s v="ВЕ967426Пролетарським РВ ДМУ УМВС України в Донецькій обл."/>
    <m/>
    <m/>
    <m/>
    <s v="0506264990"/>
    <m/>
    <m/>
    <m/>
    <m/>
    <s v="29098000423253"/>
    <s v="ІПН: 2922200374; ФІО: Шевцов І.В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3042301156"/>
    <s v="014/3728/5/07447"/>
    <d v="2007-12-04T00:00:00"/>
    <d v="2014-12-03T00:00:00"/>
    <x v="0"/>
    <n v="28789"/>
    <n v="10.99"/>
    <m/>
    <s v="Автокредит"/>
    <s v="Купівля транспортного засобу"/>
    <x v="4"/>
    <s v="Інше"/>
    <s v="ні"/>
    <n v="589232.97"/>
    <n v="410058.25"/>
    <n v="179174.72"/>
    <n v="0"/>
    <n v="247028.79"/>
    <n v="21962.22"/>
    <x v="0"/>
    <s v="ні"/>
    <m/>
    <m/>
    <m/>
    <m/>
    <m/>
    <m/>
    <m/>
    <m/>
    <m/>
    <m/>
    <m/>
    <n v="0"/>
    <d v="2008-01-04T00:00:00"/>
    <n v="39451"/>
    <n v="2391"/>
    <s v="0502301505"/>
    <m/>
    <x v="3"/>
    <d v="2017-12-02T00:00:00"/>
    <s v="так"/>
    <s v="так"/>
    <n v="281857.87"/>
    <d v="2016-11-01T00:00:00"/>
    <s v="ТОВ «Верітас Проперті Менеджмент»"/>
    <n v="560375.66"/>
    <n v="281857.87"/>
    <d v="2017-11-01T00:00:00"/>
    <x v="0"/>
    <m/>
    <x v="0"/>
    <x v="0"/>
    <s v="Ford; S-Max; TDCI ; 2; 2007 р.в."/>
    <m/>
    <n v="191885"/>
    <d v="2015-10-26T00:00:00"/>
    <d v="2013-10-28T00:00:00"/>
    <x v="0"/>
    <x v="0"/>
    <x v="0"/>
    <s v="Херсонська обл., ХЕРСОН, Видригана, 76, кв.32"/>
    <s v="Херсонська обл., ХЕРСОН, Видригана, 76, кв.32"/>
    <d v="1983-04-18T00:00:00"/>
    <m/>
    <s v="МО752231СУВОРОВСЬКИМ РВ УМВС УКРАЇНИ В ХЕРСОНСЬКІЙ ОБЛ."/>
    <m/>
    <m/>
    <m/>
    <s v="0502301505"/>
    <m/>
    <m/>
    <m/>
    <m/>
    <s v="29093000421465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128016497"/>
    <s v="014/9353/5/15018"/>
    <d v="2008-05-13T00:00:00"/>
    <d v="2015-05-12T00:00:00"/>
    <x v="1"/>
    <n v="249975"/>
    <n v="15.5"/>
    <m/>
    <s v="Автокредит"/>
    <s v="Купівля транспортного засобу"/>
    <x v="1"/>
    <s v="Зона АТО"/>
    <s v="ні"/>
    <n v="75152.87"/>
    <n v="49310.16"/>
    <n v="25842.71"/>
    <n v="0"/>
    <n v="17.12"/>
    <n v="75152.87"/>
    <x v="0"/>
    <s v="так"/>
    <m/>
    <m/>
    <m/>
    <m/>
    <m/>
    <m/>
    <m/>
    <m/>
    <m/>
    <m/>
    <m/>
    <n v="0"/>
    <d v="2014-06-25T00:00:00"/>
    <n v="41815"/>
    <n v="1204"/>
    <s v="0675779450"/>
    <m/>
    <x v="2"/>
    <d v="2018-05-11T00:00:00"/>
    <s v="так"/>
    <s v="так"/>
    <n v="1083.1099999999999"/>
    <d v="2016-11-01T00:00:00"/>
    <s v="ТОВ «Верітас Проперті Менеджмент»"/>
    <n v="67509.77"/>
    <n v="1083.1099999999999"/>
    <d v="2017-11-01T00:00:00"/>
    <x v="0"/>
    <m/>
    <x v="0"/>
    <x v="0"/>
    <s v="Toyota; Avalon; V6; 3,5; 2008 р.в."/>
    <m/>
    <n v="199256.55"/>
    <d v="2013-06-14T00:00:00"/>
    <d v="2013-06-14T00:00:00"/>
    <x v="0"/>
    <x v="0"/>
    <x v="0"/>
    <s v="Донецька обл., м. ДОНЕЦЬК, вул. Р. Люксембург, б. 30 &quot;А&quot;, кв. 50"/>
    <s v="Донецька обл., м. ДОНЕЦЬК, вул. Р. Люксембург, б. 30 &quot;А&quot;, кв. 50"/>
    <d v="1958-04-06T00:00:00"/>
    <m/>
    <s v="ВВ734870КИЇВСЬКИМ РВ ДМУ УМВС УКРАЇНИ В ДОНЕЦЬКІЙ ОБЛ."/>
    <m/>
    <m/>
    <m/>
    <s v="0675779450"/>
    <m/>
    <m/>
    <m/>
    <m/>
    <s v="29096000264168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528904834"/>
    <s v="040-г/41"/>
    <d v="2007-03-23T00:00:00"/>
    <d v="2013-03-22T00:00:00"/>
    <x v="1"/>
    <n v="109980"/>
    <n v="0"/>
    <m/>
    <s v="Автокредит"/>
    <s v="Купівля транспортного засобу"/>
    <x v="4"/>
    <s v="Інше"/>
    <s v="ні"/>
    <n v="97092.34"/>
    <n v="96232.5"/>
    <n v="339.11"/>
    <n v="520.73"/>
    <m/>
    <n v="96571.61"/>
    <x v="0"/>
    <s v="так"/>
    <m/>
    <m/>
    <m/>
    <m/>
    <m/>
    <m/>
    <m/>
    <m/>
    <m/>
    <m/>
    <m/>
    <n v="0"/>
    <d v="2013-11-27T00:00:00"/>
    <n v="41605"/>
    <n v="3530"/>
    <s v="0668878208"/>
    <m/>
    <x v="3"/>
    <d v="2016-03-21T00:00:00"/>
    <s v="так"/>
    <s v="так"/>
    <n v="946.47"/>
    <d v="2016-11-01T00:00:00"/>
    <s v="ТОВ «Верітас Проперті Менеджмент»"/>
    <n v="97092.34"/>
    <n v="946.47"/>
    <d v="2017-11-01T00:00:00"/>
    <x v="0"/>
    <m/>
    <x v="0"/>
    <x v="0"/>
    <s v="PEUGEOT; PARSELX 1.8; ; 1761; 2006"/>
    <m/>
    <n v="0"/>
    <d v="2012-04-04T00:00:00"/>
    <d v="2012-03-26T00:00:00"/>
    <x v="0"/>
    <x v="0"/>
    <x v="0"/>
    <s v="Миколаївська обл., Миколаїв, Космонавтів, 106, кв.13"/>
    <s v="Миколаївська обл., Миколаїв, Космонавтів, 106, кв.13"/>
    <d v="1969-03-28T00:00:00"/>
    <m/>
    <s v="ЕР155792Ленінський РВ ММУ УМВС України в Миколаївській обл."/>
    <m/>
    <m/>
    <m/>
    <s v="0668878208"/>
    <m/>
    <m/>
    <m/>
    <m/>
    <s v="29097000162786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870407382"/>
    <s v="014/9136/5/18195"/>
    <d v="2008-06-20T00:00:00"/>
    <d v="2015-06-19T00:00:00"/>
    <x v="1"/>
    <n v="104369"/>
    <n v="21"/>
    <m/>
    <s v="Автокредит"/>
    <s v="Купівля транспортного засобу"/>
    <x v="1"/>
    <s v="Зона АТО"/>
    <s v="ні"/>
    <n v="23153.98"/>
    <n v="13557.18"/>
    <n v="9596.7999999999993"/>
    <n v="0"/>
    <m/>
    <n v="23153.98"/>
    <x v="0"/>
    <s v="так"/>
    <m/>
    <m/>
    <m/>
    <m/>
    <m/>
    <m/>
    <m/>
    <m/>
    <m/>
    <m/>
    <m/>
    <n v="0"/>
    <d v="2014-06-16T00:00:00"/>
    <n v="41806"/>
    <n v="1233"/>
    <s v="0633309333"/>
    <m/>
    <x v="2"/>
    <d v="2018-06-18T00:00:00"/>
    <s v="так"/>
    <s v="так"/>
    <n v="313.02"/>
    <d v="2016-11-01T00:00:00"/>
    <s v="ТОВ «Верітас Проперті Менеджмент»"/>
    <n v="20306.98"/>
    <n v="313.02"/>
    <d v="2017-11-01T00:00:00"/>
    <x v="0"/>
    <m/>
    <x v="0"/>
    <x v="0"/>
    <s v="Honda; Civic; i-VTEC LS 5 AT (FK); 1,8; 2008 р.в"/>
    <m/>
    <n v="116952.28"/>
    <d v="2013-06-14T00:00:00"/>
    <d v="2013-06-14T00:00:00"/>
    <x v="0"/>
    <x v="0"/>
    <x v="0"/>
    <s v="Донецька обл., М.ДОНЕЦЬК, вул.Кутузова, буд.3, кв.63"/>
    <s v="Донецька обл., М.ДОНЕЦЬК, вул.Кутузова, буд.3, кв.63"/>
    <d v="1978-08-03T00:00:00"/>
    <m/>
    <s v="ЕК041403РОВЕНЬКІВСЬКИМ МВ УМВС УКРАЇНИ В ЛУГАНСЬКІЙ ОБЛАСТ"/>
    <m/>
    <m/>
    <m/>
    <s v="0633309333"/>
    <m/>
    <m/>
    <m/>
    <m/>
    <s v="29099000423887"/>
    <m/>
    <m/>
    <m/>
    <x v="0"/>
    <x v="0"/>
    <x v="0"/>
    <x v="0"/>
    <x v="0"/>
    <x v="0"/>
    <x v="0"/>
    <x v="0"/>
    <s v="ні"/>
    <m/>
    <m/>
    <m/>
    <m/>
  </r>
  <r>
    <s v="ПУАТ &quot;ФІДОБАНК&quot;"/>
    <n v="300175"/>
    <s v="Фіз. Особа"/>
    <s v="2442407738"/>
    <s v="014/2180/5/09700"/>
    <d v="2008-01-31T00:00:00"/>
    <d v="2015-01-30T00:00:00"/>
    <x v="0"/>
    <n v="40000"/>
    <n v="12.5"/>
    <m/>
    <s v="Автокредит"/>
    <s v="Купівля транспортного засобу"/>
    <x v="4"/>
    <s v="Інше"/>
    <s v="ні"/>
    <n v="634559.34"/>
    <n v="560127.1"/>
    <n v="74432.240000000005"/>
    <n v="0"/>
    <m/>
    <n v="23651.65"/>
    <x v="0"/>
    <s v="ні"/>
    <s v="ні"/>
    <m/>
    <m/>
    <m/>
    <m/>
    <m/>
    <m/>
    <m/>
    <m/>
    <m/>
    <m/>
    <n v="0"/>
    <d v="2008-02-29T00:00:00"/>
    <n v="39507"/>
    <n v="2360"/>
    <s v="0503225930"/>
    <m/>
    <x v="0"/>
    <d v="2018-01-29T00:00:00"/>
    <s v="так"/>
    <s v="так"/>
    <n v="7823.03"/>
    <d v="2016-11-01T00:00:00"/>
    <s v="ТОВ «Верітас Проперті Менеджмент»"/>
    <n v="603482.21"/>
    <n v="7823.03"/>
    <d v="2017-11-01T00:00:00"/>
    <x v="0"/>
    <m/>
    <x v="0"/>
    <x v="0"/>
    <s v="Toyota; Camry; Comfort 5 AT; 2,4; 2007 р.в"/>
    <m/>
    <n v="199503.41"/>
    <d v="2014-05-14T00:00:00"/>
    <d v="2014-05-23T00:00:00"/>
    <x v="0"/>
    <x v="0"/>
    <x v="0"/>
    <s v="Запорізька обл., М. ЗАПОРІЖЖЯ, пр. Леніна, б.149, кв.61"/>
    <s v="Запорізька обл., М. ЗАПОРІЖЖЯ, пр. Леніна, б.149, кв.61"/>
    <d v="1966-11-14T00:00:00"/>
    <m/>
    <s v="СА702953ЖОВТНЕВИМ РВ УМВС УКРАЇНИ В ЗАПОРІЗЬКІЙ ОБЛАСТІ"/>
    <m/>
    <m/>
    <m/>
    <s v="0503225930"/>
    <m/>
    <m/>
    <m/>
    <m/>
    <s v="29096000421848"/>
    <s v="ІПН: 2572917203; ФІО: Шумейко Олена Анатоліївна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682200157"/>
    <s v="262-в/00-06ф"/>
    <d v="2006-11-27T00:00:00"/>
    <d v="2010-11-25T00:00:00"/>
    <x v="0"/>
    <n v="12000"/>
    <n v="11"/>
    <m/>
    <s v="Автокредит"/>
    <s v="Купівля транспортного засобу"/>
    <x v="6"/>
    <s v="Інше"/>
    <s v="ні"/>
    <n v="319580.43"/>
    <n v="296635.13"/>
    <n v="22945.3"/>
    <n v="0"/>
    <m/>
    <n v="11911.58"/>
    <x v="0"/>
    <s v="ні"/>
    <s v="так"/>
    <m/>
    <m/>
    <m/>
    <m/>
    <m/>
    <m/>
    <m/>
    <m/>
    <m/>
    <m/>
    <n v="0"/>
    <d v="2012-11-19T00:00:00"/>
    <n v="41232"/>
    <n v="3748"/>
    <s v="0958400504"/>
    <m/>
    <x v="3"/>
    <d v="2013-11-24T00:00:00"/>
    <s v="так"/>
    <s v="так"/>
    <n v="2960.47"/>
    <d v="2016-11-01T00:00:00"/>
    <s v="ТОВ «Верітас Проперті Менеджмент»"/>
    <n v="303929.18"/>
    <n v="2960.47"/>
    <d v="2017-11-01T00:00:00"/>
    <x v="0"/>
    <m/>
    <x v="0"/>
    <x v="1"/>
    <s v="Автобус; FIAT ; Dukato; ; 2.8; 2000"/>
    <m/>
    <n v="0"/>
    <d v="2011-04-27T00:00:00"/>
    <d v="2011-03-15T00:00:00"/>
    <x v="0"/>
    <x v="0"/>
    <x v="0"/>
    <s v="Хмельницька обл., Хмельницький, Львівське шосе, 18, кв.61"/>
    <s v="Хмельницька обл., Хмельницький, Львівське шосе, 18, кв.61"/>
    <d v="1973-06-08T00:00:00"/>
    <m/>
    <s v="МС462394Борщівським РВ УМВС України в Тернопільській обл"/>
    <m/>
    <m/>
    <m/>
    <s v="0958400504"/>
    <m/>
    <m/>
    <m/>
    <m/>
    <s v="29096000079814"/>
    <s v="ІПН: 2724902943; ФІО: Николишина О. М.; ІПН: 2686721615; ФІО: Швед  В. П.; ІПН: 2812619914; ФІО: Ліснічук В.Р."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789821173"/>
    <s v="014/ZAUYZP/5/1"/>
    <d v="2011-03-25T00:00:00"/>
    <d v="2018-03-23T00:00:00"/>
    <x v="1"/>
    <n v="70000"/>
    <n v="0"/>
    <m/>
    <s v="Автокредит"/>
    <s v="Купівля транспортного засобу"/>
    <x v="8"/>
    <s v="Інше"/>
    <s v="ні"/>
    <n v="1543.71"/>
    <n v="1543.71"/>
    <n v="0"/>
    <n v="0"/>
    <m/>
    <n v="1543.71"/>
    <x v="0"/>
    <s v="так"/>
    <s v="так"/>
    <m/>
    <m/>
    <n v="4280"/>
    <n v="4255"/>
    <n v="2830"/>
    <n v="4240"/>
    <n v="4230"/>
    <n v="2820"/>
    <m/>
    <m/>
    <n v="22655"/>
    <d v="2017-08-29T00:00:00"/>
    <n v="42976"/>
    <n v="103"/>
    <s v="0661362117"/>
    <m/>
    <x v="1"/>
    <d v="2021-03-22T00:00:00"/>
    <s v="так"/>
    <s v="так"/>
    <n v="12100.86"/>
    <d v="2016-11-01T00:00:00"/>
    <s v="ТОВ «Верітас Проперті Менеджмент»"/>
    <n v="12833.71"/>
    <n v="12100.86"/>
    <d v="2017-11-01T00:00:00"/>
    <x v="0"/>
    <m/>
    <x v="0"/>
    <x v="0"/>
    <s v="Mitsubishi; Lancer 10; Invite MT; 1,5; 2011 р.в."/>
    <m/>
    <n v="146961"/>
    <d v="2014-11-14T00:00:00"/>
    <d v="2014-11-28T00:00:00"/>
    <x v="0"/>
    <x v="0"/>
    <x v="0"/>
    <s v="Чернівецька обл., м.Чернівці, вул. Герцена , буд. 2а"/>
    <s v="Чернівецька обл., м.Чернівці, вул. Герцена , буд. 2а"/>
    <d v="1976-05-19T00:00:00"/>
    <m/>
    <s v="НА167645Хмельницьким МУ УМВС України в Хмельницькій област"/>
    <m/>
    <m/>
    <m/>
    <s v="0661362117"/>
    <m/>
    <m/>
    <m/>
    <m/>
    <m/>
    <m/>
    <m/>
    <m/>
    <x v="0"/>
    <x v="0"/>
    <x v="0"/>
    <x v="0"/>
    <x v="1"/>
    <x v="0"/>
    <x v="0"/>
    <x v="0"/>
    <s v="ні"/>
    <m/>
    <m/>
    <m/>
    <m/>
  </r>
  <r>
    <s v="ПУАТ &quot;ФІДОБАНК&quot;"/>
    <n v="300175"/>
    <s v="Фіз. Особа"/>
    <s v="2929917259"/>
    <s v="014/3949/5/21879"/>
    <d v="2008-08-21T00:00:00"/>
    <d v="2015-08-20T00:00:00"/>
    <x v="0"/>
    <n v="59325"/>
    <n v="13"/>
    <m/>
    <s v="Автокредит"/>
    <s v="Купівля транспортного засобу"/>
    <x v="5"/>
    <s v="Інше"/>
    <s v="ні"/>
    <n v="152020.15"/>
    <n v="152020.15"/>
    <n v="0"/>
    <n v="0"/>
    <m/>
    <n v="5666.18"/>
    <x v="1"/>
    <s v="ні"/>
    <m/>
    <m/>
    <m/>
    <m/>
    <m/>
    <m/>
    <m/>
    <m/>
    <m/>
    <m/>
    <m/>
    <n v="0"/>
    <d v="2014-06-16T00:00:00"/>
    <n v="41806"/>
    <n v="1020"/>
    <s v="0504483801"/>
    <m/>
    <x v="1"/>
    <d v="2018-08-19T00:00:00"/>
    <s v="так"/>
    <s v="так"/>
    <n v="79297.990000000005"/>
    <d v="2016-11-01T00:00:00"/>
    <s v="ТОВ «Верітас Проперті Менеджмент»"/>
    <n v="144575.06"/>
    <n v="79297.990000000005"/>
    <d v="2017-11-01T00:00:00"/>
    <x v="0"/>
    <m/>
    <x v="0"/>
    <x v="0"/>
    <s v="Lexus; RX 400h; (HXU3); 4; 2008 р.в"/>
    <m/>
    <n v="513968"/>
    <d v="2016-02-04T00:00:00"/>
    <d v="2015-03-18T00:00:00"/>
    <x v="0"/>
    <x v="0"/>
    <x v="0"/>
    <s v="М. КИЇВ, вул. Леніна, буд 4"/>
    <s v="М. КИЇВ, вул. Леніна, буд 4"/>
    <d v="1980-03-20T00:00:00"/>
    <m/>
    <s v="МЕ734088СОЛОМ`ЯНСЬКИМ РУ ГУ МВС УКРАЇНИ В М. КИЄВІ"/>
    <m/>
    <m/>
    <m/>
    <s v="0504483801"/>
    <m/>
    <m/>
    <m/>
    <m/>
    <s v="29095000424868"/>
    <m/>
    <m/>
    <m/>
    <x v="0"/>
    <x v="0"/>
    <x v="0"/>
    <x v="0"/>
    <x v="0"/>
    <x v="0"/>
    <x v="0"/>
    <x v="0"/>
    <s v="ні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9">
  <r>
    <s v="ПУАТ &quot;ФІДОБАНК&quot;"/>
    <n v="300175"/>
    <s v="Фіз. Особа"/>
    <s v="2115915027"/>
    <s v="014/6212/5/10356"/>
    <d v="2008-02-15T00:00:00"/>
    <d v="2013-02-14T00:00:00"/>
    <n v="840"/>
    <n v="19900"/>
    <n v="12.5"/>
    <m/>
    <s v="Автокредит"/>
    <s v="Купівля транспортного засобу"/>
    <x v="0"/>
    <s v="Інше"/>
    <s v="ні"/>
    <n v="555085.31999999995"/>
    <n v="462720.05"/>
    <n v="0.83360167046031775"/>
    <n v="92365.27"/>
    <n v="0"/>
    <m/>
    <n v="20689.45"/>
    <n v="26.829389858116091"/>
    <s v="так"/>
    <s v="так"/>
    <m/>
    <m/>
    <m/>
    <m/>
    <m/>
    <m/>
    <m/>
    <m/>
    <m/>
    <m/>
    <m/>
    <n v="0"/>
    <n v="9.5826764072953693E-2"/>
    <n v="9.5826764072953693E-2"/>
    <n v="9.6768547220812823E-3"/>
    <n v="9.6768547220812823E-3"/>
    <d v="2008-03-15T00:00:00"/>
    <n v="13398.86"/>
    <n v="3273"/>
    <n v="672824955"/>
    <m/>
    <n v="2"/>
    <d v="2016-02-14T00:00:00"/>
    <x v="0"/>
    <s v="так"/>
    <s v="так"/>
    <n v="5371.48"/>
    <d v="2016-11-01T00:00:00"/>
    <s v="ТОВ «Верітас Проперті Менеджмент»"/>
    <n v="527900.38"/>
    <n v="5371.48"/>
    <d v="2017-11-01T00:00:00"/>
    <s v="так"/>
    <m/>
    <s v="авто"/>
    <s v="Легкові автомобілі"/>
    <s v="Seat; Leon; Leon FSi (1P); 1,8; 2007 р.в."/>
    <m/>
    <n v="53192.03"/>
    <d v="2014-05-14T00:00:00"/>
    <d v="2013-10-28T00:00:00"/>
    <m/>
    <m/>
    <s v="ні"/>
    <s v="Полтавська обл., м.Кременчук, вул.Хорольська, буд.136"/>
    <s v="Полтавська обл., м.Кременчук, вул.Хорольська, буд.136"/>
    <d v="1957-12-06T00:00:00"/>
    <m/>
    <s v="КН117455АВТОЗАВОДСЬКИЙ РВ КМУ УМВС УКРАЇНИ В ПОЛТАВСЬКІЙ О"/>
    <m/>
    <m/>
    <m/>
    <n v="672824955"/>
    <m/>
    <m/>
    <m/>
    <m/>
    <s v="2909200042214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40313472"/>
    <s v="014/1207/5/16821"/>
    <d v="2008-06-04T00:00:00"/>
    <d v="2015-06-03T00:00:00"/>
    <n v="840"/>
    <n v="14041"/>
    <n v="13"/>
    <m/>
    <s v="Автокредит"/>
    <s v="Купівля транспортного засобу"/>
    <x v="1"/>
    <s v="Зона АТО"/>
    <s v="ні"/>
    <n v="123055.67999999999"/>
    <n v="84822.46"/>
    <n v="0.68930146093215694"/>
    <n v="38233.22"/>
    <n v="0"/>
    <n v="59.46"/>
    <n v="4586.6000000000004"/>
    <n v="26.829389962063399"/>
    <s v="так"/>
    <s v="так"/>
    <m/>
    <m/>
    <m/>
    <m/>
    <m/>
    <m/>
    <m/>
    <m/>
    <m/>
    <m/>
    <m/>
    <n v="0"/>
    <n v="0.58682004764022266"/>
    <n v="0.58682004764022266"/>
    <n v="1.4148554540513694E-2"/>
    <n v="1.4148554540513694E-2"/>
    <d v="2014-06-11T00:00:00"/>
    <n v="1174.01"/>
    <n v="1265"/>
    <s v="0665352771"/>
    <m/>
    <m/>
    <d v="2018-06-02T00:00:00"/>
    <x v="1"/>
    <s v="так"/>
    <s v="так"/>
    <n v="1741.06"/>
    <d v="2016-11-01T00:00:00"/>
    <s v="ТОВ «Верітас Проперті Менеджмент»"/>
    <n v="106541.75"/>
    <n v="1741.06"/>
    <d v="2017-11-01T00:00:00"/>
    <s v="так"/>
    <m/>
    <s v="авто"/>
    <s v="Легкові автомобілі"/>
    <s v="Hyundai; Getz; 5dr GL 5 MT (TB); 1,4; 2012 р.в."/>
    <m/>
    <n v="72211.539999999994"/>
    <d v="2013-05-30T00:00:00"/>
    <d v="2013-05-30T00:00:00"/>
    <m/>
    <m/>
    <s v="ні"/>
    <s v="Донецька обл., М. ДОНЕЦЬК, вул. Абакумова, буд. 93, кв. 23"/>
    <s v="Донецька обл., М. ДОНЕЦЬК, вул. Абакумова, буд. 93, кв. 23"/>
    <d v="1975-01-10T00:00:00"/>
    <m/>
    <s v="ВК413948КІРОВСЬКИМ РВ ДМУ ГУМВС УКРАЇНИ В ДОНЕЦЬКІЙ ОБЛАСТ"/>
    <m/>
    <m/>
    <m/>
    <n v="665352771"/>
    <m/>
    <m/>
    <m/>
    <m/>
    <s v="2909500042362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30116572"/>
    <s v="014/1207/5/12655"/>
    <d v="2008-04-01T00:00:00"/>
    <d v="2015-03-31T00:00:00"/>
    <n v="840"/>
    <n v="30011"/>
    <n v="11.5"/>
    <m/>
    <s v="Автокредит"/>
    <s v="Купівля транспортного засобу"/>
    <x v="1"/>
    <s v="Зона АТО"/>
    <s v="ні"/>
    <n v="264970.28000000003"/>
    <n v="182118.44"/>
    <n v="0.68731647941799356"/>
    <n v="82851.839999999997"/>
    <n v="0"/>
    <n v="1163.1600000000001"/>
    <n v="9876.1200000000008"/>
    <n v="26.829390489382472"/>
    <s v="так"/>
    <s v="так"/>
    <m/>
    <m/>
    <m/>
    <m/>
    <m/>
    <m/>
    <m/>
    <m/>
    <m/>
    <m/>
    <m/>
    <n v="0"/>
    <n v="0.49834913560871802"/>
    <n v="0.49834913560871802"/>
    <n v="1.1127323411516187E-2"/>
    <n v="1.1127323411516187E-2"/>
    <d v="2008-05-01T00:00:00"/>
    <n v="117276.05"/>
    <n v="1506"/>
    <s v="0661222567"/>
    <m/>
    <m/>
    <d v="2018-03-30T00:00:00"/>
    <x v="1"/>
    <s v="так"/>
    <s v="так"/>
    <n v="2948.41"/>
    <d v="2016-11-01T00:00:00"/>
    <s v="ТОВ «Верітас Проперті Менеджмент»"/>
    <n v="232075.66"/>
    <n v="2948.41"/>
    <d v="2017-11-01T00:00:00"/>
    <s v="так"/>
    <m/>
    <s v="авто"/>
    <s v="Легкові автомобілі"/>
    <s v="Mazda; 5; 16V CD94 EBW 6 MT (CR1); 2; 2008 р.в."/>
    <m/>
    <n v="132047.71"/>
    <d v="2014-05-13T00:00:00"/>
    <d v="2014-05-12T00:00:00"/>
    <m/>
    <m/>
    <s v="ні"/>
    <s v="Донецька обл., Амвросіївський р-н, М. АМВРОСІЇВКА, пр. Красний, буд. 4"/>
    <s v="Донецька обл., Амвросіївський р-н, М. АМВРОСІЇВКА, пр. Красний, буд. 4"/>
    <d v="1963-10-18T00:00:00"/>
    <m/>
    <s v="ВА473277АМВРОСІЇВСЬКИМ РВ УМВС УКРАЇНИ В ДОНЕЦЬКІЙ ОБЛАСТІ"/>
    <m/>
    <m/>
    <m/>
    <s v="0661222567"/>
    <m/>
    <m/>
    <m/>
    <m/>
    <s v="2909100042258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65017079"/>
    <s v=".014/2404/5/21975"/>
    <d v="2008-08-22T00:00:00"/>
    <d v="2016-08-19T00:00:00"/>
    <n v="980"/>
    <n v="295925.24"/>
    <n v="13"/>
    <m/>
    <s v="Автокредит"/>
    <s v="Купівля транспортного засобу"/>
    <x v="2"/>
    <s v="Інше"/>
    <s v="ні"/>
    <n v="318513.96000000002"/>
    <n v="295924.24"/>
    <n v="0.92907777103396028"/>
    <n v="22589.72"/>
    <n v="0"/>
    <n v="99444.37"/>
    <n v="318513.96000000002"/>
    <n v="1"/>
    <s v="так"/>
    <s v="так"/>
    <m/>
    <m/>
    <m/>
    <n v="1"/>
    <m/>
    <m/>
    <m/>
    <m/>
    <m/>
    <m/>
    <m/>
    <n v="1"/>
    <n v="1.2219885119007028"/>
    <n v="1.2219885119007028"/>
    <n v="0.22805625222831677"/>
    <n v="0.22805625222831677"/>
    <d v="2016-03-01T00:00:00"/>
    <n v="1"/>
    <n v="438"/>
    <s v="0506210301"/>
    <m/>
    <n v="1"/>
    <d v="2019-08-19T00:00:00"/>
    <x v="1"/>
    <s v="так"/>
    <s v="так"/>
    <n v="72639.100000000006"/>
    <d v="2016-11-01T00:00:00"/>
    <s v="ТОВ «Верітас Проперті Менеджмент»"/>
    <n v="299287.73"/>
    <n v="72639.100000000006"/>
    <d v="2017-11-01T00:00:00"/>
    <s v="так"/>
    <m/>
    <s v="авто"/>
    <s v="Легкові автомобілі"/>
    <s v="Toyota; Avensis; D (T27); 2; 2008 р.в."/>
    <m/>
    <n v="389220.4"/>
    <d v="2014-05-14T00:00:00"/>
    <m/>
    <m/>
    <m/>
    <s v="ні"/>
    <s v="Луганська обл., М. ЛУГАНСЬК, пр-к 6-й Садовопр-дний, 2"/>
    <s v="Луганська обл., М. ЛУГАНСЬК, пр-к 6-й Садовопр-дний, 2"/>
    <d v="1972-12-18T00:00:00"/>
    <m/>
    <s v="ЕМ767386АРТЕМІВСЬКИМ РВ ЛМУ УМВС УКРАЇНИ В ЛУГАНСЬКІЙ ОБЛА"/>
    <m/>
    <m/>
    <m/>
    <s v="0506210301"/>
    <m/>
    <m/>
    <m/>
    <m/>
    <s v="2909200042488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61200994"/>
    <s v="014/2404/73/06525"/>
    <d v="2007-11-09T00:00:00"/>
    <d v="2014-11-07T00:00:00"/>
    <n v="840"/>
    <n v="29427"/>
    <n v="10.99"/>
    <m/>
    <s v="Автокредит"/>
    <s v="Купівля транспортного засобу"/>
    <x v="3"/>
    <s v="Зона АТО"/>
    <s v="ні"/>
    <n v="65154.64"/>
    <n v="47230.73"/>
    <n v="0.72490201772275931"/>
    <n v="17923.91"/>
    <n v="0"/>
    <n v="42.96"/>
    <n v="2428.48"/>
    <n v="26.829391224140203"/>
    <s v="так"/>
    <s v="так"/>
    <m/>
    <m/>
    <m/>
    <m/>
    <m/>
    <m/>
    <m/>
    <m/>
    <m/>
    <m/>
    <m/>
    <n v="0"/>
    <n v="2.4773135113631199"/>
    <n v="1.5"/>
    <n v="1.3926406469285994E-2"/>
    <n v="1.3926406469285994E-2"/>
    <d v="2014-06-16T00:00:00"/>
    <n v="69.2"/>
    <n v="1233"/>
    <s v="0503285866"/>
    <m/>
    <n v="1"/>
    <d v="2017-11-06T00:00:00"/>
    <x v="0"/>
    <s v="так"/>
    <s v="так"/>
    <n v="907.37"/>
    <d v="2016-11-01T00:00:00"/>
    <s v="ТОВ «Верітас Проперті Менеджмент»"/>
    <n v="57027.77"/>
    <n v="907.37"/>
    <d v="2017-11-01T00:00:00"/>
    <s v="так"/>
    <m/>
    <s v="авто"/>
    <s v="Легкові автомобілі"/>
    <s v="Subaru; Forester; XT Turbo VR MT (SG); 2,5; 2007 р.в."/>
    <m/>
    <n v="161408.47"/>
    <d v="2012-05-30T00:00:00"/>
    <d v="2012-05-30T00:00:00"/>
    <m/>
    <m/>
    <s v="ні"/>
    <s v="Луганська обл., М. ЛУГАНСЬК, кв. Солнечний, 3-а, кв.36"/>
    <s v="Луганська обл., М. ЛУГАНСЬК, кв. Солнечний, 3-а, кв.36"/>
    <d v="1964-08-24T00:00:00"/>
    <m/>
    <s v="ЕН038112ЖОВТНЕВИМ РВ УМВС УКРАЇНИ В ЛУГАНСЬКІЙ ОБЛАСТІ"/>
    <m/>
    <m/>
    <m/>
    <s v="0503285866"/>
    <m/>
    <m/>
    <m/>
    <m/>
    <s v="2909400042125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61006836"/>
    <s v="22-В/08"/>
    <d v="2008-03-17T00:00:00"/>
    <d v="2014-03-16T00:00:00"/>
    <n v="840"/>
    <n v="29000"/>
    <n v="12.5"/>
    <m/>
    <s v="Автокредит"/>
    <s v="Купівля транспортного засобу"/>
    <x v="1"/>
    <s v="Зона АТО"/>
    <s v="ні"/>
    <n v="747556.68"/>
    <n v="669900.89"/>
    <n v="0.89612053229194599"/>
    <n v="77655.789999999994"/>
    <n v="0"/>
    <m/>
    <n v="27863.35"/>
    <n v="26.829389861592382"/>
    <s v="ні"/>
    <s v="ні"/>
    <s v="ні"/>
    <m/>
    <m/>
    <m/>
    <m/>
    <m/>
    <m/>
    <m/>
    <m/>
    <m/>
    <m/>
    <n v="0"/>
    <n v="0"/>
    <n v="0"/>
    <n v="9.2636320231932103E-3"/>
    <n v="9.2636320231932103E-3"/>
    <d v="2012-11-16T00:00:00"/>
    <n v="199576.58"/>
    <n v="2952"/>
    <s v="0665402500"/>
    <m/>
    <m/>
    <d v="2017-03-15T00:00:00"/>
    <x v="0"/>
    <s v="так"/>
    <s v="так"/>
    <n v="6925.09"/>
    <d v="2016-11-01T00:00:00"/>
    <s v="ТОВ «Верітас Проперті Менеджмент»"/>
    <n v="710945.58"/>
    <n v="6925.09"/>
    <d v="2017-11-01T00:00:00"/>
    <s v="так"/>
    <m/>
    <s v="авто"/>
    <s v="Легкові автомобілі"/>
    <s v="MAZDA; RX-8; ; 1308; 2005 р.в."/>
    <m/>
    <n v="0"/>
    <d v="2012-08-16T00:00:00"/>
    <d v="2012-07-27T00:00:00"/>
    <m/>
    <m/>
    <s v="ні"/>
    <s v="Донецька обл., Кировское, Кирова, 6, кв.2"/>
    <s v="Донецька обл., Кировское, мкр.Горняцький, 5, кв.45"/>
    <d v="1981-01-25T00:00:00"/>
    <m/>
    <s v="ВА641652Кіровським МВ УМВС України в Донецькій обл."/>
    <m/>
    <m/>
    <m/>
    <s v="0665402500"/>
    <m/>
    <m/>
    <m/>
    <m/>
    <s v="29096000091193"/>
    <s v="ІПН: 3126415694; ФІО: Семенишин В`ячеслав Мефодій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78502457"/>
    <s v="014/4933/5/16861"/>
    <d v="2008-06-04T00:00:00"/>
    <d v="2015-06-03T00:00:00"/>
    <n v="840"/>
    <n v="27170"/>
    <n v="11.5"/>
    <m/>
    <s v="Автокредит"/>
    <s v="Купівля транспортного засобу"/>
    <x v="4"/>
    <s v="Інше"/>
    <s v="ні"/>
    <n v="416794.58"/>
    <n v="349798.37"/>
    <n v="0.83925844237225922"/>
    <n v="66996.210000000006"/>
    <n v="0"/>
    <n v="22589.75"/>
    <n v="15535"/>
    <n v="26.829390408754428"/>
    <s v="так"/>
    <s v="так"/>
    <m/>
    <m/>
    <m/>
    <m/>
    <m/>
    <m/>
    <m/>
    <m/>
    <m/>
    <m/>
    <m/>
    <n v="0"/>
    <n v="0.40352338554882355"/>
    <n v="0.40352338554882355"/>
    <n v="0.5927312922351341"/>
    <n v="0.5927312922351341"/>
    <d v="2008-07-04T00:00:00"/>
    <n v="68537.960000000006"/>
    <n v="2085"/>
    <s v="0504931454"/>
    <m/>
    <n v="3"/>
    <d v="2018-06-02T00:00:00"/>
    <x v="1"/>
    <s v="так"/>
    <s v="так"/>
    <n v="247047.19"/>
    <d v="2016-11-01T00:00:00"/>
    <s v="ТОВ «Верітас Проперті Менеджмент»"/>
    <n v="396382.33"/>
    <n v="247047.19"/>
    <d v="2017-11-01T00:00:00"/>
    <s v="так"/>
    <m/>
    <s v="авто"/>
    <s v="Легкові автомобілі"/>
    <s v="Mitsubishi; L 200; Intence MT; 2,5; 2008 р.в."/>
    <m/>
    <n v="168186.36"/>
    <d v="2014-05-13T00:00:00"/>
    <d v="2013-10-28T00:00:00"/>
    <m/>
    <m/>
    <s v="ні"/>
    <s v="Миколаївська обл., м.Миколаїв, вул. Фалєєвська, буд.22, кв. 59"/>
    <s v="Миколаївська обл., м.Миколаїв, вул. Фалєєвська, буд.22, кв. 59"/>
    <d v="1976-01-27T00:00:00"/>
    <m/>
    <s v="ЕО767940Центральним РВ ММУ УМВС Укр. в Мик.обл."/>
    <m/>
    <m/>
    <m/>
    <s v="0504931454"/>
    <m/>
    <m/>
    <m/>
    <m/>
    <s v="2909200042361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97918429"/>
    <s v="014/0456/5/17459"/>
    <d v="2008-06-11T00:00:00"/>
    <d v="2016-06-10T00:00:00"/>
    <n v="840"/>
    <n v="30000"/>
    <n v="13"/>
    <m/>
    <s v="Автокредит"/>
    <s v="Купівля транспортного засобу"/>
    <x v="5"/>
    <s v="Інше"/>
    <s v="ні"/>
    <n v="235054.17"/>
    <n v="172332.15"/>
    <n v="0.73315929685484837"/>
    <n v="62722.02"/>
    <n v="0"/>
    <n v="135061.25"/>
    <n v="8761.07"/>
    <n v="26.829390702277237"/>
    <s v="так"/>
    <s v="так"/>
    <m/>
    <m/>
    <m/>
    <m/>
    <m/>
    <m/>
    <m/>
    <m/>
    <m/>
    <m/>
    <m/>
    <n v="0"/>
    <n v="1.0593302811858218"/>
    <n v="1.0593302811858218"/>
    <n v="0.49738934646426397"/>
    <n v="0.49738934646426397"/>
    <d v="2015-02-17T00:00:00"/>
    <n v="1.65"/>
    <n v="988"/>
    <s v="0504573955"/>
    <m/>
    <n v="1"/>
    <d v="2019-06-10T00:00:00"/>
    <x v="1"/>
    <s v="так"/>
    <s v="так"/>
    <n v="116913.44"/>
    <d v="2016-11-01T00:00:00"/>
    <s v="ТОВ «Верітас Проперті Менеджмент»"/>
    <n v="202236.64"/>
    <n v="116913.44"/>
    <d v="2017-11-01T00:00:00"/>
    <s v="так"/>
    <m/>
    <s v="авто"/>
    <s v="Легкові автомобілі"/>
    <s v="Volkswagen; Golf 5; 2008 р.в."/>
    <m/>
    <n v="249000"/>
    <d v="2016-02-18T00:00:00"/>
    <d v="2015-12-11T00:00:00"/>
    <m/>
    <m/>
    <s v="ні"/>
    <s v="Кіровоградська обл., м.КІРОВОГРАД, вул.Пацаєва, буд.8, корп.3кв.94"/>
    <s v="Кіровоградська обл., м.КІРОВОГРАД, вул.Пацаєва, буд.8, корп.3кв.94"/>
    <d v="1965-08-26T00:00:00"/>
    <m/>
    <s v="ЕВ187579Кіровськ ВМ Кіров. МВ УМВС України в Кіровогр.обл."/>
    <m/>
    <m/>
    <m/>
    <s v="0504573955"/>
    <m/>
    <m/>
    <m/>
    <m/>
    <s v="2909800042379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40600347"/>
    <s v="014/9136/5/10533"/>
    <d v="2008-02-20T00:00:00"/>
    <d v="2015-02-19T00:00:00"/>
    <n v="840"/>
    <n v="15950"/>
    <n v="12.5"/>
    <m/>
    <s v="Автокредит"/>
    <s v="Купівля транспортного засобу"/>
    <x v="1"/>
    <s v="Зона АТО"/>
    <s v="ні"/>
    <n v="74458"/>
    <n v="51569.31"/>
    <n v="0.69259596013860159"/>
    <n v="22888.69"/>
    <n v="0"/>
    <n v="365.73"/>
    <n v="2775.24"/>
    <n v="26.829391331920846"/>
    <s v="так"/>
    <s v="так"/>
    <s v="так"/>
    <m/>
    <m/>
    <m/>
    <m/>
    <m/>
    <m/>
    <m/>
    <m/>
    <m/>
    <m/>
    <n v="0"/>
    <n v="0.91722246098471627"/>
    <n v="0.91722246098471627"/>
    <n v="1.369443176018695E-2"/>
    <n v="1.369443176018695E-2"/>
    <d v="2014-04-15T00:00:00"/>
    <n v="5230.79"/>
    <n v="1265"/>
    <s v="0937315001"/>
    <m/>
    <m/>
    <d v="2018-02-18T00:00:00"/>
    <x v="0"/>
    <s v="так"/>
    <s v="так"/>
    <n v="1019.66"/>
    <d v="2016-11-01T00:00:00"/>
    <s v="ТОВ «Верітас Проперті Менеджмент»"/>
    <n v="64681.120000000003"/>
    <n v="1019.66"/>
    <d v="2017-11-01T00:00:00"/>
    <s v="так"/>
    <m/>
    <s v="авто"/>
    <s v="Легкові автомобілі"/>
    <s v="Ford; Fiesta ; 5 dr Comfort Plus 4 AT (MK7); 1,4; 2007 р.в."/>
    <m/>
    <n v="68294.55"/>
    <d v="2012-12-29T00:00:00"/>
    <d v="2012-12-29T00:00:00"/>
    <m/>
    <m/>
    <s v="ні"/>
    <s v="Донецька обл., М.ДОНЕЦЬК, вул.Артема, буд.192г, кв.82"/>
    <s v="Донецька обл., М.ДОНЕЦЬК, вул.Артема, буд.192г, кв.82"/>
    <d v="1975-01-13T00:00:00"/>
    <m/>
    <s v="ВВ146021ПРОЛЕТАРСКИМ РВДМУ УМВС УКРАЇНИ В ДОНЕЦЬКІЙ ОБЛАСТ"/>
    <m/>
    <m/>
    <m/>
    <s v="0937315001"/>
    <m/>
    <m/>
    <m/>
    <m/>
    <s v="29097000422170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08510000"/>
    <s v="014/1207/5/12680"/>
    <d v="2008-03-31T00:00:00"/>
    <d v="2015-03-30T00:00:00"/>
    <n v="840"/>
    <n v="19306"/>
    <n v="11.5"/>
    <m/>
    <s v="Автокредит"/>
    <s v="Купівля транспортного засобу"/>
    <x v="1"/>
    <s v="Зона АТО"/>
    <s v="ні"/>
    <n v="135626.06"/>
    <n v="97649.59"/>
    <n v="0.71999134974502688"/>
    <n v="37976.47"/>
    <n v="0"/>
    <n v="261.79000000000002"/>
    <n v="5055.13"/>
    <n v="26.829391133363533"/>
    <s v="так"/>
    <s v="так"/>
    <s v="так"/>
    <m/>
    <m/>
    <m/>
    <m/>
    <m/>
    <m/>
    <m/>
    <m/>
    <m/>
    <m/>
    <n v="0"/>
    <n v="0.92442337409197017"/>
    <n v="0.92442337409197017"/>
    <n v="1.446867954432946E-2"/>
    <n v="1.446867954432946E-2"/>
    <d v="2014-06-26T00:00:00"/>
    <n v="3568.43"/>
    <n v="1326"/>
    <s v="0992223299"/>
    <m/>
    <m/>
    <d v="2018-03-29T00:00:00"/>
    <x v="1"/>
    <s v="так"/>
    <s v="так"/>
    <n v="1962.33"/>
    <d v="2016-11-01T00:00:00"/>
    <s v="ТОВ «Верітас Проперті Менеджмент»"/>
    <n v="118304.11"/>
    <n v="1962.33"/>
    <d v="2017-11-01T00:00:00"/>
    <s v="так"/>
    <m/>
    <s v="авто"/>
    <s v="Легкові автомобілі"/>
    <s v="Nissan; Qashqai; XE ----D 5 MT; 1,6; 2008 р.в."/>
    <m/>
    <n v="125375.9"/>
    <d v="2013-06-27T00:00:00"/>
    <d v="2013-06-27T00:00:00"/>
    <m/>
    <m/>
    <s v="ні"/>
    <s v="Донецька обл., Макіївський р-н, М.МАКІЇВКА, м-н Зелений, буд.12, 0кв.112"/>
    <s v="Донецька обл., Макіївський р-н, М.МАКІЇВКА, м-н Зелений, буд.12, 0кв.112"/>
    <d v="1974-02-26T00:00:00"/>
    <m/>
    <s v="ВК867861Гірницьким РВ Макіївського МУ ГУМВС України в Дон."/>
    <m/>
    <m/>
    <m/>
    <s v="0992223299"/>
    <m/>
    <m/>
    <m/>
    <m/>
    <s v="29096000422579"/>
    <s v="ІПН: 2433517095; ФІО: Бондар В.А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11606750"/>
    <s v="081-в/41"/>
    <d v="2007-05-22T00:00:00"/>
    <d v="2013-05-21T00:00:00"/>
    <n v="840"/>
    <n v="14649"/>
    <n v="0.01"/>
    <m/>
    <s v="Автокредит"/>
    <s v="Купівля транспортного засобу"/>
    <x v="4"/>
    <s v="Інше"/>
    <s v="ні"/>
    <n v="397577.22"/>
    <n v="363913.04"/>
    <n v="0.91532668798277728"/>
    <n v="78.61"/>
    <n v="33585.57"/>
    <m/>
    <n v="13566.9"/>
    <n v="29.304942175441699"/>
    <s v="так"/>
    <s v="так"/>
    <m/>
    <m/>
    <m/>
    <m/>
    <m/>
    <m/>
    <m/>
    <m/>
    <m/>
    <m/>
    <m/>
    <n v="0"/>
    <n v="4.5785445152013493E-2"/>
    <n v="4.5785445152013493E-2"/>
    <n v="7.1465110601658721E-2"/>
    <n v="7.1465110601658721E-2"/>
    <d v="2012-11-19T00:00:00"/>
    <n v="142002.38"/>
    <n v="3592"/>
    <s v="0682714756"/>
    <m/>
    <n v="3"/>
    <d v="2016-05-20T00:00:00"/>
    <x v="0"/>
    <s v="так"/>
    <s v="так"/>
    <n v="28412.9"/>
    <d v="2016-11-01T00:00:00"/>
    <s v="ТОВ «Верітас Проперті Менеджмент»"/>
    <n v="379750.97"/>
    <n v="28412.9"/>
    <d v="2017-11-01T00:00:00"/>
    <s v="так"/>
    <m/>
    <s v="авто"/>
    <s v="Легкові автомобілі"/>
    <s v="DAEWOO; NEXIA 1.5; ; 1498; 2007; "/>
    <m/>
    <n v="18203.25"/>
    <d v="2012-02-13T00:00:00"/>
    <d v="2012-02-06T00:00:00"/>
    <m/>
    <m/>
    <s v="ні"/>
    <s v="Миколаївська обл., Миколаїв, Фалєєвська, 12, кв.гурт."/>
    <s v="Миколаївська обл., Миколаїв, Архітектора Старова, 8-б, кв.126"/>
    <d v="1976-12-23T00:00:00"/>
    <m/>
    <s v="ЕО270354Центральним РВ ММУ УМВС України в Миколаївській області"/>
    <m/>
    <m/>
    <m/>
    <s v="0682714756"/>
    <m/>
    <m/>
    <m/>
    <m/>
    <s v="2909600006234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101502065"/>
    <s v="765-Г/07"/>
    <d v="2007-08-31T00:00:00"/>
    <d v="2014-08-30T00:00:00"/>
    <n v="980"/>
    <n v="73700"/>
    <n v="0"/>
    <m/>
    <s v="Автокредит"/>
    <s v="Купівля транспортного засобу"/>
    <x v="1"/>
    <s v="Зона АТО"/>
    <s v="ні"/>
    <n v="74157.789999999994"/>
    <n v="65803.58"/>
    <n v="0.88734548319198847"/>
    <n v="6364.31"/>
    <n v="1989.9"/>
    <m/>
    <n v="72167.89"/>
    <n v="1.0275732046482167"/>
    <s v="так"/>
    <s v="так"/>
    <m/>
    <m/>
    <m/>
    <m/>
    <m/>
    <m/>
    <m/>
    <m/>
    <m/>
    <m/>
    <m/>
    <n v="0"/>
    <n v="0"/>
    <n v="0"/>
    <n v="9.7481330012666248E-3"/>
    <n v="9.7481330012666248E-3"/>
    <d v="2013-11-27T00:00:00"/>
    <n v="65803.58"/>
    <n v="3382"/>
    <s v="0668880512"/>
    <m/>
    <m/>
    <d v="2017-08-29T00:00:00"/>
    <x v="0"/>
    <s v="так"/>
    <s v="так"/>
    <n v="722.9"/>
    <d v="2016-11-01T00:00:00"/>
    <s v="ТОВ «Верітас Проперті Менеджмент»"/>
    <n v="74157.789999999994"/>
    <n v="722.9"/>
    <d v="2017-11-01T00:00:00"/>
    <s v="так"/>
    <m/>
    <s v="авто"/>
    <s v="Легкові автомобілі"/>
    <s v="CHEVROLET; AVEO TC58U; ; 1598; 2007; "/>
    <m/>
    <n v="0"/>
    <d v="2011-12-13T00:00:00"/>
    <d v="2011-12-12T00:00:00"/>
    <m/>
    <m/>
    <s v="ні"/>
    <s v="ДОНЕЦЬКА обл., ДОНЕЦЬК, ОВСЯННИКОВА, 5"/>
    <s v="ДОНЕЦЬКА обл., ДОНЕЦЬК, ОВСЯННИКОВА, 5"/>
    <d v="1984-11-30T00:00:00"/>
    <m/>
    <s v="ВЕ144323КІРОВСЬКИМ РВ ДМУ УМВС УКРАЇНИ В ДОНЕЦЬКІЙ ОБЛ"/>
    <m/>
    <m/>
    <m/>
    <s v="0668880512"/>
    <m/>
    <m/>
    <m/>
    <m/>
    <s v="2909200009197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18517494"/>
    <s v="110-г/00-07ф"/>
    <d v="2007-04-20T00:00:00"/>
    <d v="2010-04-19T00:00:00"/>
    <n v="980"/>
    <n v="121000"/>
    <n v="18"/>
    <m/>
    <s v="Автокредит"/>
    <s v="Купівля транспортного засобу"/>
    <x v="6"/>
    <s v="Інше"/>
    <s v="ні"/>
    <n v="136221.5"/>
    <n v="66459.13"/>
    <n v="0.48787548221095794"/>
    <n v="61124.82"/>
    <n v="8637.5499999999993"/>
    <m/>
    <n v="127583.95"/>
    <n v="1.0677009137904885"/>
    <s v="так"/>
    <s v="ні"/>
    <s v="так"/>
    <m/>
    <m/>
    <m/>
    <m/>
    <m/>
    <m/>
    <m/>
    <m/>
    <m/>
    <m/>
    <n v="0"/>
    <n v="0.13213773156219832"/>
    <n v="0.13213773156219832"/>
    <n v="9.7480940967468437E-3"/>
    <n v="9.7480940967468437E-3"/>
    <d v="2013-11-27T00:00:00"/>
    <n v="66459.13"/>
    <n v="3287"/>
    <n v="675989299"/>
    <m/>
    <n v="1"/>
    <d v="2013-04-18T00:00:00"/>
    <x v="0"/>
    <s v="так"/>
    <s v="так"/>
    <n v="1327.9"/>
    <d v="2016-11-01T00:00:00"/>
    <s v="ТОВ «Верітас Проперті Менеджмент»"/>
    <n v="136221.5"/>
    <n v="1327.9"/>
    <d v="2017-11-01T00:00:00"/>
    <s v="так"/>
    <m/>
    <s v="авто"/>
    <s v="Легкові автомобілі"/>
    <s v=" ЗАЗ DAEWOO;  Т 13110; ; 1.3; 2004;"/>
    <m/>
    <n v="18000"/>
    <d v="2012-06-19T00:00:00"/>
    <d v="2012-06-07T00:00:00"/>
    <m/>
    <m/>
    <s v="ні"/>
    <s v="Хмельницька обл., Хмельницький, Курчатова, 1-к, кв.68"/>
    <s v="Хмельницька обл., Хмельницький, Курчатова, 1-к, кв.68"/>
    <d v="1979-11-27T00:00:00"/>
    <m/>
    <s v="НА128562Хмельницьким МУ УМВС України в Хмельницькій обл."/>
    <m/>
    <m/>
    <m/>
    <n v="675989299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44216915"/>
    <s v="014/9136/5/21901"/>
    <d v="2008-08-21T00:00:00"/>
    <d v="2015-08-20T00:00:00"/>
    <n v="980"/>
    <n v="72000"/>
    <n v="20.5"/>
    <m/>
    <s v="Автокредит"/>
    <s v="Купівля транспортного засобу"/>
    <x v="1"/>
    <s v="Зона АТО"/>
    <s v="ні"/>
    <n v="23755.85"/>
    <n v="14631.64"/>
    <n v="0.61591734246511909"/>
    <n v="9124.2099999999991"/>
    <n v="0"/>
    <m/>
    <n v="23755.85"/>
    <n v="1"/>
    <s v="так"/>
    <s v="так"/>
    <s v="так"/>
    <m/>
    <m/>
    <m/>
    <m/>
    <m/>
    <m/>
    <m/>
    <m/>
    <m/>
    <m/>
    <n v="0"/>
    <n v="3.3162513654531409"/>
    <n v="1.5"/>
    <n v="1.572160120559778E-2"/>
    <n v="1.572160120559778E-2"/>
    <d v="2014-11-17T00:00:00"/>
    <n v="7.33"/>
    <n v="1081"/>
    <s v="0953109299"/>
    <m/>
    <m/>
    <d v="2018-08-19T00:00:00"/>
    <x v="1"/>
    <s v="так"/>
    <s v="так"/>
    <n v="373.48"/>
    <d v="2016-11-01T00:00:00"/>
    <s v="ТОВ «Верітас Проперті Менеджмент»"/>
    <n v="20756.38"/>
    <n v="373.48"/>
    <d v="2017-11-01T00:00:00"/>
    <s v="так"/>
    <m/>
    <s v="авто"/>
    <s v="Легкові автомобілі"/>
    <s v="Hyundai; Accent; GL 4 AT; 1,4; 2008 р.в."/>
    <m/>
    <n v="78780.37"/>
    <d v="2013-05-13T00:00:00"/>
    <d v="2013-05-13T00:00:00"/>
    <m/>
    <m/>
    <s v="ні"/>
    <s v="Донецька обл., м. Донецьк, вул. Палладіна Академіка, 2, кв.10"/>
    <s v="Донецька обл., м. Донецьк, вул. Палладіна Академіка, 2, кв.10"/>
    <d v="1964-03-07T00:00:00"/>
    <m/>
    <s v="ВС636963ПРОЛЕТАРСЬКИМ РВ ДМУ УМВС УКРАЇНИ В ДОНЕЦЬКІЙ ОБЛА"/>
    <m/>
    <m/>
    <m/>
    <s v="0953109299"/>
    <m/>
    <m/>
    <m/>
    <m/>
    <s v="29099000424875"/>
    <s v="ІПН: 2344216915; ФІО: Банін Л.В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3022115778"/>
    <s v="014/2404/5/20614"/>
    <d v="2008-07-25T00:00:00"/>
    <d v="2015-07-24T00:00:00"/>
    <n v="840"/>
    <n v="23411"/>
    <n v="13"/>
    <m/>
    <s v="Автокредит"/>
    <s v="Купівля транспортного засобу"/>
    <x v="3"/>
    <s v="Зона АТО"/>
    <s v="ні"/>
    <n v="201611.33"/>
    <n v="137980.6"/>
    <n v="0.68438911642515332"/>
    <n v="63630.73"/>
    <n v="0"/>
    <n v="14.13"/>
    <n v="7514.57"/>
    <n v="26.82939010482303"/>
    <s v="так"/>
    <s v="так"/>
    <m/>
    <m/>
    <m/>
    <m/>
    <m/>
    <m/>
    <m/>
    <m/>
    <m/>
    <m/>
    <m/>
    <n v="0"/>
    <n v="0.55578711771803702"/>
    <n v="0.55578711771803702"/>
    <n v="1.3677058724824642E-2"/>
    <n v="1.3677058724824642E-2"/>
    <d v="2014-04-25T00:00:00"/>
    <n v="3949.97"/>
    <n v="1295"/>
    <s v="0955023136"/>
    <m/>
    <n v="1"/>
    <d v="2018-07-23T00:00:00"/>
    <x v="1"/>
    <s v="так"/>
    <s v="так"/>
    <n v="2757.45"/>
    <d v="2016-11-01T00:00:00"/>
    <s v="ТОВ «Верітас Проперті Менеджмент»"/>
    <n v="174679.19"/>
    <n v="2757.45"/>
    <d v="2017-11-01T00:00:00"/>
    <s v="так"/>
    <m/>
    <s v="авто"/>
    <s v="Легкові автомобілі"/>
    <s v="Subaru; Impreza; 4WD 1K AT (GD/GG); 2; 2008 р.в."/>
    <m/>
    <n v="112052.98"/>
    <d v="2014-04-11T00:00:00"/>
    <d v="2014-04-11T00:00:00"/>
    <m/>
    <m/>
    <s v="ні"/>
    <s v="Луганська обл., Лутугинський р-н, М. ЛУТУГІНЕ, вул. Дружби, буд.20, кв.22"/>
    <s v="Луганська обл., Лутугинський р-н, М. ЛУТУГІНЕ, вул. Дружби, буд.20, кв.22"/>
    <d v="1982-09-28T00:00:00"/>
    <m/>
    <s v="ЕМ261557ЛУТУГІНСЬКИМ РВ МВУ УМВС УКРАЇНИВ ЛУГАНСЬКІЙ ОБЛ."/>
    <m/>
    <m/>
    <m/>
    <s v="0955023136"/>
    <m/>
    <m/>
    <m/>
    <m/>
    <s v="2909500042452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10800264"/>
    <s v="014/1207/5/16469"/>
    <d v="2008-05-30T00:00:00"/>
    <d v="2015-05-29T00:00:00"/>
    <n v="840"/>
    <n v="20051"/>
    <n v="13"/>
    <m/>
    <s v="Автокредит"/>
    <s v="Купівля транспортного засобу"/>
    <x v="1"/>
    <s v="Зона АТО"/>
    <s v="ні"/>
    <n v="53448.44"/>
    <n v="39500.11"/>
    <n v="0.73903204658545696"/>
    <n v="13948.33"/>
    <n v="0"/>
    <n v="2.99"/>
    <n v="1992.16"/>
    <n v="26.829391213557145"/>
    <s v="так"/>
    <s v="так"/>
    <m/>
    <m/>
    <m/>
    <m/>
    <m/>
    <m/>
    <m/>
    <m/>
    <m/>
    <m/>
    <m/>
    <n v="0"/>
    <n v="1.8787354691736557"/>
    <n v="1.5"/>
    <n v="1.3346507400403079E-2"/>
    <n v="1.3346507400403079E-2"/>
    <d v="2015-03-10T00:00:00"/>
    <n v="6969.12"/>
    <n v="1204"/>
    <s v="0509733130"/>
    <m/>
    <m/>
    <d v="2018-05-28T00:00:00"/>
    <x v="1"/>
    <s v="так"/>
    <s v="так"/>
    <n v="713.35"/>
    <d v="2016-11-01T00:00:00"/>
    <s v="ТОВ «Верітас Проперті Менеджмент»"/>
    <n v="45946.93"/>
    <n v="713.35"/>
    <d v="2017-11-01T00:00:00"/>
    <s v="так"/>
    <m/>
    <s v="авто"/>
    <s v="Легкові автомобілі"/>
    <s v="Kia; Ceed; CVVT 3dr Top 4 AT (ED); 1,6; 2008 р.в."/>
    <m/>
    <n v="100415.48"/>
    <d v="2013-12-19T00:00:00"/>
    <d v="2013-12-19T00:00:00"/>
    <m/>
    <m/>
    <s v="ні"/>
    <s v="Донецька обл., Макіївський р-н, М. МАКІЇВКА , вул. Клубна, буд.10/10, кв.4"/>
    <s v="Донецька обл., Макіївський р-н, М. МАКІЇВКА , вул. Клубна, буд.10/10, кв.4"/>
    <d v="1968-09-28T00:00:00"/>
    <m/>
    <s v="ВЕ034395ЧЕРВОНОГВАРДІЙСЬКИМ РВ УМВС УКРАЇНИ В ДОНЕЦЬКІЙ О."/>
    <m/>
    <m/>
    <m/>
    <s v="0509733130"/>
    <m/>
    <m/>
    <m/>
    <m/>
    <s v="2909000041622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60108852"/>
    <s v="014/0321/5/22750"/>
    <d v="2008-09-10T00:00:00"/>
    <d v="2015-09-08T00:00:00"/>
    <n v="840"/>
    <n v="28079"/>
    <n v="12.99"/>
    <m/>
    <s v="Автокредит"/>
    <s v="Купівля транспортного засобу"/>
    <x v="6"/>
    <s v="Інше"/>
    <s v="ні"/>
    <n v="431935.21"/>
    <n v="280593.3"/>
    <n v="0.64961895558363947"/>
    <n v="151341.91"/>
    <n v="0"/>
    <n v="361874.37"/>
    <n v="16099.33"/>
    <n v="26.829390415625994"/>
    <s v="так"/>
    <s v="так"/>
    <s v="так"/>
    <m/>
    <m/>
    <m/>
    <m/>
    <m/>
    <m/>
    <m/>
    <m/>
    <m/>
    <m/>
    <n v="0"/>
    <n v="0.44213897264823582"/>
    <n v="0.44213897264823582"/>
    <n v="0.55453224107384069"/>
    <n v="0.55453224107384069"/>
    <d v="2008-10-10T00:00:00"/>
    <n v="97303.47"/>
    <n v="1597"/>
    <s v="0503733073"/>
    <m/>
    <n v="3"/>
    <d v="2018-09-07T00:00:00"/>
    <x v="1"/>
    <s v="так"/>
    <s v="так"/>
    <n v="239522"/>
    <d v="2016-11-01T00:00:00"/>
    <s v="ТОВ «Верітас Проперті Менеджмент»"/>
    <n v="376117.2"/>
    <n v="239522"/>
    <d v="2017-11-01T00:00:00"/>
    <s v="так"/>
    <m/>
    <s v="авто"/>
    <s v="Легкові автомобілі"/>
    <s v="Hyundai; Tucson ; CRDi 4WD GLS 5 MT (JM); 2; 2008 р.в."/>
    <m/>
    <n v="190975.39"/>
    <d v="2014-11-24T00:00:00"/>
    <d v="2014-05-23T00:00:00"/>
    <m/>
    <m/>
    <s v="ні"/>
    <s v="Івано-Франківська обл., м. Івано-Франківськ, вул. Гетьмана Мазепи, буд.15, відсутнікв.5"/>
    <s v="Івано-Франківська обл., м. Івано-Франківськ, вул. Гетьмана Мазепи, буд.15, відсутнікв.5"/>
    <d v="1981-01-16T00:00:00"/>
    <m/>
    <s v="СС256605Івано-Франківським МУВС МВС в Івано-Франківській о"/>
    <m/>
    <m/>
    <m/>
    <s v="0503733073"/>
    <m/>
    <m/>
    <m/>
    <m/>
    <s v="29095000358514"/>
    <s v="ІПН: 3068803220; ФІО: Барчук О.Р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46604490"/>
    <s v="175/05"/>
    <d v="2005-12-21T00:00:00"/>
    <d v="2010-12-20T00:00:00"/>
    <n v="840"/>
    <n v="21141"/>
    <n v="10"/>
    <m/>
    <s v="Автокредит"/>
    <s v="Купівля транспортного засобу"/>
    <x v="4"/>
    <s v="Інше"/>
    <s v="ні"/>
    <n v="648389.46"/>
    <n v="461546"/>
    <n v="0.71183451995040148"/>
    <n v="157278.45000000001"/>
    <n v="29565.01"/>
    <m/>
    <n v="23065.17"/>
    <n v="28.111193630916226"/>
    <s v="так"/>
    <s v="так"/>
    <m/>
    <m/>
    <m/>
    <m/>
    <m/>
    <m/>
    <m/>
    <m/>
    <m/>
    <m/>
    <m/>
    <n v="0"/>
    <n v="0"/>
    <n v="0"/>
    <n v="9.2857154093775682E-3"/>
    <n v="9.2857154093775682E-3"/>
    <d v="2012-10-29T00:00:00"/>
    <n v="167068.59"/>
    <n v="3924"/>
    <s v="0503204192"/>
    <m/>
    <n v="3"/>
    <d v="2013-12-19T00:00:00"/>
    <x v="0"/>
    <s v="так"/>
    <s v="так"/>
    <n v="6020.76"/>
    <d v="2016-11-01T00:00:00"/>
    <s v="ТОВ «Верітас Проперті Менеджмент»"/>
    <n v="618082.93000000005"/>
    <n v="6020.76"/>
    <d v="2017-11-01T00:00:00"/>
    <s v="так"/>
    <m/>
    <s v="авто"/>
    <s v="Легкові автомобілі"/>
    <s v="NISSAN; PRIMERA; ; 1600; 2005 р.в."/>
    <m/>
    <n v="0"/>
    <d v="2011-05-31T00:00:00"/>
    <m/>
    <m/>
    <m/>
    <s v="ні"/>
    <s v="Запорізька обл., Запорізький, Запоріжжя, Ентузіастів, 4, кв.83"/>
    <s v="Запорізька обл., Запорізький, Запоріжжя, Ентузіастів, 4, кв.83"/>
    <d v="1969-09-21T00:00:00"/>
    <m/>
    <s v="СА144977Хортицьким РВ УМВС України в Запорізькій області"/>
    <m/>
    <m/>
    <m/>
    <s v="0503204192"/>
    <m/>
    <m/>
    <m/>
    <m/>
    <s v="2909500008986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50113078"/>
    <s v="031-В/52"/>
    <d v="2008-04-14T00:00:00"/>
    <d v="2014-04-11T00:00:00"/>
    <n v="840"/>
    <n v="21600"/>
    <n v="12.5"/>
    <m/>
    <s v="Автокредит"/>
    <s v="Купівля транспортного засобу"/>
    <x v="4"/>
    <s v="Інше"/>
    <s v="ні"/>
    <n v="48852.56"/>
    <n v="48852.56"/>
    <n v="1"/>
    <n v="0"/>
    <n v="0"/>
    <m/>
    <n v="1820.86"/>
    <n v="26.829388311017873"/>
    <s v="так"/>
    <s v="так"/>
    <m/>
    <m/>
    <m/>
    <m/>
    <m/>
    <m/>
    <m/>
    <m/>
    <m/>
    <m/>
    <m/>
    <n v="0"/>
    <n v="0"/>
    <n v="0"/>
    <n v="9.2635882336565382E-3"/>
    <n v="9.2635882336565382E-3"/>
    <d v="2013-07-12T00:00:00"/>
    <n v="82369.3"/>
    <n v="2284"/>
    <n v="0"/>
    <m/>
    <n v="3"/>
    <d v="2017-04-10T00:00:00"/>
    <x v="0"/>
    <s v="так"/>
    <s v="так"/>
    <n v="452.55"/>
    <d v="2016-11-01T00:00:00"/>
    <s v="ТОВ «Верітас Проперті Менеджмент»"/>
    <n v="46460.04"/>
    <n v="452.55"/>
    <d v="2017-11-01T00:00:00"/>
    <s v="так"/>
    <m/>
    <s v="авто"/>
    <s v="Легкові автомобілі"/>
    <s v="MAZDA; 3; ; 1598; 2007р.в."/>
    <m/>
    <n v="0"/>
    <d v="2012-03-13T00:00:00"/>
    <d v="2012-03-03T00:00:00"/>
    <m/>
    <m/>
    <s v="ні"/>
    <s v="ДНІПРОПЕТРОВСЬКА обл., ДНІПРОПЕТРОВСЬКИЙ, ДНІПРОПЕТРОВСЬК, НОВОРІЧНА, 73, кв.68"/>
    <s v="ДНІПРОПЕТРОВСЬКА обл., ДНІПРОПЕТРОВСЬКИЙ, ДНІПРОПЕТРОВСЬК, НОВОРІЧНА, 73, кв.68"/>
    <d v="1978-01-12T00:00:00"/>
    <m/>
    <s v="АН021080ЖОВТНЕВИМ РВ ДМУ УМВС УКРАЇНИ В ДНІПРОПЕТРОВСЬКІЙ ОБЛАСТІ"/>
    <m/>
    <m/>
    <m/>
    <m/>
    <m/>
    <m/>
    <m/>
    <m/>
    <s v="2909800008877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68513173"/>
    <s v="Е_00168/37_07"/>
    <d v="2007-09-04T00:00:00"/>
    <d v="2014-09-03T00:00:00"/>
    <n v="980"/>
    <n v="198200"/>
    <n v="0"/>
    <m/>
    <s v="Автокредит"/>
    <s v="Купівля транспортного засобу"/>
    <x v="4"/>
    <s v="Інше"/>
    <s v="ні"/>
    <n v="250492.31"/>
    <n v="250492.31"/>
    <n v="1"/>
    <n v="0"/>
    <n v="0"/>
    <n v="18671.689999999999"/>
    <n v="250492.31"/>
    <n v="1"/>
    <s v="так"/>
    <s v="так"/>
    <s v="так"/>
    <m/>
    <m/>
    <m/>
    <m/>
    <m/>
    <m/>
    <m/>
    <m/>
    <m/>
    <m/>
    <n v="0"/>
    <n v="0.54437032418280618"/>
    <n v="0.54437032418280618"/>
    <n v="1.0182947332794368E-2"/>
    <n v="1.0182947332794368E-2"/>
    <d v="2011-02-07T00:00:00"/>
    <n v="68034.14"/>
    <n v="3222"/>
    <s v="0684528283"/>
    <m/>
    <n v="1"/>
    <d v="2017-09-02T00:00:00"/>
    <x v="0"/>
    <s v="так"/>
    <s v="так"/>
    <n v="2550.75"/>
    <d v="2016-11-01T00:00:00"/>
    <s v="ТОВ «Верітас Проперті Менеджмент»"/>
    <n v="250492.31"/>
    <n v="2550.75"/>
    <d v="2017-11-01T00:00:00"/>
    <s v="так"/>
    <m/>
    <s v="авто"/>
    <s v="Транспортні засоби (крім легкових транспортних засобів)"/>
    <m/>
    <m/>
    <n v="136360.57999999999"/>
    <d v="2012-08-27T00:00:00"/>
    <d v="2012-07-29T00:00:00"/>
    <m/>
    <m/>
    <s v="ні"/>
    <s v="Запорізька обл., Михайлівський, с.Любимівка, Гагаріна, 5а"/>
    <s v="Запорізька обл., Михайлівський, с.Любимівка, Гагаріна, 5а"/>
    <d v="1981-04-10T00:00:00"/>
    <m/>
    <s v="СВ402606Михайлівським РВ УМВС України в Зап обл"/>
    <m/>
    <m/>
    <m/>
    <s v="0684528283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14400032"/>
    <s v="014/9353/5/11088"/>
    <d v="2008-03-04T00:00:00"/>
    <d v="2015-03-03T00:00:00"/>
    <n v="840"/>
    <n v="11974"/>
    <n v="11.5"/>
    <m/>
    <s v="Автокредит"/>
    <s v="Купівля транспортного засобу"/>
    <x v="1"/>
    <s v="Зона АТО"/>
    <s v="ні"/>
    <n v="28671.77"/>
    <n v="20644.14"/>
    <n v="0.7200162389695508"/>
    <n v="8027.63"/>
    <n v="0"/>
    <m/>
    <n v="1068.67"/>
    <n v="26.829395416732947"/>
    <s v="так"/>
    <s v="так"/>
    <m/>
    <m/>
    <m/>
    <m/>
    <m/>
    <m/>
    <m/>
    <m/>
    <m/>
    <m/>
    <m/>
    <n v="0"/>
    <n v="4.0089349210041787"/>
    <n v="1.5"/>
    <n v="1.4336750050659586E-2"/>
    <n v="1.4336750050659586E-2"/>
    <d v="2014-06-16T00:00:00"/>
    <n v="117.48"/>
    <n v="1204"/>
    <s v="0506916565"/>
    <m/>
    <m/>
    <d v="2018-03-02T00:00:00"/>
    <x v="0"/>
    <s v="так"/>
    <s v="так"/>
    <n v="411.06"/>
    <d v="2016-11-01T00:00:00"/>
    <s v="ТОВ «Верітас Проперті Менеджмент»"/>
    <n v="25009.47"/>
    <n v="411.06"/>
    <d v="2017-11-01T00:00:00"/>
    <s v="так"/>
    <m/>
    <s v="авто"/>
    <s v="Легкові автомобілі"/>
    <s v="Skoda; Octavia A5; 5 dr Elegance 6 MT (1z); 2; 2007 р.в."/>
    <m/>
    <n v="114943.26"/>
    <d v="2013-05-26T00:00:00"/>
    <d v="2013-05-26T00:00:00"/>
    <m/>
    <m/>
    <s v="ні"/>
    <s v="Донецька обл., м. Донецьк, вул. Піонерська, буд. 131 а"/>
    <s v="Донецька обл., м. Донецьк, вул. Піонерська, буд. 131 а"/>
    <d v="1979-10-17T00:00:00"/>
    <m/>
    <s v="ВЕ544982ЛЕНІНСЬКИМ РВ УМВС УКРАЇНИ У МІСТІ ДОНЕЦЬКУ"/>
    <m/>
    <m/>
    <m/>
    <s v="0506916565"/>
    <m/>
    <m/>
    <m/>
    <m/>
    <s v="2909200042224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39721173"/>
    <s v="014/2292/73/03340"/>
    <d v="2007-07-12T00:00:00"/>
    <d v="2013-07-11T00:00:00"/>
    <n v="840"/>
    <n v="24288"/>
    <n v="12.5"/>
    <m/>
    <s v="Автокредит"/>
    <s v="Купівля транспортного засобу"/>
    <x v="4"/>
    <s v="Інше"/>
    <s v="ні"/>
    <n v="62177.38"/>
    <n v="62177.38"/>
    <n v="1"/>
    <n v="0"/>
    <n v="0"/>
    <n v="10403.219999999999"/>
    <n v="2317.5100000000002"/>
    <n v="26.82939016444373"/>
    <s v="так"/>
    <s v="так"/>
    <m/>
    <m/>
    <m/>
    <n v="9648.1200000000008"/>
    <m/>
    <m/>
    <m/>
    <m/>
    <m/>
    <m/>
    <m/>
    <n v="9648.1200000000008"/>
    <n v="1.5850954157283565"/>
    <n v="1.5"/>
    <n v="0.63360373177512463"/>
    <n v="0.63360373177512463"/>
    <d v="2016-01-25T00:00:00"/>
    <n v="9648.1200000000008"/>
    <n v="1750"/>
    <s v="0664382234"/>
    <m/>
    <n v="3"/>
    <d v="2016-07-10T00:00:00"/>
    <x v="0"/>
    <s v="так"/>
    <s v="так"/>
    <n v="39395.82"/>
    <d v="2016-11-01T00:00:00"/>
    <s v="ТОВ «Верітас Проперті Менеджмент»"/>
    <n v="59132.28"/>
    <n v="39395.82"/>
    <d v="2017-11-01T00:00:00"/>
    <s v="так"/>
    <m/>
    <s v="авто"/>
    <s v="Легкові автомобілі"/>
    <s v="Skoda; Octavia; 5dr Tour 4 AT (1U); 1,6; 2007 р.в."/>
    <m/>
    <n v="98557.08"/>
    <d v="2013-10-28T00:00:00"/>
    <d v="2013-10-28T00:00:00"/>
    <m/>
    <m/>
    <s v="ні"/>
    <s v="Миколаївська обл., м. МИКОЛАЇВ, вул. Передова, буд. 52-б, кв. 42"/>
    <s v="Миколаївська обл., м. МИКОЛАЇВ, вул. Передова, буд. 52-б, кв. 42"/>
    <d v="1972-04-09T00:00:00"/>
    <m/>
    <s v="ЕР239823ЛЕНІНСЬКИМ РВ ММУ УМВС УКРАЇНИ В МИКОЛАЇВСЬКІЙ ОБЛ"/>
    <m/>
    <m/>
    <m/>
    <s v="0664382234"/>
    <m/>
    <m/>
    <m/>
    <m/>
    <s v="2909300042056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79517001"/>
    <s v="014/1722/5/11140"/>
    <d v="2008-03-04T00:00:00"/>
    <d v="2015-03-03T00:00:00"/>
    <n v="840"/>
    <n v="11690"/>
    <n v="11"/>
    <m/>
    <s v="Автокредит"/>
    <s v="Купівля транспортного засобу"/>
    <x v="6"/>
    <s v="Інше"/>
    <s v="ні"/>
    <n v="70524.800000000003"/>
    <n v="51603.38"/>
    <n v="0.73170544262443837"/>
    <n v="18921.419999999998"/>
    <n v="0"/>
    <n v="63855.1"/>
    <n v="2628.64"/>
    <n v="26.829387059468015"/>
    <s v="так"/>
    <s v="так"/>
    <m/>
    <m/>
    <m/>
    <m/>
    <m/>
    <m/>
    <m/>
    <m/>
    <m/>
    <m/>
    <m/>
    <n v="0"/>
    <n v="1.5731345569218202"/>
    <n v="1.5"/>
    <n v="0.62522502722446571"/>
    <n v="0.62522502722446571"/>
    <d v="2014-10-22T00:00:00"/>
    <n v="1476.31"/>
    <n v="1446"/>
    <s v="0965293105"/>
    <m/>
    <n v="3"/>
    <d v="2018-03-02T00:00:00"/>
    <x v="0"/>
    <s v="так"/>
    <s v="так"/>
    <n v="44093.87"/>
    <d v="2016-11-01T00:00:00"/>
    <s v="ТОВ «Верітас Проперті Менеджмент»"/>
    <n v="61672.35"/>
    <n v="44093.87"/>
    <d v="2017-11-01T00:00:00"/>
    <s v="так"/>
    <m/>
    <s v="авто"/>
    <s v="Легкові автомобілі"/>
    <s v="Chevrolet; Aveo; 5dr SE 5 MT (T200); 1,5; 2008 р.в."/>
    <m/>
    <n v="110945"/>
    <d v="2016-04-08T00:00:00"/>
    <d v="2016-04-07T00:00:00"/>
    <m/>
    <m/>
    <s v="ні"/>
    <s v="Хмельницька обл., Старосинявський р-н, м.Стара Синява, Жукова, буд.24"/>
    <s v="Хмельницька обл., Старосинявський р-н, м.Стара Синява, Жукова, буд.24"/>
    <d v="1973-05-12T00:00:00"/>
    <m/>
    <s v="НА227278СТАРОСИНЯВСЬКИМ РВ УМВС УКРАЇНИ  В ХМЕЛ. ОБЛ."/>
    <m/>
    <m/>
    <m/>
    <s v="0965293105"/>
    <m/>
    <m/>
    <m/>
    <m/>
    <s v="2909400039635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64800398"/>
    <s v="014/9352/5/23904"/>
    <d v="2008-10-01T00:00:00"/>
    <d v="2015-09-30T00:00:00"/>
    <n v="840"/>
    <n v="10200"/>
    <n v="12.99"/>
    <m/>
    <s v="Автокредит"/>
    <s v="Купівля транспортного засобу"/>
    <x v="1"/>
    <s v="Зона АТО"/>
    <s v="ні"/>
    <n v="10906.68"/>
    <n v="10821.9"/>
    <n v="0.99222678211884818"/>
    <n v="84.78"/>
    <n v="0"/>
    <m/>
    <n v="406.52"/>
    <n v="26.829381088261343"/>
    <s v="так"/>
    <s v="так"/>
    <m/>
    <m/>
    <m/>
    <m/>
    <m/>
    <m/>
    <n v="1999.89"/>
    <n v="3100.09"/>
    <n v="2999.87"/>
    <m/>
    <n v="999.93"/>
    <n v="9099.7800000000007"/>
    <n v="7.3957932203016865"/>
    <n v="1.5"/>
    <n v="2.8824536889319206E-2"/>
    <n v="2.8824536889319206E-2"/>
    <d v="2017-10-10T00:00:00"/>
    <n v="999.92"/>
    <n v="1020"/>
    <s v="0504706560"/>
    <m/>
    <m/>
    <d v="2018-09-29T00:00:00"/>
    <x v="1"/>
    <s v="так"/>
    <s v="так"/>
    <n v="314.38"/>
    <d v="2016-11-01T00:00:00"/>
    <s v="ТОВ «Верітас Проперті Менеджмент»"/>
    <n v="19965.82"/>
    <n v="314.38"/>
    <d v="2017-11-01T00:00:00"/>
    <s v="так"/>
    <m/>
    <s v="авто"/>
    <s v="Легкові автомобілі"/>
    <s v="Dacia; Logan; MCV Mpi Ambiance 5 MT; 1,6; 2008 р.в."/>
    <m/>
    <n v="80663.55"/>
    <d v="2013-07-03T00:00:00"/>
    <d v="2013-07-03T00:00:00"/>
    <m/>
    <m/>
    <s v="ні"/>
    <s v="Донецька обл., М.ДОНЕЦЬК, вул.Панфилова, буд.112, кв.63"/>
    <s v="Донецька обл., М.ДОНЕЦЬК, вул.Панфилова, буд.112, кв.63"/>
    <d v="1967-06-26T00:00:00"/>
    <m/>
    <s v="ВА551426БУДЬОНІВСЬКИМ РВ ДМУ УМВС УКРАЇНИ В ДОНЕЦЬКІЙ ОБЛА"/>
    <m/>
    <m/>
    <m/>
    <s v="0504706560"/>
    <m/>
    <m/>
    <m/>
    <m/>
    <s v="2909200042520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74803473"/>
    <s v="014/1349/5/07229"/>
    <d v="2007-11-29T00:00:00"/>
    <d v="2014-11-28T00:00:00"/>
    <n v="840"/>
    <n v="66000"/>
    <n v="10.99"/>
    <m/>
    <s v="Автокредит"/>
    <s v="Купівля транспортного засобу"/>
    <x v="5"/>
    <s v="Інше"/>
    <s v="ні"/>
    <n v="547813.75"/>
    <n v="542790.75"/>
    <n v="0.99083082525767197"/>
    <n v="5023"/>
    <n v="0"/>
    <m/>
    <n v="20418.419999999998"/>
    <n v="26.829389835256599"/>
    <s v="так"/>
    <s v="так"/>
    <s v="так"/>
    <m/>
    <m/>
    <n v="111.55000000000001"/>
    <n v="219.42000000000002"/>
    <n v="283.71000000000004"/>
    <n v="476.04999999999995"/>
    <n v="335.03"/>
    <n v="513.09999999999991"/>
    <m/>
    <m/>
    <n v="1938.86"/>
    <n v="1.5147483976077636"/>
    <n v="1.5"/>
    <n v="1.2362559355255322E-2"/>
    <n v="1.2362559355255322E-2"/>
    <d v="2017-09-07T00:00:00"/>
    <n v="107.01"/>
    <n v="2056"/>
    <s v="0993274760"/>
    <m/>
    <n v="3"/>
    <d v="2017-11-27T00:00:00"/>
    <x v="0"/>
    <s v="так"/>
    <s v="так"/>
    <n v="6772.38"/>
    <d v="2016-11-01T00:00:00"/>
    <s v="ТОВ «Верітас Проперті Менеджмент»"/>
    <n v="522753.66"/>
    <n v="6772.38"/>
    <d v="2017-11-01T00:00:00"/>
    <s v="так"/>
    <m/>
    <s v="авто"/>
    <s v="Легкові автомобілі"/>
    <s v="Volkswagen; Touareg; V6 Tdi  (7L); 3; 2007 р.в."/>
    <m/>
    <n v="829800"/>
    <d v="2016-02-12T00:00:00"/>
    <d v="2015-03-31T00:00:00"/>
    <m/>
    <m/>
    <s v="ні"/>
    <s v="Чернігівська обл., ЧЕРНІГІВ, Мстиславська, 127"/>
    <s v="Чернігівська обл., ЧЕРНІГІВ, Мстиславська, 127"/>
    <d v="1967-10-04T00:00:00"/>
    <m/>
    <s v="НК454067ДЕСНЯНСЬКИМ ВМ УМВС УКРАЇНИ В ЧЕРНІГІВСЬКІЙ ОБЛ."/>
    <m/>
    <m/>
    <m/>
    <s v="0993274760"/>
    <m/>
    <m/>
    <m/>
    <m/>
    <s v="29097000396132"/>
    <s v="ІПН: 2347219841; ФІО: Боднарук Л.В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81220518"/>
    <s v="014/0399/5/20628"/>
    <d v="2008-07-25T00:00:00"/>
    <d v="2015-07-24T00:00:00"/>
    <n v="840"/>
    <n v="24600"/>
    <n v="13"/>
    <m/>
    <s v="Автокредит"/>
    <s v="Купівля транспортного засобу"/>
    <x v="3"/>
    <s v="Зона АТО"/>
    <s v="ні"/>
    <n v="134372.06"/>
    <n v="93520.55"/>
    <n v="0.69598211116209729"/>
    <n v="40851.51"/>
    <n v="0"/>
    <m/>
    <n v="5008.3900000000003"/>
    <n v="26.829392279754568"/>
    <s v="так"/>
    <s v="так"/>
    <m/>
    <m/>
    <m/>
    <m/>
    <m/>
    <m/>
    <m/>
    <m/>
    <m/>
    <m/>
    <m/>
    <n v="0"/>
    <n v="0.90049404615810758"/>
    <n v="0.90049404615810758"/>
    <n v="1.386940112401343E-2"/>
    <n v="1.386940112401343E-2"/>
    <d v="2014-07-15T00:00:00"/>
    <n v="110.4"/>
    <n v="1204"/>
    <s v="0504768633"/>
    <m/>
    <n v="1"/>
    <d v="2018-07-23T00:00:00"/>
    <x v="1"/>
    <s v="так"/>
    <s v="так"/>
    <n v="1863.66"/>
    <d v="2016-11-01T00:00:00"/>
    <s v="ТОВ «Верітас Проперті Менеджмент»"/>
    <n v="116228.69"/>
    <n v="1863.66"/>
    <d v="2017-11-01T00:00:00"/>
    <s v="так"/>
    <m/>
    <s v="авто"/>
    <s v="Легкові автомобілі"/>
    <s v="Hyundai; Tucson ; AWD GLS 4 AT (JM); 2; 2012 р.в."/>
    <m/>
    <n v="121001.24"/>
    <d v="2013-02-08T00:00:00"/>
    <d v="2013-02-08T00:00:00"/>
    <m/>
    <m/>
    <s v="ні"/>
    <s v="Луганська обл., М. ЛУГАНСЬК, кв. 50 лєт Октября, буд. 34, кв. 32"/>
    <s v="Луганська обл., М. ЛУГАНСЬК, кв. 50 лєт Октября, буд. 34, кв. 32"/>
    <d v="1970-09-02T00:00:00"/>
    <m/>
    <s v="ЕК763916ЖОВТНЕВИМ РВ УМВС УКРАЇНИ В ЛУГАНСЬКІЙ ОБЛАСТІ"/>
    <m/>
    <m/>
    <m/>
    <s v="0504768633"/>
    <m/>
    <m/>
    <m/>
    <m/>
    <s v="29099000424530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88405093"/>
    <s v="06-Ф/048-СК-Г"/>
    <d v="2006-06-13T00:00:00"/>
    <d v="2012-06-12T00:00:00"/>
    <n v="980"/>
    <n v="153950"/>
    <n v="0"/>
    <m/>
    <s v="Автокредит"/>
    <s v="Купівля транспортного засобу"/>
    <x v="4"/>
    <s v="Інше"/>
    <s v="ні"/>
    <n v="195869.5"/>
    <n v="153950"/>
    <n v="0.78598250365677147"/>
    <n v="41919.5"/>
    <n v="0"/>
    <m/>
    <n v="195869.5"/>
    <n v="1"/>
    <s v="так"/>
    <s v="ні"/>
    <m/>
    <m/>
    <m/>
    <m/>
    <m/>
    <m/>
    <m/>
    <m/>
    <m/>
    <m/>
    <m/>
    <n v="0"/>
    <n v="0"/>
    <n v="0"/>
    <n v="9.7481231125826125E-3"/>
    <n v="9.7481231125826125E-3"/>
    <d v="2012-10-29T00:00:00"/>
    <n v="153950"/>
    <n v="4077"/>
    <s v="0676305099"/>
    <m/>
    <n v="3"/>
    <d v="2015-06-12T00:00:00"/>
    <x v="0"/>
    <s v="так"/>
    <s v="так"/>
    <n v="1909.36"/>
    <d v="2016-11-01T00:00:00"/>
    <s v="ТОВ «Верітас Проперті Менеджмент»"/>
    <n v="195869.5"/>
    <n v="1909.36"/>
    <d v="2017-11-01T00:00:00"/>
    <s v="так"/>
    <m/>
    <s v="авто"/>
    <s v="Легкові автомобілі"/>
    <s v="SYZUKI; VITARA; ; 1995; 2006 р.в."/>
    <m/>
    <n v="0"/>
    <d v="2012-08-02T00:00:00"/>
    <d v="2012-07-13T00:00:00"/>
    <m/>
    <m/>
    <s v="ні"/>
    <s v="ДНІПРОПЕТРОВСЬКА обл., БАБУШКІНСЬКИЙ, ДНІПРОПЕТРОВСЬК, ДАРВІНА, 37, кв.ПР Б"/>
    <s v="ДНІПРОПЕТРОВСЬКА обл., БАБУШКІНСЬКИЙ, ДНІПРОПЕТРОВСЬК, ДАРВІНА, 37, кв.ПР Б"/>
    <d v="1981-10-26T00:00:00"/>
    <m/>
    <s v="АК106419БАБУШКІНСЬКИМ РВ ДМУ УМВС УКРАЇНИ В ДНІПРОПЕТРОВСЬКІЙ ОБЛ."/>
    <m/>
    <m/>
    <m/>
    <s v="0676305099"/>
    <m/>
    <m/>
    <m/>
    <m/>
    <s v="2909600007950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141013974"/>
    <s v="065-г/41"/>
    <d v="2007-04-20T00:00:00"/>
    <d v="2013-04-19T00:00:00"/>
    <n v="980"/>
    <n v="71200"/>
    <n v="0"/>
    <m/>
    <s v="Автокредит"/>
    <s v="Купівля транспортного засобу"/>
    <x v="4"/>
    <s v="Інше"/>
    <s v="ні"/>
    <n v="76319.679999999993"/>
    <n v="63288.88"/>
    <n v="0.82926029039954052"/>
    <n v="9967.5400000000009"/>
    <n v="3063.26"/>
    <m/>
    <n v="73256.42"/>
    <n v="1.0418155842177381"/>
    <s v="так"/>
    <s v="так"/>
    <s v="так"/>
    <m/>
    <m/>
    <m/>
    <m/>
    <m/>
    <m/>
    <m/>
    <m/>
    <m/>
    <m/>
    <n v="0"/>
    <n v="0"/>
    <n v="0"/>
    <n v="9.7480754636287796E-3"/>
    <n v="9.7480754636287796E-3"/>
    <d v="2015-11-30T00:00:00"/>
    <n v="63288.88"/>
    <n v="671"/>
    <s v="0635601933"/>
    <m/>
    <n v="3"/>
    <d v="2016-04-18T00:00:00"/>
    <x v="0"/>
    <s v="так"/>
    <s v="так"/>
    <n v="743.97"/>
    <d v="2016-11-01T00:00:00"/>
    <s v="ТОВ «Верітас Проперті Менеджмент»"/>
    <n v="76319.679999999993"/>
    <n v="743.97"/>
    <d v="2017-11-01T00:00:00"/>
    <s v="так"/>
    <m/>
    <s v="авто"/>
    <s v="Легкові автомобілі"/>
    <s v="DAEWOO; NEXIA SONC; ; 1498; 2007р.в."/>
    <m/>
    <n v="0"/>
    <d v="2011-12-19T00:00:00"/>
    <d v="2011-12-12T00:00:00"/>
    <m/>
    <m/>
    <s v="ні"/>
    <s v="Миколаївська обл., Центральний , Миколаїв, Суворова, 17"/>
    <s v="Миколаївська обл., Центральний , Миколаїв, Суворова, 17"/>
    <d v="1985-12-30T00:00:00"/>
    <m/>
    <s v="ЕО999852Центральним РВ ММУ УМВС України в Миколаївській області"/>
    <m/>
    <m/>
    <m/>
    <s v="0635601933"/>
    <m/>
    <m/>
    <m/>
    <m/>
    <s v="29091000060691"/>
    <s v="ІПН: 2936122192; ФІО: Сідільов Едуард Петрович; ІПН: 2636901750; ФІО: Штопенко Андрій Олександр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09505897"/>
    <s v="014/5865/5/18776"/>
    <d v="2008-06-26T00:00:00"/>
    <d v="2015-06-25T00:00:00"/>
    <n v="840"/>
    <n v="14100"/>
    <n v="13"/>
    <m/>
    <s v="Автокредит"/>
    <s v="Купівля транспортного засобу"/>
    <x v="4"/>
    <s v="Інше"/>
    <s v="ні"/>
    <n v="84907.77"/>
    <n v="62259.21"/>
    <n v="0.73325692100970263"/>
    <n v="22648.560000000001"/>
    <n v="0"/>
    <n v="74426.97"/>
    <n v="3164.73"/>
    <n v="26.829388289048357"/>
    <s v="так"/>
    <s v="так"/>
    <m/>
    <m/>
    <m/>
    <m/>
    <m/>
    <m/>
    <m/>
    <m/>
    <m/>
    <m/>
    <m/>
    <n v="0"/>
    <n v="1.0972148956450041"/>
    <n v="1.0972148956450041"/>
    <n v="0.41890960038168473"/>
    <n v="0.41890960038168473"/>
    <d v="2015-02-05T00:00:00"/>
    <n v="1799.98"/>
    <n v="1538"/>
    <s v="0502984850"/>
    <m/>
    <n v="2"/>
    <d v="2018-06-24T00:00:00"/>
    <x v="1"/>
    <s v="так"/>
    <s v="так"/>
    <n v="35568.68"/>
    <d v="2016-11-01T00:00:00"/>
    <s v="ТОВ «Верітас Проперті Менеджмент»"/>
    <n v="73051.710000000006"/>
    <n v="35568.68"/>
    <d v="2017-11-01T00:00:00"/>
    <s v="так"/>
    <m/>
    <s v="авто"/>
    <s v="Легкові автомобілі"/>
    <s v="Nissan; Tiida; 5 dr Elegance TFSHS 4 AT ; 1,6; 2008 р.в."/>
    <m/>
    <n v="93162.07"/>
    <d v="2013-10-28T00:00:00"/>
    <d v="2013-10-28T00:00:00"/>
    <m/>
    <m/>
    <s v="ні"/>
    <s v="Миколаївська обл., м. МИКОЛАЇВ, вул. Будьоного, буд. 74, кв. 1"/>
    <s v="Миколаївська обл., м. МИКОЛАЇВ, вул. Будьоного, буд. 74, кв. 1"/>
    <d v="1971-06-12T00:00:00"/>
    <m/>
    <s v="ЕО097431ЗАВОДСЬКИМ РВ ММУ УМВС УКРАЇНИ В МИКОЛАЇВСЬКІЙ ОБЛ"/>
    <m/>
    <m/>
    <m/>
    <s v="0502984850"/>
    <m/>
    <m/>
    <m/>
    <m/>
    <s v="2909900042409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30217689"/>
    <s v="014/2404/5/17298"/>
    <d v="2008-06-09T00:00:00"/>
    <d v="2015-06-08T00:00:00"/>
    <n v="980"/>
    <n v="63040"/>
    <n v="17"/>
    <m/>
    <s v="Автокредит"/>
    <s v="Купівля транспортного засобу"/>
    <x v="3"/>
    <s v="Зона АТО"/>
    <s v="ні"/>
    <n v="8018.58"/>
    <n v="5137.34"/>
    <n v="0.64067952181059495"/>
    <n v="2881.24"/>
    <n v="0"/>
    <n v="0.56000000000000005"/>
    <n v="8018.58"/>
    <n v="1"/>
    <s v="так"/>
    <s v="так"/>
    <m/>
    <m/>
    <m/>
    <m/>
    <m/>
    <m/>
    <m/>
    <m/>
    <m/>
    <m/>
    <m/>
    <n v="0"/>
    <n v="9.1318512754128527"/>
    <n v="1.5"/>
    <n v="1.3693197548693159E-2"/>
    <n v="1.3693197548693159E-2"/>
    <d v="2014-08-18T00:00:00"/>
    <n v="1.97"/>
    <n v="1173"/>
    <s v="0990571631"/>
    <m/>
    <n v="1"/>
    <d v="2018-06-07T00:00:00"/>
    <x v="1"/>
    <s v="так"/>
    <s v="так"/>
    <n v="109.8"/>
    <d v="2016-11-01T00:00:00"/>
    <s v="ТОВ «Верітас Проперті Менеджмент»"/>
    <n v="7145.24"/>
    <n v="109.8"/>
    <d v="2017-11-01T00:00:00"/>
    <s v="так"/>
    <m/>
    <s v="авто"/>
    <s v="Легкові автомобілі"/>
    <s v="Kia; Rio; 5dr Mid 5 MT (DE); 1,4; 2008 р.в."/>
    <m/>
    <n v="73224.479999999996"/>
    <d v="2013-11-21T00:00:00"/>
    <d v="2013-11-21T00:00:00"/>
    <m/>
    <m/>
    <s v="ні"/>
    <s v="Луганська обл., Кремінський р-н, С. МИХАЙЛІВКА, вул. Шевченко, буд. 72а"/>
    <s v="Луганська обл., Кремінський р-н, С. МИХАЙЛІВКА, вул. Шевченко, буд. 72а"/>
    <d v="1977-06-27T00:00:00"/>
    <m/>
    <s v="ЕК204135АЛЧЕВСЬКИМ МВ УМВС УКРАЇНИ В ЛУГАНСЬКІЙ ОБЛАСТІ"/>
    <m/>
    <m/>
    <m/>
    <s v="0990571631"/>
    <m/>
    <m/>
    <m/>
    <m/>
    <s v="2909200040242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113120102"/>
    <s v="105-В/52"/>
    <d v="2008-07-17T00:00:00"/>
    <d v="2015-07-16T00:00:00"/>
    <n v="840"/>
    <n v="16690"/>
    <n v="12.5"/>
    <m/>
    <s v="Автокредит"/>
    <s v="Купівля транспортного засобу"/>
    <x v="4"/>
    <s v="Інше"/>
    <s v="ні"/>
    <n v="5.9"/>
    <n v="5.63"/>
    <n v="0.95423728813559316"/>
    <n v="0.27"/>
    <n v="0"/>
    <n v="3.9"/>
    <n v="0.22"/>
    <n v="26.81818181818182"/>
    <s v="так"/>
    <s v="так"/>
    <s v="так"/>
    <m/>
    <m/>
    <m/>
    <m/>
    <m/>
    <m/>
    <m/>
    <m/>
    <m/>
    <m/>
    <n v="0"/>
    <n v="16101.694915254237"/>
    <n v="1.5"/>
    <n v="0.49830508474576268"/>
    <n v="0.49830508474576268"/>
    <d v="2014-03-17T00:00:00"/>
    <n v="377.79"/>
    <n v="898"/>
    <s v="0933929914"/>
    <m/>
    <n v="1"/>
    <d v="2018-07-15T00:00:00"/>
    <x v="1"/>
    <s v="так"/>
    <s v="так"/>
    <n v="2.94"/>
    <d v="2016-11-01T00:00:00"/>
    <s v="ТОВ «Верітас Проперті Менеджмент»"/>
    <n v="5.62"/>
    <n v="2.94"/>
    <d v="2017-11-01T00:00:00"/>
    <s v="так"/>
    <m/>
    <s v="авто"/>
    <s v="Легкові автомобілі"/>
    <s v="MITSUBISHI; LANCER 1.6; ; 1584; 2008; "/>
    <m/>
    <n v="95000"/>
    <d v="2013-07-27T00:00:00"/>
    <d v="2013-07-27T00:00:00"/>
    <m/>
    <m/>
    <s v="ні"/>
    <s v="ДНІПРОПЕТРОВСЬКСА обл., ., ДНІПРОПЕТРОВСЬК, БОБРОВА, 4, кв.4"/>
    <s v="ДНІПРОПЕТРОВСЬКА обл., ., ДНІПРОПЕТРОВСЬК, БОБРОВА, 4, кв.4"/>
    <d v="1985-03-26T00:00:00"/>
    <m/>
    <s v="АН692998КРАСНОГВАРДІЙСЬКИМ РВ УМВС УКРАЇНИ В ДНІПРОПЕТРОВСЬКІЙ ОБЛАСТІ"/>
    <m/>
    <m/>
    <m/>
    <s v="0933929914"/>
    <m/>
    <m/>
    <m/>
    <m/>
    <s v="29094000092020"/>
    <s v="ІПН: 3039209893; ФІО: Бридун Олександр Євген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962500299"/>
    <s v="014/5652/5/07950"/>
    <d v="2007-12-19T00:00:00"/>
    <d v="2014-12-18T00:00:00"/>
    <n v="840"/>
    <n v="20760"/>
    <n v="12.5"/>
    <m/>
    <s v="Автокредит"/>
    <s v="Купівля транспортного засобу"/>
    <x v="3"/>
    <s v="Зона АТО"/>
    <s v="ні"/>
    <n v="31780.21"/>
    <n v="21717.32"/>
    <n v="0.6833598645194604"/>
    <n v="10062.89"/>
    <n v="0"/>
    <n v="111.47"/>
    <n v="1184.53"/>
    <n v="26.829383806235384"/>
    <s v="так"/>
    <s v="так"/>
    <m/>
    <m/>
    <m/>
    <m/>
    <m/>
    <m/>
    <m/>
    <m/>
    <m/>
    <m/>
    <m/>
    <n v="0"/>
    <n v="3.0079945978959861"/>
    <n v="1.5"/>
    <n v="1.377838598297494E-2"/>
    <n v="1.377838598297494E-2"/>
    <d v="2014-02-17T00:00:00"/>
    <n v="701.95"/>
    <n v="1352"/>
    <s v="0674755151"/>
    <m/>
    <n v="1"/>
    <d v="2017-12-17T00:00:00"/>
    <x v="0"/>
    <s v="так"/>
    <s v="так"/>
    <n v="437.88"/>
    <d v="2016-11-01T00:00:00"/>
    <s v="ТОВ «Верітас Проперті Менеджмент»"/>
    <n v="27642.16"/>
    <n v="437.88"/>
    <d v="2017-11-01T00:00:00"/>
    <s v="так"/>
    <m/>
    <s v="авто"/>
    <s v="Легкові автомобілі"/>
    <s v="Mitsubishi; Lancer 10; Evolution Sport MT; 2; 2007 р.в."/>
    <m/>
    <n v="95594.7"/>
    <d v="2012-12-21T00:00:00"/>
    <d v="2012-12-21T00:00:00"/>
    <m/>
    <m/>
    <s v="ні"/>
    <s v="Луганська обл., Свердловський р-н, м.СВЕРДЛОВСЬК, вул.Пирогова, буд.3, кв.80"/>
    <s v="Луганська обл., Свердловський р-н, м.СВЕРДЛОВСЬК, вул.Пирогова, буд.3, кв.80"/>
    <d v="1981-02-09T00:00:00"/>
    <m/>
    <s v="ЕК507163СВЕРДЛОВСЬКИМ МВ УМВС УКРАЇНИ В ЛУГАНСЬКІЙ ОБЛАСТІ"/>
    <m/>
    <m/>
    <m/>
    <s v="0674755151"/>
    <m/>
    <m/>
    <m/>
    <m/>
    <s v="2909000042163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16107719"/>
    <s v="014/4933/5/09844"/>
    <d v="2008-02-04T00:00:00"/>
    <m/>
    <n v="840"/>
    <n v="16620"/>
    <n v="0"/>
    <m/>
    <s v="Автокредит"/>
    <s v="Купівля транспортного засобу"/>
    <x v="7"/>
    <s v="Інше"/>
    <s v="ні"/>
    <n v="643965.18999999994"/>
    <n v="424420.83"/>
    <n v="0.65907418070222101"/>
    <n v="219544.36"/>
    <n v="0"/>
    <m/>
    <n v="24002.23"/>
    <n v="26.829390019177382"/>
    <s v="ні"/>
    <s v="ні"/>
    <m/>
    <m/>
    <m/>
    <m/>
    <m/>
    <m/>
    <m/>
    <m/>
    <m/>
    <m/>
    <m/>
    <n v="0"/>
    <n v="0"/>
    <n v="0"/>
    <n v="9.2636373714548147E-3"/>
    <n v="9.2636373714548147E-3"/>
    <m/>
    <m/>
    <n v="1345"/>
    <s v="0675142589"/>
    <m/>
    <n v="3"/>
    <m/>
    <x v="0"/>
    <s v="так"/>
    <s v="так"/>
    <n v="5965.46"/>
    <d v="2016-11-01T00:00:00"/>
    <s v="ТОВ «Верітас Проперті Менеджмент»"/>
    <n v="612427.41"/>
    <n v="5965.46"/>
    <d v="2017-11-01T00:00:00"/>
    <s v="так"/>
    <m/>
    <s v="авто"/>
    <s v="Легкові автомобілі"/>
    <m/>
    <m/>
    <m/>
    <m/>
    <m/>
    <m/>
    <m/>
    <s v="ні"/>
    <s v="Миколаївська обл., м. Миколаїв, вул. Металургів, буд. 8, кв. 125"/>
    <s v="Миколаївська обл., м. Миколаїв, вул. Металургів, буд. 8, кв. 125"/>
    <d v="1982-07-30T00:00:00"/>
    <m/>
    <s v="ЕО576901Корабельним РВ ММУ УМВС України в Микол.обл."/>
    <m/>
    <m/>
    <m/>
    <s v="0675142589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63403116"/>
    <s v="014/3949/5/17566"/>
    <d v="2008-06-12T00:00:00"/>
    <d v="2015-06-11T00:00:00"/>
    <n v="840"/>
    <n v="22200"/>
    <n v="11"/>
    <m/>
    <s v="Автокредит"/>
    <s v="Купівля транспортного засобу"/>
    <x v="5"/>
    <s v="Інше"/>
    <s v="ні"/>
    <n v="29955.279999999999"/>
    <n v="23103.59"/>
    <n v="0.77126937221084235"/>
    <n v="6851.69"/>
    <n v="0"/>
    <n v="23855.13"/>
    <n v="1116.51"/>
    <n v="26.82938800369007"/>
    <s v="так"/>
    <s v="так"/>
    <m/>
    <m/>
    <m/>
    <m/>
    <m/>
    <m/>
    <m/>
    <m/>
    <m/>
    <m/>
    <m/>
    <n v="0"/>
    <n v="6.2075867760207881"/>
    <n v="1.5"/>
    <n v="0.47962930074430954"/>
    <n v="0.47962930074430954"/>
    <d v="2015-04-15T00:00:00"/>
    <n v="42109"/>
    <n v="960"/>
    <s v="0674000344"/>
    <m/>
    <n v="1"/>
    <d v="2018-06-10T00:00:00"/>
    <x v="1"/>
    <s v="так"/>
    <s v="так"/>
    <n v="14367.43"/>
    <d v="2016-11-01T00:00:00"/>
    <s v="ТОВ «Верітас Проперті Менеджмент»"/>
    <n v="26070.91"/>
    <n v="14367.43"/>
    <d v="2017-11-01T00:00:00"/>
    <s v="так"/>
    <m/>
    <s v="авто"/>
    <s v="Легкові автомобілі"/>
    <s v="Mitsubishi; L 200; Intence MT; 2,5; 2008 р.в."/>
    <m/>
    <n v="185950"/>
    <d v="2014-11-13T00:00:00"/>
    <d v="2014-11-08T00:00:00"/>
    <m/>
    <m/>
    <s v="ні"/>
    <s v="м. Київ обл., м. КИЇВ, вул. Жмеринська, буд.36, кв.11"/>
    <s v="м. Київ обл., м. КИЇВ, вул. Жмеринська, буд.36, кв.11"/>
    <d v="1975-08-29T00:00:00"/>
    <m/>
    <s v="ТТ078586СВЯТОШИНСЬКИМ РУ ГУ МВС УКРАЇНИ В МІСТІ КИЄВІ"/>
    <m/>
    <m/>
    <m/>
    <s v="0674000344"/>
    <m/>
    <m/>
    <m/>
    <m/>
    <s v="2909100042382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32801690"/>
    <s v="014/4933/5/09692"/>
    <d v="2008-01-31T00:00:00"/>
    <d v="2015-01-30T00:00:00"/>
    <n v="840"/>
    <n v="30261"/>
    <n v="12.5"/>
    <m/>
    <s v="Автокредит"/>
    <s v="Купівля транспортного засобу"/>
    <x v="4"/>
    <s v="Інше"/>
    <s v="ні"/>
    <n v="709527.37"/>
    <n v="636986.6"/>
    <n v="0.8977618439159013"/>
    <n v="72540.77"/>
    <n v="0"/>
    <m/>
    <n v="26445.9"/>
    <n v="26.829390189027411"/>
    <s v="ні"/>
    <s v="ні"/>
    <m/>
    <m/>
    <m/>
    <m/>
    <m/>
    <m/>
    <m/>
    <m/>
    <m/>
    <m/>
    <m/>
    <n v="0"/>
    <n v="0.23417573024702346"/>
    <n v="0.23417573024702346"/>
    <n v="0.34397828796935631"/>
    <n v="0.34397828796935631"/>
    <d v="2008-02-29T00:00:00"/>
    <n v="39507"/>
    <n v="2846"/>
    <s v="0679903826"/>
    <m/>
    <n v="3"/>
    <d v="2018-01-29T00:00:00"/>
    <x v="0"/>
    <s v="так"/>
    <s v="так"/>
    <n v="244062.01"/>
    <d v="2016-11-01T00:00:00"/>
    <s v="ТОВ «Верітас Проперті Менеджмент»"/>
    <n v="674778.72"/>
    <n v="244062.01"/>
    <d v="2017-11-01T00:00:00"/>
    <s v="так"/>
    <m/>
    <s v="авто"/>
    <s v="Легкові автомобілі"/>
    <s v="Skoda; Superb; Tsi Abmition 7 MT DSG (3u); 1,8; 2008 р.в."/>
    <m/>
    <n v="166154.09"/>
    <d v="2014-05-14T00:00:00"/>
    <d v="2014-05-20T00:00:00"/>
    <m/>
    <m/>
    <s v="ні"/>
    <s v="Миколаївська обл., Жовтневий р-н, с. Лупарево, вул. Маячна, буд.53"/>
    <s v="Миколаївська обл., Жовтневий р-н, с. Лупарево, вул. Маячна, буд.53"/>
    <d v="1969-05-06T00:00:00"/>
    <m/>
    <s v="ЕО339944Корабельним РВ ММУ УМВС України в Микол.обл."/>
    <m/>
    <m/>
    <m/>
    <s v="0679903826"/>
    <m/>
    <m/>
    <m/>
    <m/>
    <s v="2909400042200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06710064"/>
    <s v="217-г/37"/>
    <d v="2006-12-28T00:00:00"/>
    <d v="2011-12-27T00:00:00"/>
    <n v="980"/>
    <n v="97900"/>
    <n v="0"/>
    <m/>
    <s v="Автокредит"/>
    <s v="Купівля транспортного засобу"/>
    <x v="4"/>
    <s v="Інше"/>
    <s v="ні"/>
    <n v="70293.179999999993"/>
    <n v="70293.179999999993"/>
    <n v="1"/>
    <n v="0"/>
    <n v="0"/>
    <m/>
    <n v="70293.179999999993"/>
    <n v="1"/>
    <s v="ні"/>
    <s v="ні"/>
    <m/>
    <m/>
    <m/>
    <m/>
    <m/>
    <m/>
    <m/>
    <m/>
    <m/>
    <m/>
    <m/>
    <n v="0"/>
    <n v="0.56050956863809553"/>
    <n v="0.56050956863809553"/>
    <n v="1.0182922439986355E-2"/>
    <n v="1.0182922439986355E-2"/>
    <d v="2015-11-30T00:00:00"/>
    <n v="42338"/>
    <n v="3410"/>
    <s v="0509316581"/>
    <m/>
    <n v="3"/>
    <d v="2014-12-26T00:00:00"/>
    <x v="0"/>
    <s v="так"/>
    <s v="так"/>
    <n v="715.79"/>
    <d v="2016-11-01T00:00:00"/>
    <s v="ТОВ «Верітас Проперті Менеджмент»"/>
    <n v="70293.179999999993"/>
    <n v="715.79"/>
    <d v="2017-11-01T00:00:00"/>
    <s v="так"/>
    <m/>
    <s v="авто"/>
    <s v="Транспортні засоби (крім легкових транспортних засобів)"/>
    <s v="Автобус; Богдан; 091; ; 4600; 2004 р.в."/>
    <m/>
    <n v="39400"/>
    <d v="2013-02-08T00:00:00"/>
    <d v="2013-07-30T00:00:00"/>
    <m/>
    <m/>
    <s v="ні"/>
    <s v="Запорізька обл., Запорізький, Запоріжжя, 40 років Рад. України, 45, кв.гурт"/>
    <s v="Запорізька обл., Запорізький, Запоріжжя, 40 років Рад. України, 45, кв.гурт"/>
    <d v="1971-05-15T00:00:00"/>
    <m/>
    <s v="СВ148990Орджонікідзевським РВ УМВС України"/>
    <m/>
    <m/>
    <m/>
    <s v="0509316581"/>
    <m/>
    <m/>
    <m/>
    <m/>
    <s v="2909600007738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09408357"/>
    <s v="014/5810/5/14162"/>
    <d v="2008-04-23T00:00:00"/>
    <d v="2015-04-22T00:00:00"/>
    <n v="980"/>
    <n v="43500"/>
    <n v="15.5"/>
    <m/>
    <s v="Автокредит"/>
    <s v="Купівля транспортного засобу"/>
    <x v="8"/>
    <s v="Інше"/>
    <s v="ні"/>
    <n v="22307.88"/>
    <n v="14161.78"/>
    <n v="0.63483307243897669"/>
    <n v="8146.1"/>
    <n v="0"/>
    <n v="22931.69"/>
    <n v="22307.88"/>
    <n v="1"/>
    <s v="так"/>
    <s v="так"/>
    <m/>
    <m/>
    <m/>
    <m/>
    <m/>
    <m/>
    <m/>
    <m/>
    <m/>
    <m/>
    <m/>
    <n v="0"/>
    <n v="1.9429537903198331"/>
    <n v="1.5"/>
    <n v="0.55941846558256547"/>
    <n v="0.55941846558256547"/>
    <d v="2014-03-31T00:00:00"/>
    <n v="41729"/>
    <n v="1750"/>
    <s v="0507645001"/>
    <m/>
    <n v="3"/>
    <d v="2018-04-21T00:00:00"/>
    <x v="1"/>
    <s v="так"/>
    <s v="так"/>
    <n v="12479.44"/>
    <d v="2016-11-01T00:00:00"/>
    <s v="ТОВ «Верітас Проперті Менеджмент»"/>
    <n v="20112.79"/>
    <n v="12479.44"/>
    <d v="2017-11-01T00:00:00"/>
    <s v="так"/>
    <m/>
    <s v="авто"/>
    <s v="Легкові автомобілі"/>
    <s v="ЗАЗ; TF699P; ; 1,4; 2008 р.в."/>
    <m/>
    <n v="43343.18"/>
    <d v="2013-10-28T00:00:00"/>
    <d v="2013-10-28T00:00:00"/>
    <m/>
    <m/>
    <s v="ні"/>
    <s v="Чернівецька обл., М. ЧЕРНІВЦІ, просп. Незалежності, буд. 90А, кв. 96"/>
    <s v="Чернівецька обл., М. ЧЕРНІВЦІ, просп. Незалежності, буд. 90А, кв. 96"/>
    <d v="1974-03-07T00:00:00"/>
    <m/>
    <s v="КР379737ЛЕНІНСЬКИМ РВ УМВС УКРАЇНИ В ЧЕРНІВЕЦЬКІЙ ОБЛАСТІ"/>
    <m/>
    <m/>
    <m/>
    <s v="0507645001"/>
    <m/>
    <m/>
    <m/>
    <m/>
    <s v="2909500042304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39518256"/>
    <s v="014/9136/5/21405"/>
    <d v="2008-08-12T00:00:00"/>
    <d v="2015-08-11T00:00:00"/>
    <n v="840"/>
    <n v="22550"/>
    <n v="13"/>
    <m/>
    <s v="Автокредит"/>
    <s v="Купівля транспортного засобу"/>
    <x v="1"/>
    <s v="Зона АТО"/>
    <s v="ні"/>
    <n v="189245.12"/>
    <n v="132469.84"/>
    <n v="0.69999078443872154"/>
    <n v="56775.28"/>
    <n v="0"/>
    <m/>
    <n v="7053.65"/>
    <n v="26.829389039717025"/>
    <s v="так"/>
    <s v="так"/>
    <m/>
    <m/>
    <m/>
    <m/>
    <m/>
    <m/>
    <m/>
    <m/>
    <m/>
    <m/>
    <m/>
    <n v="0"/>
    <n v="0.76445817995201149"/>
    <n v="0.76445817995201149"/>
    <n v="1.3612451406937206E-2"/>
    <n v="1.3612451406937206E-2"/>
    <d v="2014-08-15T00:00:00"/>
    <n v="41866"/>
    <n v="1173"/>
    <s v="0504748101"/>
    <m/>
    <m/>
    <d v="2018-08-10T00:00:00"/>
    <x v="1"/>
    <s v="так"/>
    <s v="так"/>
    <n v="2576.09"/>
    <d v="2016-11-01T00:00:00"/>
    <s v="ТОВ «Верітас Проперті Менеджмент»"/>
    <n v="163598.1"/>
    <n v="2576.09"/>
    <d v="2017-11-01T00:00:00"/>
    <s v="так"/>
    <m/>
    <s v="авто"/>
    <s v="Легкові автомобілі"/>
    <s v="Kia; Carens; 16V Mid 5 MT  (FC); 2; 2008 р.в."/>
    <m/>
    <n v="144669.98000000001"/>
    <d v="2014-05-13T00:00:00"/>
    <d v="2013-06-25T00:00:00"/>
    <m/>
    <m/>
    <s v="ні"/>
    <s v="Донецька обл., М. КУРАХОВЕ, вул. Лермонтова, буд. 4-а, кв. 51"/>
    <s v="Донецька обл., М. КУРАХОВЕ, вул. Лермонтова, буд. 4-а, кв. 51"/>
    <d v="1972-04-07T00:00:00"/>
    <m/>
    <s v="ВВ626038КУРАХІВСЬКИМ МВ МАР`ЇНСЬКОГО РВ УМВС УКР.В ДОН.ОБЛ"/>
    <m/>
    <m/>
    <m/>
    <s v="0504748101"/>
    <m/>
    <m/>
    <m/>
    <m/>
    <s v="2909900042469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184015059"/>
    <s v="163-г/00-07ф"/>
    <d v="2007-06-06T00:00:00"/>
    <d v="2010-06-04T00:00:00"/>
    <n v="980"/>
    <n v="27100"/>
    <n v="18"/>
    <m/>
    <s v="Автокредит"/>
    <s v="Купівля транспортного засобу"/>
    <x v="6"/>
    <s v="Інше"/>
    <s v="ні"/>
    <n v="4360.22"/>
    <n v="1548.6"/>
    <n v="0.35516556504029612"/>
    <n v="2586.0500000000002"/>
    <n v="225.57"/>
    <n v="6419.26"/>
    <n v="4134.6499999999996"/>
    <n v="1.0545560083683021"/>
    <s v="так"/>
    <s v="так"/>
    <s v="так"/>
    <m/>
    <m/>
    <m/>
    <m/>
    <m/>
    <m/>
    <m/>
    <m/>
    <m/>
    <m/>
    <n v="0"/>
    <n v="0"/>
    <n v="0"/>
    <n v="9.5064010531578681E-3"/>
    <n v="9.5064010531578681E-3"/>
    <d v="2008-09-09T00:00:00"/>
    <n v="39700"/>
    <n v="3318"/>
    <s v="0682068215"/>
    <m/>
    <n v="3"/>
    <d v="2013-06-03T00:00:00"/>
    <x v="0"/>
    <s v="так"/>
    <s v="так"/>
    <n v="41.45"/>
    <d v="2016-11-01T00:00:00"/>
    <s v="ТОВ «Верітас Проперті Менеджмент»"/>
    <n v="4077.61"/>
    <n v="41.45"/>
    <d v="2017-11-01T00:00:00"/>
    <s v="так"/>
    <m/>
    <s v="авто"/>
    <s v="Легкові автомобілі"/>
    <s v="DAEWOO; Т13110; ; 1.3; 2004 р.в."/>
    <m/>
    <n v="0"/>
    <d v="2011-07-12T00:00:00"/>
    <d v="2011-06-29T00:00:00"/>
    <m/>
    <m/>
    <s v="ні"/>
    <s v="Хмельницька обл., Хмельницький, Хмельницький, Проскурівського Підпілля, 159, кв.2"/>
    <s v="Хмельницька обл., Хмельницький, Хмельницький, Проскурівського Підпілля, 159, кв.2"/>
    <d v="1987-03-05T00:00:00"/>
    <m/>
    <s v="НВ300092Хмельницьким МВ УМВС України в Хмельницькій обл"/>
    <m/>
    <m/>
    <m/>
    <s v="0682068215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949602870"/>
    <s v="Э_004/ДФ_07"/>
    <d v="2007-02-06T00:00:00"/>
    <d v="2009-02-05T00:00:00"/>
    <n v="980"/>
    <n v="50000"/>
    <n v="0"/>
    <m/>
    <s v="Автокредит"/>
    <s v="Купівля транспортного засобу"/>
    <x v="4"/>
    <s v="Інше"/>
    <s v="ні"/>
    <n v="18117.73"/>
    <n v="18117.73"/>
    <n v="1"/>
    <n v="0"/>
    <n v="0"/>
    <m/>
    <n v="18117.73"/>
    <n v="1"/>
    <s v="так"/>
    <s v="так"/>
    <s v="так"/>
    <m/>
    <m/>
    <m/>
    <m/>
    <m/>
    <m/>
    <m/>
    <m/>
    <m/>
    <m/>
    <n v="0"/>
    <n v="0"/>
    <n v="0"/>
    <n v="9.747909920282509E-3"/>
    <n v="9.747909920282509E-3"/>
    <d v="2015-11-30T00:00:00"/>
    <n v="42338"/>
    <n v="671"/>
    <s v="0637977217"/>
    <m/>
    <n v="3"/>
    <d v="2012-02-05T00:00:00"/>
    <x v="0"/>
    <s v="так"/>
    <s v="так"/>
    <n v="176.61"/>
    <d v="2016-11-01T00:00:00"/>
    <s v="ТОВ «Верітас Проперті Менеджмент»"/>
    <n v="18117.73"/>
    <n v="176.61"/>
    <d v="2017-11-01T00:00:00"/>
    <s v="так"/>
    <m/>
    <s v="авто"/>
    <s v="Транспортні засоби (крім легкових транспортних засобів)"/>
    <s v="КАМАЗ; 5511; ; 10850; 1986"/>
    <m/>
    <n v="0"/>
    <d v="2012-03-21T00:00:00"/>
    <d v="2012-03-13T00:00:00"/>
    <m/>
    <m/>
    <s v="ні"/>
    <s v="Дніпропетровська обл., Дніпропетровський, Підгородне, Ульянова, 89а, кв.."/>
    <s v="Дніпропетровська обл., Дніпропетровський, Підгородне, Ульянова, 89а, кв.."/>
    <d v="1980-10-03T00:00:00"/>
    <m/>
    <s v="АН454528ДНІПРОПЕТРОВСЬКИМ ГВ УМВС УКРАЇНИ В ДНІПРОПЕТРОВСЬКІЙ ОБЛАСТІ"/>
    <m/>
    <m/>
    <m/>
    <s v="0637977217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475402057"/>
    <s v="014/2061/5/13141"/>
    <d v="2008-04-07T00:00:00"/>
    <d v="2015-04-06T00:00:00"/>
    <n v="980"/>
    <n v="175275"/>
    <n v="15.5"/>
    <m/>
    <s v="Автокредит"/>
    <s v="Купівля транспортного засобу"/>
    <x v="5"/>
    <s v="Інше"/>
    <s v="ні"/>
    <n v="4168.68"/>
    <n v="3014.12"/>
    <n v="0.72303942734870508"/>
    <n v="1154.56"/>
    <n v="0"/>
    <n v="4153.5600000000004"/>
    <n v="4168.68"/>
    <n v="1"/>
    <s v="так"/>
    <s v="так"/>
    <m/>
    <m/>
    <m/>
    <m/>
    <m/>
    <m/>
    <m/>
    <m/>
    <m/>
    <m/>
    <m/>
    <n v="0"/>
    <n v="32.111963499237163"/>
    <n v="1.5"/>
    <n v="0.47182801270426128"/>
    <n v="0.47182801270426128"/>
    <d v="2015-05-14T00:00:00"/>
    <n v="42138"/>
    <n v="939"/>
    <s v="0674703157"/>
    <m/>
    <m/>
    <d v="2018-04-05T00:00:00"/>
    <x v="1"/>
    <s v="так"/>
    <s v="так"/>
    <n v="1966.9"/>
    <d v="2016-11-01T00:00:00"/>
    <s v="ТОВ «Верітас Проперті Менеджмент»"/>
    <n v="3701.48"/>
    <n v="1966.9"/>
    <d v="2017-11-01T00:00:00"/>
    <s v="так"/>
    <m/>
    <s v="авто"/>
    <s v="Легкові автомобілі"/>
    <s v="Volvo; C30; ; 1,8; 2008 р.в."/>
    <m/>
    <n v="133864.5"/>
    <d v="2013-12-12T00:00:00"/>
    <d v="2013-12-12T00:00:00"/>
    <m/>
    <m/>
    <s v="ні"/>
    <s v="Черкаська обл., М.ЧЕРКАСИ, вул. Р.Люксембург, 8, кв.45"/>
    <s v="Черкаська обл., М.ЧЕРКАСИ, вул. Р.Люксембург, 8, кв.45"/>
    <d v="1967-10-10T00:00:00"/>
    <m/>
    <s v="НС205125ПРИДНІПРОВСЬКИМ РВ УМВС УКРАЇНИ В ЧЕРКАСЬКІЙ ОБЛ."/>
    <m/>
    <m/>
    <m/>
    <s v="0674703157"/>
    <m/>
    <m/>
    <m/>
    <m/>
    <s v="2909900042278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55704111"/>
    <s v="014/1228/5/22601"/>
    <d v="2008-09-05T00:00:00"/>
    <d v="2013-09-04T00:00:00"/>
    <n v="840"/>
    <n v="15006"/>
    <n v="12.49"/>
    <m/>
    <s v="Автокредит"/>
    <s v="Купівля транспортного засобу"/>
    <x v="9"/>
    <s v="Інше"/>
    <s v="ні"/>
    <n v="70196.42"/>
    <n v="47394.92"/>
    <n v="0.67517574258060453"/>
    <n v="22801.5"/>
    <n v="0"/>
    <n v="64437.73"/>
    <n v="2616.4"/>
    <n v="26.829391530347038"/>
    <s v="так"/>
    <s v="так"/>
    <s v="так"/>
    <m/>
    <m/>
    <m/>
    <m/>
    <m/>
    <m/>
    <m/>
    <m/>
    <m/>
    <m/>
    <n v="0"/>
    <n v="1.2188665746771703"/>
    <n v="1.2188665746771703"/>
    <n v="1.0772629145474942E-2"/>
    <n v="1.0772629145474942E-2"/>
    <d v="2008-10-05T00:00:00"/>
    <n v="39726"/>
    <n v="1660"/>
    <s v="0938384919"/>
    <m/>
    <n v="3"/>
    <d v="2016-09-03T00:00:00"/>
    <x v="0"/>
    <s v="так"/>
    <s v="так"/>
    <n v="756.2"/>
    <d v="2016-11-01T00:00:00"/>
    <s v="ТОВ «Верітас Проперті Менеджмент»"/>
    <n v="61129.120000000003"/>
    <n v="756.2"/>
    <d v="2017-11-01T00:00:00"/>
    <s v="так"/>
    <m/>
    <s v="авто"/>
    <s v="Легкові автомобілі"/>
    <s v="Nissan; Note;  (E11); 1,4; 2008 р.в."/>
    <m/>
    <n v="85560.07"/>
    <d v="2013-10-28T00:00:00"/>
    <d v="2013-10-28T00:00:00"/>
    <m/>
    <m/>
    <s v="ні"/>
    <s v="Закарпатська обл., м.Ужгород, Механізаторів, 9"/>
    <s v="Закарпатська обл., м.Ужгород, Механізаторів, 9"/>
    <d v="1972-09-16T00:00:00"/>
    <m/>
    <s v="ВО600667Ужгородським МВ УМВС України в Закарпатській обл."/>
    <m/>
    <m/>
    <m/>
    <s v="0938384919"/>
    <m/>
    <m/>
    <m/>
    <m/>
    <s v="29097000424781"/>
    <s v="ІПН: 2655704111; ФІО: Вудмаска В.С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30314618"/>
    <s v="014-71/513"/>
    <d v="2006-10-30T00:00:00"/>
    <d v="2013-10-28T00:00:00"/>
    <n v="840"/>
    <n v="9000"/>
    <n v="12.5"/>
    <m/>
    <s v="Автокредит"/>
    <s v="Купівля транспортного засобу"/>
    <x v="3"/>
    <s v="Зона АТО"/>
    <s v="ні"/>
    <n v="82798.45"/>
    <n v="76003.100000000006"/>
    <n v="0.91792901920265424"/>
    <n v="6795.35"/>
    <n v="0"/>
    <m/>
    <n v="3086.11"/>
    <n v="26.829390397620305"/>
    <s v="так"/>
    <s v="так"/>
    <s v="так"/>
    <m/>
    <m/>
    <m/>
    <m/>
    <m/>
    <m/>
    <m/>
    <m/>
    <m/>
    <m/>
    <n v="0"/>
    <n v="0.53192396717571411"/>
    <n v="0.53192396717571411"/>
    <n v="1.2328250106131214E-2"/>
    <n v="1.2328250106131214E-2"/>
    <d v="2014-03-11T00:00:00"/>
    <n v="41709"/>
    <n v="1933"/>
    <s v="0662236640"/>
    <m/>
    <n v="1"/>
    <d v="2016-10-27T00:00:00"/>
    <x v="0"/>
    <s v="так"/>
    <s v="так"/>
    <n v="1020.76"/>
    <d v="2016-11-01T00:00:00"/>
    <s v="ТОВ «Верітас Проперті Менеджмент»"/>
    <n v="78743.45"/>
    <n v="1020.76"/>
    <d v="2017-11-01T00:00:00"/>
    <s v="так"/>
    <m/>
    <s v="авто"/>
    <s v="Легкові автомобілі"/>
    <s v="Daewoo; Lanos; TF 69YP22 5 MT (KLAT); 1,5;"/>
    <m/>
    <n v="44042.48"/>
    <d v="2013-10-28T00:00:00"/>
    <d v="2013-10-28T00:00:00"/>
    <m/>
    <m/>
    <s v="ні"/>
    <s v="Луганська обл., СЄВЄРОДОНЕЦЬК, Маяковського, 25-Б, кв.30"/>
    <s v="Луганська обл., СЄВЄРОДОНЕЦЬК, Маяковського, 25-Б, кв.30"/>
    <d v="1963-10-20T00:00:00"/>
    <m/>
    <s v="ЕН226480СЄВЄРОДОНЕЦЬКИМ МВУМВС УКРАЇНИ В ЛУГАНСЬКІЙ ОБЛ."/>
    <m/>
    <m/>
    <m/>
    <s v="0662236640"/>
    <m/>
    <m/>
    <m/>
    <m/>
    <s v="29091000416030"/>
    <s v="ІПН: 2330314618; ФІО: Галушка С.В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25319943"/>
    <s v="014/5810/5/12922"/>
    <d v="2008-04-03T00:00:00"/>
    <d v="2015-04-02T00:00:00"/>
    <n v="840"/>
    <n v="24290"/>
    <n v="12.5"/>
    <m/>
    <s v="Автокредит"/>
    <s v="Купівля транспортного засобу"/>
    <x v="8"/>
    <s v="Інше"/>
    <s v="ні"/>
    <n v="42926.47"/>
    <n v="34895.910000000003"/>
    <n v="0.81292288883758679"/>
    <n v="8030.56"/>
    <n v="0"/>
    <n v="45288.35"/>
    <n v="1599.98"/>
    <n v="26.829379117238965"/>
    <s v="так"/>
    <s v="так"/>
    <m/>
    <m/>
    <m/>
    <m/>
    <m/>
    <m/>
    <m/>
    <m/>
    <m/>
    <m/>
    <m/>
    <n v="0"/>
    <n v="2.8289556537027152"/>
    <n v="1.5"/>
    <n v="0.465301479483405"/>
    <n v="0.465301479483405"/>
    <d v="2015-12-30T00:00:00"/>
    <n v="42368"/>
    <n v="1233"/>
    <s v="0505164233"/>
    <m/>
    <n v="3"/>
    <d v="2018-04-01T00:00:00"/>
    <x v="1"/>
    <s v="так"/>
    <s v="так"/>
    <n v="19973.75"/>
    <d v="2016-11-01T00:00:00"/>
    <s v="ТОВ «Верітас Проперті Менеджмент»"/>
    <n v="36676.15"/>
    <n v="19973.75"/>
    <d v="2017-11-01T00:00:00"/>
    <s v="так"/>
    <m/>
    <s v="авто"/>
    <s v="Легкові автомобілі"/>
    <s v="Volkswagen; Jetta; Fsi Comfortline 5 MT (1k2/1km); 1,6; 2012 р.в."/>
    <m/>
    <n v="121437.08"/>
    <d v="2013-06-17T00:00:00"/>
    <d v="2013-06-17T00:00:00"/>
    <m/>
    <m/>
    <s v="ні"/>
    <s v="Чернівецька обл., М. ЧЕРНІВЦІ, вул. Учительська, буд. 36"/>
    <s v="Чернівецька обл., М. ЧЕРНІВЦІ, вул. Учительська, буд. 36"/>
    <d v="1977-05-09T00:00:00"/>
    <m/>
    <s v="КР460008САДГІРСЬКИМ РВ УМВС УКРАЇНИ В ЧЕРНІВЕЦЬКІЙ ОБЛАСТІ"/>
    <m/>
    <m/>
    <m/>
    <s v="0505164233"/>
    <m/>
    <m/>
    <m/>
    <m/>
    <s v="2909100042260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268217125"/>
    <s v="014/9353/5/13147"/>
    <d v="2008-04-07T00:00:00"/>
    <d v="2015-04-06T00:00:00"/>
    <n v="980"/>
    <n v="92793"/>
    <n v="14"/>
    <m/>
    <s v="Автокредит"/>
    <s v="Купівля транспортного засобу"/>
    <x v="1"/>
    <s v="Зона АТО"/>
    <s v="ні"/>
    <n v="19231.36"/>
    <n v="13357.2"/>
    <n v="0.69455306332989453"/>
    <n v="5874.16"/>
    <n v="0"/>
    <n v="0.24"/>
    <n v="19231.36"/>
    <n v="1"/>
    <s v="так"/>
    <s v="так"/>
    <s v="так"/>
    <m/>
    <m/>
    <m/>
    <m/>
    <m/>
    <m/>
    <m/>
    <m/>
    <m/>
    <m/>
    <n v="0"/>
    <n v="5.3758023353522582"/>
    <n v="1.5"/>
    <n v="1.3436907218210257E-2"/>
    <n v="1.3436907218210257E-2"/>
    <d v="2014-10-08T00:00:00"/>
    <n v="41920"/>
    <n v="1173"/>
    <s v="0508536248"/>
    <m/>
    <m/>
    <d v="2018-04-05T00:00:00"/>
    <x v="1"/>
    <s v="так"/>
    <s v="так"/>
    <n v="258.41000000000003"/>
    <d v="2016-11-01T00:00:00"/>
    <s v="ТОВ «Верітас Проперті Менеджмент»"/>
    <n v="17361.37"/>
    <n v="258.41000000000003"/>
    <d v="2017-11-01T00:00:00"/>
    <s v="так"/>
    <m/>
    <s v="авто"/>
    <s v="Легкові автомобілі"/>
    <s v="Skoda; Octavia; Combi Tour 5 MT (1U); 1,6; 2008 р.в."/>
    <m/>
    <n v="103383.99"/>
    <d v="2013-07-12T00:00:00"/>
    <d v="2013-07-12T00:00:00"/>
    <m/>
    <m/>
    <s v="ні"/>
    <s v="Донецька обл., М. ДОНЕЦЬК, вул. Рослого, буд. 70"/>
    <s v="Донецька обл., М. ДОНЕЦЬК, вул. Рослого, буд. 70"/>
    <d v="1962-02-06T00:00:00"/>
    <m/>
    <s v="ВС710507ЛЕНІНСЬКИМ РВ УМВС УКРАЇНИ В МІСТІ ДОНЕЦЬКУ"/>
    <m/>
    <m/>
    <m/>
    <s v="0508536248"/>
    <m/>
    <m/>
    <m/>
    <m/>
    <s v="29097000422783"/>
    <s v="ІПН: 2218412213; ФІО: Балакай І.К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13002030"/>
    <s v="014/2292/73/02768"/>
    <d v="2007-06-08T00:00:00"/>
    <m/>
    <n v="840"/>
    <n v="29700"/>
    <n v="0"/>
    <m/>
    <s v="Автокредит"/>
    <s v="Купівля транспортного засобу"/>
    <x v="7"/>
    <s v="Інше"/>
    <s v="ні"/>
    <n v="976052.41"/>
    <n v="641883.5"/>
    <n v="0.65763220645088105"/>
    <n v="334168.90999999997"/>
    <n v="0"/>
    <m/>
    <n v="36379.97"/>
    <n v="26.829390183664252"/>
    <s v="ні"/>
    <s v="ні"/>
    <m/>
    <m/>
    <m/>
    <m/>
    <m/>
    <m/>
    <m/>
    <m/>
    <m/>
    <m/>
    <m/>
    <n v="0"/>
    <n v="0"/>
    <n v="0"/>
    <n v="9.2636316527306157E-3"/>
    <n v="9.2636316527306157E-3"/>
    <m/>
    <m/>
    <n v="1046"/>
    <s v="0965055772"/>
    <m/>
    <n v="3"/>
    <m/>
    <x v="0"/>
    <s v="так"/>
    <s v="так"/>
    <n v="9041.7900000000009"/>
    <d v="2016-11-01T00:00:00"/>
    <s v="ТОВ «Верітас Проперті Менеджмент»"/>
    <n v="928250.87000000011"/>
    <n v="9041.7900000000009"/>
    <d v="2017-11-01T00:00:00"/>
    <s v="так"/>
    <m/>
    <s v="авто"/>
    <s v="Легкові автомобілі"/>
    <s v="KIA; Magentis; ; 2.0; 2008 р.в."/>
    <m/>
    <m/>
    <m/>
    <m/>
    <m/>
    <m/>
    <s v="ні"/>
    <s v="Миколаївська обл., ВЕСЕЛИНІВСЬКИЙ Р-Н, С. ШИРОКОЛАНІВК, кв.Театральна2"/>
    <s v="Миколаївська обл., ВЕСЕЛИНІВСЬКИЙ Р-Н, С. ШИРОКОЛАНІВК, кв.Театральна2"/>
    <d v="1968-10-20T00:00:00"/>
    <m/>
    <s v="ЕО678379ВЕСЕЛИНІВСЬКИМ РВ УМВС УКРАЇНИ В МИКОЛАЇВСЬКІЙ ОБЛ"/>
    <m/>
    <m/>
    <m/>
    <s v="0965055772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90309415"/>
    <s v="014/2061/5/16881"/>
    <d v="2008-06-09T00:00:00"/>
    <d v="2015-06-08T00:00:00"/>
    <n v="840"/>
    <n v="22175"/>
    <n v="13"/>
    <m/>
    <s v="Автокредит"/>
    <s v="Купівля транспортного засобу"/>
    <x v="5"/>
    <s v="Інше"/>
    <s v="ні"/>
    <n v="217597.09"/>
    <n v="154475.04"/>
    <n v="0.70991317025425293"/>
    <n v="63122.05"/>
    <n v="0"/>
    <n v="184611.84"/>
    <n v="8110.4"/>
    <n v="26.829390658907084"/>
    <s v="так"/>
    <s v="так"/>
    <m/>
    <m/>
    <m/>
    <m/>
    <m/>
    <m/>
    <m/>
    <m/>
    <m/>
    <m/>
    <m/>
    <n v="0"/>
    <n v="0.83720329164328444"/>
    <n v="0.83720329164328444"/>
    <n v="0.47462449980374283"/>
    <n v="0.47462449980374283"/>
    <d v="2014-10-09T00:00:00"/>
    <n v="41921"/>
    <n v="1415"/>
    <s v="0674709252"/>
    <m/>
    <n v="2"/>
    <d v="2018-06-07T00:00:00"/>
    <x v="1"/>
    <s v="так"/>
    <s v="так"/>
    <n v="103276.91"/>
    <d v="2016-11-01T00:00:00"/>
    <s v="ТОВ «Верітас Проперті Менеджмент»"/>
    <n v="187842.36"/>
    <n v="103276.91"/>
    <d v="2017-11-01T00:00:00"/>
    <s v="так"/>
    <m/>
    <s v="авто"/>
    <s v="Легкові автомобілі"/>
    <s v="Kia; Megantis ; CRDi Mid 5 MT; 2; 2008 р.в."/>
    <m/>
    <n v="182173"/>
    <d v="2016-04-27T00:00:00"/>
    <d v="2014-05-22T00:00:00"/>
    <m/>
    <m/>
    <s v="ні"/>
    <s v="Черкаська обл., М.ЧЕРКАСИ, бул.Шевченка, 305, кв.218"/>
    <s v="Черкаська обл., М.ЧЕРКАСИ, бул.Шевченка, 305, кв.218"/>
    <d v="1976-05-24T00:00:00"/>
    <m/>
    <s v="НС517657СМІЛЯНСЬКИМ МРВ В ЧЕРКАСЬКІЙ ОБЛ"/>
    <m/>
    <m/>
    <m/>
    <s v="0674709252"/>
    <m/>
    <m/>
    <m/>
    <m/>
    <s v="2909400042375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74207472"/>
    <s v="014/9136/5/21793"/>
    <d v="2008-08-20T00:00:00"/>
    <d v="2015-08-19T00:00:00"/>
    <n v="840"/>
    <n v="14600"/>
    <n v="13"/>
    <m/>
    <s v="Автокредит"/>
    <s v="Купівля транспортного засобу"/>
    <x v="3"/>
    <s v="Зона АТО"/>
    <s v="ні"/>
    <n v="93949.01"/>
    <n v="65283.95"/>
    <n v="0.69488704564316328"/>
    <n v="28665.06"/>
    <n v="0"/>
    <n v="1.1299999999999999"/>
    <n v="3501.72"/>
    <n v="26.829389557131925"/>
    <s v="так"/>
    <s v="так"/>
    <s v="так"/>
    <m/>
    <m/>
    <m/>
    <m/>
    <m/>
    <m/>
    <m/>
    <m/>
    <m/>
    <m/>
    <n v="0"/>
    <n v="1.1599654961771284"/>
    <n v="1.1599654961771284"/>
    <n v="1.3633565696966898E-2"/>
    <n v="1.3633565696966898E-2"/>
    <d v="2014-07-15T00:00:00"/>
    <n v="41835"/>
    <n v="1204"/>
    <s v="0506179943"/>
    <m/>
    <n v="1"/>
    <d v="2018-08-18T00:00:00"/>
    <x v="1"/>
    <s v="так"/>
    <s v="так"/>
    <n v="1280.8599999999999"/>
    <d v="2016-11-01T00:00:00"/>
    <s v="ТОВ «Верітас Проперті Менеджмент»"/>
    <n v="81276.62"/>
    <n v="1280.8599999999999"/>
    <d v="2017-11-01T00:00:00"/>
    <s v="так"/>
    <m/>
    <s v="авто"/>
    <s v="Легкові автомобілі"/>
    <s v="Honda; Civic; i-VTEC LS Special Edition 6 MT (FK); 1,8; 2008 р.в."/>
    <m/>
    <n v="108977.61"/>
    <d v="2013-02-11T00:00:00"/>
    <d v="2013-02-11T00:00:00"/>
    <m/>
    <m/>
    <s v="ні"/>
    <s v="Луганська обл., м. Стаханов, вул. Одеська, 13, кв.45"/>
    <s v="Полтавська обл., Зіньківський р-н, м. Зіньків, вул. Леніна, 93, кв.8"/>
    <d v="1970-06-24T00:00:00"/>
    <m/>
    <s v="ЕК297319Стахановським МВ УМВС України в Луганській області"/>
    <m/>
    <m/>
    <m/>
    <s v="0506179943"/>
    <m/>
    <m/>
    <m/>
    <m/>
    <s v="29097000396109"/>
    <s v="ІПН: 2138916510; ФІО: Буцький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39104458"/>
    <s v="014/1207/73/05474"/>
    <d v="2007-10-11T00:00:00"/>
    <d v="2014-10-10T00:00:00"/>
    <n v="840"/>
    <n v="20550"/>
    <n v="10.99"/>
    <m/>
    <s v="Автокредит"/>
    <s v="Купівля транспортного засобу"/>
    <x v="1"/>
    <s v="Зона АТО"/>
    <s v="ні"/>
    <n v="130910.79"/>
    <n v="94534.16"/>
    <n v="0.72212657184331408"/>
    <n v="36376.629999999997"/>
    <n v="0"/>
    <n v="1143.0899999999999"/>
    <n v="4879.38"/>
    <n v="26.829390209411848"/>
    <s v="так"/>
    <s v="так"/>
    <m/>
    <m/>
    <m/>
    <m/>
    <m/>
    <m/>
    <m/>
    <m/>
    <m/>
    <m/>
    <m/>
    <n v="0"/>
    <n v="0.92851246257088516"/>
    <n v="0.92851246257088516"/>
    <n v="1.1111307173381201E-2"/>
    <n v="1.1111307173381201E-2"/>
    <d v="2014-06-18T00:00:00"/>
    <n v="41808"/>
    <n v="1538"/>
    <s v="0503402509"/>
    <m/>
    <m/>
    <d v="2017-10-09T00:00:00"/>
    <x v="0"/>
    <s v="так"/>
    <s v="так"/>
    <n v="1454.59"/>
    <d v="2016-11-01T00:00:00"/>
    <s v="ТОВ «Верітас Проперті Менеджмент»"/>
    <n v="114618.66"/>
    <n v="1454.59"/>
    <d v="2017-11-01T00:00:00"/>
    <s v="так"/>
    <m/>
    <s v="авто"/>
    <s v="Легкові автомобілі"/>
    <s v="Hyundai; Tucson ; AWD GL 5 MT (JM); 2; 2007 р.в."/>
    <m/>
    <n v="121552.3"/>
    <d v="2013-10-28T00:00:00"/>
    <d v="2013-10-28T00:00:00"/>
    <m/>
    <m/>
    <s v="ні"/>
    <s v="Донецька обл., ДОНЕЦЬК, Цусимська, 56, кв.30"/>
    <s v="Донецька обл., ДОНЕЦЬК, Цусимська, 56, кв.30"/>
    <d v="1977-09-24T00:00:00"/>
    <m/>
    <s v="ВА678607КАЛІНІНСЬКИМ РО ДГУ УМВД УКРАЇНИ В ДОНЕЦЬКІЙ ОБЛАС"/>
    <m/>
    <m/>
    <m/>
    <s v="0503402509"/>
    <m/>
    <m/>
    <m/>
    <m/>
    <s v="2909100042099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51302828"/>
    <s v="014/ZB2EDY/5/1"/>
    <d v="2012-06-08T00:00:00"/>
    <d v="2017-06-07T00:00:00"/>
    <n v="980"/>
    <n v="83000"/>
    <n v="17.989999999999998"/>
    <m/>
    <s v="Автокредит"/>
    <s v="Купівля транспортного засобу"/>
    <x v="3"/>
    <s v="Зона АТО"/>
    <s v="ні"/>
    <n v="88209.61"/>
    <n v="56170.6"/>
    <n v="0.6367854930999014"/>
    <n v="32039.01"/>
    <n v="0"/>
    <m/>
    <n v="88209.61"/>
    <n v="1"/>
    <s v="так"/>
    <s v="так"/>
    <s v="так"/>
    <m/>
    <m/>
    <m/>
    <m/>
    <m/>
    <m/>
    <m/>
    <m/>
    <m/>
    <m/>
    <n v="0"/>
    <n v="1.8826791094530404"/>
    <n v="1.5"/>
    <n v="1.289836787624387E-2"/>
    <n v="1.289836787624387E-2"/>
    <d v="2014-09-15T00:00:00"/>
    <n v="41897"/>
    <n v="1142"/>
    <s v="0504739129"/>
    <m/>
    <n v="1"/>
    <d v="2020-06-06T00:00:00"/>
    <x v="1"/>
    <s v="так"/>
    <s v="так"/>
    <n v="1137.76"/>
    <d v="2016-11-01T00:00:00"/>
    <s v="ТОВ «Верітас Проперті Менеджмент»"/>
    <n v="77976.350000000006"/>
    <n v="1137.76"/>
    <d v="2017-11-01T00:00:00"/>
    <s v="так"/>
    <m/>
    <s v="авто"/>
    <s v="Легкові автомобілі"/>
    <s v="Skoda; Octavia; 5dr Tour 5 MT (1U); 1,6; 2012 р.в."/>
    <m/>
    <n v="166070.39000000001"/>
    <d v="2012-11-28T00:00:00"/>
    <d v="2012-11-28T00:00:00"/>
    <m/>
    <m/>
    <s v="ні"/>
    <s v="Луганська обл., м.Луганськ, вул.Шелгунова, буд.114, кв.6"/>
    <s v="Луганська обл., м.Луганськ, вул.Шелгунова, буд.114, кв.6"/>
    <d v="1980-10-20T00:00:00"/>
    <m/>
    <s v="ЕН831731Артемівським РВ ЛМУ УМВС України в Луганській обл."/>
    <m/>
    <m/>
    <m/>
    <s v="0504739129"/>
    <m/>
    <m/>
    <m/>
    <m/>
    <s v="29098000430699"/>
    <s v="ІПН: 2999520074; ФІО: Головко С.М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3255113339"/>
    <s v="014/ZB1O2Z/5/001"/>
    <d v="2012-05-10T00:00:00"/>
    <d v="2017-05-08T00:00:00"/>
    <n v="980"/>
    <n v="225000"/>
    <n v="18.989999999999998"/>
    <m/>
    <s v="Автокредит"/>
    <s v="Купівля транспортного засобу"/>
    <x v="4"/>
    <s v="Інше"/>
    <s v="ні"/>
    <n v="152805.72"/>
    <n v="109570.65"/>
    <n v="0.71705856299096649"/>
    <n v="43235.07"/>
    <n v="0"/>
    <n v="90494.02"/>
    <n v="152805.72"/>
    <n v="1"/>
    <s v="так"/>
    <s v="так"/>
    <s v="так"/>
    <m/>
    <m/>
    <m/>
    <m/>
    <m/>
    <m/>
    <m/>
    <m/>
    <m/>
    <m/>
    <n v="0"/>
    <n v="1.9699447769363609"/>
    <n v="1.5"/>
    <n v="1.2462557029933171E-2"/>
    <n v="1.2462557029933171E-2"/>
    <d v="2015-10-28T00:00:00"/>
    <n v="42305"/>
    <n v="1112"/>
    <s v="0986312334"/>
    <m/>
    <n v="2"/>
    <d v="2020-05-07T00:00:00"/>
    <x v="1"/>
    <s v="так"/>
    <s v="так"/>
    <n v="1904.35"/>
    <d v="2016-11-01T00:00:00"/>
    <s v="ТОВ «Верітас Проперті Менеджмент»"/>
    <n v="131711.55000000002"/>
    <n v="1904.35"/>
    <d v="2017-11-01T00:00:00"/>
    <s v="так"/>
    <m/>
    <s v="авто"/>
    <s v="Легкові автомобілі"/>
    <s v="Honda; C-RV; Elegance AT; 2; 2012 р.в."/>
    <m/>
    <n v="301018.83"/>
    <d v="2013-09-16T00:00:00"/>
    <d v="2014-03-31T00:00:00"/>
    <m/>
    <m/>
    <s v="ні"/>
    <s v="Дніпропетровська обл., м.Дніпропетровськ, вул.Гладкова, буд.7, кв.47"/>
    <s v="Дніпропетровська обл., м.Дніпропетровськ, вул.Гладкова, буд.7, кв.47"/>
    <d v="1989-02-13T00:00:00"/>
    <m/>
    <s v="АН343347Бабушкінським РВ ДМУУМВСУ в Дніпропетровській обл."/>
    <m/>
    <m/>
    <m/>
    <s v="0986312334"/>
    <m/>
    <m/>
    <m/>
    <m/>
    <s v="29095000429982"/>
    <s v="ІПН: 3201423066; ФІО: Головко Аліна Ігорі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3038705189"/>
    <s v="014/9136/5/21734"/>
    <d v="2008-08-19T00:00:00"/>
    <d v="2015-08-18T00:00:00"/>
    <n v="840"/>
    <n v="18200"/>
    <n v="13"/>
    <m/>
    <s v="Автокредит"/>
    <s v="Купівля транспортного засобу"/>
    <x v="1"/>
    <s v="Зона АТО"/>
    <s v="ні"/>
    <n v="123173.46"/>
    <n v="86211.42"/>
    <n v="0.69991879744224117"/>
    <n v="36962.04"/>
    <n v="0"/>
    <m/>
    <n v="4590.99"/>
    <n v="26.82938973946796"/>
    <s v="так"/>
    <s v="так"/>
    <s v="так"/>
    <m/>
    <m/>
    <m/>
    <m/>
    <m/>
    <m/>
    <m/>
    <m/>
    <m/>
    <m/>
    <n v="0"/>
    <n v="1.0141171645255398"/>
    <n v="1.0141171645255398"/>
    <n v="1.329255506827526E-2"/>
    <n v="1.329255506827526E-2"/>
    <d v="2014-08-15T00:00:00"/>
    <n v="41866"/>
    <n v="1173"/>
    <s v="0506861528"/>
    <m/>
    <m/>
    <d v="2018-08-17T00:00:00"/>
    <x v="1"/>
    <s v="так"/>
    <s v="так"/>
    <n v="1637.29"/>
    <d v="2016-11-01T00:00:00"/>
    <s v="ТОВ «Верітас Проперті Менеджмент»"/>
    <n v="106482.56"/>
    <n v="1637.29"/>
    <d v="2017-11-01T00:00:00"/>
    <s v="так"/>
    <m/>
    <s v="авто"/>
    <s v="Легкові автомобілі"/>
    <s v="Kia; Sportage; CVVT Mid 5 MT ; 2; 2012 р.в."/>
    <m/>
    <n v="124912.32000000001"/>
    <d v="2013-12-12T00:00:00"/>
    <d v="2013-12-12T00:00:00"/>
    <m/>
    <m/>
    <s v="ні"/>
    <s v="Донецька обл., м. Макіївка, вул. Суздальська, 1, кв.19"/>
    <s v="Донецька обл., м. Макіївка, вул. Суздальська, 1, кв.19"/>
    <d v="1983-03-13T00:00:00"/>
    <m/>
    <s v="ВК430859ЛЕНІНСЬКИМ РВ УМВС УКРАЇНИ У М.ДОНЕЦЬКУ"/>
    <m/>
    <m/>
    <m/>
    <s v="0506861528"/>
    <m/>
    <m/>
    <m/>
    <m/>
    <s v="29098000424735"/>
    <s v="ІПН: 2835216557; ФІО: Гончаренко Олексій анатолій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174700433"/>
    <s v="014/7741/5/11715"/>
    <d v="2008-03-18T00:00:00"/>
    <m/>
    <n v="840"/>
    <n v="54136.65"/>
    <n v="0"/>
    <m/>
    <s v="Автокредит"/>
    <s v="Купівля транспортного засобу"/>
    <x v="4"/>
    <s v="Інше"/>
    <s v="ні"/>
    <n v="1452453.3"/>
    <n v="1015734.68"/>
    <n v="0.69932346878209439"/>
    <n v="436718.62"/>
    <n v="0"/>
    <m/>
    <n v="54136.65"/>
    <n v="26.8293900712364"/>
    <s v="ні"/>
    <s v="ні"/>
    <m/>
    <m/>
    <m/>
    <m/>
    <m/>
    <m/>
    <m/>
    <m/>
    <m/>
    <m/>
    <m/>
    <n v="0"/>
    <n v="0"/>
    <n v="0"/>
    <n v="9.2636300251443537E-3"/>
    <n v="9.2636300251443537E-3"/>
    <m/>
    <m/>
    <n v="1345"/>
    <s v="0673756521"/>
    <m/>
    <n v="3"/>
    <m/>
    <x v="0"/>
    <s v="так"/>
    <s v="так"/>
    <n v="13454.99"/>
    <d v="2016-11-01T00:00:00"/>
    <s v="ТОВ «Верітас Проперті Менеджмент»"/>
    <n v="1381320.33"/>
    <n v="13454.99"/>
    <d v="2017-11-01T00:00:00"/>
    <s v="так"/>
    <m/>
    <s v="авто"/>
    <s v="Легкові автомобілі"/>
    <m/>
    <m/>
    <m/>
    <m/>
    <m/>
    <m/>
    <m/>
    <s v="ні"/>
    <s v="Дніпропетровська обл., М. ДНІПРОПЕТРОВСЬК, вул. Ген. Захарченко, буд. 6, кв. 153"/>
    <s v="Дніпропетровська обл., М. ДНІПРОПЕТРОВСЬК, вул. Ген. Захарченко, буд. 6, кв. 153"/>
    <d v="1959-07-17T00:00:00"/>
    <m/>
    <s v="АН358691АМУР-НИЖНЬОДНІПРОВСЬКИМ РВ ДМУ УМВС УКРАЇНИ В ДНІП"/>
    <m/>
    <m/>
    <m/>
    <s v="0673756521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48704896"/>
    <s v="014/1969/73/02789"/>
    <d v="2007-06-13T00:00:00"/>
    <m/>
    <n v="840"/>
    <n v="15813.54"/>
    <n v="0"/>
    <m/>
    <s v="Автокредит"/>
    <s v="Купівля транспортного засобу"/>
    <x v="4"/>
    <s v="Інше"/>
    <s v="ні"/>
    <n v="458580.28"/>
    <n v="318197.09999999998"/>
    <n v="0.69387436372100419"/>
    <n v="140383.18"/>
    <n v="0"/>
    <m/>
    <n v="17092.46"/>
    <n v="26.829390269159621"/>
    <s v="так"/>
    <s v="ні"/>
    <m/>
    <m/>
    <m/>
    <m/>
    <m/>
    <m/>
    <m/>
    <m/>
    <m/>
    <m/>
    <m/>
    <n v="0"/>
    <n v="0"/>
    <n v="0"/>
    <n v="9.2636342757695545E-3"/>
    <n v="9.2636342757695545E-3"/>
    <m/>
    <m/>
    <n v="1345"/>
    <s v="0976873000"/>
    <m/>
    <n v="3"/>
    <m/>
    <x v="0"/>
    <s v="так"/>
    <s v="так"/>
    <n v="4248.12"/>
    <d v="2016-11-01T00:00:00"/>
    <s v="ТОВ «Верітас Проперті Менеджмент»"/>
    <n v="436121.59999999998"/>
    <n v="4248.12"/>
    <d v="2017-11-01T00:00:00"/>
    <s v="так"/>
    <m/>
    <s v="авто"/>
    <s v="Легкові автомобілі"/>
    <s v="Mitsubishi; Lancer 9; Comfort MT (CS0); 1,6; 2007 р.в."/>
    <m/>
    <m/>
    <m/>
    <m/>
    <m/>
    <m/>
    <s v="ні"/>
    <s v="Дніпропетровська обл., Дніпродзержинський р-н, м. ДНІПРОДЗЕРЖИНСЬК, пр.Карла Маркса, буд. 26, кв. 216"/>
    <s v="Дніпропетровська обл., Дніпродзержинський р-н, м. ДНІПРОДЗЕРЖИНСЬК, пр.Карла Маркса, буд. 26, кв. 216"/>
    <d v="1980-09-24T00:00:00"/>
    <m/>
    <s v="АЕ678766Міс. в/м Дніпровського РВ Дніпродз.МУ УМВС Укр."/>
    <m/>
    <m/>
    <m/>
    <s v="0976873000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58212476"/>
    <s v="014/2404/5/12658"/>
    <d v="2008-04-02T00:00:00"/>
    <d v="2015-04-01T00:00:00"/>
    <n v="840"/>
    <n v="22178"/>
    <n v="10.8"/>
    <m/>
    <s v="Автокредит"/>
    <s v="Купівля транспортного засобу"/>
    <x v="3"/>
    <s v="Зона АТО"/>
    <s v="ні"/>
    <n v="96698.76"/>
    <n v="70841.929999999993"/>
    <n v="0.73260432708754486"/>
    <n v="25856.83"/>
    <n v="0"/>
    <n v="16.77"/>
    <n v="3604.21"/>
    <n v="26.829391184198478"/>
    <s v="так"/>
    <s v="так"/>
    <m/>
    <m/>
    <m/>
    <m/>
    <m/>
    <m/>
    <m/>
    <m/>
    <m/>
    <m/>
    <m/>
    <n v="0"/>
    <n v="1.06209304028304"/>
    <n v="1.06209304028304"/>
    <n v="1.3939372128453356E-2"/>
    <n v="1.3939372128453356E-2"/>
    <d v="2014-07-21T00:00:00"/>
    <n v="41841"/>
    <n v="1204"/>
    <s v="0501334754"/>
    <m/>
    <n v="1"/>
    <d v="2018-03-31T00:00:00"/>
    <x v="1"/>
    <s v="так"/>
    <s v="так"/>
    <n v="1347.92"/>
    <d v="2016-11-01T00:00:00"/>
    <s v="ТОВ «Верітас Проперті Менеджмент»"/>
    <n v="84686.76"/>
    <n v="1347.92"/>
    <d v="2017-11-01T00:00:00"/>
    <s v="так"/>
    <m/>
    <s v="авто"/>
    <s v="Легкові автомобілі"/>
    <s v="Ford; C-Max;  Trend Plus 5 MT (DM2); 1,8; 2008 р.в."/>
    <m/>
    <n v="102703.08"/>
    <d v="2011-11-29T00:00:00"/>
    <d v="2011-11-29T00:00:00"/>
    <m/>
    <m/>
    <s v="ні"/>
    <s v="Луганська обл., М. ЛУГАНСЬК, кв. Жукова, 10, кв.28"/>
    <s v="Луганська обл., М. ЛУГАНСЬК, кв. Жукова, 10, кв.28"/>
    <d v="1978-04-03T00:00:00"/>
    <m/>
    <s v="ЕМ622241ЛЕНІНСЬКИМ РВ УМВС УКРАЇНИ В ЛУГАНСЬКІЙ ОБЛАСТІ"/>
    <m/>
    <m/>
    <m/>
    <s v="0501334754"/>
    <m/>
    <m/>
    <m/>
    <m/>
    <s v="2909900042265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28516576"/>
    <s v="014/2404/5/14557"/>
    <d v="2008-04-25T00:00:00"/>
    <d v="2015-04-24T00:00:00"/>
    <n v="980"/>
    <n v="175500"/>
    <n v="14.5"/>
    <m/>
    <s v="Автокредит"/>
    <s v="Купівля транспортного засобу"/>
    <x v="3"/>
    <s v="Зона АТО"/>
    <s v="ні"/>
    <n v="34726.86"/>
    <n v="23297.52"/>
    <n v="0.67087896803799707"/>
    <n v="11429.34"/>
    <n v="0"/>
    <n v="5.67"/>
    <n v="34726.86"/>
    <n v="1"/>
    <s v="так"/>
    <s v="так"/>
    <m/>
    <m/>
    <m/>
    <m/>
    <m/>
    <m/>
    <m/>
    <m/>
    <m/>
    <m/>
    <m/>
    <n v="0"/>
    <n v="4.3175979630752677"/>
    <n v="1.5"/>
    <n v="1.4681431030620102E-2"/>
    <n v="1.4681431030620102E-2"/>
    <d v="2014-07-04T00:00:00"/>
    <n v="41824"/>
    <n v="1265"/>
    <s v="0506997625"/>
    <m/>
    <n v="1"/>
    <d v="2018-04-23T00:00:00"/>
    <x v="1"/>
    <s v="так"/>
    <s v="так"/>
    <n v="509.84"/>
    <d v="2016-11-01T00:00:00"/>
    <s v="ТОВ «Верітас Проперті Менеджмент»"/>
    <n v="31348.69"/>
    <n v="509.84"/>
    <d v="2017-11-01T00:00:00"/>
    <s v="так"/>
    <m/>
    <s v="авто"/>
    <s v="Легкові автомобілі"/>
    <s v="Subaru; Forester; X VQ AT (SG); 2; 2008 р.в."/>
    <m/>
    <n v="149936.62"/>
    <d v="2013-04-17T00:00:00"/>
    <d v="2013-04-17T00:00:00"/>
    <m/>
    <m/>
    <s v="ні"/>
    <s v="Луганська обл., ЛИСИЧАНСЬК, Р.Люксембург, 21"/>
    <s v="Луганська обл., ЛИСИЧАНСЬК, Р.Люксембург, 21"/>
    <d v="1963-10-02T00:00:00"/>
    <m/>
    <s v="ЕН144059ЛИСИЧНКЬКИМ РВ УМВС УКРАЇНИ В ЛУГАНСЬКІЙ ОБЛАСТІ"/>
    <m/>
    <m/>
    <m/>
    <s v="0506997625"/>
    <m/>
    <m/>
    <m/>
    <m/>
    <s v="2909800042309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98917490"/>
    <s v="014/2636/5/14008"/>
    <d v="2008-04-21T00:00:00"/>
    <d v="2015-04-20T00:00:00"/>
    <n v="840"/>
    <n v="16140"/>
    <n v="13"/>
    <m/>
    <s v="Автокредит"/>
    <s v="Купівля транспортного засобу"/>
    <x v="4"/>
    <s v="Інше"/>
    <s v="ні"/>
    <n v="417315.87"/>
    <n v="366011.37"/>
    <n v="0.87706075016988927"/>
    <n v="51304.5"/>
    <n v="0"/>
    <m/>
    <n v="15554.43"/>
    <n v="26.829390083725343"/>
    <s v="так"/>
    <s v="ні"/>
    <m/>
    <m/>
    <m/>
    <m/>
    <m/>
    <m/>
    <m/>
    <m/>
    <m/>
    <m/>
    <m/>
    <n v="0"/>
    <n v="0.17168740790998435"/>
    <n v="0.17168740790998435"/>
    <n v="0.26795170765971588"/>
    <n v="0.26795170765971588"/>
    <d v="2008-05-21T00:00:00"/>
    <n v="39589"/>
    <n v="3060"/>
    <s v="0976957269"/>
    <m/>
    <n v="3"/>
    <d v="2018-04-19T00:00:00"/>
    <x v="1"/>
    <s v="так"/>
    <s v="так"/>
    <n v="111820.5"/>
    <d v="2016-11-01T00:00:00"/>
    <s v="ТОВ «Верітас Проперті Менеджмент»"/>
    <n v="396878.1"/>
    <n v="111820.5"/>
    <d v="2017-11-01T00:00:00"/>
    <s v="так"/>
    <m/>
    <s v="авто"/>
    <s v="Легкові автомобілі"/>
    <s v="Dacia; Logan; Ambiance 5 MT; 1,4; 2008 р.в."/>
    <m/>
    <n v="71647.88"/>
    <d v="2014-05-12T00:00:00"/>
    <d v="2013-10-28T00:00:00"/>
    <m/>
    <m/>
    <s v="ні"/>
    <s v="Дніпропетровська обл., ДНІПРОПЕТРОВСЬК, Д.Нечая, 19, кв.74"/>
    <s v="Дніпропетровська обл., ДНІПРОПЕТРОВСЬК, Д.Нечая, 19, кв.74"/>
    <d v="1982-02-08T00:00:00"/>
    <m/>
    <s v="АК106523БАБУШКІНСЬКИМ РВ ДМУ УМВС УКРАЇНИ В ДНІПРОПЕТРОВСЬ"/>
    <m/>
    <m/>
    <m/>
    <s v="0976957269"/>
    <m/>
    <m/>
    <m/>
    <m/>
    <s v="2909100042284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71512854"/>
    <s v="014/5810/5/14610"/>
    <d v="2008-04-29T00:00:00"/>
    <d v="2015-04-28T00:00:00"/>
    <n v="840"/>
    <n v="25000"/>
    <n v="13"/>
    <m/>
    <s v="Автокредит"/>
    <s v="Купівля транспортного засобу"/>
    <x v="8"/>
    <s v="Інше"/>
    <s v="ні"/>
    <n v="10694.72"/>
    <n v="8612.23"/>
    <n v="0.8052786795727237"/>
    <n v="2082.4899999999998"/>
    <n v="0"/>
    <n v="19855.16"/>
    <n v="398.62"/>
    <n v="26.829361296472829"/>
    <s v="так"/>
    <s v="так"/>
    <m/>
    <m/>
    <m/>
    <m/>
    <m/>
    <m/>
    <m/>
    <m/>
    <m/>
    <m/>
    <m/>
    <n v="0"/>
    <n v="14.719291388647859"/>
    <n v="1.5"/>
    <n v="0.46158571706412138"/>
    <n v="0.46158571706412138"/>
    <d v="2015-12-23T00:00:00"/>
    <n v="42361"/>
    <n v="960"/>
    <s v="0505128687"/>
    <m/>
    <n v="3"/>
    <d v="2018-04-27T00:00:00"/>
    <x v="1"/>
    <s v="так"/>
    <s v="так"/>
    <n v="4936.53"/>
    <d v="2016-11-01T00:00:00"/>
    <s v="ТОВ «Верітас Проперті Менеджмент»"/>
    <n v="9105.9599999999991"/>
    <n v="4936.53"/>
    <d v="2017-11-01T00:00:00"/>
    <s v="так"/>
    <m/>
    <s v="авто"/>
    <s v="Легкові автомобілі"/>
    <s v="Nissan; Qashqai; XE ----D 5 MT; 1,6; 2008 р.в."/>
    <m/>
    <n v="157418.70000000001"/>
    <d v="2014-05-13T00:00:00"/>
    <d v="2013-10-28T00:00:00"/>
    <m/>
    <m/>
    <s v="ні"/>
    <s v="Чернівецька обл., М. ЧЕРНІВЦІ, вул. Миколайчука, буд. 3, кв. 31"/>
    <s v="Чернівецька обл., М. ЧЕРНІВЦІ, вул. Миколайчука, буд. 3, кв. 31"/>
    <d v="1970-05-28T00:00:00"/>
    <m/>
    <s v="КР632454ЛЕНІНСЬКИМ РВ УМВС УКРАЇНИ В ЧЕРНІВЕЦЬКІЙ ОБЛАСТІ"/>
    <m/>
    <m/>
    <m/>
    <s v="0505128687"/>
    <m/>
    <m/>
    <m/>
    <m/>
    <s v="2909200042309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149712370"/>
    <s v="014/9353/5/13985"/>
    <d v="2008-04-21T00:00:00"/>
    <d v="2015-04-20T00:00:00"/>
    <n v="840"/>
    <n v="21174"/>
    <n v="12"/>
    <m/>
    <s v="Автокредит"/>
    <s v="Купівля транспортного засобу"/>
    <x v="1"/>
    <s v="Зона АТО"/>
    <s v="ні"/>
    <n v="86886.18"/>
    <n v="61812.23"/>
    <n v="0.71141613085072919"/>
    <n v="25073.95"/>
    <n v="0"/>
    <m/>
    <n v="3238.47"/>
    <n v="26.829391657171442"/>
    <s v="так"/>
    <s v="так"/>
    <m/>
    <m/>
    <m/>
    <m/>
    <m/>
    <m/>
    <m/>
    <m/>
    <m/>
    <m/>
    <m/>
    <n v="0"/>
    <n v="1.1898784133449072"/>
    <n v="1.1898784133449072"/>
    <n v="1.4011549362625912E-2"/>
    <n v="1.4011549362625912E-2"/>
    <d v="2014-07-15T00:00:00"/>
    <n v="41835"/>
    <n v="1204"/>
    <s v="0952145540"/>
    <m/>
    <m/>
    <d v="2018-04-19T00:00:00"/>
    <x v="1"/>
    <s v="так"/>
    <s v="так"/>
    <n v="1217.4100000000001"/>
    <d v="2016-11-01T00:00:00"/>
    <s v="ТОВ «Верітас Проперті Менеджмент»"/>
    <n v="75576.73"/>
    <n v="1217.4100000000001"/>
    <d v="2017-11-01T00:00:00"/>
    <s v="так"/>
    <m/>
    <s v="авто"/>
    <s v="Легкові автомобілі"/>
    <s v="Skoda; Octavia A5; Combi Ambiente 5 MT (1z); 1,6; 2008 р.в."/>
    <m/>
    <n v="103383.99"/>
    <d v="2013-04-19T00:00:00"/>
    <d v="2013-04-19T00:00:00"/>
    <m/>
    <m/>
    <s v="ні"/>
    <s v="Донецька обл., Єнакієвський р-н, М. ЄНАКІЄВЕ, пр. Металургів, б. 42, кв. 53"/>
    <s v="Донецька обл., Єнакієвський р-н, М. ЄНАКІЄВЕ, пр. Металургів, б. 42, кв. 53"/>
    <d v="1958-11-09T00:00:00"/>
    <m/>
    <s v="ВЕ272366ЄНАКІЄВСЬКИМ МВ УМВС УКРАЇНИ У ДОНЕЦЬКІЙ ОБЛАСТІ"/>
    <m/>
    <m/>
    <m/>
    <s v="0952145540"/>
    <m/>
    <m/>
    <m/>
    <m/>
    <s v="29092000423000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08616539"/>
    <s v="014/1721/5/13562"/>
    <d v="2008-04-14T00:00:00"/>
    <d v="2015-04-13T00:00:00"/>
    <n v="840"/>
    <n v="21672"/>
    <n v="12.5"/>
    <m/>
    <s v="Автокредит"/>
    <s v="Купівля транспортного засобу"/>
    <x v="6"/>
    <s v="Інше"/>
    <s v="ні"/>
    <n v="529972.47999999998"/>
    <n v="430577.64"/>
    <n v="0.81245282773928196"/>
    <n v="99394.84"/>
    <n v="0"/>
    <m/>
    <n v="19753.43"/>
    <n v="26.829390136295316"/>
    <s v="ні"/>
    <s v="ні"/>
    <m/>
    <m/>
    <m/>
    <m/>
    <m/>
    <m/>
    <m/>
    <m/>
    <m/>
    <m/>
    <m/>
    <n v="0"/>
    <n v="0.29264636533580007"/>
    <n v="0.29264636533580007"/>
    <n v="0.4298651884716731"/>
    <n v="0.4298651884716731"/>
    <d v="2008-05-14T00:00:00"/>
    <n v="39582"/>
    <n v="2815"/>
    <s v="0968720001"/>
    <m/>
    <n v="1"/>
    <d v="2018-04-12T00:00:00"/>
    <x v="1"/>
    <s v="так"/>
    <s v="так"/>
    <n v="227816.72"/>
    <d v="2016-11-01T00:00:00"/>
    <s v="ТОВ «Верітас Проперті Менеджмент»"/>
    <n v="504017.42"/>
    <n v="227816.72"/>
    <d v="2017-11-01T00:00:00"/>
    <s v="так"/>
    <m/>
    <s v="авто"/>
    <s v="Легкові автомобілі"/>
    <s v="Nissan; Qashqai; SV HA-- 5 MT; 1,6; 2008 р.в."/>
    <m/>
    <n v="155094.51999999999"/>
    <d v="2014-05-13T00:00:00"/>
    <d v="2013-10-28T00:00:00"/>
    <m/>
    <m/>
    <s v="ні"/>
    <s v="Хмельницька обл., СМТ. ЛЕТИЧІВ, вул. Червоноармійська, 18"/>
    <s v="Хмельницька обл., СМТ. ЛЕТИЧІВ, вул. Червоноармійська, 18"/>
    <d v="1979-08-20T00:00:00"/>
    <m/>
    <s v="НА243552ЛЕТИЧІВСЬКИМ РВ УМВС УКРАЇНИ В ХМЕЛЬНИЦЬКІЙ ОБЛАСТ"/>
    <m/>
    <m/>
    <m/>
    <s v="0968720001"/>
    <m/>
    <m/>
    <m/>
    <m/>
    <s v="2909300042289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67302597"/>
    <s v="014/1228/5/08211"/>
    <d v="2007-12-20T00:00:00"/>
    <d v="2014-12-19T00:00:00"/>
    <n v="840"/>
    <n v="15130"/>
    <n v="10.99"/>
    <m/>
    <s v="Автокредит"/>
    <s v="Купівля транспортного засобу"/>
    <x v="9"/>
    <s v="Інше"/>
    <s v="ні"/>
    <n v="34733.06"/>
    <n v="26431.51"/>
    <n v="0.76098996172522659"/>
    <n v="8301.5499999999993"/>
    <n v="0"/>
    <n v="30252.9"/>
    <n v="1294.5899999999999"/>
    <n v="26.829389999922757"/>
    <s v="так"/>
    <s v="так"/>
    <m/>
    <m/>
    <m/>
    <m/>
    <m/>
    <m/>
    <m/>
    <m/>
    <m/>
    <m/>
    <m/>
    <n v="0"/>
    <n v="2.0671276875691347"/>
    <n v="1.5"/>
    <n v="0.62070488462577156"/>
    <n v="0.62070488462577156"/>
    <d v="2014-12-24T00:00:00"/>
    <n v="41997"/>
    <n v="1142"/>
    <s v="0660165859"/>
    <m/>
    <n v="3"/>
    <d v="2017-12-18T00:00:00"/>
    <x v="0"/>
    <s v="так"/>
    <s v="так"/>
    <n v="21558.98"/>
    <d v="2016-11-01T00:00:00"/>
    <s v="ТОВ «Верітас Проперті Менеджмент»"/>
    <n v="30269.22"/>
    <n v="21558.98"/>
    <d v="2017-11-01T00:00:00"/>
    <s v="так"/>
    <m/>
    <s v="авто"/>
    <s v="Легкові автомобілі"/>
    <s v="Opel; Astra G;  16V (T98); 1,4; 2012 р.в."/>
    <m/>
    <n v="71797.67"/>
    <d v="2013-02-28T00:00:00"/>
    <d v="2013-02-28T00:00:00"/>
    <m/>
    <m/>
    <s v="ні"/>
    <s v="Закарпатська обл., УЖГОРОД, Минайська, 9, кв.15"/>
    <s v="Закарпатська обл., УЖГОРОД, Минайська, 9, кв.15"/>
    <d v="1964-10-24T00:00:00"/>
    <m/>
    <s v="ВО323656УЖГОРОЛДСЬКИМ МВ  УМВС УКРАЇНИ В ЗАКАРПАТСЬКІЙ ОБЛ"/>
    <m/>
    <m/>
    <m/>
    <s v="0660165859"/>
    <m/>
    <m/>
    <m/>
    <m/>
    <s v="2909700042165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81100127"/>
    <s v="014/1721/5/13925"/>
    <d v="2008-04-21T00:00:00"/>
    <d v="2015-04-20T00:00:00"/>
    <n v="840"/>
    <n v="37425"/>
    <n v="13"/>
    <m/>
    <s v="Автокредит"/>
    <s v="Купівля транспортного засобу"/>
    <x v="6"/>
    <s v="Інше"/>
    <s v="ні"/>
    <n v="10002.27"/>
    <n v="8976.31"/>
    <n v="0.89742728400653038"/>
    <n v="1025.96"/>
    <n v="0"/>
    <n v="74196.63"/>
    <n v="372.81"/>
    <n v="26.829403717711436"/>
    <s v="так"/>
    <s v="так"/>
    <m/>
    <m/>
    <m/>
    <m/>
    <m/>
    <m/>
    <n v="100641.65"/>
    <m/>
    <m/>
    <m/>
    <m/>
    <n v="100641.65"/>
    <n v="31.172923746309586"/>
    <n v="1.5"/>
    <n v="5.0856105664014271"/>
    <n v="1"/>
    <d v="2016-12-15T00:00:00"/>
    <n v="42719"/>
    <n v="925"/>
    <s v="0673800145"/>
    <m/>
    <n v="4"/>
    <d v="2018-04-19T00:00:00"/>
    <x v="1"/>
    <s v="так"/>
    <s v="так"/>
    <n v="50867.65"/>
    <d v="2016-11-01T00:00:00"/>
    <s v="ТОВ «Верітас Проперті Менеджмент»"/>
    <n v="104781.7"/>
    <n v="50867.65"/>
    <d v="2017-11-01T00:00:00"/>
    <s v="так"/>
    <m/>
    <s v="авто"/>
    <s v="Легкові автомобілі"/>
    <s v="Toyota; Rav 4; 5dr Cross Sport CVT (XA3); 2; 2012 р.в."/>
    <m/>
    <n v="311800"/>
    <d v="2015-11-23T00:00:00"/>
    <d v="2015-11-11T00:00:00"/>
    <m/>
    <m/>
    <s v="ні"/>
    <s v="Хмельницька обл., Хмельницький р-н, М.ХМЕЛЬНИЦЬКИЙ, вул.М.Залізняка, буд.16, кв.12"/>
    <s v="Хмельницька обл., Хмельницький р-н, М.ХМЕЛЬНИЦЬКИЙ, вул.М.Залізняка, буд.16, кв.12"/>
    <d v="1967-12-06T00:00:00"/>
    <m/>
    <s v="НВ658611Хмельницьким МВ УДМС України в Хмельницькій обл."/>
    <m/>
    <m/>
    <m/>
    <s v="0673800145"/>
    <m/>
    <m/>
    <m/>
    <m/>
    <s v="2909400042293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89310357"/>
    <s v="014/2181/5/08726"/>
    <d v="2008-01-25T00:00:00"/>
    <d v="2015-01-23T00:00:00"/>
    <n v="840"/>
    <n v="15320"/>
    <n v="10.99"/>
    <m/>
    <s v="Автокредит"/>
    <s v="Купівля транспортного засобу"/>
    <x v="4"/>
    <s v="Інше"/>
    <s v="ні"/>
    <n v="96383.24"/>
    <n v="86390.37"/>
    <n v="0.89632149738896505"/>
    <n v="9992.8700000000008"/>
    <n v="0"/>
    <n v="6209.73"/>
    <n v="3592.45"/>
    <n v="26.82938941390973"/>
    <s v="так"/>
    <s v="так"/>
    <m/>
    <m/>
    <m/>
    <m/>
    <m/>
    <m/>
    <m/>
    <m/>
    <m/>
    <m/>
    <m/>
    <n v="0"/>
    <n v="0.82873931193846562"/>
    <n v="0.82873931193846562"/>
    <n v="0.67320407572934871"/>
    <n v="0.67320407572934871"/>
    <d v="2008-02-25T00:00:00"/>
    <n v="39503"/>
    <n v="1385"/>
    <s v="0505614330"/>
    <m/>
    <n v="3"/>
    <d v="2018-01-22T00:00:00"/>
    <x v="0"/>
    <s v="так"/>
    <s v="так"/>
    <n v="64885.59"/>
    <d v="2016-11-01T00:00:00"/>
    <s v="ТОВ «Верітас Проперті Менеджмент»"/>
    <n v="91662.94"/>
    <n v="64885.59"/>
    <d v="2017-11-01T00:00:00"/>
    <s v="так"/>
    <m/>
    <s v="авто"/>
    <s v="Легкові автомобілі"/>
    <s v="Nissan; Almera Classic; PE ----- 5 MT (B10); 1,6; 2007 р.в."/>
    <m/>
    <n v="79876.58"/>
    <d v="2013-05-15T00:00:00"/>
    <d v="2013-05-15T00:00:00"/>
    <m/>
    <m/>
    <s v="ні"/>
    <s v="Херсонська обл., ХЕРСОН, Белінського, 20, кв.49"/>
    <s v="Херсонська обл., ХЕРСОН, Белінського, 20, кв.49"/>
    <d v="1976-05-14T00:00:00"/>
    <m/>
    <s v="МО170796СУВОРОВСЬКИМ РВ УМВС УКРАЇНИ В ХЕРСОНСЬКІЙ ОБЛ."/>
    <m/>
    <m/>
    <m/>
    <s v="0505614330"/>
    <m/>
    <m/>
    <m/>
    <m/>
    <s v="2909500042174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04611580"/>
    <s v="014/9136/5/14921"/>
    <d v="2008-05-07T00:00:00"/>
    <d v="2015-05-06T00:00:00"/>
    <n v="980"/>
    <n v="142000"/>
    <n v="14.5"/>
    <m/>
    <s v="Автокредит"/>
    <s v="Купівля транспортного засобу"/>
    <x v="1"/>
    <s v="Зона АТО"/>
    <s v="ні"/>
    <n v="30214.73"/>
    <n v="20577.82"/>
    <n v="0.68105258594069851"/>
    <n v="9636.91"/>
    <n v="0"/>
    <m/>
    <n v="30214.73"/>
    <n v="1"/>
    <s v="так"/>
    <s v="так"/>
    <m/>
    <m/>
    <m/>
    <m/>
    <m/>
    <m/>
    <m/>
    <m/>
    <m/>
    <m/>
    <m/>
    <n v="0"/>
    <n v="4.9835861515227835"/>
    <n v="1.5"/>
    <n v="1.4497564598459097E-2"/>
    <n v="1.4497564598459097E-2"/>
    <d v="2014-08-15T00:00:00"/>
    <n v="41866"/>
    <n v="1173"/>
    <s v="0662340453"/>
    <m/>
    <m/>
    <d v="2018-05-05T00:00:00"/>
    <x v="1"/>
    <s v="так"/>
    <s v="так"/>
    <n v="438.04"/>
    <d v="2016-11-01T00:00:00"/>
    <s v="ТОВ «Верітас Проперті Менеджмент»"/>
    <n v="27230.95"/>
    <n v="438.04"/>
    <d v="2017-11-01T00:00:00"/>
    <s v="так"/>
    <m/>
    <s v="авто"/>
    <s v="Легкові автомобілі"/>
    <s v="MITSUBISHI; OUTLANDER; ; 2.4; 2008 р.в"/>
    <m/>
    <n v="150577.71"/>
    <d v="2013-07-10T00:00:00"/>
    <d v="2013-07-10T00:00:00"/>
    <m/>
    <m/>
    <s v="ні"/>
    <s v="Донецька обл., М.ДОНЕЦЬК, вул. Університетська, буд. 134, кв. 16"/>
    <s v="Донецька обл., М.ДОНЕЦЬК, вул. Університетська, буд. 134, кв. 16"/>
    <d v="1965-11-01T00:00:00"/>
    <m/>
    <s v="ВС947259КИЇВСЬКИМ РВ ДМУ УМВС УКРАЇНИ В ДОНЕЦЬКІЙ ОБЛАСТІ"/>
    <m/>
    <m/>
    <m/>
    <s v="0662340453"/>
    <m/>
    <m/>
    <m/>
    <m/>
    <s v="2909900042325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94111418"/>
    <s v="014/1676/73/04636"/>
    <d v="2007-09-17T00:00:00"/>
    <d v="2013-09-16T00:00:00"/>
    <n v="840"/>
    <n v="7980"/>
    <n v="9.99"/>
    <m/>
    <s v="Автокредит"/>
    <s v="Купівля транспортного засобу"/>
    <x v="6"/>
    <s v="Інше"/>
    <s v="ні"/>
    <n v="93.36"/>
    <n v="69.760000000000005"/>
    <n v="0.74721508140531279"/>
    <n v="23.6"/>
    <n v="0"/>
    <n v="140.94999999999999"/>
    <n v="3.48"/>
    <n v="26.827586206896552"/>
    <s v="так"/>
    <s v="так"/>
    <m/>
    <m/>
    <m/>
    <m/>
    <m/>
    <m/>
    <m/>
    <m/>
    <m/>
    <m/>
    <m/>
    <n v="0"/>
    <n v="411.96047557840615"/>
    <n v="1.5"/>
    <n v="0.42609254498714655"/>
    <n v="0.42609254498714655"/>
    <d v="2014-02-26T00:00:00"/>
    <n v="41696"/>
    <n v="1538"/>
    <s v="0673543597"/>
    <m/>
    <n v="1"/>
    <d v="2016-09-15T00:00:00"/>
    <x v="0"/>
    <s v="так"/>
    <s v="так"/>
    <n v="39.78"/>
    <d v="2016-11-01T00:00:00"/>
    <s v="ТОВ «Верітас Проперті Менеджмент»"/>
    <n v="82.67"/>
    <n v="39.78"/>
    <d v="2017-11-01T00:00:00"/>
    <s v="так"/>
    <m/>
    <s v="авто"/>
    <s v="Легкові автомобілі"/>
    <s v="Daewoo; Sens; Sens; 1300; 2007 р.в."/>
    <m/>
    <n v="38460.629999999997"/>
    <d v="2013-02-28T00:00:00"/>
    <d v="2013-02-28T00:00:00"/>
    <m/>
    <m/>
    <s v="ні"/>
    <s v="Тернопільська обл., ТЕРНОПІЛЬ, Підгородня, 4"/>
    <s v="Тернопільська обл., ТЕРНОПІЛЬ, Підгородня, 4"/>
    <d v="1979-03-28T00:00:00"/>
    <m/>
    <s v="МС014148ТЕРНОПІЛЬСЬКИМ МУ УМВС УКРАЇНИ В ТЕРНОПІЛЬСЬКІЙ ОБ"/>
    <m/>
    <m/>
    <m/>
    <s v="0673543597"/>
    <m/>
    <m/>
    <m/>
    <m/>
    <s v="2909400042086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262701826"/>
    <s v="014/5653/5/08859"/>
    <d v="2008-01-08T00:00:00"/>
    <d v="2015-01-06T00:00:00"/>
    <n v="840"/>
    <n v="20792"/>
    <n v="10.99"/>
    <m/>
    <s v="Автокредит"/>
    <s v="Купівля транспортного засобу"/>
    <x v="3"/>
    <s v="Зона АТО"/>
    <s v="ні"/>
    <n v="83600.92"/>
    <n v="60133.52"/>
    <n v="0.71929256280911735"/>
    <n v="23467.4"/>
    <n v="0"/>
    <n v="112.98"/>
    <n v="3116.02"/>
    <n v="26.829391338951609"/>
    <s v="так"/>
    <s v="так"/>
    <s v="так"/>
    <m/>
    <m/>
    <m/>
    <m/>
    <m/>
    <m/>
    <m/>
    <m/>
    <m/>
    <m/>
    <n v="0"/>
    <n v="1.2888126111530831"/>
    <n v="1.2888126111530831"/>
    <n v="1.4043027277690245E-2"/>
    <n v="1.4043027277690245E-2"/>
    <d v="2014-04-15T00:00:00"/>
    <n v="41744"/>
    <n v="1295"/>
    <s v="0501826456"/>
    <m/>
    <n v="1"/>
    <d v="2018-01-05T00:00:00"/>
    <x v="0"/>
    <s v="так"/>
    <s v="так"/>
    <n v="1174.01"/>
    <d v="2016-11-01T00:00:00"/>
    <s v="ТОВ «Верітас Проперті Менеджмент»"/>
    <n v="73220.89"/>
    <n v="1174.01"/>
    <d v="2017-11-01T00:00:00"/>
    <s v="так"/>
    <m/>
    <s v="авто"/>
    <s v="Легкові автомобілі"/>
    <s v="Toyota; Corolla; Liftback 5 dr Sol 5 MT (E12); 1,6; 2007 р.в."/>
    <m/>
    <n v="107745.92"/>
    <d v="2012-09-15T00:00:00"/>
    <d v="2012-09-15T00:00:00"/>
    <m/>
    <m/>
    <s v="ні"/>
    <s v="Луганська обл., Свердловський р-н, м. ЧЕРВОНОПАРТИЗАНСЬК, вул. Енгельса, буд. 11, кв. 3"/>
    <s v="Луганська обл., Свердловський р-н, м. ЧЕРВОНОПАРТИЗАНСЬК, вул. Енгельса, буд. 11, кв. 3"/>
    <d v="1961-12-13T00:00:00"/>
    <m/>
    <s v="ЕМ891181ЧЕРВОНОПАРТИЗАНСЬКИМ МВМ М.СВЕРДЛОВСЬКА ЛУГАНСЬКОЇ"/>
    <m/>
    <m/>
    <m/>
    <s v="0501826456"/>
    <m/>
    <m/>
    <m/>
    <m/>
    <s v="29090000421747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14021338"/>
    <s v="014/025280/5/1"/>
    <d v="2012-05-08T00:00:00"/>
    <d v="2019-05-07T00:00:00"/>
    <n v="980"/>
    <n v="489636"/>
    <n v="19.989999999999998"/>
    <m/>
    <s v="Автокредит"/>
    <s v="Купівля транспортного засобу"/>
    <x v="10"/>
    <s v="Інше"/>
    <s v="ні"/>
    <n v="348278.83"/>
    <n v="283385.32"/>
    <n v="0.81367368783224636"/>
    <n v="64893.51"/>
    <n v="0"/>
    <n v="60685.62"/>
    <n v="348278.83"/>
    <n v="1"/>
    <s v="так"/>
    <s v="так"/>
    <s v="так"/>
    <m/>
    <m/>
    <n v="42000"/>
    <n v="48000"/>
    <n v="64832.53"/>
    <m/>
    <m/>
    <m/>
    <m/>
    <m/>
    <n v="154832.53"/>
    <n v="4.0117913569423669"/>
    <n v="1.5"/>
    <n v="0.10989915752272396"/>
    <n v="0.10989915752272396"/>
    <d v="2016-09-22T00:00:00"/>
    <n v="42635"/>
    <n v="473"/>
    <s v="0674828151"/>
    <m/>
    <n v="1"/>
    <d v="2022-05-06T00:00:00"/>
    <x v="1"/>
    <s v="так"/>
    <s v="так"/>
    <n v="38275.550000000003"/>
    <d v="2016-11-01T00:00:00"/>
    <s v="ТОВ «Верітас Проперті Менеджмент»"/>
    <n v="290935.36"/>
    <n v="38275.550000000003"/>
    <d v="2017-11-01T00:00:00"/>
    <s v="так"/>
    <m/>
    <s v="авто"/>
    <s v="Легкові автомобілі"/>
    <s v="Volkswagen; Touareg; V6 Tdi  (7L); 3; 2012 р.в."/>
    <m/>
    <n v="1397222"/>
    <d v="2016-02-16T00:00:00"/>
    <d v="2016-01-20T00:00:00"/>
    <m/>
    <m/>
    <s v="ні"/>
    <s v="Одеська обл., м. Ізмаїл, пр-кт Суворова, 13, кв.5"/>
    <s v="Одеська обл., м. Ізмаїл, пр-кт Суворова, 13, кв.5"/>
    <d v="1971-07-27T00:00:00"/>
    <m/>
    <s v="КЕ519108Ізмаїльським МВ УМВС України в Одеській області"/>
    <m/>
    <m/>
    <m/>
    <s v="0674828151"/>
    <m/>
    <m/>
    <m/>
    <m/>
    <s v="29096000423750"/>
    <s v="ІПН: 3290807709; ФІО: Дойчева Н.О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110119976"/>
    <s v="014/9352/5/20544"/>
    <d v="2008-07-24T00:00:00"/>
    <d v="2015-07-23T00:00:00"/>
    <n v="840"/>
    <n v="12000"/>
    <n v="13"/>
    <m/>
    <s v="Автокредит"/>
    <s v="Купівля транспортного засобу"/>
    <x v="1"/>
    <s v="Зона АТО"/>
    <s v="ні"/>
    <n v="92740.61"/>
    <n v="64475.05"/>
    <n v="0.69521917097590802"/>
    <n v="28265.56"/>
    <n v="0"/>
    <m/>
    <n v="3456.68"/>
    <n v="26.829388314799171"/>
    <s v="так"/>
    <s v="так"/>
    <s v="так"/>
    <m/>
    <m/>
    <m/>
    <m/>
    <m/>
    <m/>
    <m/>
    <m/>
    <m/>
    <m/>
    <n v="0"/>
    <n v="0.86977592664098291"/>
    <n v="0.86977592664098291"/>
    <n v="1.3632323531190921E-2"/>
    <n v="1.3632323531190921E-2"/>
    <d v="2014-07-15T00:00:00"/>
    <n v="41835"/>
    <n v="1204"/>
    <s v="0504713083"/>
    <m/>
    <m/>
    <d v="2018-07-22T00:00:00"/>
    <x v="1"/>
    <s v="так"/>
    <s v="так"/>
    <n v="1264.27"/>
    <d v="2016-11-01T00:00:00"/>
    <s v="ТОВ «Верітас Проперті Менеджмент»"/>
    <n v="80227.679999999993"/>
    <n v="1264.27"/>
    <d v="2017-11-01T00:00:00"/>
    <s v="так"/>
    <m/>
    <s v="авто"/>
    <s v="Легкові автомобілі"/>
    <s v="Dacia; Logan; MCV Mpi Ambiance 5 MT; 1,6; 2008 р.в."/>
    <m/>
    <n v="80663.55"/>
    <d v="2014-02-25T00:00:00"/>
    <d v="2014-02-25T00:00:00"/>
    <m/>
    <m/>
    <s v="ні"/>
    <s v="Донецька обл., Макіївський р-н, м. Макіївка, м-н Сонячний, буд. 20, кв. 30"/>
    <s v="Донецька обл., Макіївський р-н, м. Макіївка, м-н Сонячний, буд. 20, кв. 30"/>
    <d v="1957-10-09T00:00:00"/>
    <m/>
    <s v="ЕН527538Гірницьким РВ Макіївського МУ УМВСУ в Донецькій об"/>
    <m/>
    <m/>
    <m/>
    <s v="0504713083"/>
    <m/>
    <m/>
    <m/>
    <m/>
    <s v="29093000424387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919403164"/>
    <s v="014/5142/5/07635"/>
    <d v="2007-12-10T00:00:00"/>
    <d v="2015-12-09T00:00:00"/>
    <n v="840"/>
    <n v="34000"/>
    <n v="10.99"/>
    <m/>
    <s v="Автокредит"/>
    <s v="Купівля транспортного засобу"/>
    <x v="10"/>
    <s v="Інше"/>
    <s v="ні"/>
    <n v="980219.28"/>
    <n v="713222.85"/>
    <n v="0.72761561066213665"/>
    <n v="266996.43"/>
    <n v="0"/>
    <n v="243061.5"/>
    <n v="36535.279999999999"/>
    <n v="26.829390112789611"/>
    <s v="так"/>
    <s v="ні"/>
    <m/>
    <m/>
    <m/>
    <m/>
    <m/>
    <m/>
    <m/>
    <m/>
    <m/>
    <m/>
    <m/>
    <n v="0"/>
    <n v="0.18162733954794277"/>
    <n v="0.18162733954794277"/>
    <n v="0.3168137133560564"/>
    <n v="0.3168137133560564"/>
    <d v="2008-01-10T00:00:00"/>
    <n v="39457"/>
    <n v="2115"/>
    <s v="0938803733"/>
    <m/>
    <n v="4"/>
    <d v="2018-12-08T00:00:00"/>
    <x v="1"/>
    <s v="так"/>
    <s v="так"/>
    <n v="310546.90999999997"/>
    <d v="2016-11-01T00:00:00"/>
    <s v="ТОВ «Верітас Проперті Менеджмент»"/>
    <n v="932213.67"/>
    <n v="310546.90999999997"/>
    <d v="2017-11-01T00:00:00"/>
    <s v="так"/>
    <m/>
    <s v="авто"/>
    <s v="Легкові автомобілі"/>
    <s v="Mitsubishi; Pajero ; V6 5 dr Instyle AT ; 3; 2007 р.в."/>
    <m/>
    <n v="178034.62"/>
    <d v="2014-05-13T00:00:00"/>
    <d v="2013-10-28T00:00:00"/>
    <m/>
    <m/>
    <s v="ні"/>
    <s v="Одеська обл., м. Одеса, вул. Польська, буд. 9/13, кв. 2-А"/>
    <s v="Одеська обл., м. Одеса, вул. Польська, буд. 9/13, кв. 2-А"/>
    <d v="1979-12-06T00:00:00"/>
    <m/>
    <s v="КЕ183862Жовтневим РВ ОМУ УМВС України в Одеській області"/>
    <m/>
    <m/>
    <m/>
    <s v="0938803733"/>
    <m/>
    <m/>
    <m/>
    <m/>
    <s v="2909400042156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33201885"/>
    <s v="212-г/41"/>
    <d v="2007-11-08T00:00:00"/>
    <d v="2012-11-07T00:00:00"/>
    <n v="980"/>
    <n v="55880"/>
    <n v="16.5"/>
    <m/>
    <s v="Автокредит"/>
    <s v="Купівля транспортного засобу"/>
    <x v="4"/>
    <s v="Інше"/>
    <s v="ні"/>
    <n v="105354.59"/>
    <n v="51165.31"/>
    <n v="0.48564860819068251"/>
    <n v="47245.63"/>
    <n v="6943.65"/>
    <m/>
    <n v="98410.94"/>
    <n v="1.0705577042552383"/>
    <s v="ні"/>
    <s v="ні"/>
    <m/>
    <m/>
    <m/>
    <m/>
    <m/>
    <m/>
    <m/>
    <m/>
    <m/>
    <m/>
    <m/>
    <n v="0"/>
    <n v="0"/>
    <n v="0"/>
    <n v="9.7481277275152413E-3"/>
    <n v="9.7481277275152413E-3"/>
    <d v="2013-11-27T00:00:00"/>
    <n v="41605"/>
    <n v="3410"/>
    <s v="0682788818"/>
    <m/>
    <n v="3"/>
    <d v="2015-11-07T00:00:00"/>
    <x v="0"/>
    <s v="так"/>
    <s v="так"/>
    <n v="1027.01"/>
    <d v="2016-11-01T00:00:00"/>
    <s v="ТОВ «Верітас Проперті Менеджмент»"/>
    <n v="105354.59"/>
    <n v="1027.01"/>
    <d v="2017-11-01T00:00:00"/>
    <s v="так"/>
    <m/>
    <s v="авто"/>
    <s v="Легкові автомобілі"/>
    <s v="ВАЗ; 21101; ; 1596; 2007"/>
    <m/>
    <n v="0"/>
    <d v="2011-05-24T00:00:00"/>
    <d v="2008-12-03T00:00:00"/>
    <m/>
    <m/>
    <s v="ні"/>
    <s v="Херсонська обл., Херсон, Ілліча, 72, кв.110"/>
    <s v="Херсонська обл., Херсон, Ілліча, 72, кв.110"/>
    <d v="1983-01-17T00:00:00"/>
    <m/>
    <s v="МО732107Комсомольським РВ ХМУ УМВС України в Херсонській обл."/>
    <m/>
    <m/>
    <m/>
    <s v="0682788818"/>
    <m/>
    <m/>
    <m/>
    <m/>
    <s v="2909901007378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78904620"/>
    <s v="014/2061/5/13453"/>
    <d v="2008-04-11T00:00:00"/>
    <d v="2015-04-10T00:00:00"/>
    <n v="840"/>
    <n v="23881"/>
    <n v="13"/>
    <m/>
    <s v="Автокредит"/>
    <s v="Купівля транспортного засобу"/>
    <x v="5"/>
    <s v="Інше"/>
    <s v="ні"/>
    <n v="63822.3"/>
    <n v="59243.32"/>
    <n v="0.92825423088794978"/>
    <n v="4578.9799999999996"/>
    <n v="0"/>
    <n v="67632.89"/>
    <n v="2378.8200000000002"/>
    <n v="26.829394405629682"/>
    <s v="так"/>
    <s v="так"/>
    <m/>
    <m/>
    <m/>
    <m/>
    <n v="2496.87"/>
    <m/>
    <n v="10400.130000000001"/>
    <n v="10399.959999999999"/>
    <m/>
    <m/>
    <m/>
    <n v="23296.959999999999"/>
    <n v="2.0289450552549813"/>
    <n v="1.5"/>
    <n v="0.62650014179996649"/>
    <n v="0.62650014179996649"/>
    <d v="2017-03-29T00:00:00"/>
    <n v="42823"/>
    <n v="1173"/>
    <s v="0974965554"/>
    <m/>
    <n v="1"/>
    <d v="2018-04-09T00:00:00"/>
    <x v="1"/>
    <s v="так"/>
    <s v="так"/>
    <n v="39984.68"/>
    <d v="2016-11-01T00:00:00"/>
    <s v="ТОВ «Верітас Проперті Менеджмент»"/>
    <n v="73167.56"/>
    <n v="39984.68"/>
    <d v="2017-11-01T00:00:00"/>
    <s v="так"/>
    <m/>
    <s v="авто"/>
    <s v="Легкові автомобілі"/>
    <s v="Hyundai; Santa Fe; CRDI (SM); 2; 2012 р.в."/>
    <m/>
    <n v="129491.94"/>
    <d v="2013-07-26T00:00:00"/>
    <d v="2013-07-26T00:00:00"/>
    <m/>
    <m/>
    <s v="ні"/>
    <s v="Черкаська обл., М. ЧЕРКАСИ, бул. Шевченка, 403, кв. 5"/>
    <s v="Черкаська обл., М. ЧЕРКАСИ, бул. Шевченка, 403, кв. 5"/>
    <d v="1976-01-31T00:00:00"/>
    <m/>
    <s v="НЕ055557СОСНІВСЬКИМ РВ УМВС УКРАЇНИ  В ЧЕРКАСЬКІЙ ОБЛ."/>
    <m/>
    <m/>
    <m/>
    <s v="0974965554"/>
    <m/>
    <m/>
    <m/>
    <m/>
    <s v="2909500042281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112800514"/>
    <s v=".014/2636/5/17433"/>
    <d v="2008-06-11T00:00:00"/>
    <d v="2016-06-10T00:00:00"/>
    <n v="980"/>
    <n v="636322.75"/>
    <n v="13"/>
    <m/>
    <s v="Автокредит"/>
    <s v="Купівля транспортного засобу"/>
    <x v="4"/>
    <s v="Інше"/>
    <s v="ні"/>
    <n v="684896.2"/>
    <n v="636321.75"/>
    <n v="0.92907764709455254"/>
    <n v="48574.45"/>
    <n v="0"/>
    <n v="253734.53"/>
    <n v="684896.2"/>
    <n v="1"/>
    <s v="так"/>
    <s v="ні"/>
    <m/>
    <m/>
    <m/>
    <n v="1"/>
    <m/>
    <m/>
    <m/>
    <m/>
    <m/>
    <m/>
    <m/>
    <n v="1"/>
    <n v="0.58241047329507745"/>
    <n v="0.58241047329507745"/>
    <n v="0.66565114538524239"/>
    <n v="0.66565114538524239"/>
    <d v="2016-03-01T00:00:00"/>
    <n v="42430"/>
    <n v="508"/>
    <s v="0675148306"/>
    <m/>
    <n v="3"/>
    <d v="2019-06-10T00:00:00"/>
    <x v="1"/>
    <s v="так"/>
    <s v="так"/>
    <n v="455901.94"/>
    <d v="2016-11-01T00:00:00"/>
    <s v="ТОВ «Верітас Проперті Менеджмент»"/>
    <n v="643554.24"/>
    <n v="455901.94"/>
    <d v="2017-11-01T00:00:00"/>
    <s v="так"/>
    <m/>
    <s v="авто"/>
    <s v="Легкові автомобілі"/>
    <s v="RENAULT ;MEGANE ; 2008 "/>
    <m/>
    <n v="398890.72"/>
    <d v="2013-10-28T00:00:00"/>
    <m/>
    <m/>
    <m/>
    <s v="ні"/>
    <s v="Дніпропетровська обл., М.ДНІПРОПЕТРОВСЬК, Пірогова, 9"/>
    <s v="Дніпропетровська обл., М.ДНІПРОПЕТРОВСЬК, Пірогова, 9"/>
    <d v="1957-11-05T00:00:00"/>
    <m/>
    <s v="АЕ843226ІНДУСТРІАЛЬНИМ РВ ДМУ УМВС УКРАЇНИ В ДНІПРОПЕТРОВС"/>
    <m/>
    <m/>
    <m/>
    <s v="0675148306"/>
    <m/>
    <m/>
    <m/>
    <m/>
    <s v="29094000423677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41416175"/>
    <s v="014/9136/5/20624"/>
    <d v="2008-07-25T00:00:00"/>
    <d v="2015-07-24T00:00:00"/>
    <n v="980"/>
    <n v="100000"/>
    <n v="21"/>
    <m/>
    <s v="Автокредит"/>
    <s v="Купівля транспортного засобу"/>
    <x v="1"/>
    <s v="Зона АТО"/>
    <s v="ні"/>
    <n v="40829.31"/>
    <n v="24126.12"/>
    <n v="0.59090197703561487"/>
    <n v="16703.189999999999"/>
    <n v="0"/>
    <n v="0.77"/>
    <n v="40829.31"/>
    <n v="1"/>
    <s v="так"/>
    <s v="так"/>
    <s v="так"/>
    <m/>
    <m/>
    <m/>
    <m/>
    <m/>
    <m/>
    <m/>
    <m/>
    <m/>
    <m/>
    <n v="0"/>
    <n v="2.8644197024147604"/>
    <n v="1.5"/>
    <n v="1.2576014632625436E-2"/>
    <n v="1.2576014632625436E-2"/>
    <d v="2014-07-15T00:00:00"/>
    <n v="41835"/>
    <n v="1173"/>
    <s v="0992353525"/>
    <m/>
    <m/>
    <d v="2018-07-23T00:00:00"/>
    <x v="1"/>
    <s v="так"/>
    <s v="так"/>
    <n v="513.47"/>
    <d v="2016-11-01T00:00:00"/>
    <s v="ТОВ «Верітас Проперті Менеджмент»"/>
    <n v="35762.870000000003"/>
    <n v="513.47"/>
    <d v="2017-11-01T00:00:00"/>
    <s v="так"/>
    <m/>
    <s v="авто"/>
    <s v="Легкові автомобілі"/>
    <s v="HONDA; CIVIC 4D; 2008 p."/>
    <m/>
    <n v="116952.28"/>
    <d v="2013-07-26T00:00:00"/>
    <d v="2013-07-26T00:00:00"/>
    <m/>
    <m/>
    <s v="ні"/>
    <s v="Донецька обл., Ясинуватський р-н, смт Очеретине, мікр. Гідробудівників, 2, кв.57"/>
    <s v="Донецька обл., Ясинуватський р-н, смт Очеретине, мікр. Гідробудівників, 2, кв.57"/>
    <d v="1983-04-09T00:00:00"/>
    <m/>
    <s v="ВС049047ЯСИНУВАТСЬКИМ РВ УМВС УКРАЇНИ В ДОНЕЦЬКІЙ ОБЛАСТІ"/>
    <m/>
    <m/>
    <m/>
    <s v="0992353525"/>
    <m/>
    <m/>
    <m/>
    <m/>
    <s v="29098000424520"/>
    <s v="ІПН: 2240413865; ФІО: Дубова В.В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10709825"/>
    <s v="014/3950/5/08297"/>
    <d v="2007-12-24T00:00:00"/>
    <d v="2014-12-23T00:00:00"/>
    <n v="840"/>
    <n v="14674.57"/>
    <n v="10.5"/>
    <m/>
    <s v="Автокредит"/>
    <s v="Купівля транспортного засобу"/>
    <x v="11"/>
    <s v="Крим"/>
    <s v="ні"/>
    <n v="40.78"/>
    <n v="39.979999999999997"/>
    <n v="0.98038254046101014"/>
    <n v="0.8"/>
    <n v="0"/>
    <m/>
    <n v="1.52"/>
    <n v="26.828947368421051"/>
    <s v="ні"/>
    <s v="ні"/>
    <s v="ні"/>
    <m/>
    <m/>
    <m/>
    <m/>
    <m/>
    <m/>
    <m/>
    <m/>
    <m/>
    <m/>
    <n v="0"/>
    <n v="2441.7474252084357"/>
    <n v="1.5"/>
    <n v="9.5635115252574784E-3"/>
    <n v="9.5635115252574784E-3"/>
    <d v="2015-03-27T00:00:00"/>
    <n v="42090"/>
    <n v="1012"/>
    <s v="0509519251"/>
    <m/>
    <n v="1"/>
    <d v="2017-12-22T00:00:00"/>
    <x v="0"/>
    <s v="так"/>
    <s v="так"/>
    <n v="0.39"/>
    <d v="2016-11-01T00:00:00"/>
    <s v="ТОВ «Верітас Проперті Менеджмент»"/>
    <n v="38.79"/>
    <n v="0.39"/>
    <d v="2017-11-01T00:00:00"/>
    <s v="так"/>
    <m/>
    <s v="авто"/>
    <s v="Легкові автомобілі"/>
    <s v="Mazda; 3; BDC3 EAT 5 MT (BK); 1,6; 2007 р.в."/>
    <m/>
    <n v="99574.46"/>
    <d v="2013-09-16T00:00:00"/>
    <d v="2013-09-16T00:00:00"/>
    <m/>
    <m/>
    <s v="ні"/>
    <s v="АРК обл., м.Севастополь, вул. Адм. Макарова, буд.13, кв.18"/>
    <s v="АРК обл., м.Севастополь, вул. Адм. Макарова, буд.13, кв.18"/>
    <d v="1963-04-07T00:00:00"/>
    <m/>
    <s v="АР304783Нахімовським РВ УМВС України в м. Севастополі"/>
    <m/>
    <m/>
    <m/>
    <s v="0509519251"/>
    <m/>
    <m/>
    <m/>
    <m/>
    <s v="29095000425748"/>
    <s v="ІПН: 3118621485; ФІО: Волкова Полина Дмитрії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3002608390"/>
    <s v="014/2292/73/03589"/>
    <d v="2007-07-26T00:00:00"/>
    <m/>
    <n v="840"/>
    <n v="25180"/>
    <n v="0"/>
    <m/>
    <s v="Автокредит"/>
    <s v="Купівля транспортного засобу"/>
    <x v="7"/>
    <s v="Інше"/>
    <s v="ні"/>
    <n v="386275.07"/>
    <n v="274636.37"/>
    <n v="0.71098652574187604"/>
    <n v="111638.7"/>
    <n v="0"/>
    <m/>
    <n v="14397.46"/>
    <n v="26.829390045188529"/>
    <s v="так"/>
    <s v="так"/>
    <m/>
    <m/>
    <m/>
    <m/>
    <m/>
    <m/>
    <m/>
    <m/>
    <m/>
    <m/>
    <m/>
    <n v="0"/>
    <n v="0"/>
    <n v="0"/>
    <n v="9.2636317430477722E-3"/>
    <n v="9.2636317430477722E-3"/>
    <m/>
    <m/>
    <n v="1345"/>
    <s v="0682694703"/>
    <m/>
    <n v="3"/>
    <m/>
    <x v="0"/>
    <s v="так"/>
    <s v="так"/>
    <n v="3578.3100000000004"/>
    <d v="2016-11-01T00:00:00"/>
    <s v="ТОВ «Верітас Проперті Менеджмент»"/>
    <n v="367357.5"/>
    <n v="3578.3100000000004"/>
    <d v="2017-11-01T00:00:00"/>
    <s v="так"/>
    <m/>
    <s v="авто"/>
    <s v="Легкові автомобілі"/>
    <s v="SKODA; OCTAVIA; TOUR; 1,6; 2007 р.в."/>
    <m/>
    <m/>
    <m/>
    <m/>
    <m/>
    <m/>
    <s v="ні"/>
    <s v="Миколаївська обл., С. БАШТАНКА, Ювілейна, 62-а"/>
    <s v="Миколаївська обл., С. БАШТАНКА, Ювілейна, 62-а"/>
    <d v="1982-03-17T00:00:00"/>
    <m/>
    <s v="ЕО525390БАШТАНСКИМ РВ УМВС УКРАЇНИ В МИКОЛАЇВСЬКІЙ ОБЛАСТІ"/>
    <m/>
    <m/>
    <m/>
    <s v="0682694703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48519040"/>
    <s v="014/1722/5/13315"/>
    <d v="2008-04-09T00:00:00"/>
    <d v="2015-04-08T00:00:00"/>
    <n v="840"/>
    <n v="50000"/>
    <n v="13"/>
    <m/>
    <s v="Автокредит"/>
    <s v="Купівля транспортного засобу"/>
    <x v="6"/>
    <s v="Інше"/>
    <s v="ні"/>
    <n v="285755.53999999998"/>
    <n v="215499.03"/>
    <n v="0.75413771505532323"/>
    <n v="70256.509999999995"/>
    <n v="0"/>
    <n v="239845.73"/>
    <n v="10650.84"/>
    <n v="26.829389982386363"/>
    <s v="так"/>
    <s v="так"/>
    <m/>
    <m/>
    <m/>
    <m/>
    <m/>
    <m/>
    <m/>
    <m/>
    <m/>
    <m/>
    <m/>
    <n v="0"/>
    <n v="2.3583094836936498"/>
    <n v="1.5"/>
    <n v="0.60432266685013347"/>
    <n v="0.60432266685013347"/>
    <d v="2015-08-28T00:00:00"/>
    <n v="42244"/>
    <n v="1321"/>
    <s v="0975842743"/>
    <m/>
    <n v="2"/>
    <d v="2018-04-07T00:00:00"/>
    <x v="1"/>
    <s v="так"/>
    <s v="так"/>
    <n v="172688.55"/>
    <d v="2016-11-01T00:00:00"/>
    <s v="ТОВ «Верітас Проперті Менеджмент»"/>
    <n v="245118.39"/>
    <n v="172688.55"/>
    <d v="2017-11-01T00:00:00"/>
    <s v="так"/>
    <m/>
    <s v="авто"/>
    <s v="Легкові автомобілі"/>
    <s v="Hyundai; Veracruz; CRDi AWD (EX); 3; 2008 р.в."/>
    <m/>
    <n v="673900"/>
    <d v="2016-02-16T00:00:00"/>
    <d v="2015-02-27T00:00:00"/>
    <m/>
    <m/>
    <s v="ні"/>
    <s v="Хмельницька обл., М. ХМЕЛЬНИЦЬКИЙ, вул. Чорновола, буд. 62, кв.гурт."/>
    <s v="Хмельницька обл., М. ХМЕЛЬНИЦЬКИЙ, вул. Чорновола, буд. 62, кв.гурт."/>
    <d v="1983-06-19T00:00:00"/>
    <m/>
    <s v="НВ189990ХМЕЛЬНИЦЬКИМ МВ УМВС УКРАЇНИ В ХМЕЛЬНИЦЬКІЙ ОБЛ."/>
    <m/>
    <m/>
    <m/>
    <s v="0975842743"/>
    <m/>
    <m/>
    <m/>
    <m/>
    <s v="29099000422800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278502425"/>
    <s v="014/1388/5/09453"/>
    <d v="2008-01-25T00:00:00"/>
    <d v="2014-01-24T00:00:00"/>
    <n v="840"/>
    <n v="32000"/>
    <n v="12.5"/>
    <m/>
    <s v="Автокредит"/>
    <s v="Купівля транспортного засобу"/>
    <x v="10"/>
    <s v="Інше"/>
    <s v="ні"/>
    <n v="953586.01"/>
    <n v="763712.54"/>
    <n v="0.80088479905446608"/>
    <n v="189873.47"/>
    <n v="0"/>
    <m/>
    <n v="35542.589999999997"/>
    <n v="26.82939003601032"/>
    <s v="так"/>
    <s v="так"/>
    <s v="так"/>
    <m/>
    <m/>
    <m/>
    <m/>
    <m/>
    <m/>
    <m/>
    <m/>
    <m/>
    <m/>
    <n v="0"/>
    <n v="0.1982597878087578"/>
    <n v="0.1982597878087578"/>
    <n v="9.2636321289990397E-3"/>
    <n v="9.2636321289990397E-3"/>
    <d v="2008-02-25T00:00:00"/>
    <n v="39503"/>
    <n v="3211"/>
    <s v="0506124519"/>
    <m/>
    <n v="3"/>
    <d v="2017-01-23T00:00:00"/>
    <x v="0"/>
    <s v="так"/>
    <s v="так"/>
    <n v="8833.67"/>
    <d v="2016-11-01T00:00:00"/>
    <s v="ТОВ «Верітас Проперті Менеджмент»"/>
    <n v="906884.75"/>
    <n v="8833.67"/>
    <d v="2017-11-01T00:00:00"/>
    <s v="так"/>
    <m/>
    <s v="авто"/>
    <s v="Легкові автомобілі"/>
    <s v="Mitsubishi; Outlander XL; V6 Ultimate; 3; 2007 р.в."/>
    <m/>
    <n v="189057.76"/>
    <d v="2014-05-13T00:00:00"/>
    <d v="2013-10-28T00:00:00"/>
    <m/>
    <m/>
    <s v="ні"/>
    <s v="Одеська обл., ОДЕСА, Марсельська, 24, кв.107"/>
    <s v="Одеська обл., ОДЕСА, Марсельська, 24, кв.107"/>
    <d v="1962-05-20T00:00:00"/>
    <m/>
    <s v="КЕ810303КИЇВСЬКИМ РВ УМВС УКРАЇНИ В ОДЕСЬКІЙ ОБЛАСТІ"/>
    <m/>
    <m/>
    <m/>
    <s v="0506124519"/>
    <m/>
    <m/>
    <m/>
    <m/>
    <s v="29090000421800"/>
    <s v="ІПН: 2171323713; ФІО: Цуркан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52710842"/>
    <s v="014/1207/73/06595"/>
    <d v="2007-11-12T00:00:00"/>
    <d v="2015-11-11T00:00:00"/>
    <n v="840"/>
    <n v="27500"/>
    <n v="12.5"/>
    <m/>
    <s v="Автокредит"/>
    <s v="Купівля транспортного засобу"/>
    <x v="1"/>
    <s v="Зона АТО"/>
    <s v="ні"/>
    <n v="710698.2"/>
    <n v="488863.14"/>
    <n v="0.68786320269278867"/>
    <n v="221835.06"/>
    <n v="0"/>
    <n v="25.53"/>
    <n v="26489.54"/>
    <n v="26.829390015832661"/>
    <s v="так"/>
    <s v="так"/>
    <s v="так"/>
    <m/>
    <m/>
    <m/>
    <m/>
    <m/>
    <m/>
    <m/>
    <m/>
    <m/>
    <m/>
    <n v="0"/>
    <n v="0.19349000743212802"/>
    <n v="0.19349000743212802"/>
    <n v="1.3760848134974874E-2"/>
    <n v="1.3760848134974874E-2"/>
    <d v="2014-04-15T00:00:00"/>
    <n v="41744"/>
    <n v="1295"/>
    <s v="0958581510"/>
    <m/>
    <m/>
    <d v="2018-11-10T00:00:00"/>
    <x v="1"/>
    <s v="так"/>
    <s v="так"/>
    <n v="9779.81"/>
    <d v="2016-11-01T00:00:00"/>
    <s v="ТОВ «Верітас Проперті Менеджмент»"/>
    <n v="617778.26"/>
    <n v="9779.81"/>
    <d v="2017-11-01T00:00:00"/>
    <s v="так"/>
    <m/>
    <s v="авто"/>
    <s v="Легкові автомобілі"/>
    <s v="Daihatsu; Terios; 16V DX 4 AT (J2); 1,5; 2007 р.в."/>
    <m/>
    <n v="137513"/>
    <d v="2014-06-20T00:00:00"/>
    <d v="2014-02-25T00:00:00"/>
    <m/>
    <m/>
    <s v="ні"/>
    <s v="Донецька обл., Макіївський р-н, с. Ясиновка, вул. Орджонікідзе, буд. 109"/>
    <s v="Донецька обл., Макіївський р-н, с. Ясиновка, вул. Орджонікідзе, буд. 109"/>
    <d v="1969-11-21T00:00:00"/>
    <m/>
    <s v="ВВ916943Кіровським РВ Макіївського МУ УМВС України в Дон."/>
    <m/>
    <m/>
    <m/>
    <s v="0958581510"/>
    <m/>
    <m/>
    <m/>
    <m/>
    <s v="29090000421275"/>
    <s v="ІПН: 2552710842; ФІО: Ексаурова Л.I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94600817"/>
    <s v="082-В/52"/>
    <d v="2008-06-13T00:00:00"/>
    <d v="2015-06-12T00:00:00"/>
    <n v="840"/>
    <n v="27600"/>
    <n v="12.5"/>
    <m/>
    <s v="Автокредит"/>
    <s v="Купівля транспортного засобу"/>
    <x v="4"/>
    <s v="Інше"/>
    <s v="ні"/>
    <n v="34864.25"/>
    <n v="26436.34"/>
    <n v="0.75826498490574157"/>
    <n v="8427.91"/>
    <n v="0"/>
    <n v="24175.07"/>
    <n v="1299.48"/>
    <n v="26.829385600394005"/>
    <s v="так"/>
    <s v="так"/>
    <m/>
    <m/>
    <m/>
    <m/>
    <m/>
    <m/>
    <m/>
    <m/>
    <m/>
    <m/>
    <m/>
    <n v="0"/>
    <n v="5.7364452125027778"/>
    <n v="1.5"/>
    <n v="0.44385036247732279"/>
    <n v="0.44385036247732279"/>
    <d v="2015-05-06T00:00:00"/>
    <n v="42130"/>
    <n v="915"/>
    <s v="0675659370"/>
    <m/>
    <n v="2"/>
    <d v="2018-06-11T00:00:00"/>
    <x v="1"/>
    <s v="так"/>
    <s v="так"/>
    <n v="15474.51"/>
    <d v="2016-11-01T00:00:00"/>
    <s v="ТОВ «Верітас Проперті Менеджмент»"/>
    <n v="29970.43"/>
    <n v="15474.51"/>
    <d v="2017-11-01T00:00:00"/>
    <s v="так"/>
    <m/>
    <s v="авто"/>
    <s v="Легкові автомобілі"/>
    <s v="TOYOTA; RAV4; ; 1998; 2006"/>
    <m/>
    <n v="199996.86"/>
    <d v="2014-05-14T00:00:00"/>
    <d v="2013-01-16T00:00:00"/>
    <m/>
    <m/>
    <s v="ні"/>
    <s v="ДНІПРОПЕТРОВСЬКА обл., БАБУШКІНСЬКИЙ, ДНІПРОПЕТРОВСЬК, Ж/М ТОПОЛЬ-2, 35, кв.144"/>
    <s v="ДНІПРОПЕТРОВСЬКА обл., БАБУШКІНСЬКИЙ, ДНІПРОПЕТРОВСЬК, Ж/М ТОПОЛЬ-2, 35, кв.144"/>
    <d v="1965-07-24T00:00:00"/>
    <m/>
    <s v="АК429994ЖОВТНЕВИМ РВ ДМУ УМВС УКРАЇНИ В ДНІПРОПЕТРОВСЬКІЙ ОБЛАСТІ"/>
    <m/>
    <m/>
    <m/>
    <s v="0675659370"/>
    <m/>
    <m/>
    <m/>
    <m/>
    <s v="2909000009166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1893308761"/>
    <s v="214-г/41"/>
    <d v="2007-11-08T00:00:00"/>
    <d v="2009-11-06T00:00:00"/>
    <n v="980"/>
    <n v="147291.63"/>
    <n v="16.5"/>
    <m/>
    <s v="Автокредит"/>
    <s v="Купівля транспортного засобу"/>
    <x v="4"/>
    <s v="Інше"/>
    <s v="ні"/>
    <n v="215982.04"/>
    <n v="108530.31"/>
    <n v="0.50249692057728501"/>
    <n v="90664.56"/>
    <n v="16787.169999999998"/>
    <m/>
    <n v="199194.87"/>
    <n v="1.0842751121050458"/>
    <s v="так"/>
    <s v="так"/>
    <m/>
    <m/>
    <m/>
    <m/>
    <m/>
    <m/>
    <m/>
    <m/>
    <m/>
    <m/>
    <m/>
    <n v="0"/>
    <n v="0"/>
    <n v="0"/>
    <n v="9.7481253533858656E-3"/>
    <n v="9.7481253533858656E-3"/>
    <d v="2013-11-27T00:00:00"/>
    <n v="41605"/>
    <n v="3256"/>
    <s v="0667598915"/>
    <m/>
    <n v="3"/>
    <d v="2012-11-05T00:00:00"/>
    <x v="0"/>
    <s v="так"/>
    <s v="так"/>
    <n v="2105.42"/>
    <d v="2016-11-01T00:00:00"/>
    <s v="ТОВ «Верітас Проперті Менеджмент»"/>
    <n v="215982.04"/>
    <n v="2105.42"/>
    <d v="2017-11-01T00:00:00"/>
    <s v="так"/>
    <m/>
    <s v="авто"/>
    <s v="Транспортні засоби (крім легкових транспортних засобів)"/>
    <s v="FREIGHTLINER; C 120; ; 11000 ; 2002"/>
    <m/>
    <n v="0"/>
    <d v="2012-04-04T00:00:00"/>
    <d v="2012-03-26T00:00:00"/>
    <m/>
    <m/>
    <s v="ні"/>
    <s v="Миколаївська обл., Жовтневий, смт Воскресенськ, Леніна, 75"/>
    <s v="Миколаївська обл., Жовтневий, смт Воскресенськ, Леніна, 75"/>
    <d v="1951-11-02T00:00:00"/>
    <m/>
    <s v="ЕО446824Жовтневим РВ УМВС України в Миколаївській обл."/>
    <m/>
    <m/>
    <m/>
    <s v="0667598915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81605700"/>
    <s v="014/9136/5/19752"/>
    <d v="2008-07-10T00:00:00"/>
    <d v="2015-07-09T00:00:00"/>
    <n v="840"/>
    <n v="21000"/>
    <n v="13"/>
    <m/>
    <s v="Автокредит"/>
    <s v="Купівля транспортного засобу"/>
    <x v="2"/>
    <s v="Інше"/>
    <s v="ні"/>
    <n v="118613.54"/>
    <n v="82398.69"/>
    <n v="0.69468198993133501"/>
    <n v="36214.85"/>
    <n v="0"/>
    <n v="2.44"/>
    <n v="4421.03"/>
    <n v="26.82939043616533"/>
    <s v="так"/>
    <s v="так"/>
    <s v="так"/>
    <m/>
    <m/>
    <m/>
    <m/>
    <m/>
    <m/>
    <m/>
    <m/>
    <m/>
    <m/>
    <n v="0"/>
    <n v="0.78542525583504219"/>
    <n v="0.78542525583504219"/>
    <n v="1.3944529435678255E-2"/>
    <n v="1.3944529435678255E-2"/>
    <d v="2014-06-16T00:00:00"/>
    <n v="41806"/>
    <n v="1204"/>
    <s v="0506281067"/>
    <m/>
    <m/>
    <d v="2018-07-08T00:00:00"/>
    <x v="1"/>
    <s v="так"/>
    <s v="так"/>
    <n v="1654.01"/>
    <d v="2016-11-01T00:00:00"/>
    <s v="ТОВ «Верітас Проперті Менеджмент»"/>
    <n v="102617.48"/>
    <n v="1654.01"/>
    <d v="2017-11-01T00:00:00"/>
    <s v="так"/>
    <m/>
    <s v="авто"/>
    <s v="Легкові автомобілі"/>
    <s v="Nissan; Tiida; 5 dr Elegance TFSHS 4 AT ; 1,6; 2008 р.в"/>
    <m/>
    <n v="93162.07"/>
    <d v="2013-08-05T00:00:00"/>
    <d v="2014-02-27T00:00:00"/>
    <m/>
    <m/>
    <s v="ні"/>
    <s v="Донецька обл., М. ГОРЛІВКА, вул. Остапенко, буд. 4, кв. 62"/>
    <s v="Донецька обл., М. ГОРЛІВКА, вул. Остапенко, буд. 4, кв. 62"/>
    <d v="1970-09-06T00:00:00"/>
    <m/>
    <s v="ВК926187Ц-Міським РВ Горлівського МУ ГУМВС Укр. в Донец.об"/>
    <m/>
    <m/>
    <m/>
    <s v="0506281067"/>
    <m/>
    <m/>
    <m/>
    <m/>
    <s v="29092000424300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55025016"/>
    <s v="599-п/06"/>
    <d v="2006-11-14T00:00:00"/>
    <d v="2011-11-14T00:00:00"/>
    <n v="980"/>
    <n v="44300"/>
    <n v="18"/>
    <m/>
    <s v="Автокредит"/>
    <s v="Купівля транспортного засобу"/>
    <x v="2"/>
    <s v="Інше"/>
    <s v="ні"/>
    <n v="73050.84"/>
    <n v="25103.16"/>
    <n v="0.3436395803251544"/>
    <n v="36890.71"/>
    <n v="11056.97"/>
    <n v="104197.02"/>
    <n v="61993.87"/>
    <n v="1.1783558600229345"/>
    <s v="так"/>
    <s v="так"/>
    <s v="так"/>
    <m/>
    <m/>
    <m/>
    <m/>
    <m/>
    <m/>
    <n v="242.65"/>
    <n v="890.78"/>
    <m/>
    <n v="304.8"/>
    <n v="1438.23"/>
    <n v="0"/>
    <n v="0"/>
    <n v="8.9377480122062938E-3"/>
    <n v="8.9377480122062938E-3"/>
    <d v="2017-10-05T00:00:00"/>
    <n v="43053"/>
    <n v="3168"/>
    <s v="0638041885"/>
    <m/>
    <n v="3"/>
    <d v="2014-11-13T00:00:00"/>
    <x v="0"/>
    <s v="так"/>
    <s v="так"/>
    <n v="652.91"/>
    <d v="2016-11-01T00:00:00"/>
    <s v="ТОВ «Верітас Проперті Менеджмент»"/>
    <n v="69043.02"/>
    <n v="652.91"/>
    <d v="2017-11-01T00:00:00"/>
    <s v="так"/>
    <m/>
    <s v="авто"/>
    <s v="Транспортні засоби (крім легкових транспортних засобів)"/>
    <s v="ГАЗ; 33021; ; 2890; 2006"/>
    <m/>
    <n v="0"/>
    <d v="2012-07-16T00:00:00"/>
    <d v="2012-07-05T00:00:00"/>
    <m/>
    <m/>
    <s v="ні"/>
    <s v="Харків"/>
    <s v="Харківська обл., Харків, Єлізарова, 25"/>
    <d v="1975-06-06T00:00:00"/>
    <m/>
    <s v="ММ980359Ленінським РВ ХМУ УМВС України в Харківській області"/>
    <m/>
    <m/>
    <m/>
    <s v="0638041885"/>
    <m/>
    <m/>
    <m/>
    <m/>
    <s v="29091000161664"/>
    <s v="ІПН: 2077716766; ФІО: Плішенко О. М.; ІПН: 2897715544; ФІО: Жернова О. В.; ІПН: 1814601169; ФІО: Жернова Н. С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483912560"/>
    <s v="06-Ф/077-СК-Г"/>
    <d v="2006-08-07T00:00:00"/>
    <d v="2009-08-01T00:00:00"/>
    <n v="980"/>
    <n v="177000"/>
    <n v="0"/>
    <m/>
    <s v="Автокредит"/>
    <s v="Купівля транспортного засобу"/>
    <x v="4"/>
    <s v="Інше"/>
    <s v="ні"/>
    <n v="226613.3"/>
    <n v="226613.3"/>
    <n v="1"/>
    <n v="0"/>
    <n v="0"/>
    <n v="36128.76"/>
    <n v="226613.3"/>
    <n v="1"/>
    <s v="ні"/>
    <s v="ні"/>
    <m/>
    <m/>
    <m/>
    <m/>
    <m/>
    <m/>
    <m/>
    <m/>
    <m/>
    <m/>
    <m/>
    <n v="0"/>
    <n v="0"/>
    <n v="0"/>
    <n v="9.7481039285867172E-3"/>
    <n v="9.7481039285867172E-3"/>
    <d v="2011-03-14T00:00:00"/>
    <n v="40616"/>
    <n v="3895"/>
    <s v="0676322417"/>
    <m/>
    <n v="3"/>
    <d v="2012-07-31T00:00:00"/>
    <x v="0"/>
    <s v="так"/>
    <s v="так"/>
    <n v="2209.0500000000002"/>
    <d v="2016-11-01T00:00:00"/>
    <s v="ТОВ «Верітас Проперті Менеджмент»"/>
    <n v="226613.3"/>
    <n v="2209.0500000000002"/>
    <d v="2017-11-01T00:00:00"/>
    <s v="так"/>
    <m/>
    <s v="авто"/>
    <s v="Легкові автомобілі"/>
    <s v="ФОЛЬКСВАГЕН; LT 35; ; 2461; 2000"/>
    <m/>
    <n v="0"/>
    <d v="2012-07-31T00:00:00"/>
    <d v="2012-07-11T00:00:00"/>
    <m/>
    <m/>
    <s v="ні"/>
    <s v="Дніпропетровська обл., Самарський, Дніпропетровськ, Гвая, 21"/>
    <s v="Дніпропетровська обл., Самарський, Дніпропетровськ, Гвая, 21"/>
    <d v="1968-01-03T00:00:00"/>
    <m/>
    <s v="АР157477Ленінським РВ УМВС України в дніпропетровській обл"/>
    <m/>
    <m/>
    <m/>
    <s v="0676322417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84100529"/>
    <s v="014/7741/5/19595"/>
    <d v="2008-07-08T00:00:00"/>
    <d v="2015-07-07T00:00:00"/>
    <n v="980"/>
    <n v="97290"/>
    <n v="21"/>
    <m/>
    <s v="Автокредит"/>
    <s v="Купівля транспортного засобу"/>
    <x v="4"/>
    <s v="Інше"/>
    <s v="ні"/>
    <n v="381.77"/>
    <n v="246.91"/>
    <n v="0.64675066139298532"/>
    <n v="134.86000000000001"/>
    <n v="0"/>
    <n v="272"/>
    <n v="381.77"/>
    <n v="1"/>
    <s v="так"/>
    <s v="так"/>
    <m/>
    <m/>
    <m/>
    <m/>
    <m/>
    <m/>
    <m/>
    <m/>
    <m/>
    <m/>
    <m/>
    <n v="0"/>
    <n v="186.84907143044242"/>
    <n v="1.5"/>
    <n v="0.42481074992796714"/>
    <n v="0.42481074992796714"/>
    <d v="2015-04-15T00:00:00"/>
    <n v="42109"/>
    <n v="930"/>
    <n v="0"/>
    <m/>
    <n v="1"/>
    <d v="2018-07-06T00:00:00"/>
    <x v="1"/>
    <s v="так"/>
    <s v="так"/>
    <n v="162.18"/>
    <d v="2016-11-01T00:00:00"/>
    <s v="ТОВ «Верітас Проперті Менеджмент»"/>
    <n v="329.91"/>
    <n v="162.18"/>
    <d v="2017-11-01T00:00:00"/>
    <s v="так"/>
    <m/>
    <s v="авто"/>
    <s v="Легкові автомобілі"/>
    <s v="Mitsubishi; Lancer 9; Comfort MT (CS0); 1,6; 2012 р.в."/>
    <m/>
    <n v="71333.37"/>
    <d v="2012-12-12T00:00:00"/>
    <d v="2012-12-12T00:00:00"/>
    <m/>
    <m/>
    <s v="ні"/>
    <s v="ДНІПРОПЕТРОВСЬКА обл., КРАСНОГВАРДІЙСЬКИЙ, ДНІПРОПЕТРОВСЬК, КАБАРДІНСЬКА, 6, кв.3"/>
    <s v="ДНІПРОПЕТРОВСЬКА обл., КРАСНОГВАРДІЙСЬКИЙ, ДНІПРОПЕТРОВСЬК, КАБАРДІНСЬКА, 6, кв.3"/>
    <d v="1973-06-27T00:00:00"/>
    <m/>
    <s v="АК367898КРАСНОГВАРДІЙСЬКИМ РВ УМВС УКРАЇНИ В ДНІПРОПЕТРОВСЬКІЙ ОБЛ."/>
    <m/>
    <m/>
    <m/>
    <m/>
    <m/>
    <m/>
    <m/>
    <m/>
    <s v="2909500008251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17412850"/>
    <s v="014/0399/5/18062"/>
    <d v="2008-06-18T00:00:00"/>
    <d v="2015-06-17T00:00:00"/>
    <n v="980"/>
    <n v="83880"/>
    <n v="17"/>
    <m/>
    <s v="Автокредит"/>
    <s v="Купівля транспортного засобу"/>
    <x v="3"/>
    <s v="Зона АТО"/>
    <s v="ні"/>
    <n v="20557.169999999998"/>
    <n v="12977.27"/>
    <n v="0.63127706780651238"/>
    <n v="7579.9"/>
    <n v="0"/>
    <n v="28.1"/>
    <n v="20557.169999999998"/>
    <n v="1"/>
    <s v="так"/>
    <s v="так"/>
    <m/>
    <m/>
    <m/>
    <m/>
    <m/>
    <m/>
    <m/>
    <m/>
    <m/>
    <m/>
    <m/>
    <n v="0"/>
    <n v="2.9893667270348985"/>
    <n v="1.5"/>
    <n v="1.424223275869198E-2"/>
    <n v="1.424223275869198E-2"/>
    <d v="2014-06-16T00:00:00"/>
    <n v="41806"/>
    <n v="1233"/>
    <s v="0952912636"/>
    <m/>
    <n v="1"/>
    <d v="2018-06-16T00:00:00"/>
    <x v="1"/>
    <s v="так"/>
    <s v="так"/>
    <n v="292.77999999999997"/>
    <d v="2016-11-01T00:00:00"/>
    <s v="ТОВ «Верітас Проперті Менеджмент»"/>
    <n v="18351.05"/>
    <n v="292.77999999999997"/>
    <d v="2017-11-01T00:00:00"/>
    <s v="так"/>
    <m/>
    <s v="авто"/>
    <s v="Легкові автомобілі"/>
    <s v="NISSAN; NOTE; E11;  ; 2008 p"/>
    <m/>
    <n v="61452.92"/>
    <d v="2013-12-18T00:00:00"/>
    <d v="2013-12-18T00:00:00"/>
    <m/>
    <m/>
    <s v="ні"/>
    <s v="Луганська обл., ЛУГАНСЬК, 23-я линия, 13"/>
    <s v="Луганська обл., ЛУГАНСЬК, 23-я линия, 13"/>
    <d v="1979-11-16T00:00:00"/>
    <m/>
    <s v="ЕК166409ЖОВТНЕВИМ РВ УМВС УКРАЇНИ В ЛУГАНСЬКІЙ ОБЛАСТІ"/>
    <m/>
    <m/>
    <m/>
    <s v="0952912636"/>
    <m/>
    <m/>
    <m/>
    <m/>
    <s v="2909400042390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64007159"/>
    <s v="014/2292/73/03339"/>
    <d v="2007-07-12T00:00:00"/>
    <m/>
    <n v="840"/>
    <n v="28550"/>
    <n v="0"/>
    <m/>
    <s v="Автокредит"/>
    <s v="Купівля транспортного засобу"/>
    <x v="7"/>
    <s v="Інше"/>
    <s v="ні"/>
    <n v="612783.26"/>
    <n v="397422.14"/>
    <n v="0.64855254042024579"/>
    <n v="215361.12"/>
    <n v="0"/>
    <m/>
    <n v="22840"/>
    <n v="26.829389667250439"/>
    <s v="так"/>
    <s v="так"/>
    <m/>
    <m/>
    <m/>
    <m/>
    <m/>
    <m/>
    <m/>
    <m/>
    <m/>
    <m/>
    <m/>
    <n v="0"/>
    <n v="0"/>
    <n v="0"/>
    <n v="9.2636342578940566E-3"/>
    <n v="9.2636342578940566E-3"/>
    <m/>
    <m/>
    <n v="1345"/>
    <s v="0939305515"/>
    <m/>
    <n v="3"/>
    <m/>
    <x v="0"/>
    <s v="так"/>
    <s v="так"/>
    <n v="5676.6"/>
    <d v="2016-11-01T00:00:00"/>
    <s v="ТОВ «Верітас Проперті Менеджмент»"/>
    <n v="582772.60000000009"/>
    <n v="5676.6"/>
    <d v="2017-11-01T00:00:00"/>
    <s v="так"/>
    <m/>
    <s v="авто"/>
    <s v="Легкові автомобілі"/>
    <s v="MITSUBISHI; LANCER; ; 2.0; 2007 р.в."/>
    <m/>
    <m/>
    <m/>
    <m/>
    <m/>
    <m/>
    <s v="ні"/>
    <s v="Миколаївська обл., м. Миколаїв, пр. Октябрський, буд. 478"/>
    <s v="Миколаївська обл., м. Миколаїв, пр. Октябрський, буд. 478"/>
    <d v="1983-11-21T00:00:00"/>
    <m/>
    <s v="ЕО946430Корабельним РВ ММУ УМВС України в Микол.обл."/>
    <m/>
    <m/>
    <m/>
    <s v="0939305515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081508553"/>
    <s v="161-В/52"/>
    <d v="2008-10-23T00:00:00"/>
    <d v="2014-09-22T00:00:00"/>
    <n v="840"/>
    <n v="48000"/>
    <n v="12"/>
    <m/>
    <s v="Автокредит"/>
    <s v="Купівля транспортного засобу"/>
    <x v="4"/>
    <s v="Інше"/>
    <s v="ні"/>
    <n v="947546.72"/>
    <n v="668099.83999999997"/>
    <n v="0.70508379787331221"/>
    <n v="279446.88"/>
    <n v="0"/>
    <n v="857494.05"/>
    <n v="35317.49"/>
    <n v="26.829390197321498"/>
    <s v="так"/>
    <s v="ні"/>
    <m/>
    <m/>
    <m/>
    <m/>
    <m/>
    <m/>
    <m/>
    <m/>
    <m/>
    <m/>
    <m/>
    <n v="0"/>
    <n v="0.79077894966487772"/>
    <n v="0.79077894966487772"/>
    <n v="0.451185013864013"/>
    <n v="0.451185013864013"/>
    <d v="2014-11-07T00:00:00"/>
    <n v="41950"/>
    <n v="1706"/>
    <s v="0509553093"/>
    <m/>
    <n v="2"/>
    <d v="2017-09-21T00:00:00"/>
    <x v="0"/>
    <s v="так"/>
    <s v="так"/>
    <n v="427518.88"/>
    <d v="2016-11-01T00:00:00"/>
    <s v="ТОВ «Верітас Проперті Менеджмент»"/>
    <n v="816557.04"/>
    <n v="427518.88"/>
    <d v="2017-11-01T00:00:00"/>
    <s v="так"/>
    <m/>
    <s v="авто"/>
    <s v="Легкові автомобілі"/>
    <s v="INFINITI ; FX 35; ; 3498; 2008"/>
    <m/>
    <n v="749300"/>
    <d v="2016-02-17T00:00:00"/>
    <d v="2016-02-10T00:00:00"/>
    <m/>
    <m/>
    <s v="ні"/>
    <s v="ДНІПРОПЕТРОВСЬКА обл., ТІТОВА, ДНІПРОПЕТРОВСЬК, ТІТОВА, 20, кв.3"/>
    <s v="ДНІПРОПЕТРОВСЬКА обл., ТІТОВА, ДНІПРОПЕТРОВСЬК, ТІТОВА, 20, кв.3"/>
    <d v="1956-12-27T00:00:00"/>
    <m/>
    <s v="АН402314КРАСНОГВАРДІЙСЬКИМ РВУМВС УКРАЇНИ В ДНІПРОПЕТРОВСЬКІЙ ОБЛАСТІ"/>
    <m/>
    <m/>
    <m/>
    <s v="0509553093"/>
    <m/>
    <m/>
    <m/>
    <m/>
    <s v="2909300008061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63810094"/>
    <s v="014/0321/73/06502"/>
    <d v="2007-11-09T00:00:00"/>
    <d v="2014-11-07T00:00:00"/>
    <n v="840"/>
    <n v="34480"/>
    <n v="10.99"/>
    <m/>
    <s v="Автокредит"/>
    <s v="Купівля транспортного засобу"/>
    <x v="6"/>
    <s v="Інше"/>
    <s v="ні"/>
    <n v="543942.01"/>
    <n v="352397.33"/>
    <n v="0.64785827077412173"/>
    <n v="191544.68"/>
    <n v="0"/>
    <n v="502415.87"/>
    <n v="20274.11"/>
    <n v="26.82939029136174"/>
    <s v="так"/>
    <s v="так"/>
    <s v="так"/>
    <m/>
    <m/>
    <m/>
    <m/>
    <m/>
    <m/>
    <m/>
    <m/>
    <m/>
    <m/>
    <n v="0"/>
    <n v="0.29312190834460461"/>
    <n v="0.29312190834460461"/>
    <n v="0.35447096649144638"/>
    <n v="0.35447096649144638"/>
    <d v="2007-12-09T00:00:00"/>
    <n v="39425"/>
    <n v="2023"/>
    <s v="0509671879"/>
    <m/>
    <m/>
    <d v="2017-11-06T00:00:00"/>
    <x v="0"/>
    <s v="так"/>
    <s v="так"/>
    <n v="192811.65"/>
    <d v="2016-11-01T00:00:00"/>
    <s v="ТОВ «Верітас Проперті Менеджмент»"/>
    <n v="480471.77"/>
    <n v="192811.65"/>
    <d v="2017-11-01T00:00:00"/>
    <s v="так"/>
    <m/>
    <s v="авто"/>
    <s v="Легкові автомобілі"/>
    <s v="Suzuki; Grand Vitara; V6 5DR JLX-EW 5 AT (JT); 2,7; 2007 р.в."/>
    <m/>
    <n v="159441.32"/>
    <d v="2014-05-14T00:00:00"/>
    <d v="2012-12-12T00:00:00"/>
    <m/>
    <m/>
    <s v="ні"/>
    <s v="Івано-Франківська обл., ІВАНО-ФРАНКІВСЬК, Миколайчука, 17в, кв.36"/>
    <s v="Івано-Франківська обл., ІВАНО-ФРАНКІВСЬК, Миколайчука, 17в, кв.36"/>
    <d v="1981-02-22T00:00:00"/>
    <m/>
    <s v="СС202315ІВАНО-ФРАНКІВСЬКИМ МУВС МВС В ІВАНО-ФРАНКІВСЬКІЙ О"/>
    <m/>
    <m/>
    <m/>
    <s v="0509671879"/>
    <m/>
    <m/>
    <m/>
    <m/>
    <s v="29095000421247"/>
    <s v="ІПН: 2591301995; ФІО: Інкін В.І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25601750"/>
    <s v="014/4933/5/10858"/>
    <d v="2008-02-28T00:00:00"/>
    <d v="2015-02-27T00:00:00"/>
    <n v="840"/>
    <n v="22811"/>
    <n v="12.5"/>
    <m/>
    <s v="Автокредит"/>
    <s v="Купівля транспортного засобу"/>
    <x v="4"/>
    <s v="Інше"/>
    <s v="ні"/>
    <n v="889304.94"/>
    <n v="567326.77"/>
    <n v="0.63794402176603227"/>
    <n v="321978.17"/>
    <n v="0"/>
    <n v="13892.23"/>
    <n v="33146.67"/>
    <n v="26.829390101630118"/>
    <s v="так"/>
    <s v="ні"/>
    <s v="так"/>
    <m/>
    <m/>
    <m/>
    <m/>
    <m/>
    <m/>
    <m/>
    <m/>
    <m/>
    <m/>
    <n v="0"/>
    <n v="8.8429824757298672E-2"/>
    <n v="8.8429824757298672E-2"/>
    <n v="0.12989364480534651"/>
    <n v="0.12989364480534651"/>
    <d v="2008-03-28T00:00:00"/>
    <n v="39535"/>
    <n v="3242"/>
    <s v="0963330331"/>
    <m/>
    <n v="3"/>
    <d v="2018-02-26T00:00:00"/>
    <x v="0"/>
    <s v="так"/>
    <s v="так"/>
    <n v="115515.06"/>
    <d v="2016-11-01T00:00:00"/>
    <s v="ТОВ «Верітас Проперті Менеджмент»"/>
    <n v="845751.81"/>
    <n v="115515.06"/>
    <d v="2017-11-01T00:00:00"/>
    <s v="так"/>
    <m/>
    <s v="авто"/>
    <s v="Легкові автомобілі"/>
    <s v="Citroen; Berlingo ;  (M59/G); 1,4; 2008 р.в."/>
    <m/>
    <n v="78641.08"/>
    <d v="2014-05-12T00:00:00"/>
    <d v="2013-10-28T00:00:00"/>
    <m/>
    <m/>
    <s v="ні"/>
    <s v="Миколаївська обл., с. Галицинове, вул. Центральна, буд. 2"/>
    <s v="Миколаївська обл., с. Галицинове, вул. Центральна, буд. 2"/>
    <d v="1969-02-23T00:00:00"/>
    <m/>
    <s v="КЕ218673Ленінським РВ ММУ УМВС України в Миколаївській обл"/>
    <m/>
    <m/>
    <m/>
    <s v="0963330331"/>
    <m/>
    <m/>
    <m/>
    <m/>
    <s v="29096000422223"/>
    <s v="ІПН: 2997019328; ФІО: Іванова Катерина Сергії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07900335"/>
    <s v="014/3729/73/06505"/>
    <d v="2007-11-09T00:00:00"/>
    <d v="2014-11-07T00:00:00"/>
    <n v="840"/>
    <n v="40000"/>
    <n v="10.99"/>
    <m/>
    <s v="Автокредит"/>
    <s v="Купівля транспортного засобу"/>
    <x v="4"/>
    <s v="Інше"/>
    <s v="ні"/>
    <n v="364067.58"/>
    <n v="364067.58"/>
    <n v="1"/>
    <n v="0"/>
    <n v="0"/>
    <m/>
    <n v="13569.73"/>
    <n v="26.829390120510876"/>
    <s v="так"/>
    <s v="ні"/>
    <m/>
    <m/>
    <m/>
    <m/>
    <m/>
    <m/>
    <m/>
    <m/>
    <m/>
    <m/>
    <m/>
    <n v="0"/>
    <n v="1.049665009996221"/>
    <n v="1.049665009996221"/>
    <n v="0.67320402437371651"/>
    <n v="0.67320402437371651"/>
    <d v="2007-12-09T00:00:00"/>
    <n v="39425"/>
    <n v="1933"/>
    <s v="0675667271"/>
    <m/>
    <n v="3"/>
    <d v="2017-11-06T00:00:00"/>
    <x v="0"/>
    <s v="так"/>
    <s v="так"/>
    <n v="245091.76"/>
    <d v="2016-11-01T00:00:00"/>
    <s v="ТОВ «Верітас Проперті Менеджмент»"/>
    <n v="346237.6"/>
    <n v="245091.76"/>
    <d v="2017-11-01T00:00:00"/>
    <s v="так"/>
    <m/>
    <s v="авто"/>
    <s v="Легкові автомобілі"/>
    <s v="Mitsubishi; Pajero ; V6 5 dr Instyle AT ; 3; 2007 р.в."/>
    <m/>
    <n v="382149"/>
    <d v="2016-02-18T00:00:00"/>
    <d v="2016-02-16T00:00:00"/>
    <m/>
    <m/>
    <s v="ні"/>
    <s v="Дніпропетровська обл., ДНІПРОПЕТРОВСЬК, Мандриківська, 161, кв.122"/>
    <s v="Дніпропетровська обл., ДНІПРОПЕТРОВСЬК, Мандриківська, 161, кв.122"/>
    <d v="1963-03-10T00:00:00"/>
    <m/>
    <s v="АК876421ЖОВТНЕВИМ РВДМУУМВС УКРАЇНИ В ДНІПРОПЕТРОВСЬКІЙ ОБ"/>
    <m/>
    <m/>
    <m/>
    <s v="0675667271"/>
    <m/>
    <m/>
    <m/>
    <m/>
    <s v="2909000042125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93816915"/>
    <s v="014/1207/5/18443"/>
    <d v="2008-06-24T00:00:00"/>
    <d v="2015-06-23T00:00:00"/>
    <n v="840"/>
    <n v="19445"/>
    <n v="13"/>
    <m/>
    <s v="Автокредит"/>
    <s v="Купівля транспортного засобу"/>
    <x v="1"/>
    <s v="Зона АТО"/>
    <s v="ні"/>
    <n v="131213.96"/>
    <n v="91849.61"/>
    <n v="0.69999876537526962"/>
    <n v="39364.35"/>
    <n v="0"/>
    <m/>
    <n v="4890.68"/>
    <n v="26.829389778108563"/>
    <s v="так"/>
    <s v="так"/>
    <s v="так"/>
    <m/>
    <m/>
    <m/>
    <m/>
    <m/>
    <m/>
    <m/>
    <m/>
    <m/>
    <m/>
    <n v="0"/>
    <n v="0.83795641866155102"/>
    <n v="0.83795641866155102"/>
    <n v="1.3612499767555223E-2"/>
    <n v="1.3612499767555223E-2"/>
    <d v="2015-06-23T00:00:00"/>
    <n v="42178"/>
    <n v="1204"/>
    <s v="0507492260"/>
    <m/>
    <m/>
    <d v="2018-06-22T00:00:00"/>
    <x v="1"/>
    <s v="так"/>
    <s v="так"/>
    <n v="1786.15"/>
    <d v="2016-11-01T00:00:00"/>
    <s v="ТОВ «Верітас Проперті Менеджмент»"/>
    <n v="113431.95"/>
    <n v="1786.15"/>
    <d v="2017-11-01T00:00:00"/>
    <s v="так"/>
    <m/>
    <s v="авто"/>
    <s v="Легкові автомобілі"/>
    <s v="Kia; Megantis ; CRDi Mid 5 MT; 2; 2008 р.в."/>
    <m/>
    <n v="109951.58"/>
    <d v="2012-06-27T00:00:00"/>
    <d v="2012-06-27T00:00:00"/>
    <m/>
    <m/>
    <s v="ні"/>
    <s v="Донецька обл., М. ДОНЕЦЬК, вул. Куйбишева, буд. 181, кв. 24"/>
    <s v="Донецька обл., М. ДОНЕЦЬК, вул. Куйбишева, буд. 181, кв. 24"/>
    <d v="1968-04-11T00:00:00"/>
    <m/>
    <s v="ВЕ511659КУЙБИШЕВСЬКИМ РВ ДМУ УКРАЇНИ В ДОНЕЦЬКІЙ ОБЛАСТІ"/>
    <m/>
    <m/>
    <m/>
    <s v="0507492260"/>
    <m/>
    <m/>
    <m/>
    <m/>
    <s v="29095000402501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70105039"/>
    <s v="198-Г/07"/>
    <d v="2007-05-15T00:00:00"/>
    <d v="2014-05-14T00:00:00"/>
    <n v="980"/>
    <n v="73500"/>
    <n v="14"/>
    <m/>
    <s v="Автокредит"/>
    <s v="Купівля транспортного засобу"/>
    <x v="1"/>
    <s v="Зона АТО"/>
    <s v="ні"/>
    <n v="15050.98"/>
    <n v="4196.1099999999997"/>
    <n v="0.27879314170904484"/>
    <n v="2034.87"/>
    <n v="8820"/>
    <n v="482.89"/>
    <n v="6230.98"/>
    <n v="2.4155076729503224"/>
    <s v="так"/>
    <s v="так"/>
    <m/>
    <m/>
    <m/>
    <m/>
    <m/>
    <m/>
    <m/>
    <m/>
    <m/>
    <m/>
    <m/>
    <n v="0"/>
    <n v="4.5140250003654252"/>
    <n v="1.5"/>
    <n v="1.2790529254573456E-2"/>
    <n v="1.2790529254573456E-2"/>
    <d v="2014-06-03T00:00:00"/>
    <n v="41793"/>
    <n v="1369"/>
    <s v="0951724395"/>
    <m/>
    <m/>
    <d v="2017-05-13T00:00:00"/>
    <x v="0"/>
    <s v="так"/>
    <s v="так"/>
    <n v="192.51"/>
    <d v="2016-11-01T00:00:00"/>
    <s v="ТОВ «Верітас Проперті Менеджмент»"/>
    <n v="12029.87"/>
    <n v="192.51"/>
    <d v="2017-11-01T00:00:00"/>
    <s v="так"/>
    <m/>
    <s v="авто"/>
    <s v="Легкові автомобілі"/>
    <s v="KIA; PICANTO; ; 1086; 2007"/>
    <m/>
    <n v="67940.5"/>
    <d v="2012-07-26T00:00:00"/>
    <d v="2012-07-10T00:00:00"/>
    <m/>
    <m/>
    <s v="ні"/>
    <s v="ДОНЕЦЬКА обл., ДИМИТРОВ, МОЛОДІЖНИЙ, 15, кв.20"/>
    <s v="ДОНЕЦЬКА обл., ДИМИТРОВ, МОЛОДІЖНИЙ, 15, кв.20"/>
    <d v="1973-02-07T00:00:00"/>
    <m/>
    <s v="ВА294289ДИМИТРОВСЬКИМ МВ УМВС УКРАЇНИ В ДОНЕЦЬКІЙ ОБЛ"/>
    <m/>
    <m/>
    <m/>
    <s v="0951724395"/>
    <m/>
    <m/>
    <m/>
    <m/>
    <s v="2909800009119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08508810"/>
    <s v="014/0399/5/19119"/>
    <d v="2008-07-08T00:00:00"/>
    <d v="2015-07-07T00:00:00"/>
    <n v="840"/>
    <n v="27500"/>
    <n v="13"/>
    <m/>
    <s v="Автокредит"/>
    <s v="Купівля транспортного засобу"/>
    <x v="3"/>
    <s v="Зона АТО"/>
    <s v="ні"/>
    <n v="201402.32"/>
    <n v="139930.56"/>
    <n v="0.69478127163579839"/>
    <n v="61471.76"/>
    <n v="0"/>
    <n v="1.8"/>
    <n v="7506.78"/>
    <n v="26.829388899101879"/>
    <s v="так"/>
    <s v="так"/>
    <m/>
    <m/>
    <m/>
    <m/>
    <m/>
    <m/>
    <m/>
    <m/>
    <m/>
    <m/>
    <m/>
    <n v="0"/>
    <n v="1.5627321969280195"/>
    <n v="1.5"/>
    <n v="1.3634003818823934E-2"/>
    <n v="1.3634003818823934E-2"/>
    <d v="2014-06-16T00:00:00"/>
    <n v="41806"/>
    <n v="1204"/>
    <s v="0506552803"/>
    <m/>
    <n v="1"/>
    <d v="2018-07-06T00:00:00"/>
    <x v="1"/>
    <s v="так"/>
    <s v="так"/>
    <n v="2745.92"/>
    <d v="2016-11-01T00:00:00"/>
    <s v="ТОВ «Верітас Проперті Менеджмент»"/>
    <n v="174237.78"/>
    <n v="2745.92"/>
    <d v="2017-11-01T00:00:00"/>
    <s v="так"/>
    <m/>
    <s v="авто"/>
    <s v="Легкові автомобілі"/>
    <s v="Acura; MDX; Entrertainment AT; 3,7; 2008 р.в."/>
    <m/>
    <n v="314737.89"/>
    <d v="2014-05-12T00:00:00"/>
    <d v="2013-01-14T00:00:00"/>
    <m/>
    <m/>
    <s v="ні"/>
    <s v="Луганська обл., Антрацитівський р-н, С.ЯСЕНІВСЬК, Молодіжна, 10, кв.6"/>
    <s v="Луганська обл., Антрацитівський р-н, С.ЯСЕНІВСЬК, Молодіжна, 10, кв.6"/>
    <d v="1974-02-26T00:00:00"/>
    <m/>
    <s v="ЕК288174РОВЕНЬКІВСЬКИМ МВ УМВС УКРАЇНИ В ЛУГ. ОБЛ."/>
    <m/>
    <m/>
    <m/>
    <s v="0506552803"/>
    <m/>
    <m/>
    <m/>
    <m/>
    <s v="2909200042418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70508305"/>
    <s v="014/2636/5/21346"/>
    <d v="2008-08-11T00:00:00"/>
    <d v="2015-08-10T00:00:00"/>
    <n v="840"/>
    <n v="34000"/>
    <n v="13"/>
    <m/>
    <s v="Автокредит"/>
    <s v="Купівля транспортного засобу"/>
    <x v="4"/>
    <s v="Інше"/>
    <s v="ні"/>
    <n v="1388985.96"/>
    <n v="877207.83"/>
    <n v="0.63154549812728122"/>
    <n v="511778.13"/>
    <n v="0"/>
    <m/>
    <n v="51771.06"/>
    <n v="26.829390010558022"/>
    <s v="так"/>
    <s v="ні"/>
    <m/>
    <m/>
    <m/>
    <m/>
    <m/>
    <m/>
    <m/>
    <m/>
    <m/>
    <m/>
    <m/>
    <n v="0"/>
    <n v="0.14866068192654736"/>
    <n v="0.14866068192654736"/>
    <n v="0.19107035466362812"/>
    <n v="0.19107035466362812"/>
    <d v="2008-09-11T00:00:00"/>
    <n v="39702"/>
    <n v="3242"/>
    <s v="0937113093"/>
    <m/>
    <n v="3"/>
    <d v="2018-08-09T00:00:00"/>
    <x v="1"/>
    <s v="так"/>
    <s v="так"/>
    <n v="265394.03999999998"/>
    <d v="2016-11-01T00:00:00"/>
    <s v="ТОВ «Верітас Проперті Менеджмент»"/>
    <n v="1320961.27"/>
    <n v="265394.03999999998"/>
    <d v="2017-11-01T00:00:00"/>
    <s v="так"/>
    <m/>
    <s v="авто"/>
    <s v="Легкові автомобілі"/>
    <s v="Toyota; Camry; Comfort 5 AT; 2,4; 2012 р.в."/>
    <m/>
    <n v="206487.6"/>
    <d v="2014-05-14T00:00:00"/>
    <d v="2013-10-28T00:00:00"/>
    <m/>
    <m/>
    <s v="ні"/>
    <s v="Дніпропетровська обл., ДНІПРОПЕТРОВСЬК, Новосибірська, 29"/>
    <s v="Дніпропетровська обл., ДНІПРОПЕТРОВСЬК, Новосибірська, 29"/>
    <d v="1973-02-11T00:00:00"/>
    <m/>
    <s v="АЕ879089КРАСНОГРВАРДІЙСЬКИМ РВ УМВД УКРАЇНИ В ДНІПРОПЕТРОВ"/>
    <m/>
    <m/>
    <m/>
    <s v="0937113093"/>
    <m/>
    <m/>
    <m/>
    <m/>
    <s v="29093000424677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93113894"/>
    <s v="014/6949/5/21244"/>
    <d v="2008-08-08T00:00:00"/>
    <d v="2015-08-07T00:00:00"/>
    <n v="840"/>
    <n v="23746"/>
    <n v="13"/>
    <m/>
    <s v="Автокредит"/>
    <s v="Купівля транспортного засобу"/>
    <x v="3"/>
    <s v="Зона АТО"/>
    <s v="ні"/>
    <n v="182675.41"/>
    <n v="127072.31"/>
    <n v="0.6956180363848643"/>
    <n v="55603.1"/>
    <n v="0"/>
    <m/>
    <n v="6808.78"/>
    <n v="26.829389406031627"/>
    <s v="так"/>
    <s v="так"/>
    <m/>
    <m/>
    <m/>
    <m/>
    <m/>
    <m/>
    <m/>
    <m/>
    <m/>
    <m/>
    <m/>
    <n v="0"/>
    <n v="0.66437327279024583"/>
    <n v="0.66437327279024583"/>
    <n v="1.3630789168613336E-2"/>
    <n v="1.3630789168613336E-2"/>
    <d v="2014-07-15T00:00:00"/>
    <n v="41835"/>
    <n v="1204"/>
    <s v="0969349182"/>
    <m/>
    <n v="1"/>
    <d v="2018-08-06T00:00:00"/>
    <x v="1"/>
    <s v="так"/>
    <s v="так"/>
    <n v="2490.0100000000002"/>
    <d v="2016-11-01T00:00:00"/>
    <s v="ТОВ «Верітас Проперті Менеджмент»"/>
    <n v="158018.89000000001"/>
    <n v="2490.0100000000002"/>
    <d v="2017-11-01T00:00:00"/>
    <s v="так"/>
    <m/>
    <s v="авто"/>
    <s v="Легкові автомобілі"/>
    <s v="Renault; Scenic Grand; dCi (JM); 1,6; 2012 р.в."/>
    <m/>
    <n v="121364.66"/>
    <d v="2014-05-14T00:00:00"/>
    <d v="2013-10-28T00:00:00"/>
    <m/>
    <m/>
    <s v="ні"/>
    <s v="Луганська обл., Свердловський р-н, м. ЧЕРВОНОПАРТИЗАНСЬК, вул. Київська, буд. 25, кв. 1"/>
    <s v="Луганська обл., Свердловський р-н, м. ЧЕРВОНОПАРТИЗАНСЬК, вул. Київська, буд. 25, кв. 1"/>
    <d v="1965-07-09T00:00:00"/>
    <m/>
    <s v="ЕМ310283ЧЕРВНОПАРТИЗАНСЬКИМ МВМ М. СВЕРДЛОВСЬКА ЛУГАНСЬКОЇ"/>
    <m/>
    <m/>
    <m/>
    <s v="0969349182"/>
    <m/>
    <m/>
    <m/>
    <m/>
    <s v="2909600040264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001022012"/>
    <s v="400-г/37"/>
    <d v="2007-08-29T00:00:00"/>
    <d v="2014-08-28T00:00:00"/>
    <n v="980"/>
    <n v="371175"/>
    <n v="16.5"/>
    <m/>
    <s v="Автокредит"/>
    <s v="Купівля транспортного засобу"/>
    <x v="4"/>
    <s v="Інше"/>
    <s v="ні"/>
    <n v="458175.4"/>
    <n v="312967.31"/>
    <n v="0.6830731418578998"/>
    <n v="122008.55"/>
    <n v="23199.54"/>
    <m/>
    <n v="434975.86"/>
    <n v="1.0533352356611239"/>
    <s v="так"/>
    <s v="так"/>
    <s v="так"/>
    <m/>
    <m/>
    <m/>
    <m/>
    <m/>
    <m/>
    <m/>
    <m/>
    <m/>
    <m/>
    <n v="0"/>
    <n v="0"/>
    <n v="0"/>
    <n v="9.7481226621944344E-3"/>
    <n v="9.7481226621944344E-3"/>
    <d v="2015-11-30T00:00:00"/>
    <n v="42338"/>
    <n v="671"/>
    <n v="0"/>
    <m/>
    <m/>
    <d v="2017-08-27T00:00:00"/>
    <x v="0"/>
    <s v="так"/>
    <s v="так"/>
    <n v="4466.3500000000004"/>
    <d v="2016-11-01T00:00:00"/>
    <s v="ТОВ «Верітас Проперті Менеджмент»"/>
    <n v="458175.4"/>
    <n v="4466.3500000000004"/>
    <d v="2017-11-01T00:00:00"/>
    <s v="так"/>
    <m/>
    <s v="авто"/>
    <s v="Легкові автомобілі"/>
    <s v="ACURA; MDX; ; 3664; 2007"/>
    <m/>
    <n v="0"/>
    <d v="2012-08-13T00:00:00"/>
    <d v="2012-07-11T00:00:00"/>
    <m/>
    <m/>
    <s v="ні"/>
    <s v="Запорізька обл., Запорізький, Запоріжжя, Учнівська, 30"/>
    <s v="Запорізька обл., Запорізький, Запоріжжя, Учнівська, 30"/>
    <d v="1954-10-14T00:00:00"/>
    <m/>
    <s v="СЮ015465Ленінським РВ УМВС України в Запорізькій обл"/>
    <m/>
    <m/>
    <m/>
    <m/>
    <m/>
    <m/>
    <m/>
    <m/>
    <s v="29099000081768"/>
    <s v="ІПН: 2154104324; ФІО: Рубльова Тамара Івані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54616530"/>
    <s v="014/6949/5/17996"/>
    <d v="2008-06-18T00:00:00"/>
    <d v="2015-06-17T00:00:00"/>
    <n v="840"/>
    <n v="24460"/>
    <n v="11.5"/>
    <m/>
    <s v="Автокредит"/>
    <s v="Купівля транспортного засобу"/>
    <x v="3"/>
    <s v="Зона АТО"/>
    <s v="ні"/>
    <n v="75801.87"/>
    <n v="53145.8"/>
    <n v="0.70111462949396908"/>
    <n v="22656.07"/>
    <n v="0"/>
    <n v="66.09"/>
    <n v="2825.33"/>
    <n v="26.829386301777138"/>
    <s v="ні"/>
    <s v="ні"/>
    <m/>
    <m/>
    <m/>
    <m/>
    <m/>
    <m/>
    <m/>
    <m/>
    <m/>
    <m/>
    <m/>
    <n v="0"/>
    <n v="1.6020327730701105"/>
    <n v="1.5"/>
    <n v="1.3907572464900934E-2"/>
    <n v="1.3907572464900934E-2"/>
    <d v="2015-06-17T00:00:00"/>
    <n v="42172"/>
    <n v="1324"/>
    <s v="0504754025"/>
    <m/>
    <n v="1"/>
    <d v="2018-06-16T00:00:00"/>
    <x v="1"/>
    <s v="так"/>
    <s v="так"/>
    <n v="1054.22"/>
    <d v="2016-11-01T00:00:00"/>
    <s v="ТОВ «Верітас Проперті Менеджмент»"/>
    <n v="66277.119999999995"/>
    <n v="1054.22"/>
    <d v="2017-11-01T00:00:00"/>
    <s v="так"/>
    <m/>
    <s v="авто"/>
    <s v="Легкові автомобілі"/>
    <s v="Volkswagen; Jetta; Fsi Sportline 5 MT (1k2/1km); 1,6; 2008 р.в."/>
    <m/>
    <n v="121437.08"/>
    <d v="2013-10-28T00:00:00"/>
    <d v="2013-10-28T00:00:00"/>
    <m/>
    <m/>
    <s v="ні"/>
    <s v="Луганська обл., ЛУГАНСЬК, Волкова, 17, кв.15"/>
    <s v="Луганська обл., ЛУГАНСЬК, Волкова, 17, кв.15"/>
    <d v="1969-12-10T00:00:00"/>
    <m/>
    <s v="ЕК898350ЖОВТНЕВИМ РВ УМВС В ЛУГ. ОБЛ."/>
    <m/>
    <m/>
    <m/>
    <s v="0504754025"/>
    <m/>
    <m/>
    <m/>
    <m/>
    <s v="2909100042387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05819704"/>
    <s v="163-г/41"/>
    <d v="2007-08-14T00:00:00"/>
    <d v="2012-08-13T00:00:00"/>
    <n v="980"/>
    <n v="231970"/>
    <n v="0"/>
    <m/>
    <s v="Автокредит"/>
    <s v="Купівля транспортного засобу"/>
    <x v="4"/>
    <s v="Інше"/>
    <s v="ні"/>
    <n v="224261.3"/>
    <n v="204765.88"/>
    <n v="0.91306828240093152"/>
    <n v="9.94"/>
    <n v="19485.48"/>
    <m/>
    <n v="204775.82"/>
    <n v="1.0951551799426318"/>
    <s v="так"/>
    <s v="так"/>
    <m/>
    <m/>
    <m/>
    <m/>
    <m/>
    <m/>
    <m/>
    <m/>
    <m/>
    <m/>
    <m/>
    <n v="0"/>
    <n v="0"/>
    <n v="0"/>
    <n v="9.7481375520430871E-3"/>
    <n v="9.7481375520430871E-3"/>
    <d v="2013-11-27T00:00:00"/>
    <n v="41605"/>
    <n v="3440"/>
    <s v="0637558484"/>
    <m/>
    <n v="3"/>
    <d v="2015-08-13T00:00:00"/>
    <x v="0"/>
    <s v="так"/>
    <s v="так"/>
    <n v="2186.13"/>
    <d v="2016-11-01T00:00:00"/>
    <s v="ТОВ «Верітас Проперті Менеджмент»"/>
    <n v="224261.3"/>
    <n v="2186.13"/>
    <d v="2017-11-01T00:00:00"/>
    <s v="так"/>
    <m/>
    <s v="авто"/>
    <s v="Транспортні засоби (крім легкових транспортних засобів)"/>
    <s v="Автобус; ХАЗ; 3250 02; ; 3857; 2007"/>
    <m/>
    <n v="0"/>
    <d v="2011-12-19T00:00:00"/>
    <d v="2011-12-13T00:00:00"/>
    <m/>
    <m/>
    <s v="ні"/>
    <s v="Миколаївська обл., Миколаїв, Червона, 10"/>
    <s v="Миколаївська обл., Миколаїв, Хвойна, 1"/>
    <d v="1976-10-26T00:00:00"/>
    <m/>
    <s v="ЕР271233Центральним РВ ММУ УМВС України в Миколаївській області"/>
    <m/>
    <m/>
    <m/>
    <s v="0637558484"/>
    <m/>
    <m/>
    <m/>
    <m/>
    <s v="2909100006768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79111954"/>
    <s v="014/2404/5/20072"/>
    <d v="2008-07-16T00:00:00"/>
    <d v="2015-07-15T00:00:00"/>
    <n v="840"/>
    <n v="14456"/>
    <n v="13"/>
    <m/>
    <s v="Автокредит"/>
    <s v="Купівля транспортного засобу"/>
    <x v="3"/>
    <s v="Зона АТО"/>
    <s v="ні"/>
    <n v="137172.78"/>
    <n v="94561.53"/>
    <n v="0.68936074635215527"/>
    <n v="42611.25"/>
    <n v="0"/>
    <n v="126.07"/>
    <n v="5112.78"/>
    <n v="26.829392228885265"/>
    <s v="так"/>
    <s v="так"/>
    <m/>
    <m/>
    <m/>
    <m/>
    <m/>
    <m/>
    <m/>
    <m/>
    <m/>
    <m/>
    <m/>
    <n v="0"/>
    <n v="0.52427967122923358"/>
    <n v="0.52427967122923358"/>
    <n v="1.4148579623450074E-2"/>
    <n v="1.4148579623450074E-2"/>
    <d v="2014-06-10T00:00:00"/>
    <n v="41800"/>
    <n v="1265"/>
    <s v="0990571434"/>
    <m/>
    <n v="1"/>
    <d v="2018-07-14T00:00:00"/>
    <x v="1"/>
    <s v="так"/>
    <s v="так"/>
    <n v="1940.8"/>
    <d v="2016-11-01T00:00:00"/>
    <s v="ТОВ «Верітас Проперті Менеджмент»"/>
    <n v="118764.67"/>
    <n v="1940.8"/>
    <d v="2017-11-01T00:00:00"/>
    <s v="так"/>
    <m/>
    <s v="авто"/>
    <s v="Легкові автомобілі"/>
    <s v="Hyundai; Accent; CVVT GLS 5 MT; 1,6; 2008 р.в."/>
    <m/>
    <n v="71916.899999999994"/>
    <d v="2012-09-11T00:00:00"/>
    <d v="2012-09-11T00:00:00"/>
    <m/>
    <m/>
    <s v="ні"/>
    <s v="Луганська обл., М. АЛЧЕВСЬК, вул. Донецька, буд.45 а, кв.15"/>
    <s v="Луганська обл., М. АЛЧЕВСЬК, вул. Донецька, буд.45 а, кв.15"/>
    <d v="1978-10-29T00:00:00"/>
    <m/>
    <s v="ЕК203965АЛЧЕВСЬКИМ МВ УМВС УКРАЇНИ В ЛУГАНСЬКІЙ ОБЛ."/>
    <m/>
    <m/>
    <m/>
    <s v="0990571434"/>
    <m/>
    <m/>
    <m/>
    <m/>
    <s v="2909300042436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72107842"/>
    <s v="55-В/08"/>
    <d v="2008-06-13T00:00:00"/>
    <d v="2015-06-12T00:00:00"/>
    <n v="980"/>
    <n v="54006.09"/>
    <n v="16.5"/>
    <m/>
    <s v="Автокредит"/>
    <s v="Купівля транспортного засобу"/>
    <x v="1"/>
    <s v="Зона АТО"/>
    <s v="ні"/>
    <n v="34771.47"/>
    <n v="22307.9"/>
    <n v="0.64155757579417838"/>
    <n v="12463.57"/>
    <n v="0"/>
    <n v="0.18"/>
    <n v="34771.47"/>
    <n v="1"/>
    <s v="так"/>
    <s v="так"/>
    <m/>
    <m/>
    <m/>
    <m/>
    <m/>
    <m/>
    <m/>
    <m/>
    <m/>
    <m/>
    <m/>
    <n v="0"/>
    <n v="1.6091065462576071"/>
    <n v="1.5"/>
    <n v="1.4189794104189439E-2"/>
    <n v="1.4189794104189439E-2"/>
    <d v="2014-07-01T00:00:00"/>
    <n v="41821"/>
    <n v="1219"/>
    <s v="0952425986"/>
    <m/>
    <m/>
    <d v="2018-06-11T00:00:00"/>
    <x v="1"/>
    <s v="так"/>
    <s v="так"/>
    <n v="493.4"/>
    <d v="2016-11-01T00:00:00"/>
    <s v="ТОВ «Верітас Проперті Менеджмент»"/>
    <n v="31039.56"/>
    <n v="493.4"/>
    <d v="2017-11-01T00:00:00"/>
    <s v="так"/>
    <m/>
    <s v="авто"/>
    <s v="Легкові автомобілі"/>
    <s v="Mitsubishi; lancer; ; 1.6; 2008"/>
    <m/>
    <n v="55951"/>
    <d v="2012-07-25T00:00:00"/>
    <d v="2013-01-18T00:00:00"/>
    <m/>
    <m/>
    <s v="ні"/>
    <s v="Донецька обл., м. Макіївка, вул. Горбачова Омеляна, 32/131, кв.54"/>
    <s v="Донецька обл., м. Макіївка, вул. Горбачова Омеляна, 32/131, кв.54"/>
    <d v="1964-12-11T00:00:00"/>
    <m/>
    <s v="ВК063277Центрально-Городським РВ Макіївського МУ УМВС України в Донецькій області"/>
    <m/>
    <m/>
    <m/>
    <s v="0952425986"/>
    <m/>
    <m/>
    <m/>
    <m/>
    <s v="2909000009164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10805411"/>
    <s v="014/1207/5/08412"/>
    <d v="2007-12-25T00:00:00"/>
    <d v="2014-12-24T00:00:00"/>
    <n v="840"/>
    <n v="18019"/>
    <n v="11.5"/>
    <m/>
    <s v="Автокредит"/>
    <s v="Купівля транспортного засобу"/>
    <x v="1"/>
    <s v="Зона АТО"/>
    <s v="ні"/>
    <n v="29050.6"/>
    <n v="21055.439999999999"/>
    <n v="0.72478503025755059"/>
    <n v="7995.16"/>
    <n v="0"/>
    <m/>
    <n v="1082.79"/>
    <n v="26.829394434747272"/>
    <s v="так"/>
    <s v="так"/>
    <s v="так"/>
    <m/>
    <m/>
    <m/>
    <m/>
    <m/>
    <m/>
    <m/>
    <m/>
    <m/>
    <m/>
    <n v="0"/>
    <n v="3.5334857111384967"/>
    <n v="1.5"/>
    <n v="1.3725361954658425E-2"/>
    <n v="1.3725361954658425E-2"/>
    <d v="2014-07-15T00:00:00"/>
    <n v="41835"/>
    <n v="1204"/>
    <s v="0994679970"/>
    <m/>
    <m/>
    <d v="2017-12-23T00:00:00"/>
    <x v="0"/>
    <s v="так"/>
    <s v="так"/>
    <n v="398.73"/>
    <d v="2016-11-01T00:00:00"/>
    <s v="ТОВ «Верітас Проперті Менеджмент»"/>
    <n v="25324.84"/>
    <n v="398.73"/>
    <d v="2017-11-01T00:00:00"/>
    <s v="так"/>
    <m/>
    <s v="авто"/>
    <s v="Легкові автомобілі"/>
    <s v="Kia; Megantis ; Mid 4 AT (GE); 2; 2007 р.в."/>
    <m/>
    <n v="102649.88"/>
    <d v="2013-06-27T00:00:00"/>
    <d v="2013-06-27T00:00:00"/>
    <m/>
    <m/>
    <s v="ні"/>
    <s v="Донецька обл., Шахтарський р-н, м. Шахтарськ, мікр. Журавлівка, 32, кв.4"/>
    <s v="Донецька обл., Шахтарський р-н, м. Шахтарськ, мікр. Журавлівка, 32, кв.4"/>
    <d v="1971-06-25T00:00:00"/>
    <m/>
    <s v="КС227354ШАХТАРСЬКИМ МВ УМВС УКРАЇНИ В ДОНЕЦЬКІЙ ОБЛАСТІ"/>
    <m/>
    <m/>
    <m/>
    <s v="0994679970"/>
    <m/>
    <m/>
    <m/>
    <m/>
    <s v="29091000421683"/>
    <s v="ІПН: 2666431189; ФІО: Кищенко О.І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22318069"/>
    <s v="014/2180/5/08139"/>
    <d v="2007-12-19T00:00:00"/>
    <d v="2014-12-18T00:00:00"/>
    <n v="840"/>
    <n v="33700"/>
    <n v="10.99"/>
    <m/>
    <s v="Автокредит"/>
    <s v="Купівля транспортного засобу"/>
    <x v="4"/>
    <s v="Інше"/>
    <s v="ні"/>
    <n v="829181.08"/>
    <n v="799105.33"/>
    <n v="0.96372836920012694"/>
    <n v="30075.75"/>
    <n v="0"/>
    <m/>
    <n v="30905.7"/>
    <n v="26.829390047790536"/>
    <s v="так"/>
    <s v="ні"/>
    <s v="так"/>
    <m/>
    <m/>
    <m/>
    <m/>
    <m/>
    <m/>
    <m/>
    <m/>
    <m/>
    <m/>
    <n v="0"/>
    <n v="0.22496130760725994"/>
    <n v="0.22496130760725994"/>
    <n v="9.6768609336817003E-3"/>
    <n v="9.6768609336817003E-3"/>
    <d v="2008-01-19T00:00:00"/>
    <n v="39466"/>
    <n v="2665"/>
    <s v="0505294397"/>
    <m/>
    <n v="3"/>
    <d v="2017-12-17T00:00:00"/>
    <x v="0"/>
    <s v="так"/>
    <s v="так"/>
    <n v="8023.87"/>
    <d v="2016-11-01T00:00:00"/>
    <s v="ТОВ «Верітас Проперті Менеджмент»"/>
    <n v="788572.48"/>
    <n v="8023.87"/>
    <d v="2017-11-01T00:00:00"/>
    <s v="так"/>
    <m/>
    <s v="авто"/>
    <s v="Легкові автомобілі"/>
    <s v="Ssang Yong; Rexton 2; 270 Xdi; 2,7; 2007 р.в."/>
    <m/>
    <n v="186533.66"/>
    <d v="2014-05-14T00:00:00"/>
    <d v="2014-05-23T00:00:00"/>
    <m/>
    <m/>
    <s v="ні"/>
    <s v="Запорізька обл., М.ЗАПОРІЖЖЯ, вул.Хортицьке шосе, б.36-а, кв.101"/>
    <s v="Запорізька обл., М.ЗАПОРІЖЖЯ, вул.Хортицьке шосе, б.36-а, кв.101"/>
    <d v="1963-08-01T00:00:00"/>
    <m/>
    <s v="СВ399764ХОРТИЦЬКИМ РВ УМВС УКРАЇНИ В ЗАПОРІЗЬКІЙ ОБЛАСТІ"/>
    <m/>
    <m/>
    <m/>
    <s v="0505294397"/>
    <m/>
    <m/>
    <m/>
    <m/>
    <s v="29094000421602"/>
    <s v="ІПН: 2018312537; ФІО: Кіпко Олександр Іван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045800033"/>
    <s v="014/6949/5/11224"/>
    <d v="2008-03-06T00:00:00"/>
    <d v="2015-03-05T00:00:00"/>
    <n v="840"/>
    <n v="25823"/>
    <n v="11.5"/>
    <m/>
    <s v="Автокредит"/>
    <s v="Купівля транспортного засобу"/>
    <x v="3"/>
    <s v="Зона АТО"/>
    <s v="ні"/>
    <n v="64127.35"/>
    <n v="46480.04"/>
    <n v="0.72480836959581207"/>
    <n v="17647.310000000001"/>
    <n v="0"/>
    <m/>
    <n v="2390.19"/>
    <n v="26.82939431593304"/>
    <s v="так"/>
    <s v="так"/>
    <s v="так"/>
    <m/>
    <m/>
    <m/>
    <m/>
    <m/>
    <m/>
    <m/>
    <m/>
    <m/>
    <m/>
    <n v="0"/>
    <n v="1.6133186542091635"/>
    <n v="1.5"/>
    <n v="1.3231172035020939E-2"/>
    <n v="1.3231172035020939E-2"/>
    <d v="2014-07-15T00:00:00"/>
    <n v="41835"/>
    <n v="1204"/>
    <s v="0676281156"/>
    <m/>
    <n v="1"/>
    <d v="2018-03-04T00:00:00"/>
    <x v="0"/>
    <s v="так"/>
    <s v="так"/>
    <n v="848.48"/>
    <d v="2016-11-01T00:00:00"/>
    <s v="ТОВ «Верітас Проперті Менеджмент»"/>
    <n v="55902.8"/>
    <n v="848.48"/>
    <d v="2017-11-01T00:00:00"/>
    <s v="так"/>
    <m/>
    <s v="авто"/>
    <s v="Легкові автомобілі"/>
    <s v="Suzuki; SX4; 16V GLX 5 MT; 1,6; 2008 р.в."/>
    <m/>
    <n v="103457.85"/>
    <d v="2012-11-15T00:00:00"/>
    <d v="2012-11-15T00:00:00"/>
    <m/>
    <m/>
    <s v="ні"/>
    <s v="Луганська обл., м. Луганськ, кв. Дзержинського, буд. 10, кв. 119"/>
    <s v="Луганська обл., м. Луганськ, кв. Дзержинського, буд. 10, кв. 119"/>
    <d v="1956-01-05T00:00:00"/>
    <m/>
    <s v="ЕН154446ЖОВТНЕВИМ РВ УМВС УКРАЇНИ В ЛУГАНСЬКІЙ ОБЛАСТІ"/>
    <m/>
    <m/>
    <m/>
    <s v="0676281156"/>
    <m/>
    <m/>
    <m/>
    <m/>
    <s v="29094000422407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21314373"/>
    <s v="014/0457/5/14781"/>
    <d v="2008-05-05T00:00:00"/>
    <d v="2015-05-04T00:00:00"/>
    <n v="840"/>
    <n v="8700"/>
    <n v="13"/>
    <m/>
    <s v="Автокредит"/>
    <s v="Купівля транспортного засобу"/>
    <x v="0"/>
    <s v="Інше"/>
    <s v="ні"/>
    <n v="13292.62"/>
    <n v="13292.62"/>
    <n v="1"/>
    <n v="0"/>
    <n v="0"/>
    <n v="688.22"/>
    <n v="495.45"/>
    <n v="26.829387425572715"/>
    <s v="так"/>
    <s v="так"/>
    <m/>
    <m/>
    <m/>
    <n v="5999.95"/>
    <m/>
    <m/>
    <m/>
    <m/>
    <n v="3000.08"/>
    <m/>
    <m/>
    <n v="9000.0299999999988"/>
    <n v="2.4216031151119943"/>
    <n v="1.5"/>
    <n v="0.80919939033839816"/>
    <n v="0.80919939033839816"/>
    <d v="2017-09-18T00:00:00"/>
    <n v="42996"/>
    <n v="1112"/>
    <s v="0662976522"/>
    <m/>
    <n v="3"/>
    <d v="2018-05-03T00:00:00"/>
    <x v="1"/>
    <s v="так"/>
    <s v="так"/>
    <n v="10756.38"/>
    <d v="2016-11-01T00:00:00"/>
    <s v="ТОВ «Верітас Проперті Менеджмент»"/>
    <n v="18521.400000000001"/>
    <n v="10756.38"/>
    <d v="2017-11-01T00:00:00"/>
    <s v="так"/>
    <m/>
    <s v="авто"/>
    <s v="Легкові автомобілі"/>
    <s v="Легковий автомобіль; ЗАЗ; TF699 P; СПГ; ;2008 р.в"/>
    <m/>
    <n v="32189.45"/>
    <d v="2013-07-30T00:00:00"/>
    <d v="2013-07-30T00:00:00"/>
    <m/>
    <m/>
    <s v="ні"/>
    <s v="Полтавська обл., М. ПОЛТАВА, вул. Леніна, буд. 122, кв. 109"/>
    <s v="Полтавська обл., М. ПОЛТАВА, вул. Леніна, буд. 122, кв. 109"/>
    <d v="1969-01-11T00:00:00"/>
    <m/>
    <s v="КО553021ЛЕНІНСЬКИМ РВ ПМУ УМВС УКРАЇНИ В ПОЛТАВСЬКІЙ ОБЛАС"/>
    <m/>
    <m/>
    <m/>
    <s v="0662976522"/>
    <m/>
    <m/>
    <m/>
    <m/>
    <s v="2909500042322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98510874"/>
    <s v="014/2292/5/08261"/>
    <d v="2007-12-21T00:00:00"/>
    <d v="2014-12-19T00:00:00"/>
    <n v="840"/>
    <n v="20700"/>
    <n v="10.99"/>
    <m/>
    <s v="Автокредит"/>
    <s v="Купівля транспортного засобу"/>
    <x v="4"/>
    <s v="Інше"/>
    <s v="ні"/>
    <n v="469418.01"/>
    <n v="469418.01"/>
    <n v="1"/>
    <n v="0"/>
    <n v="0"/>
    <m/>
    <n v="17496.41"/>
    <n v="26.829390143463716"/>
    <s v="ні"/>
    <s v="ні"/>
    <m/>
    <m/>
    <m/>
    <m/>
    <m/>
    <m/>
    <m/>
    <m/>
    <m/>
    <m/>
    <m/>
    <n v="0"/>
    <n v="0.26267057797803711"/>
    <n v="0.26267057797803711"/>
    <n v="0.38583406716755497"/>
    <n v="0.38583406716755497"/>
    <d v="2008-01-21T00:00:00"/>
    <n v="39468"/>
    <n v="3182"/>
    <s v="0965446070"/>
    <m/>
    <m/>
    <d v="2017-12-18T00:00:00"/>
    <x v="0"/>
    <s v="так"/>
    <s v="так"/>
    <n v="181117.46"/>
    <d v="2016-11-01T00:00:00"/>
    <s v="ТОВ «Верітас Проперті Менеджмент»"/>
    <n v="446428.56"/>
    <n v="181117.46"/>
    <d v="2017-11-01T00:00:00"/>
    <s v="так"/>
    <m/>
    <s v="авто"/>
    <s v="Легкові автомобілі"/>
    <s v="Skoda; Octavia; Combi Tour 5 MT (1U); 1,6; 2012 р.в."/>
    <m/>
    <n v="123302.3"/>
    <d v="2014-05-14T00:00:00"/>
    <d v="2014-05-22T00:00:00"/>
    <m/>
    <m/>
    <s v="ні"/>
    <s v="Миколаївська обл., м. Миколаїв, вул. Арх. Старова, буд. 4-в, кв.7"/>
    <s v="Миколаївська обл., м. Миколаїв, вул. Арх. Старова, буд. 4-в, кв.7"/>
    <d v="1968-05-28T00:00:00"/>
    <m/>
    <s v="ЕР055801Центральним РВ ММУ УМВС України в Миколаївській об"/>
    <m/>
    <m/>
    <m/>
    <s v="0965446070"/>
    <m/>
    <m/>
    <m/>
    <m/>
    <s v="2909300042166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23116913"/>
    <s v="014/1207/5/09103"/>
    <d v="2008-01-18T00:00:00"/>
    <d v="2015-01-16T00:00:00"/>
    <n v="840"/>
    <n v="14138"/>
    <n v="11.5"/>
    <m/>
    <s v="Автокредит"/>
    <s v="Купівля транспортного засобу"/>
    <x v="1"/>
    <s v="Зона АТО"/>
    <s v="ні"/>
    <n v="46098.26"/>
    <n v="32953.199999999997"/>
    <n v="0.71484693782368347"/>
    <n v="13145.06"/>
    <n v="0"/>
    <m/>
    <n v="1718.2"/>
    <n v="26.8293912233733"/>
    <s v="так"/>
    <s v="так"/>
    <m/>
    <m/>
    <m/>
    <m/>
    <m/>
    <m/>
    <m/>
    <m/>
    <m/>
    <m/>
    <m/>
    <n v="0"/>
    <n v="1.4700468087081813"/>
    <n v="1.4700468087081813"/>
    <n v="1.3857356004326409E-2"/>
    <n v="1.3857356004326409E-2"/>
    <d v="2014-05-15T00:00:00"/>
    <n v="41774"/>
    <n v="1265"/>
    <s v="0505011609"/>
    <m/>
    <m/>
    <d v="2018-01-15T00:00:00"/>
    <x v="0"/>
    <s v="так"/>
    <s v="так"/>
    <n v="638.79999999999995"/>
    <d v="2016-11-01T00:00:00"/>
    <s v="ТОВ «Верітас Проперті Менеджмент»"/>
    <n v="40236.57"/>
    <n v="638.79999999999995"/>
    <d v="2017-11-01T00:00:00"/>
    <s v="так"/>
    <m/>
    <s v="авто"/>
    <s v="Легкові автомобілі"/>
    <s v="Nissan; Micra; 5dr Comfort A---E 4 AT (K12); 1,2; 2007 р.в."/>
    <m/>
    <n v="67766.600000000006"/>
    <d v="2012-12-04T00:00:00"/>
    <d v="2012-12-04T00:00:00"/>
    <m/>
    <m/>
    <s v="ні"/>
    <s v="Донецька обл., М.ДОНЕЦЬК, вул.Письменників, буд.13"/>
    <s v="Донецька обл., М.ДОНЕЦЬК, вул.Письменників, буд.13"/>
    <d v="1977-04-17T00:00:00"/>
    <m/>
    <s v="ВА242035КІРОВСЬКИМ РВ ДМУ УМВС УКРАЇНИ ВДОНЕЦЬКІЙ ОБЛАСТІ"/>
    <m/>
    <m/>
    <m/>
    <s v="0505011609"/>
    <m/>
    <m/>
    <m/>
    <m/>
    <s v="2909600042189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80020335"/>
    <s v="014/17647/5/17585"/>
    <d v="2008-06-13T00:00:00"/>
    <d v="2015-06-12T00:00:00"/>
    <n v="980"/>
    <n v="138438"/>
    <n v="21"/>
    <m/>
    <s v="Автокредит"/>
    <s v="Купівля транспортного засобу"/>
    <x v="5"/>
    <s v="Інше"/>
    <s v="ні"/>
    <n v="4025.23"/>
    <n v="2827.78"/>
    <n v="0.70251389361601702"/>
    <n v="1197.45"/>
    <n v="0"/>
    <n v="4620.88"/>
    <n v="4025.23"/>
    <n v="1"/>
    <s v="ні"/>
    <s v="ні"/>
    <m/>
    <m/>
    <m/>
    <m/>
    <m/>
    <m/>
    <m/>
    <m/>
    <m/>
    <m/>
    <m/>
    <n v="0"/>
    <n v="30.531137351157575"/>
    <n v="1.5"/>
    <n v="0.43499874541330558"/>
    <n v="0.43499874541330558"/>
    <d v="2015-10-27T00:00:00"/>
    <n v="42304"/>
    <n v="960"/>
    <s v="0503320510"/>
    <m/>
    <n v="1"/>
    <d v="2018-06-11T00:00:00"/>
    <x v="1"/>
    <s v="так"/>
    <s v="так"/>
    <n v="1750.97"/>
    <d v="2016-11-01T00:00:00"/>
    <s v="ТОВ «Верітас Проперті Менеджмент»"/>
    <n v="3431.39"/>
    <n v="1750.97"/>
    <d v="2017-11-01T00:00:00"/>
    <s v="так"/>
    <m/>
    <s v="авто"/>
    <s v="Легкові автомобілі"/>
    <s v="Mitsubishi; Grandis; Sport MT (NAOW); 2,4; 2008 р.в."/>
    <m/>
    <n v="122894.85"/>
    <d v="2013-07-02T00:00:00"/>
    <d v="2013-07-02T00:00:00"/>
    <m/>
    <m/>
    <s v="ні"/>
    <s v="М. КИЇВ, вул. М. Боровиченко, буд. 35, кв. 1"/>
    <s v="М. КИЇВ, вул. М. Боровиченко, буд. 35, кв. 1"/>
    <d v="1976-02-11T00:00:00"/>
    <m/>
    <s v="СО059260ПЕЧЕРСЬКИМ РУ ГУ МВС УКРАЇНИ В М. КИЄВІ"/>
    <m/>
    <m/>
    <m/>
    <s v="0503320510"/>
    <m/>
    <m/>
    <m/>
    <m/>
    <s v="2909900042382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55106995"/>
    <s v="214-г/00-07ф"/>
    <d v="2007-07-30T00:00:00"/>
    <d v="2010-07-29T00:00:00"/>
    <n v="980"/>
    <n v="30000"/>
    <n v="18"/>
    <m/>
    <s v="Автокредит"/>
    <s v="Купівля транспортного засобу"/>
    <x v="6"/>
    <s v="Інше"/>
    <s v="ні"/>
    <n v="37034.65"/>
    <n v="25397.94"/>
    <n v="0.68578857907392121"/>
    <n v="10577.89"/>
    <n v="1058.82"/>
    <m/>
    <n v="35975.83"/>
    <n v="1.0294314265994697"/>
    <s v="так"/>
    <s v="так"/>
    <s v="так"/>
    <m/>
    <m/>
    <m/>
    <m/>
    <m/>
    <m/>
    <m/>
    <m/>
    <m/>
    <m/>
    <n v="0"/>
    <n v="1.2689467836202042"/>
    <n v="1.2689467836202042"/>
    <n v="1.0481257417040528"/>
    <n v="1"/>
    <d v="2017-03-28T00:00:00"/>
    <n v="42822"/>
    <n v="2382"/>
    <s v="0682130552"/>
    <m/>
    <n v="3"/>
    <d v="2013-07-28T00:00:00"/>
    <x v="0"/>
    <s v="так"/>
    <s v="так"/>
    <n v="38816.97"/>
    <d v="2016-11-01T00:00:00"/>
    <s v="ТОВ «Верітас Проперті Менеджмент»"/>
    <n v="58218.94"/>
    <n v="38816.97"/>
    <d v="2017-11-01T00:00:00"/>
    <s v="так"/>
    <m/>
    <s v="авто"/>
    <s v="Легкові автомобілі"/>
    <s v="DAEWOO; Т13110; 1300; 2007"/>
    <m/>
    <n v="46995"/>
    <d v="2016-04-04T00:00:00"/>
    <d v="2012-02-24T00:00:00"/>
    <m/>
    <m/>
    <s v="ні"/>
    <s v="Хмельницька обл., Хмельницький, Хмельницький, Водопровідна, 57, кв.58"/>
    <s v="Хмельницька обл., Хмельницький, Хмельницький, Водопровідна, 57, кв.58"/>
    <d v="1972-09-10T00:00:00"/>
    <m/>
    <s v="СР513006Рівненським РВ УМВС України в Рівненській обл"/>
    <m/>
    <m/>
    <m/>
    <s v="0682130552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3114406480"/>
    <s v="014/0321/5/10957"/>
    <d v="2008-03-03T00:00:00"/>
    <d v="2015-03-02T00:00:00"/>
    <n v="840"/>
    <n v="12900"/>
    <n v="11.5"/>
    <m/>
    <s v="Автокредит"/>
    <s v="Купівля транспортного засобу"/>
    <x v="6"/>
    <s v="Інше"/>
    <s v="ні"/>
    <n v="66757.960000000006"/>
    <n v="45264.4"/>
    <n v="0.6780374954537256"/>
    <n v="21493.56"/>
    <n v="0"/>
    <n v="58918.3"/>
    <n v="2488.2399999999998"/>
    <n v="26.829389447963223"/>
    <s v="так"/>
    <s v="так"/>
    <s v="так"/>
    <m/>
    <m/>
    <m/>
    <m/>
    <m/>
    <m/>
    <m/>
    <m/>
    <m/>
    <m/>
    <n v="0"/>
    <n v="0.91850844453605229"/>
    <n v="0.91850844453605229"/>
    <n v="1.1340370496641897E-2"/>
    <n v="1.1340370496641897E-2"/>
    <d v="2008-04-03T00:00:00"/>
    <n v="39541"/>
    <n v="1506"/>
    <s v="0505372224"/>
    <m/>
    <n v="3"/>
    <d v="2018-03-01T00:00:00"/>
    <x v="0"/>
    <s v="так"/>
    <s v="так"/>
    <n v="757.06"/>
    <d v="2016-11-01T00:00:00"/>
    <s v="ТОВ «Верітас Проперті Менеджмент»"/>
    <n v="58537.78"/>
    <n v="757.06"/>
    <d v="2017-11-01T00:00:00"/>
    <s v="так"/>
    <m/>
    <s v="авто"/>
    <s v="Легкові автомобілі"/>
    <s v="Chevrolet; Aveo; SE 5 MT (T250); 1,6; 2007 р.в."/>
    <m/>
    <n v="61317.75"/>
    <d v="2013-06-06T00:00:00"/>
    <d v="2013-06-06T00:00:00"/>
    <m/>
    <m/>
    <s v="ні"/>
    <s v="Івано-Франківська обл., м. ЯРЕМЧА, вул. Свободи, буд. 210, кв. 53"/>
    <s v="Івано-Франківська обл., м. ЯРЕМЧА, вул. Свободи, буд. 210, кв. 53"/>
    <d v="1985-04-08T00:00:00"/>
    <m/>
    <s v="СЕ393889ЯРЕМЧАНСЬКИМ МВ УМВС В ІВАНО-ФРАНКІВСЬКІЙ ОБЛ."/>
    <m/>
    <m/>
    <m/>
    <s v="0505372224"/>
    <m/>
    <m/>
    <m/>
    <m/>
    <s v="29090000422359"/>
    <s v="ІПН: 2034304066; ФІО: Ковальчук П.І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56713057"/>
    <s v="014/2635/5/24357"/>
    <d v="2008-10-09T00:00:00"/>
    <d v="2015-10-08T00:00:00"/>
    <n v="840"/>
    <n v="7860"/>
    <n v="12.99"/>
    <m/>
    <s v="Автокредит"/>
    <s v="Купівля транспортного засобу"/>
    <x v="12"/>
    <s v="Інше"/>
    <s v="ні"/>
    <n v="52719.48"/>
    <n v="52719.48"/>
    <n v="1"/>
    <n v="0"/>
    <n v="0"/>
    <n v="1892.64"/>
    <n v="1964.99"/>
    <n v="26.829388444724913"/>
    <s v="ні"/>
    <s v="так"/>
    <s v="так"/>
    <m/>
    <m/>
    <m/>
    <m/>
    <m/>
    <m/>
    <m/>
    <m/>
    <m/>
    <m/>
    <n v="0"/>
    <n v="1.2604217644028355"/>
    <n v="1.2604217644028355"/>
    <n v="1.6152283747867011E-2"/>
    <n v="1.6152283747867011E-2"/>
    <d v="2014-11-27T00:00:00"/>
    <n v="41970"/>
    <n v="1173"/>
    <s v="0673321939"/>
    <m/>
    <n v="1"/>
    <d v="2018-10-07T00:00:00"/>
    <x v="1"/>
    <s v="так"/>
    <s v="так"/>
    <n v="851.54"/>
    <d v="2016-11-01T00:00:00"/>
    <s v="ТОВ «Верітас Проперті Менеджмент»"/>
    <n v="50137.58"/>
    <n v="851.54"/>
    <d v="2017-11-01T00:00:00"/>
    <s v="так"/>
    <m/>
    <s v="авто"/>
    <s v="Легкові автомобілі"/>
    <s v="Daewoo; Lanos ; TF 69YP22 5 MT (KLAT); 1,5; 2008 р.в."/>
    <m/>
    <n v="66448.78"/>
    <d v="2014-05-12T00:00:00"/>
    <d v="2013-10-28T00:00:00"/>
    <m/>
    <m/>
    <s v="ні"/>
    <s v="Волинська обл., Луцьк, Шота Руставелі, 13, кв.10"/>
    <s v="Волинська обл., Луцьк, Шота Руставелі, 13, кв.10"/>
    <d v="1972-09-26T00:00:00"/>
    <m/>
    <s v="АС070500Луцьким МУ УМВС в Волинській області"/>
    <m/>
    <m/>
    <m/>
    <s v="0673321939"/>
    <m/>
    <m/>
    <m/>
    <m/>
    <s v="29096000425758"/>
    <s v="ІПН: 2689403364; ФІО: Ковальчук Іванна Івані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85022194"/>
    <s v="014/1228/5/15313"/>
    <d v="2008-05-14T00:00:00"/>
    <d v="2015-05-13T00:00:00"/>
    <n v="840"/>
    <n v="24550"/>
    <n v="11.5"/>
    <m/>
    <s v="Автокредит"/>
    <s v="Купівля транспортного засобу"/>
    <x v="9"/>
    <s v="Інше"/>
    <s v="ні"/>
    <n v="76191.710000000006"/>
    <n v="53419.73"/>
    <n v="0.70112260244585667"/>
    <n v="22771.98"/>
    <n v="0"/>
    <n v="72164.53"/>
    <n v="2839.86"/>
    <n v="26.829389476946048"/>
    <s v="так"/>
    <s v="так"/>
    <m/>
    <m/>
    <m/>
    <m/>
    <m/>
    <m/>
    <m/>
    <m/>
    <m/>
    <m/>
    <m/>
    <n v="0"/>
    <n v="1.5708500307973137"/>
    <n v="1.5"/>
    <n v="0.45814984333597447"/>
    <n v="0.45814984333597447"/>
    <d v="2014-02-17T00:00:00"/>
    <n v="41687"/>
    <n v="1352"/>
    <s v="0633141070"/>
    <m/>
    <n v="2"/>
    <d v="2018-05-12T00:00:00"/>
    <x v="1"/>
    <s v="так"/>
    <s v="так"/>
    <n v="34907.22"/>
    <d v="2016-11-01T00:00:00"/>
    <s v="ТОВ «Верітас Проперті Менеджмент»"/>
    <n v="66618"/>
    <n v="34907.22"/>
    <d v="2017-11-01T00:00:00"/>
    <s v="так"/>
    <m/>
    <s v="авто"/>
    <s v="Легкові автомобілі"/>
    <s v="Hyundai; Tucson ; AWD GLS 5 MT (JM); 2; 2008 р.в."/>
    <m/>
    <n v="119685.75"/>
    <d v="2013-10-28T00:00:00"/>
    <d v="2013-10-28T00:00:00"/>
    <m/>
    <m/>
    <s v="ні"/>
    <s v="Закарпатська обл., Ужгородський р-н, с.Сторожниця, вул.Перемоги, б.38"/>
    <s v="Закарпатська обл., Ужгородський р-н, с.Сторожниця, вул.Перемоги, б.38"/>
    <d v="1970-10-10T00:00:00"/>
    <m/>
    <s v="ВО200363Ужгородським РВ УМВС України в Закарпатській обл."/>
    <m/>
    <m/>
    <m/>
    <s v="0633141070"/>
    <m/>
    <m/>
    <m/>
    <m/>
    <s v="2909900042331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38514273"/>
    <s v="014/2636/5/07120"/>
    <d v="2007-11-26T00:00:00"/>
    <d v="2014-11-25T00:00:00"/>
    <n v="840"/>
    <n v="13678"/>
    <n v="10.99"/>
    <m/>
    <s v="Автокредит"/>
    <s v="Купівля транспортного засобу"/>
    <x v="4"/>
    <s v="Інше"/>
    <s v="ні"/>
    <n v="301445.90000000002"/>
    <n v="301445.90000000002"/>
    <n v="1"/>
    <n v="0"/>
    <n v="0"/>
    <m/>
    <n v="11235.66"/>
    <n v="26.829389639771943"/>
    <s v="так"/>
    <s v="ні"/>
    <m/>
    <m/>
    <m/>
    <m/>
    <m/>
    <m/>
    <m/>
    <m/>
    <m/>
    <m/>
    <m/>
    <n v="0"/>
    <n v="0.30065945498014734"/>
    <n v="0.30065945498014734"/>
    <n v="0.46923776372476778"/>
    <n v="0.46923776372476778"/>
    <d v="2015-03-27T00:00:00"/>
    <n v="42090"/>
    <n v="2969"/>
    <s v="0502840484"/>
    <m/>
    <n v="3"/>
    <d v="2017-11-24T00:00:00"/>
    <x v="0"/>
    <s v="так"/>
    <s v="так"/>
    <n v="141449.79999999999"/>
    <d v="2016-11-01T00:00:00"/>
    <s v="ТОВ «Верітас Проперті Менеджмент»"/>
    <n v="286682.78999999998"/>
    <n v="141449.79999999999"/>
    <d v="2017-11-01T00:00:00"/>
    <s v="так"/>
    <m/>
    <s v="авто"/>
    <s v="Легкові автомобілі"/>
    <s v="ЗАЗ; НИВА; 21230 GLS; 1600; 2007 р.в."/>
    <m/>
    <n v="90632.56"/>
    <d v="2014-05-14T00:00:00"/>
    <d v="2013-10-28T00:00:00"/>
    <m/>
    <m/>
    <s v="ні"/>
    <s v="АРК обл., Джанкойський р-н, С.ВІЛЬНЕ, Піонерська, 8"/>
    <s v="АРК обл., Джанкойський р-н, С.ВІЛЬНЕ, Піонерська, 8"/>
    <d v="1977-09-18T00:00:00"/>
    <m/>
    <s v="ЕС442825ДЖАНКОЙСЬКИМ МРВ ГУ МВС УКРАЇНИ В КРИМУ"/>
    <m/>
    <m/>
    <m/>
    <s v="0502840484"/>
    <m/>
    <m/>
    <m/>
    <m/>
    <s v="2909300042139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56807348"/>
    <s v=".014/2061/5/15893"/>
    <d v="2008-05-22T00:00:00"/>
    <d v="2016-09-21T00:00:00"/>
    <n v="980"/>
    <n v="228811.68"/>
    <n v="10.5"/>
    <m/>
    <s v="Автокредит"/>
    <s v="Купівля транспортного засобу"/>
    <x v="5"/>
    <s v="Інше"/>
    <s v="ні"/>
    <n v="242918.24"/>
    <n v="228810.68"/>
    <n v="0.94192465744853082"/>
    <n v="14107.56"/>
    <n v="0"/>
    <n v="71410.149999999994"/>
    <n v="242918.24"/>
    <n v="1"/>
    <s v="так"/>
    <s v="так"/>
    <s v="так"/>
    <m/>
    <m/>
    <n v="1"/>
    <m/>
    <m/>
    <m/>
    <m/>
    <m/>
    <m/>
    <m/>
    <n v="1"/>
    <n v="1.1107058901793458"/>
    <n v="1.1107058901793458"/>
    <n v="0.45446031553661842"/>
    <n v="0.45446031553661842"/>
    <d v="2016-03-01T00:00:00"/>
    <n v="42430"/>
    <n v="426"/>
    <s v="0504138759"/>
    <m/>
    <n v="1"/>
    <d v="2019-09-21T00:00:00"/>
    <x v="1"/>
    <s v="так"/>
    <s v="так"/>
    <n v="110396.7"/>
    <d v="2016-11-01T00:00:00"/>
    <s v="ТОВ «Верітас Проперті Менеджмент»"/>
    <n v="230911.22"/>
    <n v="110396.7"/>
    <d v="2017-11-01T00:00:00"/>
    <s v="так"/>
    <m/>
    <s v="авто"/>
    <s v="Легкові автомобілі"/>
    <s v="Volkswagen; Jetta; Fsi Sportline 5 MT (1k2/1km); 1,6; 2008 р.в."/>
    <m/>
    <n v="269810.71999999997"/>
    <d v="2015-02-25T00:00:00"/>
    <d v="2016-02-16T00:00:00"/>
    <m/>
    <m/>
    <s v="ні"/>
    <s v="Черкаська обл., М. ЧЕРКАСИ, вул. Сумгаїтська, б.30, кв.157"/>
    <s v="Черкаська обл., М. ЧЕРКАСИ, вул. Сумгаїтська, б.30, кв.157"/>
    <d v="1978-03-20T00:00:00"/>
    <m/>
    <s v="НС184633СОСНІВСЬКИМ РВ УМВС УКРАЇНИ В ЧЕРКАСЬКІЙ ОБЛ"/>
    <m/>
    <m/>
    <m/>
    <s v="0504138759"/>
    <m/>
    <m/>
    <m/>
    <m/>
    <s v="29098000423189"/>
    <s v="ІПН: 2707419952; ФІО: Колєсніков М.П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06004111"/>
    <s v="014/2292/5/11513"/>
    <d v="2008-03-17T00:00:00"/>
    <d v="2015-03-16T00:00:00"/>
    <n v="840"/>
    <n v="26200"/>
    <n v="0"/>
    <m/>
    <s v="Автокредит"/>
    <s v="Купівля транспортного засобу"/>
    <x v="4"/>
    <s v="Інше"/>
    <s v="ні"/>
    <n v="88458.11"/>
    <n v="88458.11"/>
    <n v="1"/>
    <n v="0"/>
    <n v="0"/>
    <m/>
    <n v="3297.06"/>
    <n v="26.829390426622506"/>
    <s v="так"/>
    <s v="ні"/>
    <m/>
    <m/>
    <m/>
    <m/>
    <m/>
    <m/>
    <m/>
    <m/>
    <m/>
    <m/>
    <m/>
    <n v="0"/>
    <n v="2.6364682672962378"/>
    <n v="1.5"/>
    <n v="0.58299617751272326"/>
    <n v="0.58299617751272326"/>
    <d v="2014-09-24T00:00:00"/>
    <n v="41906"/>
    <n v="1234"/>
    <s v="0674895844"/>
    <m/>
    <n v="1"/>
    <d v="2018-03-15T00:00:00"/>
    <x v="0"/>
    <s v="так"/>
    <s v="так"/>
    <n v="51570.74"/>
    <d v="2016-11-01T00:00:00"/>
    <s v="ТОВ «Верітас Проперті Менеджмент»"/>
    <n v="84125.93"/>
    <n v="51570.74"/>
    <d v="2017-11-01T00:00:00"/>
    <s v="так"/>
    <m/>
    <s v="авто"/>
    <s v="Легкові автомобілі"/>
    <s v="Mitsubishi; Lancer 10; Invite AT; 1,5; 2008 р.в."/>
    <m/>
    <n v="233217"/>
    <d v="2016-02-08T00:00:00"/>
    <d v="2015-05-28T00:00:00"/>
    <m/>
    <m/>
    <s v="ні"/>
    <s v="Одеська обл., Березівський р-н, с. Ряснополь, вул. Фрунзе, буд. 47"/>
    <s v="Одеська обл., Березівський р-н, с. Ряснополь, вул. Фрунзе, буд. 47"/>
    <d v="1976-10-28T00:00:00"/>
    <m/>
    <s v="КЕ464572Березівським РВ УМВС Укр. в Одеській обл."/>
    <m/>
    <m/>
    <m/>
    <s v="0674895844"/>
    <m/>
    <m/>
    <m/>
    <m/>
    <s v="29098000422287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20105837"/>
    <s v="06-Ф/095-СК-Г"/>
    <d v="2006-09-25T00:00:00"/>
    <d v="2011-09-23T00:00:00"/>
    <n v="980"/>
    <n v="50400"/>
    <n v="0"/>
    <m/>
    <s v="Автокредит"/>
    <s v="Купівля транспортного засобу"/>
    <x v="4"/>
    <s v="Інше"/>
    <s v="ні"/>
    <n v="4734.6499999999996"/>
    <n v="4734.6499999999996"/>
    <n v="1"/>
    <n v="0"/>
    <n v="0"/>
    <m/>
    <n v="4734.6499999999996"/>
    <n v="1"/>
    <s v="так"/>
    <s v="так"/>
    <s v="так"/>
    <m/>
    <m/>
    <m/>
    <m/>
    <m/>
    <m/>
    <m/>
    <m/>
    <m/>
    <m/>
    <n v="0"/>
    <n v="0"/>
    <n v="0"/>
    <n v="9.7472886063383786E-3"/>
    <n v="9.7472886063383786E-3"/>
    <d v="2012-11-08T00:00:00"/>
    <n v="41221"/>
    <n v="3105"/>
    <s v="0684060700"/>
    <m/>
    <n v="3"/>
    <d v="2014-09-22T00:00:00"/>
    <x v="0"/>
    <s v="так"/>
    <s v="так"/>
    <n v="46.15"/>
    <d v="2016-11-01T00:00:00"/>
    <s v="ТОВ «Верітас Проперті Менеджмент»"/>
    <n v="4734.6499999999996"/>
    <n v="46.15"/>
    <d v="2017-11-01T00:00:00"/>
    <s v="так"/>
    <m/>
    <s v="авто"/>
    <s v="Легкові автомобілі"/>
    <s v="ВАЗ; 21124-125-51; ; 1600; 2006"/>
    <m/>
    <n v="0"/>
    <d v="2012-08-03T00:00:00"/>
    <d v="2012-03-12T00:00:00"/>
    <m/>
    <m/>
    <s v="ні"/>
    <s v="ДНІПРОПЕТРОВСЬКА обл., ІНДУСТРІАЛЬНИЙ, ДНІПРОПЕТРОВСЬК, ЯНТАРНА, 73 КОРП.6, кв.39"/>
    <s v="ДНІПРОПЕТРОВСЬКА обл., ІНДУСТРІАЛЬНИЙ, ДНІПРОПЕТРОВСЬК, ЯНТАРНА, 73 КОРП.6, кв.39"/>
    <d v="1979-12-13T00:00:00"/>
    <m/>
    <s v="АН501738ІНДУСТРІАЛЬНИМ РВДМУУМВС УКР В ДНІПРОПЕТРОВ.ОБЛ."/>
    <m/>
    <m/>
    <m/>
    <s v="0684060700"/>
    <m/>
    <m/>
    <m/>
    <m/>
    <s v="29092000072752"/>
    <s v="ІПН: 1708800035; ФІО: Корнєв Віктор Іван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26800452"/>
    <s v="014/9353/5/13013"/>
    <d v="2008-04-07T00:00:00"/>
    <d v="2015-04-06T00:00:00"/>
    <n v="840"/>
    <n v="50000"/>
    <n v="13"/>
    <m/>
    <s v="Автокредит"/>
    <s v="Купівля транспортного засобу"/>
    <x v="1"/>
    <s v="Зона АТО"/>
    <s v="ні"/>
    <n v="519246.88"/>
    <n v="329571.15000000002"/>
    <n v="0.63470992834853435"/>
    <n v="189675.73"/>
    <n v="0"/>
    <n v="3330.96"/>
    <n v="19353.66"/>
    <n v="26.829389376479696"/>
    <s v="так"/>
    <s v="так"/>
    <m/>
    <m/>
    <m/>
    <m/>
    <m/>
    <m/>
    <m/>
    <m/>
    <m/>
    <m/>
    <m/>
    <n v="0"/>
    <n v="0.48090921605537618"/>
    <n v="0.48090921605537618"/>
    <n v="1.1066392926617102E-2"/>
    <n v="1.1066392926617102E-2"/>
    <d v="2014-01-30T00:00:00"/>
    <n v="41669"/>
    <n v="1597"/>
    <s v="0504737370"/>
    <m/>
    <m/>
    <d v="2018-04-05T00:00:00"/>
    <x v="1"/>
    <s v="так"/>
    <s v="так"/>
    <n v="5746.19"/>
    <d v="2016-11-01T00:00:00"/>
    <s v="ТОВ «Верітас Проперті Менеджмент»"/>
    <n v="453071.51"/>
    <n v="5746.19"/>
    <d v="2017-11-01T00:00:00"/>
    <s v="так"/>
    <m/>
    <s v="авто"/>
    <s v="Легкові автомобілі"/>
    <s v="Acura; MDX; ; 3,7; 2008 р.в."/>
    <m/>
    <n v="249710.61"/>
    <d v="2013-10-28T00:00:00"/>
    <d v="2014-04-25T00:00:00"/>
    <m/>
    <m/>
    <s v="ні"/>
    <s v="Донецька обл., Макіївський р-н, М. МАКІЇВКА, тер. МакНІІ, б. 18, кв. 1"/>
    <s v="Донецька обл., Макіївський р-н, М. МАКІЇВКА, тер. МакНІІ, б. 18, кв. 1"/>
    <d v="1969-03-07T00:00:00"/>
    <m/>
    <s v="ВЕ284776ГІРНИЦЬКИМ РВ ММУ УМВС УКРАЇНИ В ДОНЕЦЬКІЙ ОБЛАСТІ"/>
    <m/>
    <m/>
    <m/>
    <s v="0504737370"/>
    <m/>
    <m/>
    <m/>
    <m/>
    <s v="2909800042278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15909530"/>
    <s v="014/ZB56Y1/5/001"/>
    <d v="2012-10-11T00:00:00"/>
    <d v="2019-10-10T00:00:00"/>
    <n v="980"/>
    <n v="216720"/>
    <n v="22.9"/>
    <m/>
    <s v="Автокредит"/>
    <s v="Купівля транспортного засобу"/>
    <x v="1"/>
    <s v="Зона АТО"/>
    <s v="ні"/>
    <n v="342433.37"/>
    <n v="192102.87"/>
    <n v="0.5609934277141273"/>
    <n v="150330.5"/>
    <n v="0"/>
    <n v="7.41"/>
    <n v="342433.37"/>
    <n v="1"/>
    <s v="ні"/>
    <s v="ні"/>
    <s v="ні"/>
    <m/>
    <m/>
    <m/>
    <m/>
    <m/>
    <m/>
    <m/>
    <m/>
    <m/>
    <m/>
    <n v="0"/>
    <n v="0.90411749298848998"/>
    <n v="0.90411749298848998"/>
    <n v="1.3667213566247938E-2"/>
    <n v="1.3667213566247938E-2"/>
    <d v="2014-07-15T00:00:00"/>
    <n v="41835"/>
    <n v="1204"/>
    <s v="0503283673"/>
    <m/>
    <m/>
    <d v="2022-10-09T00:00:00"/>
    <x v="1"/>
    <s v="так"/>
    <s v="так"/>
    <n v="4680.1099999999997"/>
    <d v="2016-11-01T00:00:00"/>
    <s v="ТОВ «Верітас Проперті Менеджмент»"/>
    <n v="297876.96999999997"/>
    <n v="4680.1099999999997"/>
    <d v="2017-11-01T00:00:00"/>
    <s v="так"/>
    <m/>
    <s v="авто"/>
    <s v="Легкові автомобілі"/>
    <s v="Ford; Kuga; TDCi; 2; 2012 р.в."/>
    <m/>
    <n v="309600"/>
    <d v="2014-04-14T00:00:00"/>
    <d v="2014-04-14T00:00:00"/>
    <m/>
    <m/>
    <s v="ні"/>
    <s v="Донецька обл., м. Донецьк, вул. Артема, буд. 197в, кв. 45"/>
    <s v="Донецька обл., м. Донецьк, вул. Артема, буд. 197в, кв. 45"/>
    <d v="1971-08-15T00:00:00"/>
    <m/>
    <s v="ВВ215956Єнакіївським МВ УМВС України у Донецькій області"/>
    <m/>
    <m/>
    <m/>
    <s v="0503283673"/>
    <m/>
    <m/>
    <m/>
    <m/>
    <s v="29099000433617"/>
    <s v="ІПН: 2514714242; ФІО: Корона Н.Е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65713107"/>
    <s v="041-г/41"/>
    <d v="2007-03-23T00:00:00"/>
    <d v="2013-03-22T00:00:00"/>
    <n v="980"/>
    <n v="73970"/>
    <n v="0"/>
    <m/>
    <s v="Автокредит"/>
    <s v="Купівля транспортного засобу"/>
    <x v="4"/>
    <s v="Інше"/>
    <s v="ні"/>
    <n v="30744.9"/>
    <n v="30744.9"/>
    <n v="1"/>
    <n v="0"/>
    <n v="0"/>
    <m/>
    <n v="30744.9"/>
    <n v="1"/>
    <s v="так"/>
    <s v="так"/>
    <m/>
    <m/>
    <m/>
    <m/>
    <m/>
    <m/>
    <m/>
    <m/>
    <m/>
    <m/>
    <m/>
    <n v="0"/>
    <n v="1.1714788468981847"/>
    <n v="1.1714788468981847"/>
    <n v="0.82019749617009641"/>
    <n v="0.82019749617009641"/>
    <d v="2017-06-27T00:00:00"/>
    <n v="42913"/>
    <n v="571"/>
    <s v="0979809745"/>
    <m/>
    <m/>
    <d v="2016-03-21T00:00:00"/>
    <x v="0"/>
    <s v="так"/>
    <s v="так"/>
    <n v="25216.89"/>
    <d v="2016-11-01T00:00:00"/>
    <s v="ТОВ «Верітас Проперті Менеджмент»"/>
    <n v="37821.1"/>
    <n v="25216.89"/>
    <d v="2017-11-01T00:00:00"/>
    <s v="так"/>
    <m/>
    <s v="авто"/>
    <s v="Легкові автомобілі"/>
    <s v="DAEWOO; NEXIA SONC; ; 1498; 2007"/>
    <m/>
    <n v="36017"/>
    <d v="2013-07-22T00:00:00"/>
    <d v="2013-07-22T00:00:00"/>
    <m/>
    <m/>
    <s v="ні"/>
    <s v="Миколаївська обл., Миколаїв, Китобоїв, 7, кв.41"/>
    <s v="Миколаївська обл., Миколаїв, Китобоїв, 7, кв.41"/>
    <d v="1978-06-17T00:00:00"/>
    <m/>
    <s v="ЕР246971Ленінський РВ ММУ УМВС України в Миколаївській обл."/>
    <m/>
    <m/>
    <m/>
    <s v="0979809745"/>
    <m/>
    <m/>
    <m/>
    <m/>
    <s v="29092000059430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93500065"/>
    <s v="014/6949/5/22506"/>
    <d v="2008-09-04T00:00:00"/>
    <d v="2015-09-03T00:00:00"/>
    <n v="840"/>
    <n v="20800"/>
    <n v="12.99"/>
    <m/>
    <s v="Автокредит"/>
    <s v="Купівля транспортного засобу"/>
    <x v="3"/>
    <s v="Зона АТО"/>
    <s v="ні"/>
    <n v="548497.37"/>
    <n v="471227.92"/>
    <n v="0.85912521330776848"/>
    <n v="77269.45"/>
    <n v="0"/>
    <m/>
    <n v="20443.900000000001"/>
    <n v="26.829390184847313"/>
    <s v="так"/>
    <s v="ні"/>
    <s v="так"/>
    <m/>
    <m/>
    <m/>
    <m/>
    <m/>
    <m/>
    <m/>
    <m/>
    <m/>
    <m/>
    <n v="0"/>
    <n v="0.36997779952892029"/>
    <n v="0.36997779952892029"/>
    <n v="1.2878220364119522E-2"/>
    <n v="1.2878220364119522E-2"/>
    <d v="2008-10-04T00:00:00"/>
    <n v="39725"/>
    <n v="2422"/>
    <s v="0660085742"/>
    <m/>
    <n v="3"/>
    <d v="2018-09-02T00:00:00"/>
    <x v="1"/>
    <s v="так"/>
    <s v="так"/>
    <n v="7063.67"/>
    <d v="2016-11-01T00:00:00"/>
    <s v="ТОВ «Верітас Проперті Менеджмент»"/>
    <n v="521635.07"/>
    <n v="7063.67"/>
    <d v="2017-11-01T00:00:00"/>
    <s v="так"/>
    <m/>
    <s v="авто"/>
    <s v="Легкові автомобілі"/>
    <s v="Kia; Sportage; CRDi Base Plus 5 MT ; 2; 2008 р.в."/>
    <m/>
    <n v="202931.85"/>
    <d v="2014-11-24T00:00:00"/>
    <d v="2014-05-22T00:00:00"/>
    <m/>
    <m/>
    <s v="ні"/>
    <s v="Луганська обл., Краснодонський р-н, М. СУХОДОЛЬСЬК, вул. Станіславського, буд. 16а, кв. 3"/>
    <s v="Луганська обл., Краснодонський р-н, М. СУХОДОЛЬСЬК, вул. Станіславського, буд. 16а, кв. 3"/>
    <d v="1968-04-08T00:00:00"/>
    <m/>
    <s v="ЕК419727СУХОДІЛЬСЬКИМ МВ УМВС УКРАЇНИ В ЛУГАНСЬКІЙ ОБЛ."/>
    <m/>
    <m/>
    <m/>
    <s v="0660085742"/>
    <m/>
    <m/>
    <m/>
    <m/>
    <s v="29091000424970"/>
    <s v="ІПН: 2493500065; ФІО: Коршикова В.I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90217917"/>
    <s v="014/1228/5/10399"/>
    <d v="2008-02-18T00:00:00"/>
    <d v="2015-02-17T00:00:00"/>
    <n v="840"/>
    <n v="33700"/>
    <n v="11.5"/>
    <m/>
    <s v="Автокредит"/>
    <s v="Купівля транспортного засобу"/>
    <x v="9"/>
    <s v="Інше"/>
    <s v="ні"/>
    <n v="715749.37"/>
    <n v="528606.06000000006"/>
    <n v="0.73853513835436568"/>
    <n v="187143.31"/>
    <n v="0"/>
    <n v="645295.25"/>
    <n v="26677.81"/>
    <n v="26.829390043635513"/>
    <s v="так"/>
    <s v="так"/>
    <m/>
    <m/>
    <m/>
    <m/>
    <m/>
    <m/>
    <m/>
    <m/>
    <m/>
    <m/>
    <m/>
    <n v="0"/>
    <n v="0.29735548352630753"/>
    <n v="0.29735548352630753"/>
    <n v="0.46408126073516487"/>
    <n v="0.46408126073516487"/>
    <d v="2014-12-29T00:00:00"/>
    <n v="42002"/>
    <n v="2479"/>
    <s v="0503727374"/>
    <m/>
    <n v="3"/>
    <d v="2018-02-16T00:00:00"/>
    <x v="0"/>
    <s v="так"/>
    <s v="так"/>
    <n v="332165.87"/>
    <d v="2016-11-01T00:00:00"/>
    <s v="ТОВ «Верітас Проперті Менеджмент»"/>
    <n v="622883.64"/>
    <n v="332165.87"/>
    <d v="2017-11-01T00:00:00"/>
    <s v="так"/>
    <m/>
    <s v="авто"/>
    <s v="Легкові автомобілі"/>
    <s v="Nissan; Teana; V6 Premium 4 AT; 2,3; 2008 р.в."/>
    <m/>
    <n v="212832"/>
    <d v="2015-08-04T00:00:00"/>
    <d v="2013-10-28T00:00:00"/>
    <m/>
    <m/>
    <s v="ні"/>
    <s v="Закарпатська обл., УЖГОРОД, Капітульна, 28, кв.6"/>
    <s v="Закарпатська обл., УЖГОРОД, Капітульна, 28, кв.6"/>
    <d v="1973-08-27T00:00:00"/>
    <m/>
    <s v="ВО462826УЖГОРОДСЬКИМ МВ УМВС УКРАЇНИ В ЗАКАРПАТСЬКІЙ ОБЛ."/>
    <m/>
    <m/>
    <m/>
    <s v="0503727374"/>
    <m/>
    <m/>
    <m/>
    <m/>
    <s v="2909201042215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215224133"/>
    <s v="014/5653/5/21611"/>
    <d v="2008-08-15T00:00:00"/>
    <d v="2015-08-14T00:00:00"/>
    <n v="980"/>
    <n v="200522"/>
    <n v="21"/>
    <m/>
    <s v="Автокредит"/>
    <s v="Купівля транспортного засобу"/>
    <x v="3"/>
    <s v="Зона АТО"/>
    <s v="ні"/>
    <n v="64363.46"/>
    <n v="37239.089999999997"/>
    <n v="0.57857501756431362"/>
    <n v="27124.37"/>
    <n v="0"/>
    <n v="107.73"/>
    <n v="64363.46"/>
    <n v="1"/>
    <s v="так"/>
    <s v="так"/>
    <m/>
    <m/>
    <m/>
    <m/>
    <m/>
    <m/>
    <m/>
    <m/>
    <m/>
    <m/>
    <m/>
    <n v="0"/>
    <n v="2.4183459062020591"/>
    <n v="1.5"/>
    <n v="1.3333030884293665E-2"/>
    <n v="1.3333030884293665E-2"/>
    <d v="2014-05-15T00:00:00"/>
    <n v="41774"/>
    <n v="1265"/>
    <s v="0504253022"/>
    <m/>
    <n v="1"/>
    <d v="2018-08-13T00:00:00"/>
    <x v="1"/>
    <s v="так"/>
    <s v="так"/>
    <n v="858.16"/>
    <d v="2016-11-01T00:00:00"/>
    <s v="ТОВ «Верітас Проперті Менеджмент»"/>
    <n v="56543.24"/>
    <n v="858.16"/>
    <d v="2017-11-01T00:00:00"/>
    <s v="так"/>
    <m/>
    <s v="авто"/>
    <s v="Легкові автомобілі"/>
    <s v="Toyota; Camry; V6; 3,5; 2008 р.в."/>
    <m/>
    <n v="155653.10999999999"/>
    <d v="2013-10-28T00:00:00"/>
    <d v="2013-10-28T00:00:00"/>
    <m/>
    <m/>
    <s v="ні"/>
    <s v="Луганська обл., Антрацитівський р-н, м. АНТРАЦИТ, вул. Калініна, 11, кв.45"/>
    <s v="Луганська обл., Антрацитівський р-н, м. АНТРАЦИТ, вул. Калініна, 11, кв.45"/>
    <d v="1960-08-25T00:00:00"/>
    <m/>
    <s v="ЕН573792АНТРАЦИТІВСЬКИМ МВ УМВС УКРАЇНИ В ЛУГАНСЬКІЙ ОБЛАС"/>
    <m/>
    <m/>
    <m/>
    <s v="0504253022"/>
    <m/>
    <m/>
    <m/>
    <m/>
    <s v="2909600040267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09621794"/>
    <s v="014/3729/5/10528"/>
    <d v="2008-02-20T00:00:00"/>
    <d v="2015-02-19T00:00:00"/>
    <n v="840"/>
    <n v="43200"/>
    <n v="11.5"/>
    <m/>
    <s v="Автокредит"/>
    <s v="Купівля транспортного засобу"/>
    <x v="4"/>
    <s v="Інше"/>
    <s v="ні"/>
    <n v="1086963.49"/>
    <n v="1086963.49"/>
    <n v="1"/>
    <n v="0"/>
    <n v="0"/>
    <m/>
    <n v="40513.910000000003"/>
    <n v="26.829389955203037"/>
    <s v="так"/>
    <s v="ні"/>
    <m/>
    <m/>
    <m/>
    <m/>
    <m/>
    <m/>
    <m/>
    <m/>
    <m/>
    <m/>
    <m/>
    <n v="0"/>
    <n v="0.15488746544743651"/>
    <n v="0.15488746544743651"/>
    <n v="0.241732111903777"/>
    <n v="0.241732111903777"/>
    <d v="2008-03-20T00:00:00"/>
    <n v="39527"/>
    <n v="3364"/>
    <s v="0504217376"/>
    <m/>
    <n v="2"/>
    <d v="2018-02-18T00:00:00"/>
    <x v="0"/>
    <s v="так"/>
    <s v="так"/>
    <n v="262753.98"/>
    <d v="2016-11-01T00:00:00"/>
    <s v="ТОВ «Верітас Проперті Менеджмент»"/>
    <n v="1033730.16"/>
    <n v="262753.98"/>
    <d v="2017-11-01T00:00:00"/>
    <s v="так"/>
    <m/>
    <s v="авто"/>
    <s v="Легкові автомобілі"/>
    <s v="Volkswagen; Passat ; Tdi 4Motion Trendline 5 MT (3C); 2; 2006 р.в."/>
    <m/>
    <n v="168357.02"/>
    <d v="2014-05-14T00:00:00"/>
    <d v="2013-10-28T00:00:00"/>
    <m/>
    <m/>
    <s v="ні"/>
    <s v="Дніпропетровська обл., ДНІПРОПЕТРОВСЬК, пров.Л.Мокієвської, 20, кв.21"/>
    <s v="Дніпропетровська обл., ДНІПРОПЕТРОВСЬК, пров.Л.Мокієвської, 20, кв.21"/>
    <d v="1979-08-30T00:00:00"/>
    <m/>
    <s v="АЕ023070АМУР-НИЖНЬОДНІПРОВСЬКИМ  РВ ДМУ УМВС УКРАЇНИ В ДНІ"/>
    <m/>
    <m/>
    <m/>
    <s v="0504217376"/>
    <m/>
    <m/>
    <m/>
    <m/>
    <s v="2909800042217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70500078"/>
    <s v="014/14655/5/21184"/>
    <d v="2008-08-08T00:00:00"/>
    <m/>
    <n v="840"/>
    <n v="32300"/>
    <n v="0"/>
    <m/>
    <s v="Автокредит"/>
    <s v="Купівля транспортного засобу"/>
    <x v="4"/>
    <s v="Інше"/>
    <s v="ні"/>
    <n v="1122037.01"/>
    <n v="804690.67"/>
    <n v="0.71716945415196243"/>
    <n v="317346.34000000003"/>
    <n v="0"/>
    <m/>
    <n v="41821.19"/>
    <n v="26.829389838022301"/>
    <s v="так"/>
    <s v="ні"/>
    <s v="так"/>
    <m/>
    <m/>
    <m/>
    <m/>
    <m/>
    <m/>
    <m/>
    <m/>
    <m/>
    <m/>
    <n v="0"/>
    <n v="0"/>
    <n v="0"/>
    <n v="9.2636338261248615E-3"/>
    <n v="9.2636338261248615E-3"/>
    <m/>
    <m/>
    <n v="1345"/>
    <s v="0675658717"/>
    <m/>
    <n v="3"/>
    <m/>
    <x v="0"/>
    <s v="так"/>
    <s v="так"/>
    <n v="10394.14"/>
    <d v="2016-11-01T00:00:00"/>
    <s v="ТОВ «Верітас Проперті Менеджмент»"/>
    <n v="1067085.98"/>
    <n v="10394.14"/>
    <d v="2017-11-01T00:00:00"/>
    <s v="так"/>
    <m/>
    <s v="авто"/>
    <s v="Легкові автомобілі"/>
    <s v="Mitsubishi; Pajero ; V6 5 dr Instyle AT ; 3; 2008 р.в."/>
    <m/>
    <m/>
    <m/>
    <m/>
    <m/>
    <m/>
    <s v="ні"/>
    <s v="Дніпропетровська обл., М.ДНІПРОПЕТРОВСЬК, вул.Чернишевського, 11-а, кв.18"/>
    <s v="Дніпропетровська обл., М.ДНІПРОПЕТРОВСЬК, вул.Чернишевського, 11-а, кв.18"/>
    <d v="1975-11-08T00:00:00"/>
    <m/>
    <s v="АЕ494919ІНДУСТРІАЛЬНИМ РВ ДМУ УМВС УКРАЇНИ В ДНІПРОПЕТРОВС"/>
    <m/>
    <m/>
    <m/>
    <s v="0675658717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51822157"/>
    <s v="114-г/43"/>
    <d v="2007-08-03T00:00:00"/>
    <d v="2013-08-02T00:00:00"/>
    <n v="980"/>
    <n v="46530"/>
    <n v="0"/>
    <m/>
    <s v="Автокредит"/>
    <s v="Купівля транспортного засобу"/>
    <x v="0"/>
    <s v="Інше"/>
    <s v="ні"/>
    <n v="20446.400000000001"/>
    <n v="20446.400000000001"/>
    <n v="1"/>
    <n v="0"/>
    <n v="0"/>
    <m/>
    <n v="20446.400000000001"/>
    <n v="1"/>
    <s v="так"/>
    <s v="так"/>
    <s v="так"/>
    <m/>
    <m/>
    <m/>
    <m/>
    <m/>
    <m/>
    <m/>
    <m/>
    <m/>
    <m/>
    <n v="0"/>
    <n v="0"/>
    <n v="0"/>
    <n v="9.7479262853118389E-3"/>
    <n v="9.7479262853118389E-3"/>
    <d v="2015-11-30T00:00:00"/>
    <n v="42338"/>
    <n v="671"/>
    <s v="0954231467"/>
    <m/>
    <n v="3"/>
    <d v="2016-08-01T00:00:00"/>
    <x v="0"/>
    <s v="так"/>
    <s v="так"/>
    <n v="199.31"/>
    <d v="2016-11-01T00:00:00"/>
    <s v="ТОВ «Верітас Проперті Менеджмент»"/>
    <n v="20446.400000000001"/>
    <n v="199.31"/>
    <d v="2017-11-01T00:00:00"/>
    <s v="так"/>
    <m/>
    <s v="авто"/>
    <s v="Транспортні засоби (крім легкових транспортних засобів)"/>
    <s v="FAW; CA1041K26L2R5; ; 3168; 2006"/>
    <m/>
    <n v="0"/>
    <d v="2012-05-28T00:00:00"/>
    <d v="2012-04-17T00:00:00"/>
    <m/>
    <m/>
    <s v="ні"/>
    <s v="Полтавська обл., _, с. Березівка, Пушкіна, 24"/>
    <s v="Полтавська обл., _, с. Березівка, Пушкіна, 24"/>
    <d v="1964-05-22T00:00:00"/>
    <m/>
    <s v="КО851627Лубенським МРВ УМВС України в Полтавській області"/>
    <m/>
    <m/>
    <m/>
    <s v="0954231467"/>
    <m/>
    <m/>
    <m/>
    <m/>
    <s v="29090000058864"/>
    <s v="ІПН: 2570300124; ФІО: Кравчук Людмил Миколаї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28817755"/>
    <s v="330-в/41"/>
    <d v="2008-10-14T00:00:00"/>
    <d v="2011-10-13T00:00:00"/>
    <n v="840"/>
    <n v="82000"/>
    <n v="10.5"/>
    <m/>
    <s v="Автокредит"/>
    <s v="Купівля транспортного засобу"/>
    <x v="4"/>
    <s v="Інше"/>
    <s v="ні"/>
    <n v="2883407.4"/>
    <n v="2199999.52"/>
    <n v="0.76298601439394242"/>
    <n v="683407.88"/>
    <n v="0"/>
    <m/>
    <n v="107471.97"/>
    <n v="26.82939002606912"/>
    <s v="так"/>
    <s v="так"/>
    <m/>
    <m/>
    <m/>
    <m/>
    <m/>
    <m/>
    <m/>
    <m/>
    <m/>
    <m/>
    <m/>
    <n v="0"/>
    <n v="0"/>
    <n v="0"/>
    <n v="9.2636302452438739E-3"/>
    <n v="9.2636302452438739E-3"/>
    <d v="2013-07-12T00:00:00"/>
    <n v="41467"/>
    <n v="3239"/>
    <s v="0675113333"/>
    <m/>
    <n v="3"/>
    <d v="2014-10-12T00:00:00"/>
    <x v="0"/>
    <s v="так"/>
    <s v="так"/>
    <n v="26710.82"/>
    <d v="2016-11-01T00:00:00"/>
    <s v="ТОВ «Верітас Проперті Менеджмент»"/>
    <n v="2742194.38"/>
    <n v="26710.82"/>
    <d v="2017-11-01T00:00:00"/>
    <s v="так"/>
    <m/>
    <s v="авто"/>
    <s v="Легкові автомобілі"/>
    <s v="MERCEDES-BENZ; S 450; ; 4664; 2007"/>
    <m/>
    <n v="0"/>
    <d v="2012-07-31T00:00:00"/>
    <d v="2012-07-09T00:00:00"/>
    <m/>
    <m/>
    <s v="ні"/>
    <s v="Миколаївська обл., Ленінський, Миколаїв, пр.Миру, 19, кв.77"/>
    <s v="Миколаївська обл., Ленінський, Миколаїв, пр.Миру, 19, кв.77"/>
    <d v="1977-06-13T00:00:00"/>
    <m/>
    <s v="ЕР295911Новоодеським РВ УМВС України в Миколаївській обл."/>
    <m/>
    <m/>
    <m/>
    <s v="0675113333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27517932"/>
    <s v="014/3729/73/06158"/>
    <d v="2007-10-31T00:00:00"/>
    <d v="2014-10-30T00:00:00"/>
    <n v="840"/>
    <n v="16742.14"/>
    <n v="10.99"/>
    <m/>
    <s v="Автокредит"/>
    <s v="Купівля транспортного засобу"/>
    <x v="4"/>
    <s v="Інше"/>
    <s v="ні"/>
    <n v="331364.43"/>
    <n v="305672.87"/>
    <n v="0.92246735716322958"/>
    <n v="25691.56"/>
    <n v="0"/>
    <m/>
    <n v="12350.8"/>
    <n v="26.829389999028404"/>
    <s v="так"/>
    <s v="ні"/>
    <m/>
    <m/>
    <m/>
    <m/>
    <m/>
    <m/>
    <m/>
    <m/>
    <m/>
    <m/>
    <m/>
    <n v="0"/>
    <n v="0.32921385074433002"/>
    <n v="0.32921385074433002"/>
    <n v="0.51380246214115377"/>
    <n v="0.51380246214115377"/>
    <d v="2007-11-30T00:00:00"/>
    <n v="39416"/>
    <n v="2846"/>
    <s v="0677973776"/>
    <m/>
    <n v="3"/>
    <d v="2017-10-29T00:00:00"/>
    <x v="0"/>
    <s v="так"/>
    <s v="так"/>
    <n v="170255.86"/>
    <d v="2016-11-01T00:00:00"/>
    <s v="ТОВ «Верітас Проперті Менеджмент»"/>
    <n v="315136.07"/>
    <n v="170255.86"/>
    <d v="2017-11-01T00:00:00"/>
    <s v="так"/>
    <m/>
    <s v="авто"/>
    <s v="Легкові автомобілі"/>
    <s v="Mitsubishi; Lancer 9; Comfort MT (CS0); 1,6; 2007 р.в"/>
    <m/>
    <n v="109089.76"/>
    <d v="2014-05-13T00:00:00"/>
    <d v="2013-10-28T00:00:00"/>
    <m/>
    <m/>
    <s v="ні"/>
    <s v="Дніпропетровська обл., ДНІПРОПЕТРОВСЬК, Гагаріна, 125, кв.53"/>
    <s v="Дніпропетровська обл., ДНІПРОПЕТРОВСЬК, Гагаріна, 125, кв.53"/>
    <d v="1977-05-31T00:00:00"/>
    <m/>
    <s v="АЕ634285АПОСТОЛОВСЬКИМ РВУМВС УКРАЇНИ В ДНІПРОПЕТРОВСЬКІЙ"/>
    <m/>
    <m/>
    <m/>
    <s v="0677973776"/>
    <m/>
    <m/>
    <m/>
    <m/>
    <s v="2909900042117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79510844"/>
    <s v="014/6949/5/16086"/>
    <d v="2008-05-26T00:00:00"/>
    <d v="2015-05-25T00:00:00"/>
    <n v="980"/>
    <n v="171900"/>
    <n v="15"/>
    <m/>
    <s v="Автокредит"/>
    <s v="Купівля транспортного засобу"/>
    <x v="3"/>
    <s v="Зона АТО"/>
    <s v="ні"/>
    <n v="32402.83"/>
    <n v="21670.49"/>
    <n v="0.66878386856950456"/>
    <n v="10732.34"/>
    <n v="0"/>
    <m/>
    <n v="32402.83"/>
    <n v="1"/>
    <s v="так"/>
    <s v="так"/>
    <m/>
    <m/>
    <m/>
    <m/>
    <m/>
    <m/>
    <m/>
    <m/>
    <m/>
    <m/>
    <m/>
    <n v="0"/>
    <n v="5.153408822624443"/>
    <n v="1.5"/>
    <n v="1.3949398864235006E-2"/>
    <n v="1.3949398864235006E-2"/>
    <d v="2014-07-25T00:00:00"/>
    <n v="41845"/>
    <n v="1204"/>
    <s v="0953637080"/>
    <m/>
    <n v="1"/>
    <d v="2018-05-24T00:00:00"/>
    <x v="1"/>
    <s v="так"/>
    <s v="так"/>
    <n v="452"/>
    <d v="2016-11-01T00:00:00"/>
    <s v="ТОВ «Верітас Проперті Менеджмент»"/>
    <n v="29152.27"/>
    <n v="452"/>
    <d v="2017-11-01T00:00:00"/>
    <s v="так"/>
    <m/>
    <s v="авто"/>
    <s v="Легкові автомобілі"/>
    <s v="Subaru; Forester; XT Turbo VR MT (SG); 2,5; 2008 р.в."/>
    <m/>
    <n v="166985.03"/>
    <d v="2013-10-14T00:00:00"/>
    <d v="2013-10-14T00:00:00"/>
    <m/>
    <m/>
    <s v="ні"/>
    <s v="Луганська обл., м. Луганськ, кв. Шевченко, буд. 35, кв. 2"/>
    <s v="Луганська обл., м. Луганськ, кв. Шевченко, буд. 35, кв. 2"/>
    <d v="1976-02-06T00:00:00"/>
    <m/>
    <s v="ЕК141469ЛЕНІНСЬКИМ РВ УМВС УКРАЇНИ В ЛУГАНСЬКІЙ ОБЛ."/>
    <m/>
    <m/>
    <m/>
    <s v="0953637080"/>
    <m/>
    <m/>
    <m/>
    <m/>
    <s v="2909800042342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65519710"/>
    <s v="196-г/00-07ф"/>
    <d v="2007-07-12T00:00:00"/>
    <d v="2010-07-09T00:00:00"/>
    <n v="980"/>
    <n v="26000"/>
    <n v="18"/>
    <m/>
    <s v="Автокредит"/>
    <s v="Купівля транспортного засобу"/>
    <x v="6"/>
    <s v="Інше"/>
    <s v="ні"/>
    <n v="60570.8"/>
    <n v="26000"/>
    <n v="0.42924973749727591"/>
    <n v="30277"/>
    <n v="4293.8"/>
    <m/>
    <n v="56277"/>
    <n v="1.0762975993745225"/>
    <s v="так"/>
    <s v="ні"/>
    <s v="так"/>
    <m/>
    <m/>
    <m/>
    <m/>
    <m/>
    <m/>
    <m/>
    <m/>
    <m/>
    <m/>
    <n v="0"/>
    <n v="0"/>
    <n v="0"/>
    <n v="9.7480964425102519E-3"/>
    <n v="9.7480964425102519E-3"/>
    <d v="2013-11-27T00:00:00"/>
    <n v="41605"/>
    <n v="3683"/>
    <s v="0989787370"/>
    <m/>
    <n v="3"/>
    <d v="2013-07-08T00:00:00"/>
    <x v="0"/>
    <s v="так"/>
    <s v="так"/>
    <n v="590.45000000000005"/>
    <d v="2016-11-01T00:00:00"/>
    <s v="ТОВ «Верітас Проперті Менеджмент»"/>
    <n v="60570.8"/>
    <n v="590.45000000000005"/>
    <d v="2017-11-01T00:00:00"/>
    <s v="так"/>
    <m/>
    <s v="авто"/>
    <s v="Легкові автомобілі"/>
    <s v="ЗАЗ ДЕУ ; Т13110; ; 1300; 2004"/>
    <m/>
    <n v="0"/>
    <d v="2011-12-28T00:00:00"/>
    <d v="2011-06-15T00:00:00"/>
    <m/>
    <m/>
    <s v="ні"/>
    <s v="Хмельницька обл., Хмельницький, Хмельницький, Курчатова, 63/2, кв.гурт"/>
    <s v="Хмельницька обл., Хмельницький, Хмельницький, Курчатова, 63/2, кв.гурт"/>
    <d v="1967-07-03T00:00:00"/>
    <m/>
    <s v="НВ033214Хмельницьким МВ УМВС України в Хмельницькій обл."/>
    <m/>
    <m/>
    <m/>
    <s v="0989787370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283222179"/>
    <s v="146-г/00-07ф"/>
    <d v="2007-05-23T00:00:00"/>
    <d v="2010-05-20T00:00:00"/>
    <n v="980"/>
    <n v="31000"/>
    <n v="18"/>
    <m/>
    <s v="Автокредит"/>
    <s v="Купівля транспортного засобу"/>
    <x v="6"/>
    <s v="Інше"/>
    <s v="ні"/>
    <n v="20117.27"/>
    <n v="13622.25"/>
    <n v="0.67714207742899513"/>
    <n v="5230.54"/>
    <n v="1264.48"/>
    <m/>
    <n v="18852.79"/>
    <n v="1.0670712398536237"/>
    <s v="так"/>
    <s v="так"/>
    <s v="так"/>
    <m/>
    <m/>
    <m/>
    <m/>
    <m/>
    <m/>
    <m/>
    <m/>
    <m/>
    <m/>
    <n v="0"/>
    <n v="0"/>
    <n v="0"/>
    <n v="9.7483406048633845E-3"/>
    <n v="9.7483406048633845E-3"/>
    <d v="2015-11-30T00:00:00"/>
    <n v="42338"/>
    <n v="3137"/>
    <s v="0631472419"/>
    <m/>
    <n v="3"/>
    <d v="2013-05-19T00:00:00"/>
    <x v="0"/>
    <s v="так"/>
    <s v="так"/>
    <n v="196.11"/>
    <d v="2016-11-01T00:00:00"/>
    <s v="ТОВ «Верітас Проперті Менеджмент»"/>
    <n v="20117.27"/>
    <n v="196.11"/>
    <d v="2017-11-01T00:00:00"/>
    <s v="так"/>
    <m/>
    <s v="авто"/>
    <s v="Легкові автомобілі"/>
    <s v="DAEWOO; Sens; ; 1300; 2005"/>
    <m/>
    <n v="0"/>
    <d v="2011-12-28T00:00:00"/>
    <d v="2011-06-15T00:00:00"/>
    <m/>
    <m/>
    <s v="ні"/>
    <s v="Хмельницька обл., Хмельницький, Хмельницький, Шевченка, 8, кв.68"/>
    <s v="Хмельницька обл., Хмельницький, Хмельницький, Шевченка, 8, кв.68"/>
    <d v="1962-07-06T00:00:00"/>
    <m/>
    <s v="НВ033837Хмельницьким МВ УМВС України в Хмельницькій обл."/>
    <m/>
    <m/>
    <m/>
    <s v="0631472419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80913922"/>
    <s v="014/1207/5/09860"/>
    <d v="2008-02-05T00:00:00"/>
    <d v="2015-02-04T00:00:00"/>
    <n v="840"/>
    <n v="13197"/>
    <n v="11.5"/>
    <m/>
    <s v="Автокредит"/>
    <s v="Купівля транспортного засобу"/>
    <x v="1"/>
    <s v="Зона АТО"/>
    <s v="ні"/>
    <n v="35217.06"/>
    <n v="25528.43"/>
    <n v="0.72488816499730535"/>
    <n v="9688.6299999999992"/>
    <n v="0"/>
    <m/>
    <n v="1312.63"/>
    <n v="26.829388327251394"/>
    <s v="так"/>
    <s v="так"/>
    <m/>
    <m/>
    <m/>
    <m/>
    <m/>
    <m/>
    <m/>
    <m/>
    <m/>
    <m/>
    <m/>
    <n v="0"/>
    <n v="1.8113261016109807"/>
    <n v="1.5"/>
    <n v="1.382171027337319E-2"/>
    <n v="1.382171027337319E-2"/>
    <d v="2014-07-15T00:00:00"/>
    <n v="41835"/>
    <n v="1173"/>
    <s v="0507390559"/>
    <m/>
    <m/>
    <d v="2018-02-03T00:00:00"/>
    <x v="0"/>
    <s v="так"/>
    <s v="так"/>
    <n v="486.76"/>
    <d v="2016-11-01T00:00:00"/>
    <s v="ТОВ «Верітас Проперті Менеджмент»"/>
    <n v="30701.439999999999"/>
    <n v="486.76"/>
    <d v="2017-11-01T00:00:00"/>
    <s v="так"/>
    <m/>
    <s v="авто"/>
    <s v="Легкові автомобілі"/>
    <s v="Renault; Clio Symbol; 16V Dynamique 5 MT (b); 1,4; 2008 р.в."/>
    <m/>
    <n v="63789.58"/>
    <d v="2013-01-31T00:00:00"/>
    <d v="2013-01-31T00:00:00"/>
    <m/>
    <m/>
    <s v="ні"/>
    <s v="Донецька обл., М.ДОНЕЦЬК, бул.Шевченко, буд.64, кв.36"/>
    <s v="Донецька обл., М.ДОНЕЦЬК, бул.Шевченко, буд.64, кв.36"/>
    <d v="1965-03-09T00:00:00"/>
    <m/>
    <s v="ВВ751261КАЛІНІНСЬКИМ РВ ДМУ УМВД УКРАЇНИ В ДОНЕЦЬКІЙ ОБЛАС"/>
    <m/>
    <m/>
    <m/>
    <s v="0507390559"/>
    <m/>
    <m/>
    <m/>
    <m/>
    <s v="2909300042204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54214496"/>
    <s v="046-в/05"/>
    <d v="2005-03-31T00:00:00"/>
    <d v="2006-03-30T00:00:00"/>
    <n v="840"/>
    <n v="7000"/>
    <n v="18"/>
    <m/>
    <s v="Автокредит"/>
    <s v="Купівля транспортного засобу"/>
    <x v="6"/>
    <s v="Інше"/>
    <s v="ні"/>
    <n v="219957.26"/>
    <n v="184842.42"/>
    <n v="0.84035607644867005"/>
    <n v="35114.839999999997"/>
    <n v="0"/>
    <m/>
    <n v="8198.3700000000008"/>
    <n v="26.829389256644916"/>
    <s v="так"/>
    <s v="ні"/>
    <m/>
    <m/>
    <m/>
    <m/>
    <m/>
    <m/>
    <m/>
    <m/>
    <m/>
    <m/>
    <m/>
    <n v="0"/>
    <n v="0"/>
    <n v="0"/>
    <n v="9.2636178501223371E-3"/>
    <n v="9.2636178501223371E-3"/>
    <d v="2012-11-20T00:00:00"/>
    <n v="41233"/>
    <n v="4018"/>
    <n v="0"/>
    <m/>
    <n v="3"/>
    <d v="2009-03-29T00:00:00"/>
    <x v="0"/>
    <s v="так"/>
    <s v="так"/>
    <n v="2037.6"/>
    <d v="2016-11-01T00:00:00"/>
    <s v="ТОВ «Верітас Проперті Менеджмент»"/>
    <n v="209185.01"/>
    <n v="2037.6"/>
    <d v="2017-11-01T00:00:00"/>
    <s v="так"/>
    <m/>
    <s v="авто"/>
    <s v="Транспортні засоби (крім легкових транспортних засобів)"/>
    <s v="Спец техника; &quot;Трактор гус.&quot;;  Т-130"/>
    <m/>
    <n v="0"/>
    <d v="2011-08-10T00:00:00"/>
    <d v="2011-06-29T00:00:00"/>
    <m/>
    <m/>
    <s v="ні"/>
    <s v="Хмельницька обл., Ярмолинецький, с. Москалівка"/>
    <s v="Хмельницька обл., Ярмолинецький, с. Москалівка"/>
    <d v="1967-03-12T00:00:00"/>
    <m/>
    <s v="МЕ638898Ярмолинецьким РВ УМВС України в Хмельницькій обл."/>
    <m/>
    <m/>
    <m/>
    <m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79203120"/>
    <s v="073-В/52"/>
    <d v="2008-06-06T00:00:00"/>
    <d v="2013-06-05T00:00:00"/>
    <n v="840"/>
    <n v="15600"/>
    <n v="12.5"/>
    <m/>
    <s v="Автокредит"/>
    <s v="Купівля транспортного засобу"/>
    <x v="4"/>
    <s v="Інше"/>
    <s v="ні"/>
    <n v="391347.7"/>
    <n v="362686.67"/>
    <n v="0.92676325937267545"/>
    <n v="28661.03"/>
    <n v="0"/>
    <m/>
    <n v="14586.53"/>
    <n v="26.829389854886667"/>
    <s v="так"/>
    <s v="ні"/>
    <s v="так"/>
    <m/>
    <m/>
    <m/>
    <m/>
    <m/>
    <m/>
    <m/>
    <m/>
    <m/>
    <m/>
    <n v="0"/>
    <n v="0"/>
    <n v="0"/>
    <n v="9.2636292483640505E-3"/>
    <n v="9.2636292483640505E-3"/>
    <d v="2013-07-12T00:00:00"/>
    <n v="41467"/>
    <n v="3105"/>
    <s v="0675438883"/>
    <m/>
    <n v="3"/>
    <d v="2016-06-04T00:00:00"/>
    <x v="0"/>
    <s v="так"/>
    <s v="так"/>
    <n v="3625.3"/>
    <d v="2016-11-01T00:00:00"/>
    <s v="ТОВ «Верітас Проперті Менеджмент»"/>
    <n v="372181.7"/>
    <n v="3625.3"/>
    <d v="2017-11-01T00:00:00"/>
    <s v="так"/>
    <m/>
    <s v="авто"/>
    <s v="Легкові автомобілі"/>
    <s v="PEUGEOT; 307; ; 1587; 2006"/>
    <m/>
    <n v="0"/>
    <d v="2012-08-07T00:00:00"/>
    <d v="2012-07-17T00:00:00"/>
    <m/>
    <m/>
    <s v="ні"/>
    <s v="ДНІПРОПЕТРОВСЬКА обл., КІРОВСЬКИЙ, ДНІПРОПЕТРОВСЬК, УРАЛЬСЬКА, 17, кв.114"/>
    <s v="ДНІПРОПЕТРОВСЬКА обл., КІРОВСЬКИЙ, ДНІПРОПЕТРОВСЬК, УРАЛЬСЬКА, 17, кв.114"/>
    <d v="1981-07-26T00:00:00"/>
    <m/>
    <s v="АЕ993298КРАСНОГВАРДІЙСЬКИМ РВ УМВС УКРАЇНИ В ДНІПРОПЕТРОВСЬКІЙ ОБЛАСТІ"/>
    <m/>
    <m/>
    <m/>
    <s v="0675438883"/>
    <m/>
    <m/>
    <m/>
    <m/>
    <s v="29093000091204"/>
    <s v="ІПН: 2884519278; ФІО: Лендзинський Павло Володимир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3000622471"/>
    <s v="014/6949/5/16457"/>
    <d v="2008-06-02T00:00:00"/>
    <d v="2015-06-01T00:00:00"/>
    <n v="840"/>
    <n v="26614"/>
    <n v="13"/>
    <m/>
    <s v="Автокредит"/>
    <s v="Купівля транспортного засобу"/>
    <x v="3"/>
    <s v="Зона АТО"/>
    <s v="ні"/>
    <n v="212802.13"/>
    <n v="148959.19"/>
    <n v="0.69998918713830538"/>
    <n v="63842.94"/>
    <n v="0"/>
    <m/>
    <n v="7931.68"/>
    <n v="26.829389234058862"/>
    <s v="ні"/>
    <s v="ні"/>
    <m/>
    <m/>
    <m/>
    <m/>
    <m/>
    <m/>
    <m/>
    <m/>
    <m/>
    <m/>
    <m/>
    <n v="0"/>
    <n v="0.66683970691458772"/>
    <n v="0.66683970691458772"/>
    <n v="1.3506490748001442E-2"/>
    <n v="1.3506490748001442E-2"/>
    <d v="2015-06-02T00:00:00"/>
    <n v="42157"/>
    <n v="1234"/>
    <s v="0509311405"/>
    <m/>
    <n v="1"/>
    <d v="2018-05-31T00:00:00"/>
    <x v="1"/>
    <s v="так"/>
    <s v="так"/>
    <n v="2874.21"/>
    <d v="2016-11-01T00:00:00"/>
    <s v="ТОВ «Верітас Проперті Менеджмент»"/>
    <n v="183964.52"/>
    <n v="2874.21"/>
    <d v="2017-11-01T00:00:00"/>
    <s v="так"/>
    <m/>
    <s v="авто"/>
    <s v="Легкові автомобілі"/>
    <s v="Toyota; Corolla; Liftback Terra 5 dr Terra 4 AT (E12); 1,6; 2012 р.в."/>
    <m/>
    <n v="141904.91"/>
    <d v="2014-05-14T00:00:00"/>
    <d v="2012-12-11T00:00:00"/>
    <m/>
    <m/>
    <s v="ні"/>
    <s v="Луганська обл., Лутугинський р-н, С. РОЗКІШНЕ, вул. Чапаєва, буд. 12"/>
    <s v="Луганська обл., Лутугинський р-н, С. РОЗКІШНЕ, вул. Чапаєва, буд. 12"/>
    <d v="1982-02-25T00:00:00"/>
    <m/>
    <s v="ЕМ177770ЛУТУГІНСЬКИМ РВ УМВС УКРАЇНИ В ЛУГАНСЬКІЙ ОБЛ."/>
    <m/>
    <m/>
    <m/>
    <s v="0509311405"/>
    <m/>
    <m/>
    <m/>
    <m/>
    <s v="2909500042357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076702573"/>
    <s v="014/2292/73/04595"/>
    <d v="2007-09-14T00:00:00"/>
    <m/>
    <n v="840"/>
    <n v="38030.97"/>
    <n v="0"/>
    <m/>
    <s v="Автокредит"/>
    <s v="Купівля транспортного засобу"/>
    <x v="7"/>
    <s v="Інше"/>
    <s v="ні"/>
    <n v="1020347.73"/>
    <n v="685197.67"/>
    <n v="0.67153348790220768"/>
    <n v="335150.06"/>
    <n v="0"/>
    <m/>
    <n v="38030.97"/>
    <n v="26.829390099700323"/>
    <s v="ні"/>
    <s v="ні"/>
    <m/>
    <m/>
    <m/>
    <m/>
    <m/>
    <m/>
    <m/>
    <m/>
    <m/>
    <m/>
    <m/>
    <n v="0"/>
    <n v="0"/>
    <n v="0"/>
    <n v="9.2636360351387274E-3"/>
    <n v="9.2636360351387274E-3"/>
    <m/>
    <m/>
    <n v="1345"/>
    <s v="0506407193"/>
    <m/>
    <n v="3"/>
    <m/>
    <x v="0"/>
    <s v="так"/>
    <s v="так"/>
    <n v="9452.130000000001"/>
    <d v="2016-11-01T00:00:00"/>
    <s v="ТОВ «Верітас Проперті Менеджмент»"/>
    <n v="970376.8600000001"/>
    <n v="9452.130000000001"/>
    <d v="2017-11-01T00:00:00"/>
    <s v="так"/>
    <m/>
    <s v="авто"/>
    <s v="Легкові автомобілі"/>
    <m/>
    <m/>
    <m/>
    <m/>
    <m/>
    <m/>
    <m/>
    <s v="ні"/>
    <s v="Миколаївська обл., С. КИР`ЯКІВКА, Новоселів, 15"/>
    <s v="Миколаївська обл., С. КИР`ЯКІВКА, Новоселів, 15"/>
    <d v="1956-11-09T00:00:00"/>
    <m/>
    <s v="ЕР108450МИКОЛАЇВСЬКИМ РВ УМВС УКРАЇНИ В МИКОЛАЇВСЬКІЙ ОБЛ."/>
    <m/>
    <m/>
    <m/>
    <s v="0506407193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28202992"/>
    <s v="014/ZATBTZ/5/1"/>
    <d v="2012-07-18T00:00:00"/>
    <d v="2017-07-17T00:00:00"/>
    <n v="980"/>
    <n v="160000"/>
    <n v="17.989999999999998"/>
    <m/>
    <s v="Автокредит"/>
    <s v="Купівля транспортного засобу"/>
    <x v="2"/>
    <s v="Інше"/>
    <s v="ні"/>
    <n v="33185"/>
    <n v="26508.57"/>
    <n v="0.79881181256591838"/>
    <n v="6676.43"/>
    <n v="0"/>
    <n v="5734.5"/>
    <n v="33185"/>
    <n v="1"/>
    <s v="так"/>
    <s v="так"/>
    <s v="так"/>
    <m/>
    <m/>
    <n v="10187"/>
    <n v="17965"/>
    <m/>
    <m/>
    <m/>
    <m/>
    <m/>
    <m/>
    <n v="28152"/>
    <n v="30.126050926623474"/>
    <n v="1.5"/>
    <n v="0.11213500075335241"/>
    <n v="0.11213500075335241"/>
    <d v="2016-05-16T00:00:00"/>
    <n v="42506"/>
    <n v="473"/>
    <s v="0506906666"/>
    <m/>
    <m/>
    <d v="2020-07-16T00:00:00"/>
    <x v="1"/>
    <s v="так"/>
    <s v="так"/>
    <n v="3721.2"/>
    <d v="2016-11-01T00:00:00"/>
    <s v="ТОВ «Верітас Проперті Менеджмент»"/>
    <n v="28350.010000000002"/>
    <n v="3721.2"/>
    <d v="2017-11-01T00:00:00"/>
    <s v="так"/>
    <m/>
    <s v="авто"/>
    <s v="Легкові автомобілі"/>
    <s v="Volkswagen; Touareg; V6 Tdi  (7L); 3; 2012 р.в."/>
    <m/>
    <n v="999733"/>
    <d v="2016-02-17T00:00:00"/>
    <d v="2015-11-18T00:00:00"/>
    <m/>
    <m/>
    <s v="ні"/>
    <s v="Сумська обл., м. Суми, вул. Борців Революції, 17"/>
    <s v="Сумська обл., м. Суми, вул. Борців Революції, 17"/>
    <d v="1974-09-11T00:00:00"/>
    <m/>
    <s v="МА439566Зарічним РВ СМУ УМВС України в Сумській обл"/>
    <m/>
    <m/>
    <m/>
    <s v="0506906666"/>
    <m/>
    <m/>
    <m/>
    <m/>
    <s v="29096000399345"/>
    <s v="ІПН: 2846801324; ФІО: ЛІПНик Юлія Леоніді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31518531"/>
    <s v="014/ZB3R4Z/5/001"/>
    <d v="2012-08-17T00:00:00"/>
    <d v="2017-08-16T00:00:00"/>
    <n v="980"/>
    <n v="124000"/>
    <n v="19.8"/>
    <m/>
    <s v="Автокредит"/>
    <s v="Купівля транспортного засобу"/>
    <x v="3"/>
    <s v="Зона АТО"/>
    <s v="ні"/>
    <n v="46550.55"/>
    <n v="28012.87"/>
    <n v="0.60177312620366452"/>
    <n v="18537.68"/>
    <n v="0"/>
    <n v="0.75"/>
    <n v="46550.55"/>
    <n v="1"/>
    <s v="ні"/>
    <s v="ні"/>
    <s v="ні"/>
    <m/>
    <m/>
    <m/>
    <m/>
    <m/>
    <m/>
    <m/>
    <m/>
    <m/>
    <m/>
    <n v="0"/>
    <n v="3.5370151373077223"/>
    <n v="1.5"/>
    <n v="1.2772996237423617E-2"/>
    <n v="1.2772996237423617E-2"/>
    <d v="2014-08-15T00:00:00"/>
    <n v="41866"/>
    <n v="1173"/>
    <s v="0506269615"/>
    <m/>
    <n v="1"/>
    <d v="2020-08-15T00:00:00"/>
    <x v="1"/>
    <s v="так"/>
    <s v="так"/>
    <n v="594.59"/>
    <d v="2016-11-01T00:00:00"/>
    <s v="ТОВ «Верітас Проперті Менеджмент»"/>
    <n v="40926.97"/>
    <n v="594.59"/>
    <d v="2017-11-01T00:00:00"/>
    <s v="так"/>
    <m/>
    <s v="авто"/>
    <s v="Легкові автомобілі"/>
    <s v="Renault; Duster; Duster; 1600; 2012 р.в."/>
    <m/>
    <n v="164650"/>
    <d v="2013-02-21T00:00:00"/>
    <d v="2013-02-21T00:00:00"/>
    <m/>
    <m/>
    <s v="ні"/>
    <s v="Луганська обл., м. Луганськ, вул. Полюсная, буд. 40"/>
    <s v="Луганська обл., м. Луганськ, вул. Полюсная, буд. 40"/>
    <d v="1972-01-18T00:00:00"/>
    <m/>
    <s v="14458399Г/К Росії Харків"/>
    <m/>
    <m/>
    <m/>
    <s v="0506269615"/>
    <m/>
    <m/>
    <m/>
    <m/>
    <s v="29092000432002"/>
    <s v="ІПН: 2648616044; ФІО: Лиходєдова Н.М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091702037"/>
    <s v="014/2404/5/07255"/>
    <d v="2007-12-03T00:00:00"/>
    <d v="2014-12-02T00:00:00"/>
    <n v="840"/>
    <n v="25520"/>
    <n v="10.99"/>
    <m/>
    <s v="Автокредит"/>
    <s v="Купівля транспортного засобу"/>
    <x v="3"/>
    <s v="Зона АТО"/>
    <s v="ні"/>
    <n v="33802.61"/>
    <n v="24802.7"/>
    <n v="0.73375103283444687"/>
    <n v="8999.91"/>
    <n v="0"/>
    <n v="9"/>
    <n v="1259.9100000000001"/>
    <n v="26.829384638585296"/>
    <s v="так"/>
    <s v="ні"/>
    <m/>
    <m/>
    <m/>
    <m/>
    <m/>
    <m/>
    <m/>
    <m/>
    <m/>
    <m/>
    <m/>
    <n v="0"/>
    <n v="3.6435819600912476"/>
    <n v="1.5"/>
    <n v="1.3895376717951661E-2"/>
    <n v="1.3895376717951661E-2"/>
    <d v="2014-07-15T00:00:00"/>
    <n v="41835"/>
    <n v="1204"/>
    <s v="0504762364"/>
    <m/>
    <n v="1"/>
    <d v="2017-12-01T00:00:00"/>
    <x v="0"/>
    <s v="так"/>
    <s v="так"/>
    <n v="469.7"/>
    <d v="2016-11-01T00:00:00"/>
    <s v="ТОВ «Верітас Проперті Менеджмент»"/>
    <n v="29554.79"/>
    <n v="469.7"/>
    <d v="2017-11-01T00:00:00"/>
    <s v="так"/>
    <m/>
    <s v="авто"/>
    <s v="Легкові автомобілі"/>
    <s v="Subaru; Forester; X VQ MT (SG); 2; 2007 р.в."/>
    <m/>
    <n v="123162.58"/>
    <d v="2013-02-08T00:00:00"/>
    <d v="2013-02-08T00:00:00"/>
    <m/>
    <m/>
    <s v="ні"/>
    <s v="Луганська обл., М. СВЕРДЛОВСЬК, кв. 50 р-в Жовтню, 19, кв.30"/>
    <s v="Луганська обл., М. СВЕРДЛОВСЬК, кв. 50 р-в Жовтню, 19, кв.30"/>
    <d v="1957-04-08T00:00:00"/>
    <m/>
    <s v="ЕН647329СВЕРДЛОВСЬКИМ МВ УМВС УКРАЇНИ В ЛУГАНСЬКІЙ ОБЛАСТІ"/>
    <m/>
    <m/>
    <m/>
    <s v="0504762364"/>
    <m/>
    <m/>
    <m/>
    <m/>
    <s v="2909300042144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63701645"/>
    <s v="014/1207/5/09548"/>
    <d v="2008-01-29T00:00:00"/>
    <m/>
    <n v="840"/>
    <n v="57535.83"/>
    <n v="0"/>
    <m/>
    <s v="Автокредит"/>
    <s v="Купівля транспортного засобу"/>
    <x v="1"/>
    <s v="Зона АТО"/>
    <s v="ні"/>
    <n v="1543651.22"/>
    <n v="1220107.02"/>
    <n v="0.79040330107729906"/>
    <n v="323544.2"/>
    <n v="0"/>
    <m/>
    <n v="57535.83"/>
    <n v="26.829389964479525"/>
    <s v="ні"/>
    <s v="ні"/>
    <m/>
    <m/>
    <m/>
    <m/>
    <m/>
    <m/>
    <m/>
    <m/>
    <m/>
    <m/>
    <m/>
    <n v="0"/>
    <n v="0"/>
    <n v="0"/>
    <n v="9.2636275699636353E-3"/>
    <n v="9.2636275699636353E-3"/>
    <m/>
    <m/>
    <n v="1345"/>
    <s v="0676442044"/>
    <m/>
    <n v="1"/>
    <m/>
    <x v="0"/>
    <s v="так"/>
    <s v="так"/>
    <n v="14299.810000000001"/>
    <d v="2016-11-01T00:00:00"/>
    <s v="ТОВ «Верітас Проперті Менеджмент»"/>
    <n v="1468051.9000000001"/>
    <n v="14299.810000000001"/>
    <d v="2017-11-01T00:00:00"/>
    <s v="так"/>
    <m/>
    <s v="авто"/>
    <s v="Легкові автомобілі"/>
    <s v="HUMMER; H3; ; 3.8; 2007 р.в."/>
    <m/>
    <m/>
    <m/>
    <m/>
    <m/>
    <m/>
    <s v="ні"/>
    <s v="Донецька обл., М.ДОНЕЦЬК, вул.Дружби, 116"/>
    <s v="Донецька обл., М.ДОНЕЦЬК, вул.Дружби, 116"/>
    <d v="1978-05-28T00:00:00"/>
    <m/>
    <s v="ВВ886371КУЙБИШЕВСЬКИМ РВ ДМУ УКРАЇНИ В ДОНЕЦЬКІЙ ОБЛАСТІ"/>
    <m/>
    <m/>
    <m/>
    <s v="0676442044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43305570"/>
    <s v="014/10614/5/16075"/>
    <d v="2008-05-26T00:00:00"/>
    <d v="2016-05-26T00:00:00"/>
    <n v="980"/>
    <n v="196798"/>
    <n v="15"/>
    <m/>
    <s v="Автокредит"/>
    <s v="Купівля транспортного засобу"/>
    <x v="4"/>
    <s v="Інше"/>
    <s v="ні"/>
    <n v="36554.300000000003"/>
    <n v="35963.129999999997"/>
    <n v="0.98382762082709818"/>
    <n v="591.16999999999996"/>
    <n v="0"/>
    <n v="93551.31"/>
    <n v="36554.300000000003"/>
    <n v="1"/>
    <s v="так"/>
    <s v="так"/>
    <m/>
    <m/>
    <m/>
    <n v="2000"/>
    <n v="5500"/>
    <n v="13500"/>
    <n v="4000"/>
    <n v="6500"/>
    <n v="49500"/>
    <m/>
    <m/>
    <n v="81000"/>
    <n v="9.4311476351619365"/>
    <n v="1.5"/>
    <n v="1.6729375203464434"/>
    <n v="1"/>
    <d v="2017-09-22T00:00:00"/>
    <n v="43000"/>
    <n v="777"/>
    <s v="0503418308"/>
    <m/>
    <n v="1"/>
    <d v="2019-05-26T00:00:00"/>
    <x v="1"/>
    <s v="так"/>
    <s v="так"/>
    <n v="61153.06"/>
    <d v="2016-11-01T00:00:00"/>
    <s v="ТОВ «Верітас Проперті Менеджмент»"/>
    <n v="105218.96"/>
    <n v="61153.06"/>
    <d v="2017-11-01T00:00:00"/>
    <s v="так"/>
    <m/>
    <s v="авто"/>
    <s v="Легкові автомобілі"/>
    <s v="Mitsubishi; Pajero; V6 5 dr Instyle AT ; 3; 2008 р.в."/>
    <m/>
    <n v="344749"/>
    <d v="2015-12-28T00:00:00"/>
    <d v="2015-12-22T00:00:00"/>
    <m/>
    <m/>
    <s v="ні"/>
    <s v="Запорізька обл., Запорізький р-н, С.НИЖНЯ ХОРТИЦЯ, вул.Кооперативна, буд.3"/>
    <s v="Запорізька обл., Запорізький р-н, С.НИЖНЯ ХОРТИЦЯ, вул.Кооперативна, буд.3"/>
    <d v="1972-05-15T00:00:00"/>
    <m/>
    <s v="СА628234КОМУНАРСЬКИМ РВ УМВС УКРАЇНИ В ЗАП ОБЛ"/>
    <m/>
    <m/>
    <m/>
    <s v="0503418308"/>
    <m/>
    <m/>
    <m/>
    <m/>
    <s v="2909900042342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56209299"/>
    <s v="014/0399/5/14526"/>
    <d v="2008-04-29T00:00:00"/>
    <d v="2015-04-28T00:00:00"/>
    <n v="840"/>
    <n v="44910"/>
    <n v="13"/>
    <m/>
    <s v="Автокредит"/>
    <s v="Купівля транспортного засобу"/>
    <x v="3"/>
    <s v="Зона АТО"/>
    <s v="ні"/>
    <n v="281239.61"/>
    <n v="192407.78"/>
    <n v="0.68414182483043551"/>
    <n v="88831.83"/>
    <n v="0"/>
    <n v="346.71"/>
    <n v="10482.52"/>
    <n v="26.829389307151331"/>
    <s v="ні"/>
    <s v="ні"/>
    <m/>
    <m/>
    <m/>
    <m/>
    <m/>
    <m/>
    <m/>
    <m/>
    <m/>
    <m/>
    <m/>
    <n v="0"/>
    <n v="3.0091778323828571"/>
    <n v="1.5"/>
    <n v="0.41574047837713901"/>
    <n v="0.41574047837713901"/>
    <d v="2014-04-18T00:00:00"/>
    <n v="41747"/>
    <n v="1324"/>
    <s v="0503263028"/>
    <m/>
    <m/>
    <d v="2018-04-27T00:00:00"/>
    <x v="1"/>
    <s v="так"/>
    <s v="так"/>
    <n v="116922.69"/>
    <d v="2016-11-01T00:00:00"/>
    <s v="ТОВ «Верітас Проперті Менеджмент»"/>
    <n v="243678.05"/>
    <n v="116922.69"/>
    <d v="2017-11-01T00:00:00"/>
    <s v="так"/>
    <m/>
    <s v="авто"/>
    <s v="Легкові автомобілі"/>
    <s v="Toyota; Sequoia; V8 ; 5,7; 2008 р.в."/>
    <m/>
    <n v="846300"/>
    <d v="2015-11-10T00:00:00"/>
    <d v="2015-10-22T00:00:00"/>
    <m/>
    <m/>
    <s v="ні"/>
    <s v="Луганська обл., м. Антрацит, вул. Мєндєлєєва, буд. 1, кв. 1"/>
    <s v="Луганська обл., м. Антрацит, вул. Мєндєлєєва, буд. 1, кв. 1"/>
    <d v="1964-07-05T00:00:00"/>
    <m/>
    <s v="ЕК797246АНТРАЦИТІВСЬКИМ МВ УМВС УКРАЇНИ В ЛУГАНСЬКІЙ ОБЛ."/>
    <m/>
    <m/>
    <m/>
    <s v="0503263028"/>
    <m/>
    <m/>
    <m/>
    <m/>
    <s v="2909800042310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87204135"/>
    <s v="014/1207/73/05587"/>
    <d v="2007-10-15T00:00:00"/>
    <d v="2014-10-14T00:00:00"/>
    <n v="840"/>
    <n v="14285"/>
    <n v="10.99"/>
    <m/>
    <s v="Автокредит"/>
    <s v="Купівля транспортного засобу"/>
    <x v="1"/>
    <s v="Зона АТО"/>
    <s v="ні"/>
    <n v="60671.99"/>
    <n v="43624.86"/>
    <n v="0.71902800616890927"/>
    <n v="17047.13"/>
    <n v="0"/>
    <n v="407.28"/>
    <n v="2261.4"/>
    <n v="26.829393296188201"/>
    <s v="так"/>
    <s v="так"/>
    <m/>
    <m/>
    <m/>
    <m/>
    <m/>
    <m/>
    <m/>
    <m/>
    <m/>
    <m/>
    <m/>
    <n v="0"/>
    <n v="1.1729616912186331"/>
    <n v="1.1729616912186331"/>
    <n v="1.3946303722689828E-2"/>
    <n v="1.3946303722689828E-2"/>
    <d v="2014-05-07T00:00:00"/>
    <n v="41766"/>
    <n v="1295"/>
    <s v="0950576244"/>
    <m/>
    <m/>
    <d v="2017-10-13T00:00:00"/>
    <x v="0"/>
    <s v="так"/>
    <s v="так"/>
    <n v="846.15"/>
    <d v="2016-11-01T00:00:00"/>
    <s v="ТОВ «Верітас Проперті Менеджмент»"/>
    <n v="53140.24"/>
    <n v="846.15"/>
    <d v="2017-11-01T00:00:00"/>
    <s v="так"/>
    <m/>
    <s v="авто"/>
    <s v="Легкові автомобілі"/>
    <s v="Chevrolet; Lacetti; 16V  (Daewoo Nubira III); 1,6; 2007 р.в."/>
    <m/>
    <n v="71165.919999999998"/>
    <d v="2013-10-28T00:00:00"/>
    <d v="2013-10-28T00:00:00"/>
    <m/>
    <m/>
    <s v="ні"/>
    <s v="Донецька обл., Макіївський р-н, М.МАКІЇВКА, вул.Панченко, буд.84/12, кв.124"/>
    <s v="Донецька обл., Макіївський р-н, М.МАКІЇВКА, вул.Панченко, буд.84/12, кв.124"/>
    <d v="1981-10-14T00:00:00"/>
    <m/>
    <s v="ВВ407645Центр-Міським РВ Макіївс МУ УМВС Укр в Дон обл"/>
    <m/>
    <m/>
    <m/>
    <s v="0950576244"/>
    <m/>
    <m/>
    <m/>
    <m/>
    <s v="2909900039878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175003580"/>
    <s v="190-г/04"/>
    <d v="2004-10-14T00:00:00"/>
    <d v="2009-10-13T00:00:00"/>
    <n v="980"/>
    <n v="19072"/>
    <n v="24"/>
    <m/>
    <s v="Автокредит"/>
    <s v="Купівля транспортного засобу"/>
    <x v="6"/>
    <s v="Інше"/>
    <s v="ні"/>
    <n v="8420.59"/>
    <n v="4261.08"/>
    <n v="0.50603105008081384"/>
    <n v="4159.51"/>
    <n v="0"/>
    <m/>
    <n v="8420.59"/>
    <n v="1"/>
    <s v="так"/>
    <s v="так"/>
    <s v="так"/>
    <m/>
    <m/>
    <m/>
    <m/>
    <m/>
    <m/>
    <m/>
    <m/>
    <m/>
    <m/>
    <n v="0"/>
    <n v="0"/>
    <n v="0"/>
    <n v="9.7475355052318181E-3"/>
    <n v="9.7475355052318181E-3"/>
    <d v="2015-11-30T00:00:00"/>
    <n v="42338"/>
    <n v="671"/>
    <s v="0674074580"/>
    <m/>
    <n v="1"/>
    <d v="2012-10-12T00:00:00"/>
    <x v="0"/>
    <s v="так"/>
    <s v="так"/>
    <n v="82.08"/>
    <d v="2016-11-01T00:00:00"/>
    <s v="ТОВ «Верітас Проперті Менеджмент»"/>
    <n v="8420.59"/>
    <n v="82.08"/>
    <d v="2017-11-01T00:00:00"/>
    <s v="так"/>
    <m/>
    <s v="авто"/>
    <s v="Легкові автомобілі"/>
    <s v="ВАЗ; 21070; ; 1500; 2004"/>
    <m/>
    <n v="0"/>
    <d v="2011-12-26T00:00:00"/>
    <d v="2011-06-13T00:00:00"/>
    <m/>
    <m/>
    <s v="ні"/>
    <s v="Хмельницька обл., Білогірський, смт. Білогір&quot;я, Карла Маркса, 34а"/>
    <s v="Хмельницька обл., Білогірський, смт. Білогір&quot;я, Карла Маркса, 34а"/>
    <d v="1959-07-20T00:00:00"/>
    <m/>
    <s v="НА325182Білогірським РВ УМВС України в Хмельницькій обл."/>
    <m/>
    <m/>
    <m/>
    <s v="0674074580"/>
    <m/>
    <m/>
    <m/>
    <m/>
    <s v="29098000075991"/>
    <s v="ІПН: 2213803151; ФІО: Лукацький Петро Миколай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12424993"/>
    <s v="979-Г/07"/>
    <d v="2007-10-05T00:00:00"/>
    <d v="2014-10-04T00:00:00"/>
    <n v="980"/>
    <n v="113810"/>
    <n v="0"/>
    <m/>
    <s v="Автокредит"/>
    <s v="Купівля транспортного засобу"/>
    <x v="1"/>
    <s v="Зона АТО"/>
    <s v="ні"/>
    <n v="138741.4"/>
    <n v="113653.89"/>
    <n v="0.81917790940555602"/>
    <n v="19624.63"/>
    <n v="5462.88"/>
    <m/>
    <n v="133278.51999999999"/>
    <n v="1.0409884503519398"/>
    <s v="так"/>
    <s v="так"/>
    <s v="так"/>
    <m/>
    <m/>
    <m/>
    <m/>
    <m/>
    <m/>
    <m/>
    <m/>
    <m/>
    <m/>
    <n v="0"/>
    <n v="0"/>
    <n v="0"/>
    <n v="9.7481357403053463E-3"/>
    <n v="9.7481357403053463E-3"/>
    <d v="2013-11-27T00:00:00"/>
    <n v="41605"/>
    <n v="3592"/>
    <s v="0984471010"/>
    <m/>
    <m/>
    <d v="2017-10-03T00:00:00"/>
    <x v="0"/>
    <s v="так"/>
    <s v="так"/>
    <n v="1352.47"/>
    <d v="2016-11-01T00:00:00"/>
    <s v="ТОВ «Верітас Проперті Менеджмент»"/>
    <n v="138741.4"/>
    <n v="1352.47"/>
    <d v="2017-11-01T00:00:00"/>
    <s v="так"/>
    <m/>
    <s v="авто"/>
    <s v="Легкові автомобілі"/>
    <s v="SKODA; OCTAVIA A5AMBIENTE; ; 1598; 2007"/>
    <m/>
    <n v="0"/>
    <d v="2012-08-15T00:00:00"/>
    <d v="2012-07-27T00:00:00"/>
    <m/>
    <m/>
    <s v="ні"/>
    <s v="Донецька обл., Ленінський, Донецьк, Купріна, 52"/>
    <s v="Донецька обл., Донецьк, Трудові Резерви, 20, кв.18"/>
    <d v="1974-04-06T00:00:00"/>
    <m/>
    <s v="ВК336011Ленінським РВ УМВС України у місті Донецьку"/>
    <m/>
    <m/>
    <m/>
    <s v="0984471010"/>
    <m/>
    <m/>
    <m/>
    <m/>
    <s v="29096000093287"/>
    <s v="ІПН: 2483825716; ФІО: Лурсманашвілі Шавлегі Мурман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417819118"/>
    <s v=".014/3530/5/16749"/>
    <d v="2008-06-02T00:00:00"/>
    <d v="2016-09-30T00:00:00"/>
    <n v="980"/>
    <n v="163263.76999999999"/>
    <n v="10.5"/>
    <m/>
    <s v="Автокредит"/>
    <s v="Купівля транспортного засобу"/>
    <x v="6"/>
    <s v="Інше"/>
    <s v="ні"/>
    <n v="173328.92"/>
    <n v="163262.76999999999"/>
    <n v="0.94192457900274218"/>
    <n v="10066.15"/>
    <n v="0"/>
    <n v="49842.36"/>
    <n v="173328.92"/>
    <n v="1"/>
    <s v="так"/>
    <s v="так"/>
    <m/>
    <m/>
    <m/>
    <n v="1"/>
    <m/>
    <m/>
    <m/>
    <m/>
    <m/>
    <m/>
    <m/>
    <n v="1"/>
    <n v="1.4102708884356978"/>
    <n v="1.4102708884356978"/>
    <n v="0.44933863316058276"/>
    <n v="0.44933863316058276"/>
    <d v="2016-03-01T00:00:00"/>
    <n v="42430"/>
    <n v="426"/>
    <s v="0677932516"/>
    <m/>
    <n v="1"/>
    <d v="2019-09-30T00:00:00"/>
    <x v="1"/>
    <s v="так"/>
    <s v="так"/>
    <n v="77883.38"/>
    <d v="2016-11-01T00:00:00"/>
    <s v="ТОВ «Верітас Проперті Менеджмент»"/>
    <n v="164761.57"/>
    <n v="77883.38"/>
    <d v="2017-11-01T00:00:00"/>
    <s v="так"/>
    <m/>
    <s v="авто"/>
    <s v="Легкові автомобілі"/>
    <s v="Volkswagen; Jetta; Fsi Trendline 5 MT (1k2/1km); 1,6; 2008 р.в."/>
    <m/>
    <n v="244440.73"/>
    <d v="2015-02-25T00:00:00"/>
    <m/>
    <m/>
    <m/>
    <s v="ні"/>
    <s v="Львівська обл., м. Львів, вул. Єрошенка, 6а, кв.1"/>
    <s v="Львівська обл., м. Львів, вул. Єрошенка, 6а, кв.1"/>
    <d v="1966-03-13T00:00:00"/>
    <m/>
    <s v="КС700226Шевченківським РВ ЛМУ УМВС України у Львівській о."/>
    <m/>
    <m/>
    <m/>
    <s v="0677932516"/>
    <m/>
    <m/>
    <m/>
    <m/>
    <s v="29098000423587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1998403853"/>
    <s v="014/1349/5/08977"/>
    <d v="2008-01-12T00:00:00"/>
    <d v="2014-01-10T00:00:00"/>
    <n v="840"/>
    <n v="32100"/>
    <n v="11.5"/>
    <m/>
    <s v="Автокредит"/>
    <s v="Купівля транспортного засобу"/>
    <x v="5"/>
    <s v="Інше"/>
    <s v="ні"/>
    <n v="854105.85"/>
    <n v="728937.62"/>
    <n v="0.85345115011213191"/>
    <n v="125168.23"/>
    <n v="0"/>
    <m/>
    <n v="31834.71"/>
    <n v="26.829389996013784"/>
    <s v="так"/>
    <s v="ні"/>
    <s v="так"/>
    <m/>
    <m/>
    <m/>
    <m/>
    <m/>
    <m/>
    <m/>
    <m/>
    <m/>
    <m/>
    <n v="0"/>
    <n v="0.22127616852173532"/>
    <n v="0.22127616852173532"/>
    <n v="0.32503025239787314"/>
    <n v="0.32503025239787314"/>
    <d v="2008-02-12T00:00:00"/>
    <n v="39490"/>
    <n v="3211"/>
    <s v="0502061152"/>
    <m/>
    <n v="3"/>
    <d v="2017-01-09T00:00:00"/>
    <x v="0"/>
    <s v="так"/>
    <s v="так"/>
    <n v="277610.23999999999"/>
    <d v="2016-11-01T00:00:00"/>
    <s v="ТОВ «Верітас Проперті Менеджмент»"/>
    <n v="812276.57"/>
    <n v="277610.23999999999"/>
    <d v="2017-11-01T00:00:00"/>
    <s v="так"/>
    <m/>
    <s v="авто"/>
    <s v="Легкові автомобілі"/>
    <s v="Nissan; X-Trail; LE M-KDA- CVT (T31); 2; 2008 р.в"/>
    <m/>
    <n v="188993.27"/>
    <d v="2014-05-13T00:00:00"/>
    <d v="2013-10-28T00:00:00"/>
    <m/>
    <m/>
    <s v="ні"/>
    <s v="Чернігівська обл., Чернігівський, с. Рад.Слобода, пров. Радгоспний, 6"/>
    <s v="Чернігівська обл., Чернігівський, с. Рад.Слобода, пров. Радгоспний, 6"/>
    <d v="1954-09-18T00:00:00"/>
    <m/>
    <s v="НМ365861Чернігівським РВ УМВС України в Чернігівській області"/>
    <m/>
    <m/>
    <m/>
    <s v="0502061152"/>
    <m/>
    <m/>
    <m/>
    <m/>
    <s v="29093000165635"/>
    <s v="ІПН: 2157504861; ФІО: Барбаш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34621690"/>
    <s v="Е_0070/37_07"/>
    <d v="2007-04-05T00:00:00"/>
    <d v="2010-04-02T00:00:00"/>
    <n v="980"/>
    <n v="50000"/>
    <n v="0"/>
    <m/>
    <s v="Автокредит"/>
    <s v="Купівля транспортного засобу"/>
    <x v="4"/>
    <s v="Інше"/>
    <s v="ні"/>
    <n v="59205.16"/>
    <n v="48056.76"/>
    <n v="0.81169884516822521"/>
    <n v="11148.4"/>
    <n v="0"/>
    <m/>
    <n v="59205.16"/>
    <n v="1"/>
    <s v="так"/>
    <s v="ні"/>
    <m/>
    <m/>
    <m/>
    <m/>
    <m/>
    <m/>
    <m/>
    <m/>
    <m/>
    <m/>
    <m/>
    <n v="0"/>
    <n v="0"/>
    <n v="0"/>
    <n v="9.7481368178043929E-3"/>
    <n v="9.7481368178043929E-3"/>
    <d v="2012-11-09T00:00:00"/>
    <n v="41222"/>
    <n v="3357"/>
    <n v="0"/>
    <m/>
    <n v="1"/>
    <d v="2013-04-01T00:00:00"/>
    <x v="0"/>
    <s v="так"/>
    <s v="так"/>
    <n v="577.14"/>
    <d v="2016-11-01T00:00:00"/>
    <s v="ТОВ «Верітас Проперті Менеджмент»"/>
    <n v="59205.16"/>
    <n v="577.14"/>
    <d v="2017-11-01T00:00:00"/>
    <s v="так"/>
    <m/>
    <s v="авто"/>
    <s v="Транспортні засоби (крім легкових транспортних засобів)"/>
    <s v="MAN; 24.464; 2000"/>
    <m/>
    <n v="0"/>
    <d v="2012-07-30T00:00:00"/>
    <d v="2012-02-03T00:00:00"/>
    <m/>
    <m/>
    <s v="ні"/>
    <s v="Запорізька обл., Запорізький, Запоріжжя, Панельна, 8"/>
    <s v="Запорізька обл., Запорізький, Запоріжжя, Панельна, 8"/>
    <d v="1969-05-24T00:00:00"/>
    <m/>
    <s v="СА626450Шевченківським РВ УМВС України в Запорізькій обл."/>
    <m/>
    <m/>
    <m/>
    <m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34621690"/>
    <s v="Е_0069/37_07"/>
    <d v="2007-04-05T00:00:00"/>
    <d v="2010-04-02T00:00:00"/>
    <n v="980"/>
    <n v="50000"/>
    <n v="0"/>
    <m/>
    <s v="Автокредит"/>
    <s v="Купівля транспортного засобу"/>
    <x v="4"/>
    <s v="Інше"/>
    <s v="ні"/>
    <n v="58619.86"/>
    <n v="48056.76"/>
    <n v="0.8198033908644613"/>
    <n v="10563.1"/>
    <n v="0"/>
    <m/>
    <n v="58619.86"/>
    <n v="1"/>
    <s v="так"/>
    <s v="ні"/>
    <m/>
    <m/>
    <m/>
    <m/>
    <m/>
    <m/>
    <m/>
    <m/>
    <m/>
    <m/>
    <m/>
    <n v="0"/>
    <n v="0"/>
    <n v="0"/>
    <n v="9.845298163455184E-3"/>
    <n v="9.845298163455184E-3"/>
    <d v="2017-08-28T00:00:00"/>
    <n v="42975"/>
    <n v="3325"/>
    <n v="0"/>
    <m/>
    <n v="3"/>
    <d v="2013-04-01T00:00:00"/>
    <x v="0"/>
    <s v="так"/>
    <s v="так"/>
    <n v="577.13"/>
    <d v="2016-11-01T00:00:00"/>
    <s v="ТОВ «Верітас Проперті Менеджмент»"/>
    <n v="59204.69"/>
    <n v="577.13"/>
    <d v="2017-11-01T00:00:00"/>
    <s v="так"/>
    <m/>
    <s v="авто"/>
    <s v="Транспортні засоби (крім легкових транспортних засобів)"/>
    <s v="MAN; 26.464; 2000"/>
    <m/>
    <n v="0"/>
    <d v="2012-07-30T00:00:00"/>
    <m/>
    <m/>
    <m/>
    <s v="ні"/>
    <s v="Запорізька обл., Запорізький, Запоріжжя, Панельна, 8"/>
    <s v="Запорізька обл., Запорізький, Запоріжжя, Панельна, 8"/>
    <d v="1969-05-24T00:00:00"/>
    <m/>
    <s v="СА626450Шевченківським РВ УМВС України в Запорізькій обл."/>
    <m/>
    <m/>
    <m/>
    <m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197700728"/>
    <s v="014/1207/5/18915"/>
    <d v="2008-06-26T00:00:00"/>
    <d v="2015-06-25T00:00:00"/>
    <n v="980"/>
    <n v="47340"/>
    <n v="17"/>
    <m/>
    <s v="Автокредит"/>
    <s v="Купівля транспортного засобу"/>
    <x v="1"/>
    <s v="Зона АТО"/>
    <s v="ні"/>
    <n v="15554.39"/>
    <n v="9967.91"/>
    <n v="0.64084223167864507"/>
    <n v="5586.48"/>
    <n v="0"/>
    <m/>
    <n v="15554.39"/>
    <n v="1"/>
    <s v="так"/>
    <s v="так"/>
    <m/>
    <m/>
    <m/>
    <m/>
    <m/>
    <m/>
    <m/>
    <m/>
    <m/>
    <m/>
    <m/>
    <n v="0"/>
    <n v="2.3117878618190746"/>
    <n v="1.5"/>
    <n v="1.4185705771811045E-2"/>
    <n v="1.4185705771811045E-2"/>
    <d v="2014-07-15T00:00:00"/>
    <n v="41835"/>
    <n v="1204"/>
    <s v="0502826707"/>
    <m/>
    <m/>
    <d v="2018-06-24T00:00:00"/>
    <x v="1"/>
    <s v="так"/>
    <s v="так"/>
    <n v="220.65"/>
    <d v="2016-11-01T00:00:00"/>
    <s v="ТОВ «Верітас Проперті Менеджмент»"/>
    <n v="13859.84"/>
    <n v="220.65"/>
    <d v="2017-11-01T00:00:00"/>
    <s v="так"/>
    <m/>
    <s v="авто"/>
    <s v="Легкові автомобілі"/>
    <s v="Daewoo; Lanos ; 16V (KLAT); 1,6; 2008 р.в."/>
    <m/>
    <n v="35958.449999999997"/>
    <d v="2013-05-28T00:00:00"/>
    <d v="2013-05-28T00:00:00"/>
    <m/>
    <m/>
    <s v="ні"/>
    <s v="Донецька обл., М. ДОНЕЦЬК, вул. Владичанського, буд. 49, кв. 1"/>
    <s v="Донецька обл., М. ДОНЕЦЬК, вул. Владичанського, буд. 49, кв. 1"/>
    <d v="1960-03-03T00:00:00"/>
    <m/>
    <s v="ВК392043КАЛІНІНСЬКИМ РВ ДМУ ГУМВС УКРАЇНИ В ДОНЕЦЬКІЙ ОБЛА"/>
    <m/>
    <m/>
    <m/>
    <s v="0502826707"/>
    <m/>
    <m/>
    <m/>
    <m/>
    <s v="2909000042410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29503558"/>
    <s v="053-г/37"/>
    <d v="2006-04-14T00:00:00"/>
    <d v="2010-04-13T00:00:00"/>
    <n v="980"/>
    <n v="41500"/>
    <n v="0"/>
    <m/>
    <s v="Автокредит"/>
    <s v="Купівля транспортного засобу"/>
    <x v="4"/>
    <s v="Інше"/>
    <s v="ні"/>
    <n v="56113.599999999999"/>
    <n v="56113.599999999999"/>
    <n v="1"/>
    <n v="0"/>
    <n v="0"/>
    <n v="1058.8599999999999"/>
    <n v="56113.599999999999"/>
    <n v="1"/>
    <s v="так"/>
    <s v="так"/>
    <m/>
    <m/>
    <m/>
    <m/>
    <m/>
    <m/>
    <m/>
    <m/>
    <m/>
    <m/>
    <m/>
    <n v="0"/>
    <n v="0"/>
    <n v="0"/>
    <n v="9.1252388012888139E-3"/>
    <n v="9.1252388012888139E-3"/>
    <d v="2010-12-27T00:00:00"/>
    <n v="40539"/>
    <n v="4018"/>
    <s v="0971072399"/>
    <m/>
    <n v="3"/>
    <d v="2013-04-12T00:00:00"/>
    <x v="0"/>
    <s v="так"/>
    <s v="так"/>
    <n v="512.04999999999995"/>
    <d v="2016-11-01T00:00:00"/>
    <s v="ТОВ «Верітас Проперті Менеджмент»"/>
    <n v="56113.599999999999"/>
    <n v="512.04999999999995"/>
    <d v="2017-11-01T00:00:00"/>
    <s v="так"/>
    <m/>
    <s v="авто"/>
    <s v="Легкові автомобілі"/>
    <s v="DAEWOO LANOS; D4XS556; ; 1600; 2003"/>
    <m/>
    <n v="0"/>
    <d v="2011-08-15T00:00:00"/>
    <m/>
    <m/>
    <m/>
    <s v="ні"/>
    <s v="Запорізька обл., Запорізький, Запоріжжя, Патріотична, 86, кв.67"/>
    <s v="Запорізька обл., Запорізький, Запоріжжя, Патріотична, 86, кв.67"/>
    <d v="1969-04-03T00:00:00"/>
    <m/>
    <s v="СВ866093Орджоникидзовським РО УМВД України"/>
    <m/>
    <m/>
    <m/>
    <s v="0971072399"/>
    <m/>
    <m/>
    <m/>
    <m/>
    <s v="2909200008986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67412453"/>
    <s v="455-в/37"/>
    <d v="2007-12-27T00:00:00"/>
    <d v="2010-12-24T00:00:00"/>
    <n v="840"/>
    <n v="11900"/>
    <n v="12"/>
    <m/>
    <s v="Автокредит"/>
    <s v="Купівля транспортного засобу"/>
    <x v="4"/>
    <s v="Інше"/>
    <s v="ні"/>
    <n v="319001.09000000003"/>
    <n v="210722.32"/>
    <n v="0.6605692789325579"/>
    <n v="99989.38"/>
    <n v="8289.39"/>
    <m/>
    <n v="11581.02"/>
    <n v="27.545163552087814"/>
    <s v="так"/>
    <s v="так"/>
    <m/>
    <m/>
    <m/>
    <m/>
    <m/>
    <m/>
    <m/>
    <m/>
    <m/>
    <m/>
    <m/>
    <n v="0"/>
    <n v="0"/>
    <n v="0"/>
    <n v="9.2762065483851467E-3"/>
    <n v="9.2762065483851467E-3"/>
    <d v="2013-07-12T00:00:00"/>
    <n v="41467"/>
    <n v="3228"/>
    <s v="0503620052"/>
    <m/>
    <n v="3"/>
    <d v="2013-12-23T00:00:00"/>
    <x v="0"/>
    <s v="так"/>
    <s v="так"/>
    <n v="2959.12"/>
    <d v="2016-11-01T00:00:00"/>
    <s v="ТОВ «Верітас Проперті Менеджмент»"/>
    <n v="303784.19"/>
    <n v="2959.12"/>
    <d v="2017-11-01T00:00:00"/>
    <s v="так"/>
    <m/>
    <s v="авто"/>
    <s v="Легкові автомобілі"/>
    <s v="RENAULT; LAGUNA; 1783; 2003"/>
    <m/>
    <n v="0"/>
    <d v="2011-07-18T00:00:00"/>
    <m/>
    <m/>
    <m/>
    <s v="ні"/>
    <s v="Запорізька обл., Запорізький, Запоріжжя, Звенигородська, 5, кв.40"/>
    <s v="Запорізька обл., Запорізький, Запоріжжя, Звенигородська, 5, кв.40"/>
    <d v="1981-03-30T00:00:00"/>
    <m/>
    <s v="СВ847395Ленінським РВ УМВС УКр. в Зап. обл."/>
    <m/>
    <m/>
    <m/>
    <s v="0503620052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19602500"/>
    <s v="014/1207/5/21353"/>
    <d v="2008-08-11T00:00:00"/>
    <d v="2015-08-10T00:00:00"/>
    <n v="840"/>
    <n v="15190"/>
    <n v="13"/>
    <m/>
    <s v="Автокредит"/>
    <s v="Купівля транспортного засобу"/>
    <x v="1"/>
    <s v="Зона АТО"/>
    <s v="ні"/>
    <n v="126160.65"/>
    <n v="88310.82"/>
    <n v="0.69998704033309922"/>
    <n v="37849.83"/>
    <n v="0"/>
    <m/>
    <n v="4702.33"/>
    <n v="26.829390961502064"/>
    <s v="так"/>
    <s v="так"/>
    <m/>
    <m/>
    <m/>
    <m/>
    <m/>
    <m/>
    <m/>
    <m/>
    <m/>
    <m/>
    <m/>
    <n v="0"/>
    <n v="0.73778155074502239"/>
    <n v="0.73778155074502239"/>
    <n v="1.3612802407089692E-2"/>
    <n v="1.3612802407089692E-2"/>
    <d v="2014-07-15T00:00:00"/>
    <n v="41835"/>
    <n v="1173"/>
    <s v="0506244408"/>
    <m/>
    <m/>
    <d v="2018-08-09T00:00:00"/>
    <x v="1"/>
    <s v="так"/>
    <s v="так"/>
    <n v="1717.4"/>
    <d v="2016-11-01T00:00:00"/>
    <s v="ТОВ «Верітас Проперті Менеджмент»"/>
    <n v="109064.21"/>
    <n v="1717.4"/>
    <d v="2017-11-01T00:00:00"/>
    <s v="так"/>
    <m/>
    <s v="авто"/>
    <s v="Легкові автомобілі"/>
    <s v="Hyundai; Getz; 5dr GL 5 MT (TB); 1,4; 2008 р.в."/>
    <m/>
    <n v="93079"/>
    <d v="2014-09-22T00:00:00"/>
    <d v="2013-01-21T00:00:00"/>
    <m/>
    <m/>
    <s v="ні"/>
    <s v="Донецька обл., м.Макіївка, вул. Цемеська, буд. 6, кв. 12"/>
    <s v="Донецька обл., м.Макіївка, вул. Цемеська, буд. 6, кв. 12"/>
    <d v="1966-03-31T00:00:00"/>
    <m/>
    <s v="СВ766537ЧЕРВОНОГВАРДІЙСЬКИМ РВ МАКІЇВСЬКОГО МУУМВС УКРВДОН"/>
    <m/>
    <m/>
    <m/>
    <s v="0506244408"/>
    <m/>
    <m/>
    <m/>
    <m/>
    <s v="2909900042442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33900195"/>
    <s v="06-Ф/109-СК-Д"/>
    <d v="2006-10-26T00:00:00"/>
    <d v="2013-10-25T00:00:00"/>
    <n v="840"/>
    <n v="58900"/>
    <n v="16"/>
    <m/>
    <s v="Автокредит"/>
    <s v="Купівля транспортного засобу"/>
    <x v="4"/>
    <s v="Інше"/>
    <s v="ні"/>
    <n v="1513446.43"/>
    <n v="1128689.1000000001"/>
    <n v="0.74577406747062736"/>
    <n v="384757.33"/>
    <n v="0"/>
    <m/>
    <n v="56410.02"/>
    <n v="26.829390062261989"/>
    <s v="так"/>
    <s v="ні"/>
    <s v="так"/>
    <m/>
    <m/>
    <m/>
    <m/>
    <m/>
    <m/>
    <m/>
    <m/>
    <m/>
    <m/>
    <n v="0"/>
    <n v="0"/>
    <n v="0"/>
    <n v="9.2636314851263033E-3"/>
    <n v="9.2636314851263033E-3"/>
    <d v="2013-07-12T00:00:00"/>
    <n v="41467"/>
    <n v="3228"/>
    <s v="0675672929"/>
    <m/>
    <n v="3"/>
    <d v="2016-10-24T00:00:00"/>
    <x v="0"/>
    <s v="так"/>
    <s v="так"/>
    <n v="14020.01"/>
    <d v="2016-11-01T00:00:00"/>
    <s v="ТОВ «Верітас Проперті Менеджмент»"/>
    <n v="1439326.37"/>
    <n v="14020.01"/>
    <d v="2017-11-01T00:00:00"/>
    <s v="так"/>
    <m/>
    <s v="авто"/>
    <s v="Легкові автомобілі"/>
    <s v="TOYOTA; PRADO;3956; 2006"/>
    <m/>
    <n v="0"/>
    <d v="2012-03-03T00:00:00"/>
    <d v="2012-02-27T00:00:00"/>
    <m/>
    <m/>
    <s v="ні"/>
    <s v="ДНІПРОПЕТРОВСЬКА обл., ЖОВТНЕВИЙ, ДНІПРОПЕТРОВСЬК, ГЛИНКИ , 20, кв.1"/>
    <s v="ДНІПРОПЕТРОВСЬКА обл., ЖОВТНЕВИЙ, ДНІПРОПЕТРОВСЬК, ГЛИНКИ , 20, кв.1"/>
    <d v="1966-08-21T00:00:00"/>
    <m/>
    <s v="АК569084БАБУШКІНСЬКИМ РВ ДМУ УМВС УКР В ДН ОБЛ"/>
    <m/>
    <m/>
    <m/>
    <s v="0675672929"/>
    <m/>
    <m/>
    <m/>
    <m/>
    <s v="29099000075428"/>
    <s v="ІПН: 2768209535; ФІО: Габрус Владислав Анатолій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88907611"/>
    <s v="014/0399/5/24725"/>
    <d v="2008-10-15T00:00:00"/>
    <d v="2013-10-14T00:00:00"/>
    <n v="840"/>
    <n v="26340"/>
    <n v="12.49"/>
    <m/>
    <s v="Автокредит"/>
    <s v="Купівля транспортного засобу"/>
    <x v="3"/>
    <s v="Зона АТО"/>
    <s v="ні"/>
    <n v="981438.67"/>
    <n v="688840.03"/>
    <n v="0.7018676266342756"/>
    <n v="292598.64"/>
    <n v="0"/>
    <m/>
    <n v="36580.730000000003"/>
    <n v="26.829389954765801"/>
    <s v="ні"/>
    <s v="ні"/>
    <m/>
    <m/>
    <m/>
    <m/>
    <m/>
    <m/>
    <m/>
    <m/>
    <m/>
    <m/>
    <m/>
    <n v="0"/>
    <n v="0.22517473251792697"/>
    <n v="0.22517473251792697"/>
    <n v="9.6768553046722716E-3"/>
    <n v="9.6768553046722716E-3"/>
    <d v="2008-11-15T00:00:00"/>
    <n v="39767"/>
    <n v="3242"/>
    <s v="0671627658"/>
    <m/>
    <n v="1"/>
    <d v="2016-10-13T00:00:00"/>
    <x v="0"/>
    <s v="так"/>
    <s v="так"/>
    <n v="9497.24"/>
    <d v="2016-11-01T00:00:00"/>
    <s v="ТОВ «Верітас Проперті Менеджмент»"/>
    <n v="933373.35"/>
    <n v="9497.24"/>
    <d v="2017-11-01T00:00:00"/>
    <s v="так"/>
    <m/>
    <s v="авто"/>
    <s v="Легкові автомобілі"/>
    <s v="Dodge; Nitro; CRD SXT 5 AT (KJ); 2,8; 2008 р.в."/>
    <m/>
    <n v="220995.19"/>
    <d v="2014-05-12T00:00:00"/>
    <d v="2013-10-28T00:00:00"/>
    <m/>
    <m/>
    <s v="ні"/>
    <s v="Луганська обл., М. ЛУГАНСЬК, вул. Московська, буд. 1, кв. 372"/>
    <s v="Луганська обл., М. ЛУГАНСЬК, вул. Московська, буд. 1, кв. 372"/>
    <d v="1979-02-04T00:00:00"/>
    <m/>
    <s v="ЕН256364ЛЕНІНСЬКИМ РВ УМВС УКРАЇНИ В ЛУГАНСЬКІЙ ОБЛАСТІ"/>
    <m/>
    <m/>
    <m/>
    <s v="0671627658"/>
    <m/>
    <m/>
    <m/>
    <m/>
    <s v="2909200040294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03516670"/>
    <s v="014/0398/73/02524"/>
    <d v="2007-05-23T00:00:00"/>
    <d v="2013-05-22T00:00:00"/>
    <n v="840"/>
    <n v="47800"/>
    <n v="12.5"/>
    <m/>
    <s v="Автокредит"/>
    <s v="Купівля транспортного засобу"/>
    <x v="5"/>
    <s v="Інше"/>
    <s v="ні"/>
    <n v="790435.41"/>
    <n v="690312.69"/>
    <n v="0.87333219294919984"/>
    <n v="100122.72"/>
    <n v="0"/>
    <m/>
    <n v="29461.55"/>
    <n v="26.829389831831659"/>
    <s v="так"/>
    <s v="так"/>
    <m/>
    <m/>
    <m/>
    <m/>
    <m/>
    <m/>
    <m/>
    <m/>
    <m/>
    <m/>
    <m/>
    <n v="0"/>
    <n v="0.26938561621372703"/>
    <n v="0.26938561621372703"/>
    <n v="0.42042882415907962"/>
    <n v="0.42042882415907962"/>
    <d v="2007-06-23T00:00:00"/>
    <n v="39256"/>
    <n v="2633"/>
    <s v="0504642665"/>
    <m/>
    <n v="3"/>
    <d v="2016-05-21T00:00:00"/>
    <x v="0"/>
    <s v="так"/>
    <s v="так"/>
    <n v="332321.83"/>
    <d v="2016-11-01T00:00:00"/>
    <s v="ТОВ «Верітас Проперті Менеджмент»"/>
    <n v="751724.36"/>
    <n v="332321.83"/>
    <d v="2017-11-01T00:00:00"/>
    <s v="так"/>
    <m/>
    <s v="авто"/>
    <s v="Легкові автомобілі"/>
    <s v="Легковий автомобіль; Jaguar; X-TYRE;2006 р.в"/>
    <m/>
    <n v="212931.93"/>
    <d v="2013-10-28T00:00:00"/>
    <d v="2013-10-28T00:00:00"/>
    <m/>
    <m/>
    <s v="ні"/>
    <s v="Черкаська обл., Уманський р-н, м.Умань, вул.Вільямса, буд.53"/>
    <s v="Черкаська обл., Уманський р-н, м.Умань, вул.Вільямса, буд.53"/>
    <d v="1976-10-03T00:00:00"/>
    <m/>
    <s v="НС881910ХРИСТИНІВСЬКИМ РВ УМВС УКРАЇНИ В ЧЕРКАСЬКІЙ ОБЛАСТ"/>
    <m/>
    <m/>
    <m/>
    <s v="0504642665"/>
    <m/>
    <m/>
    <m/>
    <m/>
    <s v="29098000420427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08318935"/>
    <s v="014/1722/5/17923"/>
    <d v="2008-06-17T00:00:00"/>
    <d v="2015-06-16T00:00:00"/>
    <n v="840"/>
    <n v="24600"/>
    <n v="11.5"/>
    <m/>
    <s v="Автокредит"/>
    <s v="Купівля транспортного засобу"/>
    <x v="6"/>
    <s v="Інше"/>
    <s v="ні"/>
    <n v="580593.63"/>
    <n v="580593.63"/>
    <n v="1"/>
    <n v="0"/>
    <n v="0"/>
    <m/>
    <n v="21640.21"/>
    <n v="26.829389825699476"/>
    <s v="так"/>
    <s v="ні"/>
    <m/>
    <m/>
    <m/>
    <m/>
    <m/>
    <m/>
    <m/>
    <m/>
    <m/>
    <m/>
    <m/>
    <n v="0"/>
    <n v="0.26931094645320169"/>
    <n v="0.26931094645320169"/>
    <n v="0.39558802944496657"/>
    <n v="0.39558802944496657"/>
    <d v="2008-07-17T00:00:00"/>
    <n v="39646"/>
    <n v="2846"/>
    <s v="0975007501"/>
    <m/>
    <n v="3"/>
    <d v="2018-06-15T00:00:00"/>
    <x v="1"/>
    <s v="так"/>
    <s v="так"/>
    <n v="229675.89"/>
    <d v="2016-11-01T00:00:00"/>
    <s v="ТОВ «Верітас Проперті Менеджмент»"/>
    <n v="552159.43999999994"/>
    <n v="229675.89"/>
    <d v="2017-11-01T00:00:00"/>
    <s v="так"/>
    <m/>
    <s v="авто"/>
    <s v="Легкові автомобілі"/>
    <s v="Hyundai; Tucson ; CRDi 4WD GLS 5 MT (JM); 2; 2012 р.в."/>
    <m/>
    <n v="156360.22"/>
    <d v="2014-05-13T00:00:00"/>
    <d v="2013-10-28T00:00:00"/>
    <m/>
    <m/>
    <s v="ні"/>
    <s v="Хмельницька обл., М. ХМЕЛЬНИЦЬКИЙ, вул. Гагаріна, буд. 25, кв. 28"/>
    <s v="Хмельницька обл., М. ХМЕЛЬНИЦЬКИЙ, вул. Гагаріна, буд. 25, кв. 28"/>
    <d v="1974-02-24T00:00:00"/>
    <m/>
    <s v="НВ592747ХМЕЛЬНИЦЬКИМ МВ УМВС УКРАЇНИ В ХМЕЛЬНИЦЬКІЙ ОБЛ."/>
    <m/>
    <m/>
    <m/>
    <s v="0975007501"/>
    <m/>
    <m/>
    <m/>
    <m/>
    <s v="2909200042369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086400512"/>
    <s v="014/9352/5/22073"/>
    <d v="2008-09-01T00:00:00"/>
    <d v="2015-08-26T00:00:00"/>
    <n v="840"/>
    <n v="32000"/>
    <n v="12.5"/>
    <m/>
    <s v="Автокредит"/>
    <s v="Купівля транспортного засобу"/>
    <x v="1"/>
    <s v="Зона АТО"/>
    <s v="ні"/>
    <n v="219930.7"/>
    <n v="154610.26"/>
    <n v="0.70299535262698665"/>
    <n v="65320.44"/>
    <n v="0"/>
    <n v="11.91"/>
    <n v="8197.3799999999992"/>
    <n v="26.829389390268602"/>
    <s v="так"/>
    <s v="так"/>
    <m/>
    <m/>
    <m/>
    <m/>
    <m/>
    <m/>
    <m/>
    <m/>
    <m/>
    <m/>
    <m/>
    <n v="0"/>
    <n v="0.92903332731628641"/>
    <n v="0.92903332731628641"/>
    <n v="1.3700588412622701E-2"/>
    <n v="1.3700588412622701E-2"/>
    <d v="2014-07-15T00:00:00"/>
    <n v="41835"/>
    <n v="1204"/>
    <s v="0954440402"/>
    <m/>
    <m/>
    <d v="2018-08-25T00:00:00"/>
    <x v="1"/>
    <s v="так"/>
    <s v="так"/>
    <n v="3013.18"/>
    <d v="2016-11-01T00:00:00"/>
    <s v="ТОВ «Верітас Проперті Менеджмент»"/>
    <n v="190779.95"/>
    <n v="3013.18"/>
    <d v="2017-11-01T00:00:00"/>
    <s v="так"/>
    <m/>
    <s v="авто"/>
    <s v="Легкові автомобілі"/>
    <s v="Volkswagen; Passat ; CC Tsi (3c); 1,8; 2008 р.в."/>
    <m/>
    <n v="204322.95"/>
    <d v="2014-05-14T00:00:00"/>
    <d v="2013-05-31T00:00:00"/>
    <m/>
    <m/>
    <s v="ні"/>
    <s v="Донецька обл., м. Донецьк, вул. Люксембург Рози, 109а, кв.9"/>
    <s v="Донецька обл., м. Донецьк, вул. Люксембург Рози, 109а, кв.9"/>
    <d v="1957-02-14T00:00:00"/>
    <m/>
    <s v="ВЕ497231КИЇВСЬКИМ РВ ДМУ УМВС УКРАЇНИ В ДОНЕЦЬКІЇ ОБЛ."/>
    <m/>
    <m/>
    <m/>
    <s v="0954440402"/>
    <m/>
    <m/>
    <m/>
    <m/>
    <s v="2909800042484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60206954"/>
    <s v="014/0456/73/05662"/>
    <d v="2007-10-17T00:00:00"/>
    <d v="2014-10-16T00:00:00"/>
    <n v="840"/>
    <n v="16254"/>
    <n v="9.99"/>
    <m/>
    <s v="Автокредит"/>
    <s v="Купівля транспортного засобу"/>
    <x v="5"/>
    <s v="Інше"/>
    <s v="ні"/>
    <n v="195605.57"/>
    <n v="195605.57"/>
    <n v="1"/>
    <n v="0"/>
    <n v="0"/>
    <m/>
    <n v="7290.72"/>
    <n v="26.829389964228497"/>
    <s v="так"/>
    <s v="так"/>
    <m/>
    <m/>
    <m/>
    <m/>
    <m/>
    <m/>
    <m/>
    <m/>
    <m/>
    <m/>
    <n v="60370.75"/>
    <n v="60370.75"/>
    <n v="0.45321802441515341"/>
    <n v="0.45321802441515341"/>
    <n v="0.66572720807490293"/>
    <n v="0.66572720807490293"/>
    <d v="2017-10-05T00:00:00"/>
    <n v="43013"/>
    <n v="1964"/>
    <s v="0506199941"/>
    <m/>
    <n v="3"/>
    <d v="2017-10-15T00:00:00"/>
    <x v="0"/>
    <s v="так"/>
    <s v="так"/>
    <n v="130219.95"/>
    <d v="2016-11-01T00:00:00"/>
    <s v="ТОВ «Верітас Проперті Менеджмент»"/>
    <n v="243484.13"/>
    <n v="130219.95"/>
    <d v="2017-11-01T00:00:00"/>
    <s v="так"/>
    <m/>
    <s v="авто"/>
    <s v="Легкові автомобілі"/>
    <s v="Hyundai; Matrix;  (FC); 1,6; 2007 р.в."/>
    <m/>
    <n v="88651.97"/>
    <d v="2013-10-28T00:00:00"/>
    <d v="2013-10-28T00:00:00"/>
    <m/>
    <m/>
    <s v="ні"/>
    <s v="Кіровоградська обл., м.Кіровоград, вул.Пожарського, буд.3, кв.2"/>
    <s v="Кіровоградська обл., м.Кіровоград, вул.Пожарського, буд.3, кв.2"/>
    <d v="1970-02-04T00:00:00"/>
    <m/>
    <s v="ЕА799283КІРОВСЬКИМ РВ УМВС УКРАЇНИ В КІРОВОГРАДСЬКІЙ ОБЛ."/>
    <m/>
    <m/>
    <m/>
    <s v="0506199941"/>
    <m/>
    <m/>
    <m/>
    <m/>
    <s v="2909700041663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14606595"/>
    <s v="014/9353/5/19456"/>
    <d v="2008-07-04T00:00:00"/>
    <d v="2015-07-03T00:00:00"/>
    <n v="980"/>
    <n v="96900"/>
    <n v="17"/>
    <m/>
    <s v="Автокредит"/>
    <s v="Купівля транспортного засобу"/>
    <x v="1"/>
    <s v="Зона АТО"/>
    <s v="ні"/>
    <n v="5763.97"/>
    <n v="3726.41"/>
    <n v="0.64650058900375951"/>
    <n v="2037.56"/>
    <n v="0"/>
    <m/>
    <n v="5763.97"/>
    <n v="1"/>
    <s v="так"/>
    <s v="так"/>
    <s v="так"/>
    <m/>
    <m/>
    <m/>
    <m/>
    <m/>
    <m/>
    <m/>
    <m/>
    <m/>
    <m/>
    <n v="0"/>
    <n v="21.725229312435701"/>
    <n v="1.5"/>
    <n v="1.4058019038960994E-2"/>
    <n v="1.4058019038960994E-2"/>
    <d v="2014-08-15T00:00:00"/>
    <n v="41866"/>
    <n v="1173"/>
    <s v="0990563564"/>
    <m/>
    <m/>
    <d v="2018-07-02T00:00:00"/>
    <x v="1"/>
    <s v="так"/>
    <s v="так"/>
    <n v="81.03"/>
    <d v="2016-11-01T00:00:00"/>
    <s v="ТОВ «Верітас Проперті Менеджмент»"/>
    <n v="5130.4799999999996"/>
    <n v="81.03"/>
    <d v="2017-11-01T00:00:00"/>
    <s v="так"/>
    <m/>
    <s v="авто"/>
    <s v="Легкові автомобілі"/>
    <s v="Nissan; Qashqai; SV HA-- 5 MT; 1,6; 2008 р.в."/>
    <m/>
    <n v="125223.57"/>
    <d v="2013-02-15T00:00:00"/>
    <d v="2013-02-15T00:00:00"/>
    <m/>
    <m/>
    <s v="ні"/>
    <s v="Донецька обл., Єнакієвський р-н, М. ЄНАКІЄВЕ, вул. Вільямса, буд. 38, кв. 10"/>
    <s v="Донецька обл., Єнакієвський р-н, М. ЄНАКІЄВЕ, вул. Вільямса, буд. 38, кв. 10"/>
    <d v="1979-10-19T00:00:00"/>
    <m/>
    <s v="ВС822306ЄНАКІЇВСЬКИМ МВ УМВС УКРАЇНИ У ДОНЕЦЬКІЙ ОБЛАСТІ"/>
    <m/>
    <m/>
    <m/>
    <s v="0990563564"/>
    <m/>
    <m/>
    <m/>
    <m/>
    <s v="29095000424266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91418976"/>
    <s v="717-п/05"/>
    <d v="2005-08-30T00:00:00"/>
    <d v="2009-08-29T00:00:00"/>
    <n v="840"/>
    <n v="23700"/>
    <n v="12.5"/>
    <m/>
    <s v="Автокредит"/>
    <s v="Купівля транспортного засобу"/>
    <x v="2"/>
    <s v="Інше"/>
    <s v="ні"/>
    <n v="32812.080000000002"/>
    <n v="32812.080000000002"/>
    <n v="1"/>
    <n v="0"/>
    <n v="0"/>
    <m/>
    <n v="1222.99"/>
    <n v="26.829393535515418"/>
    <s v="так"/>
    <s v="ні"/>
    <m/>
    <m/>
    <m/>
    <m/>
    <m/>
    <m/>
    <m/>
    <m/>
    <m/>
    <m/>
    <m/>
    <n v="0"/>
    <n v="0"/>
    <n v="0"/>
    <n v="9.2636614320091865E-3"/>
    <n v="9.2636614320091865E-3"/>
    <d v="2012-11-20T00:00:00"/>
    <n v="41233"/>
    <n v="2922"/>
    <s v="0503021624"/>
    <m/>
    <n v="1"/>
    <d v="2012-08-28T00:00:00"/>
    <x v="0"/>
    <s v="так"/>
    <s v="так"/>
    <n v="303.95999999999998"/>
    <d v="2016-11-01T00:00:00"/>
    <s v="ТОВ «Верітас Проперті Менеджмент»"/>
    <n v="31205.13"/>
    <n v="303.95999999999998"/>
    <d v="2017-11-01T00:00:00"/>
    <s v="так"/>
    <m/>
    <s v="авто"/>
    <s v="Транспортні засоби (крім легкових транспортних засобів)"/>
    <s v="ISUZU; NQR 71 P; ; 4570; 2005"/>
    <m/>
    <n v="0"/>
    <d v="2012-01-13T00:00:00"/>
    <d v="2012-01-20T00:00:00"/>
    <m/>
    <m/>
    <s v="ні"/>
    <s v="Харківська обл., Харків, Дружби Народів, 227, кв.123"/>
    <s v="Харківська обл., Харків, Дружби Народів, 227, кв.123"/>
    <d v="1965-06-22T00:00:00"/>
    <m/>
    <s v="МК188382Київським МВ РВ ХМУ УМВС України в Харківській обл."/>
    <m/>
    <m/>
    <m/>
    <s v="0503021624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04400518"/>
    <s v="Э_086/01_07"/>
    <d v="2007-11-29T00:00:00"/>
    <d v="2009-11-20T00:00:00"/>
    <n v="980"/>
    <n v="15500"/>
    <n v="0"/>
    <m/>
    <s v="Автокредит"/>
    <s v="Купівля транспортного засобу"/>
    <x v="1"/>
    <s v="Зона АТО"/>
    <s v="ні"/>
    <n v="12333.77"/>
    <n v="12333.77"/>
    <n v="1"/>
    <n v="0"/>
    <n v="0"/>
    <m/>
    <n v="12333.77"/>
    <n v="1"/>
    <s v="так"/>
    <s v="так"/>
    <s v="так"/>
    <m/>
    <m/>
    <m/>
    <m/>
    <m/>
    <m/>
    <m/>
    <m/>
    <m/>
    <m/>
    <n v="0"/>
    <n v="0"/>
    <n v="0"/>
    <n v="9.7480332453094235E-3"/>
    <n v="9.7480332453094235E-3"/>
    <d v="2010-12-29T00:00:00"/>
    <n v="40541"/>
    <n v="3377"/>
    <n v="0"/>
    <m/>
    <m/>
    <d v="2012-11-19T00:00:00"/>
    <x v="0"/>
    <s v="так"/>
    <s v="так"/>
    <n v="120.23"/>
    <d v="2016-11-01T00:00:00"/>
    <s v="ТОВ «Верітас Проперті Менеджмент»"/>
    <n v="12333.77"/>
    <n v="120.23"/>
    <d v="2017-11-01T00:00:00"/>
    <s v="так"/>
    <m/>
    <s v="авто"/>
    <s v="Транспортні засоби (крім легкових транспортних засобів)"/>
    <s v="ГАЗ; 32213 СПГ; ; 2890; 2002"/>
    <m/>
    <n v="0"/>
    <d v="2011-07-19T00:00:00"/>
    <m/>
    <m/>
    <m/>
    <s v="ні"/>
    <s v="Донецька обл., Куйбишевський, Донецьк, Кремлівський, 33, кв.57"/>
    <s v="Донецька обл., Куйбишевський, Донецьк, Кремлівський, 33, кв.57"/>
    <d v="1968-07-26T00:00:00"/>
    <m/>
    <s v="ВА250169Ворошиловським РВ УМВС України в місті Донецьку"/>
    <m/>
    <m/>
    <m/>
    <m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3096515365"/>
    <s v="014/0398/5/18509"/>
    <d v="2008-06-24T00:00:00"/>
    <d v="2015-06-23T00:00:00"/>
    <n v="840"/>
    <n v="23312.58"/>
    <n v="13"/>
    <m/>
    <s v="Автокредит"/>
    <s v="Купівля транспортного засобу"/>
    <x v="5"/>
    <s v="Інше"/>
    <s v="ні"/>
    <n v="199272.07"/>
    <n v="134819.82999999999"/>
    <n v="0.67656159741804245"/>
    <n v="64452.24"/>
    <n v="0"/>
    <n v="164916.23000000001"/>
    <n v="7427.38"/>
    <n v="26.829389367448549"/>
    <s v="так"/>
    <s v="так"/>
    <s v="так"/>
    <m/>
    <m/>
    <m/>
    <m/>
    <m/>
    <m/>
    <m/>
    <m/>
    <m/>
    <m/>
    <n v="0"/>
    <n v="0.92203086965473879"/>
    <n v="0.92203086965473879"/>
    <n v="0.48282717191626501"/>
    <n v="0.48282717191626501"/>
    <d v="2014-03-17T00:00:00"/>
    <n v="41715"/>
    <n v="1324"/>
    <s v="0506418290"/>
    <m/>
    <n v="2"/>
    <d v="2018-06-22T00:00:00"/>
    <x v="1"/>
    <s v="так"/>
    <s v="так"/>
    <n v="96213.97"/>
    <d v="2016-11-01T00:00:00"/>
    <s v="ТОВ «Верітас Проперті Менеджмент»"/>
    <n v="172845.41"/>
    <n v="96213.97"/>
    <d v="2017-11-01T00:00:00"/>
    <s v="так"/>
    <m/>
    <s v="авто"/>
    <s v="Легкові автомобілі"/>
    <s v="Opel; Astra H; Turbo 5 dr Classic 5 AT; 1,6; 2008 р.в."/>
    <m/>
    <n v="183735"/>
    <d v="2016-02-17T00:00:00"/>
    <d v="2015-10-29T00:00:00"/>
    <m/>
    <m/>
    <s v="ні"/>
    <s v="м. Київ обл., МІСТО КИЇВ, вулиця Теремківська, будинок 12, кв. 54"/>
    <s v="МІСТО КИЇВ, вулиця Теремківська, будинок 12, кв. 54"/>
    <d v="1984-10-11T00:00:00"/>
    <m/>
    <s v="МЕ835878ГОЛОСІЇВСЬКИМ РУ ГУ МВС УКРАЇНИ В М. КИЄВІ"/>
    <m/>
    <m/>
    <m/>
    <s v="0506418290"/>
    <m/>
    <m/>
    <m/>
    <m/>
    <s v="29092000424021"/>
    <s v="ІПН: 2963322498; ФІО: Моховиков Д.С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76805250"/>
    <s v="043-в/53-08ф"/>
    <d v="2008-06-12T00:00:00"/>
    <d v="2015-06-11T00:00:00"/>
    <n v="840"/>
    <n v="18263.150000000001"/>
    <n v="12.5"/>
    <m/>
    <s v="Автокредит"/>
    <s v="Купівля транспортного засобу"/>
    <x v="6"/>
    <s v="Інше"/>
    <s v="ні"/>
    <n v="423440.74"/>
    <n v="271290.74"/>
    <n v="0.64068171617119318"/>
    <n v="152150"/>
    <n v="0"/>
    <n v="368272.35"/>
    <n v="15782.72"/>
    <n v="26.829389357474504"/>
    <s v="так"/>
    <s v="так"/>
    <s v="так"/>
    <m/>
    <m/>
    <m/>
    <m/>
    <m/>
    <m/>
    <m/>
    <m/>
    <m/>
    <m/>
    <n v="0"/>
    <n v="0.45709253200341565"/>
    <n v="0.45709253200341565"/>
    <n v="0.55804731967925436"/>
    <n v="0.55804731967925436"/>
    <d v="2013-08-01T00:00:00"/>
    <n v="41487"/>
    <n v="1706"/>
    <s v="0677491011"/>
    <m/>
    <n v="3"/>
    <d v="2018-06-10T00:00:00"/>
    <x v="1"/>
    <s v="так"/>
    <s v="так"/>
    <n v="236299.97"/>
    <d v="2016-11-01T00:00:00"/>
    <s v="ТОВ «Верітас Проперті Менеджмент»"/>
    <n v="370004.72"/>
    <n v="236299.97"/>
    <d v="2017-11-01T00:00:00"/>
    <s v="так"/>
    <m/>
    <s v="авто"/>
    <s v="Легкові автомобілі"/>
    <s v="MITSUBISHI; Grandis; ; 2378; 2008"/>
    <m/>
    <n v="193551.6"/>
    <d v="2016-04-07T00:00:00"/>
    <d v="2016-04-01T00:00:00"/>
    <m/>
    <m/>
    <s v="ні"/>
    <s v="Хмельницька обл., Хмельницький, Хмельницький, Молодіжна , 5, кв.116"/>
    <s v="Хмельницька обл., Хмельницький, Хмельницький, Молодіжна , 5, кв.116"/>
    <d v="1976-01-10T00:00:00"/>
    <m/>
    <s v="НА956343Теофіпольським РВ УМВС України в Хмельницькій області"/>
    <m/>
    <m/>
    <m/>
    <s v="0677491011"/>
    <m/>
    <m/>
    <m/>
    <m/>
    <s v="29093000175926"/>
    <s v="ІПН: 2780901587; ФІО: Музика Олена Анатолії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24708178"/>
    <s v="014/0399/5/18243"/>
    <d v="2008-06-20T00:00:00"/>
    <d v="2015-06-19T00:00:00"/>
    <n v="840"/>
    <n v="20208"/>
    <n v="13"/>
    <m/>
    <s v="Автокредит"/>
    <s v="Купівля транспортного засобу"/>
    <x v="3"/>
    <s v="Зона АТО"/>
    <s v="ні"/>
    <n v="82209.81"/>
    <n v="57110.38"/>
    <n v="0.69469057281606661"/>
    <n v="25099.43"/>
    <n v="0"/>
    <n v="54.37"/>
    <n v="3064.17"/>
    <n v="26.829389361556309"/>
    <s v="так"/>
    <s v="так"/>
    <m/>
    <m/>
    <m/>
    <m/>
    <m/>
    <m/>
    <m/>
    <m/>
    <m/>
    <m/>
    <m/>
    <n v="0"/>
    <n v="1.0984942064700065"/>
    <n v="1.0984942064700065"/>
    <n v="1.3634625843314808E-2"/>
    <n v="1.3634625843314808E-2"/>
    <d v="2014-06-16T00:00:00"/>
    <n v="41806"/>
    <n v="1233"/>
    <s v="0504100757"/>
    <m/>
    <n v="1"/>
    <d v="2018-06-18T00:00:00"/>
    <x v="1"/>
    <s v="так"/>
    <s v="так"/>
    <n v="1120.9000000000001"/>
    <d v="2016-11-01T00:00:00"/>
    <s v="ТОВ «Верітас Проперті Менеджмент»"/>
    <n v="71123.02"/>
    <n v="1120.9000000000001"/>
    <d v="2017-11-01T00:00:00"/>
    <s v="так"/>
    <m/>
    <s v="авто"/>
    <s v="Легкові автомобілі"/>
    <s v="Kia; Ceed; Crdi SW (ED); 2; 2012 р.в."/>
    <m/>
    <n v="90307"/>
    <d v="2013-12-03T00:00:00"/>
    <d v="2013-12-03T00:00:00"/>
    <m/>
    <m/>
    <s v="ні"/>
    <s v="Луганська обл., ЛУГАНСЬК, Мопра, 87"/>
    <s v="Луганська обл., ЛУГАНСЬК, Мопра, 87"/>
    <d v="1977-05-03T00:00:00"/>
    <m/>
    <s v="ЕК678519Ленінським РВУМВС України в Луганській обл."/>
    <m/>
    <m/>
    <m/>
    <s v="0504100757"/>
    <m/>
    <m/>
    <m/>
    <m/>
    <s v="2909500042556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66713379"/>
    <s v="014/0399/5/21739"/>
    <d v="2008-08-20T00:00:00"/>
    <d v="2015-08-19T00:00:00"/>
    <n v="980"/>
    <n v="44710"/>
    <n v="21"/>
    <m/>
    <s v="Автокредит"/>
    <s v="Купівля транспортного засобу"/>
    <x v="3"/>
    <s v="Зона АТО"/>
    <s v="ні"/>
    <n v="46378.04"/>
    <n v="21835.86"/>
    <n v="0.47082326031889232"/>
    <n v="24542.18"/>
    <n v="0"/>
    <n v="1607.77"/>
    <n v="46378.04"/>
    <n v="1"/>
    <s v="так"/>
    <s v="так"/>
    <m/>
    <m/>
    <m/>
    <m/>
    <m/>
    <m/>
    <m/>
    <m/>
    <m/>
    <m/>
    <m/>
    <n v="0"/>
    <n v="1.1550850359351106"/>
    <n v="1.1550850359351106"/>
    <n v="1.1232902468495867E-2"/>
    <n v="1.1232902468495867E-2"/>
    <d v="2008-09-20T00:00:00"/>
    <n v="39711"/>
    <n v="2056"/>
    <s v="0958683999"/>
    <m/>
    <n v="1"/>
    <d v="2018-08-18T00:00:00"/>
    <x v="1"/>
    <s v="так"/>
    <s v="так"/>
    <n v="520.96"/>
    <d v="2016-11-01T00:00:00"/>
    <s v="ТОВ «Верітас Проперті Менеджмент»"/>
    <n v="41792.5"/>
    <n v="520.96"/>
    <d v="2017-11-01T00:00:00"/>
    <s v="так"/>
    <m/>
    <s v="авто"/>
    <s v="Легкові автомобілі"/>
    <s v="Daewoo; Lanos ; TF 69YP22 5 MT (KLAT); 1,5; 2012 р.в."/>
    <m/>
    <n v="53570.58"/>
    <d v="2013-10-28T00:00:00"/>
    <d v="2013-10-28T00:00:00"/>
    <m/>
    <m/>
    <s v="ні"/>
    <s v="Луганська обл., ЛУГАНСЬК, Оборонна, 3, кв.22"/>
    <s v="Луганська обл., ЛУГАНСЬК, Оборонна, 3, кв.22"/>
    <d v="1978-06-27T00:00:00"/>
    <m/>
    <s v="ЕН559291ЛЕНІНСЬКИМ РВ ЛУГАНСЬКОГО МУ УМВС УКРАЇНИ В ЛУГАНС"/>
    <m/>
    <m/>
    <m/>
    <s v="0958683999"/>
    <m/>
    <m/>
    <m/>
    <m/>
    <s v="29093000424730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18903983"/>
    <s v="014/2636/5/20633"/>
    <d v="2008-07-25T00:00:00"/>
    <d v="2015-07-24T00:00:00"/>
    <n v="840"/>
    <n v="16850"/>
    <n v="0"/>
    <m/>
    <s v="Автокредит"/>
    <s v="Купівля транспортного засобу"/>
    <x v="4"/>
    <s v="Інше"/>
    <s v="ні"/>
    <n v="620810.63"/>
    <n v="419263.15"/>
    <n v="0.67534789151403551"/>
    <n v="201547.48"/>
    <n v="0"/>
    <n v="652092.44999999995"/>
    <n v="23139.200000000001"/>
    <n v="26.829390385147281"/>
    <s v="так"/>
    <s v="так"/>
    <s v="так"/>
    <m/>
    <m/>
    <m/>
    <m/>
    <m/>
    <m/>
    <m/>
    <m/>
    <m/>
    <m/>
    <n v="0"/>
    <n v="0.11541020165843488"/>
    <n v="0.11541020165843488"/>
    <n v="9.6768639415855361E-3"/>
    <n v="9.6768639415855361E-3"/>
    <d v="2008-08-25T00:00:00"/>
    <n v="39685"/>
    <n v="3182"/>
    <s v="0663973610"/>
    <m/>
    <n v="3"/>
    <d v="2018-07-23T00:00:00"/>
    <x v="1"/>
    <s v="так"/>
    <s v="так"/>
    <n v="6007.5"/>
    <d v="2016-11-01T00:00:00"/>
    <s v="ТОВ «Верітас Проперті Менеджмент»"/>
    <n v="590406.81999999995"/>
    <n v="6007.5"/>
    <d v="2017-11-01T00:00:00"/>
    <s v="так"/>
    <m/>
    <s v="авто"/>
    <s v="Легкові автомобілі"/>
    <s v="Dacia; Logan; Base 5 MT; 1,4; 2008 р.в."/>
    <m/>
    <n v="71647.88"/>
    <d v="2013-10-28T00:00:00"/>
    <d v="2013-10-28T00:00:00"/>
    <m/>
    <m/>
    <s v="ні"/>
    <s v="Дніпропетровська обл., М. ДНІПРОПЕТРОВСЬК, Героїв Сталінграду, 31, кв.160"/>
    <s v="Дніпропетровська обл., М. ДНІПРОПЕТРОВСЬК, Героїв Сталінграду, 31, кв.160"/>
    <d v="1979-12-01T00:00:00"/>
    <m/>
    <s v="АН678470БАБУШКІНСЬКИМ РВ ДМУ УМВС УКРАЇНИ В ДНІПРОПЕТРОВСЬ"/>
    <m/>
    <m/>
    <m/>
    <s v="0663973610"/>
    <m/>
    <m/>
    <m/>
    <m/>
    <s v="29095000424534"/>
    <s v="ІПН: 2908709335; ФІО: Непорада Максим Юрій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85321775"/>
    <s v="014/1969/5/17235"/>
    <d v="2013-08-13T00:00:00"/>
    <d v="2015-06-08T00:00:00"/>
    <n v="840"/>
    <n v="22655.05"/>
    <n v="13"/>
    <m/>
    <s v="Автокредит"/>
    <s v="Купівля транспортного засобу"/>
    <x v="4"/>
    <s v="Інше"/>
    <s v="ні"/>
    <n v="522911.79"/>
    <n v="522911.79"/>
    <n v="1"/>
    <n v="0"/>
    <n v="0"/>
    <m/>
    <n v="19490.259999999998"/>
    <n v="26.829390167191203"/>
    <s v="так"/>
    <s v="ні"/>
    <m/>
    <m/>
    <m/>
    <m/>
    <m/>
    <m/>
    <n v="81497.25"/>
    <m/>
    <m/>
    <m/>
    <m/>
    <n v="81497.25"/>
    <n v="0.20181415301422062"/>
    <n v="0.20181415301422062"/>
    <n v="1.4969369881677366E-2"/>
    <n v="1.4969369881677366E-2"/>
    <d v="2016-11-15T00:00:00"/>
    <n v="42689"/>
    <n v="1539"/>
    <s v="0506198967"/>
    <m/>
    <n v="3"/>
    <d v="2018-06-07T00:00:00"/>
    <x v="1"/>
    <s v="так"/>
    <s v="так"/>
    <n v="7827.66"/>
    <d v="2016-11-01T00:00:00"/>
    <s v="ТОВ «Верітас Проперті Менеджмент»"/>
    <n v="578053.52"/>
    <n v="7827.66"/>
    <d v="2017-11-01T00:00:00"/>
    <s v="так"/>
    <m/>
    <s v="авто"/>
    <s v="Легкові автомобілі"/>
    <s v="MITSUBISHI Pajero;  универсал; 2008 г"/>
    <m/>
    <n v="105531"/>
    <d v="2015-12-16T00:00:00"/>
    <d v="2015-12-04T00:00:00"/>
    <m/>
    <m/>
    <s v="ні"/>
    <s v="Дніпропетровська обл., М.ДНІПРОПЕТРОВСЬК, пр-к Шевченка, буд.14, кв.5"/>
    <s v="Дніпропетровська обл., М.ДНІПРОПЕТРОВСЬК, пр-к Шевченка, буд.14, кв.5"/>
    <d v="1973-07-09T00:00:00"/>
    <m/>
    <s v="АЕ574945ІНДУСТРІАЛЬНИМ РВ ДМУ УМВС УКРАЇНИ В ДНІПРОПЕТРОВС"/>
    <m/>
    <m/>
    <m/>
    <s v="0506198967"/>
    <m/>
    <m/>
    <m/>
    <m/>
    <s v="2909700042362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27917691"/>
    <s v="014/5150/5/22037"/>
    <d v="2008-08-26T00:00:00"/>
    <d v="2015-08-25T00:00:00"/>
    <n v="840"/>
    <n v="19695"/>
    <n v="13"/>
    <m/>
    <s v="Автокредит"/>
    <s v="Купівля транспортного засобу"/>
    <x v="4"/>
    <s v="Інше"/>
    <s v="ні"/>
    <n v="132162.38"/>
    <n v="91806.95"/>
    <n v="0.69465266893650068"/>
    <n v="40355.43"/>
    <n v="0"/>
    <n v="103802.84"/>
    <n v="4926.03"/>
    <n v="26.829389995594831"/>
    <s v="так"/>
    <s v="так"/>
    <s v="ні"/>
    <m/>
    <m/>
    <m/>
    <m/>
    <m/>
    <m/>
    <m/>
    <m/>
    <m/>
    <m/>
    <n v="0"/>
    <n v="1.2551378085049618"/>
    <n v="1.2551378085049618"/>
    <n v="0.42384383513674617"/>
    <n v="0.42384383513674617"/>
    <d v="2014-06-18T00:00:00"/>
    <n v="41808"/>
    <n v="1233"/>
    <s v="0504948949"/>
    <m/>
    <n v="3"/>
    <d v="2018-08-24T00:00:00"/>
    <x v="1"/>
    <s v="так"/>
    <s v="так"/>
    <n v="56016.21"/>
    <d v="2016-11-01T00:00:00"/>
    <s v="ТОВ «Верітас Проперті Менеджмент»"/>
    <n v="114339.52"/>
    <n v="56016.21"/>
    <d v="2017-11-01T00:00:00"/>
    <s v="так"/>
    <m/>
    <s v="авто"/>
    <s v="Легкові автомобілі"/>
    <s v="KIA CERATO, 2008 року випуску"/>
    <m/>
    <n v="165882"/>
    <d v="2015-09-08T00:00:00"/>
    <d v="2013-05-15T00:00:00"/>
    <m/>
    <m/>
    <s v="ні"/>
    <s v="Херсонська обл., М. ХЕРСОН, вул. Карбишева, буд. 36, кв. 151"/>
    <s v="Херсонська обл., М. ХЕРСОН, вул. Карбишева, буд. 36, кв. 151"/>
    <d v="1977-06-04T00:00:00"/>
    <m/>
    <s v="СН912984МОСКОВСЬКИМ РУГУ УКРАЇНИ В М. КИЄВІ"/>
    <m/>
    <m/>
    <m/>
    <s v="0504948949"/>
    <m/>
    <m/>
    <m/>
    <m/>
    <s v="29099000424756"/>
    <s v="ІПН: 2827917691; ФІО: Нiкiтченко О.Г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54814714"/>
    <s v="014/4933/5/15128"/>
    <d v="2008-05-12T00:00:00"/>
    <d v="2015-05-11T00:00:00"/>
    <n v="840"/>
    <n v="17890"/>
    <n v="11.5"/>
    <m/>
    <s v="Автокредит"/>
    <s v="Купівля транспортного засобу"/>
    <x v="4"/>
    <s v="Інше"/>
    <s v="ні"/>
    <n v="15869.58"/>
    <n v="15775.14"/>
    <n v="0.99404899184477469"/>
    <n v="94.44"/>
    <n v="0"/>
    <n v="27450.89"/>
    <n v="591.5"/>
    <n v="26.82938292476754"/>
    <s v="так"/>
    <s v="так"/>
    <m/>
    <m/>
    <m/>
    <m/>
    <n v="5090.59"/>
    <m/>
    <m/>
    <m/>
    <m/>
    <m/>
    <n v="10649.86"/>
    <n v="15740.45"/>
    <n v="5.6905727813842581"/>
    <n v="1.5"/>
    <n v="0.72200776580098525"/>
    <n v="0.72200776580098525"/>
    <d v="2017-10-13T00:00:00"/>
    <n v="43021"/>
    <n v="960"/>
    <s v="0675145554"/>
    <m/>
    <n v="1"/>
    <d v="2018-05-10T00:00:00"/>
    <x v="1"/>
    <s v="так"/>
    <s v="так"/>
    <n v="11457.96"/>
    <d v="2016-11-01T00:00:00"/>
    <s v="ТОВ «Верітас Проперті Менеджмент»"/>
    <n v="22833.759999999998"/>
    <n v="11457.96"/>
    <d v="2017-11-01T00:00:00"/>
    <s v="так"/>
    <m/>
    <s v="авто"/>
    <s v="Легкові автомобілі"/>
    <s v="Kia; Ceed; CVVT SW (ED); 1,4; 2008 р.в."/>
    <m/>
    <n v="90307"/>
    <d v="2013-10-28T00:00:00"/>
    <d v="2013-10-28T00:00:00"/>
    <m/>
    <m/>
    <s v="ні"/>
    <s v="Миколаївська обл., м.Миколаїв, вул. Новозаводська, буд. 2, кв. 24"/>
    <s v="Миколаївська обл., м.Миколаїв, вул. Новозаводська, буд. 2, кв. 24"/>
    <d v="1975-06-04T00:00:00"/>
    <m/>
    <s v="ЕО559711Ленінським РВ ММУ УМВС Укр. в Мик.обл."/>
    <m/>
    <m/>
    <m/>
    <s v="0675145554"/>
    <m/>
    <m/>
    <m/>
    <m/>
    <s v="2909500042328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61004939"/>
    <s v="014/7741/5/15662"/>
    <d v="2008-05-20T00:00:00"/>
    <m/>
    <n v="840"/>
    <n v="65072.5"/>
    <n v="0"/>
    <m/>
    <s v="Автокредит"/>
    <s v="Купівля транспортного засобу"/>
    <x v="4"/>
    <s v="Інше"/>
    <s v="ні"/>
    <n v="1745855.48"/>
    <n v="1254553.81"/>
    <n v="0.71858972542217525"/>
    <n v="491301.67"/>
    <n v="0"/>
    <m/>
    <n v="65072.5"/>
    <n v="26.829389988090206"/>
    <s v="ні"/>
    <s v="ні"/>
    <m/>
    <m/>
    <m/>
    <m/>
    <m/>
    <m/>
    <m/>
    <m/>
    <m/>
    <m/>
    <m/>
    <n v="0"/>
    <n v="0"/>
    <n v="0"/>
    <n v="9.2636304581178736E-3"/>
    <n v="9.2636304581178736E-3"/>
    <m/>
    <m/>
    <n v="1345"/>
    <s v="0982395948"/>
    <m/>
    <m/>
    <m/>
    <x v="0"/>
    <s v="так"/>
    <s v="так"/>
    <n v="16172.96"/>
    <d v="2016-11-01T00:00:00"/>
    <s v="ТОВ «Верітас Проперті Менеджмент»"/>
    <n v="1660353.34"/>
    <n v="16172.96"/>
    <d v="2017-11-01T00:00:00"/>
    <s v="так"/>
    <m/>
    <s v="авто"/>
    <s v="Легкові автомобілі"/>
    <m/>
    <m/>
    <m/>
    <m/>
    <m/>
    <m/>
    <m/>
    <s v="ні"/>
    <s v="Дніпропетровська обл., М. ПІДГОРОДНЕ, вул. Фадєєва, буд. 33"/>
    <s v="Дніпропетровська обл., М. ПІДГОРОДНЕ, вул. Фадєєва, буд. 33"/>
    <d v="1972-11-08T00:00:00"/>
    <m/>
    <s v="АЕ927642ДНІПРОПЕТРОВСЬКИМ РВ УМВС УКРАЇНИ В ДНІПРОПЕТРОВСЬ"/>
    <m/>
    <m/>
    <m/>
    <s v="0982395948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50910797"/>
    <s v="014/4933/5/08212"/>
    <d v="2007-12-20T00:00:00"/>
    <d v="2014-12-19T00:00:00"/>
    <n v="840"/>
    <n v="12680"/>
    <n v="12.5"/>
    <m/>
    <s v="Автокредит"/>
    <s v="Купівля транспортного засобу"/>
    <x v="4"/>
    <s v="Інше"/>
    <s v="ні"/>
    <n v="58192.95"/>
    <n v="58192.95"/>
    <n v="1"/>
    <n v="0"/>
    <n v="0"/>
    <n v="38481.47"/>
    <n v="2169"/>
    <n v="26.82939142461964"/>
    <s v="так"/>
    <s v="так"/>
    <m/>
    <m/>
    <m/>
    <m/>
    <m/>
    <m/>
    <n v="38075.57"/>
    <m/>
    <m/>
    <m/>
    <m/>
    <n v="38075.57"/>
    <n v="0.80314110214381651"/>
    <n v="0.80314110214381651"/>
    <n v="1.0593071841176638"/>
    <n v="1"/>
    <d v="2016-12-06T00:00:00"/>
    <n v="42710"/>
    <n v="1477"/>
    <s v="0507379770"/>
    <m/>
    <n v="3"/>
    <d v="2017-12-18T00:00:00"/>
    <x v="0"/>
    <s v="так"/>
    <s v="так"/>
    <n v="61644.21"/>
    <d v="2016-11-01T00:00:00"/>
    <s v="ТОВ «Верітас Проперті Менеджмент»"/>
    <n v="92526.63"/>
    <n v="61644.21"/>
    <d v="2017-11-01T00:00:00"/>
    <s v="так"/>
    <m/>
    <s v="авто"/>
    <s v="Легкові автомобілі"/>
    <s v="Daewoo; Lanos ; TF 69YP22 5 MT (KLAT); 1,5; 2007 р.в."/>
    <m/>
    <n v="46737.15"/>
    <d v="2013-10-28T00:00:00"/>
    <d v="2013-10-28T00:00:00"/>
    <m/>
    <m/>
    <s v="ні"/>
    <s v="Миколаївська обл., м. Миколаїв, вул. Космонавтів, буд.142-А, кв. 21"/>
    <s v="Миколаївська обл., м. Миколаїв, вул. Космонавтів, буд.142-А, кв. 21"/>
    <d v="1983-07-13T00:00:00"/>
    <m/>
    <s v="ЕО784227Ленінським РВ ММУ УМВС Укр. в Мик.обл."/>
    <m/>
    <m/>
    <m/>
    <s v="0507379770"/>
    <m/>
    <m/>
    <m/>
    <m/>
    <s v="2909600042165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28023735"/>
    <s v="014/0399/5/24602"/>
    <d v="2008-10-13T00:00:00"/>
    <d v="2015-10-12T00:00:00"/>
    <n v="840"/>
    <n v="32880"/>
    <n v="12.99"/>
    <m/>
    <s v="Автокредит"/>
    <s v="Купівля транспортного засобу"/>
    <x v="3"/>
    <s v="Зона АТО"/>
    <s v="ні"/>
    <n v="258302.37"/>
    <n v="178053.52"/>
    <n v="0.68932205306517313"/>
    <n v="80248.850000000006"/>
    <n v="0"/>
    <n v="521.26"/>
    <n v="9627.59"/>
    <n v="26.829390325096934"/>
    <s v="так"/>
    <s v="так"/>
    <m/>
    <m/>
    <m/>
    <m/>
    <m/>
    <m/>
    <m/>
    <m/>
    <m/>
    <m/>
    <m/>
    <n v="0"/>
    <n v="1.2235397994993231"/>
    <n v="1.2235397994993231"/>
    <n v="1.3658991979051528E-2"/>
    <n v="1.3658991979051528E-2"/>
    <d v="2014-06-06T00:00:00"/>
    <n v="41796"/>
    <n v="1415"/>
    <s v="504784843"/>
    <m/>
    <n v="3"/>
    <d v="2018-10-11T00:00:00"/>
    <x v="1"/>
    <s v="так"/>
    <s v="так"/>
    <n v="3528.15"/>
    <d v="2016-11-01T00:00:00"/>
    <s v="ТОВ «Верітас Проперті Менеджмент»"/>
    <n v="223655.83"/>
    <n v="3528.15"/>
    <d v="2017-11-01T00:00:00"/>
    <s v="так"/>
    <m/>
    <s v="авто"/>
    <s v="Легкові автомобілі"/>
    <s v="Mazda; CX-7; Стандартна; 2,3; 2008 р.в."/>
    <m/>
    <n v="316043.23"/>
    <d v="2014-11-24T00:00:00"/>
    <d v="2014-05-19T00:00:00"/>
    <m/>
    <m/>
    <s v="ні"/>
    <s v="Луганська обл., Перевальський р-н, м.Зоринськ, кв. 40 лєт Побєди, буд. 11, кв. 42"/>
    <s v="Луганська обл., Перевальський р-н, м.Зоринськ, кв. 40 лєт Побєди, буд. 11, кв. 42"/>
    <d v="1982-11-26T00:00:00"/>
    <m/>
    <s v="ЕМ357154ПЕРЕВАЛЬСЬКИМ РВ УМВС УКРАЇНИ В ЛУГАНСЬКІЙ ОБЛАСТІ"/>
    <m/>
    <m/>
    <m/>
    <s v="504784843"/>
    <m/>
    <m/>
    <m/>
    <m/>
    <s v="2909800042529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04703313"/>
    <s v="138-в/41"/>
    <d v="2007-07-30T00:00:00"/>
    <d v="2013-07-29T00:00:00"/>
    <n v="840"/>
    <n v="15018"/>
    <n v="13"/>
    <m/>
    <s v="Автокредит"/>
    <s v="Купівля транспортного засобу"/>
    <x v="4"/>
    <s v="Інше"/>
    <s v="ні"/>
    <n v="487516.38"/>
    <n v="321729.73"/>
    <n v="0.65993624665493289"/>
    <n v="155778.41"/>
    <n v="10008.24"/>
    <m/>
    <n v="17797.95"/>
    <n v="27.39171533800241"/>
    <s v="так"/>
    <s v="так"/>
    <m/>
    <m/>
    <m/>
    <m/>
    <m/>
    <m/>
    <m/>
    <m/>
    <m/>
    <m/>
    <m/>
    <n v="0"/>
    <n v="8.2583891847900576E-2"/>
    <n v="8.2583891847900576E-2"/>
    <n v="0.12130661127734826"/>
    <n v="0.12130661127734826"/>
    <d v="2012-11-19T00:00:00"/>
    <n v="41232"/>
    <n v="3256"/>
    <s v="0953854824"/>
    <m/>
    <n v="3"/>
    <d v="2016-07-28T00:00:00"/>
    <x v="0"/>
    <s v="так"/>
    <s v="так"/>
    <n v="59138.96"/>
    <d v="2016-11-01T00:00:00"/>
    <s v="ТОВ «Верітас Проперті Менеджмент»"/>
    <n v="464130.73"/>
    <n v="59138.96"/>
    <d v="2017-11-01T00:00:00"/>
    <s v="так"/>
    <m/>
    <s v="авто"/>
    <s v="Легкові автомобілі"/>
    <s v="DAEWOO; LANOS TF 69Y; ; 1498; 2007"/>
    <m/>
    <n v="40261"/>
    <d v="2009-07-29T00:00:00"/>
    <d v="2007-07-30T00:00:00"/>
    <m/>
    <m/>
    <s v="ні"/>
    <s v="Херсонська обл., Херсон, Дорофєєва , 40, кв.171"/>
    <s v="Херсонська обл., Херсон, Дорофєєва, 20а, кв.98"/>
    <d v="1982-04-07T00:00:00"/>
    <m/>
    <s v="МО512756Комсомольським РВ УМВС України в Херсонській обл."/>
    <m/>
    <m/>
    <m/>
    <s v="0953854824"/>
    <m/>
    <m/>
    <m/>
    <m/>
    <s v="2909700006677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54813902"/>
    <s v="014/0399/5/13990"/>
    <d v="2008-04-21T00:00:00"/>
    <d v="2015-04-20T00:00:00"/>
    <n v="840"/>
    <n v="24344"/>
    <n v="10.8"/>
    <m/>
    <s v="Автокредит"/>
    <s v="Купівля транспортного засобу"/>
    <x v="3"/>
    <s v="Зона АТО"/>
    <s v="ні"/>
    <n v="145002.92000000001"/>
    <n v="106217.82"/>
    <n v="0.7325219381789001"/>
    <n v="38785.1"/>
    <n v="0"/>
    <m/>
    <n v="5404.63"/>
    <n v="26.82938887583424"/>
    <s v="так"/>
    <s v="так"/>
    <s v="так"/>
    <m/>
    <m/>
    <m/>
    <m/>
    <m/>
    <m/>
    <m/>
    <m/>
    <m/>
    <m/>
    <n v="0"/>
    <n v="0.94107415216190116"/>
    <n v="0.94107415216190116"/>
    <n v="1.3611794852131253E-2"/>
    <n v="1.3611794852131253E-2"/>
    <d v="2014-07-15T00:00:00"/>
    <n v="41835"/>
    <n v="1204"/>
    <s v="0506852602"/>
    <m/>
    <n v="1"/>
    <d v="2018-04-19T00:00:00"/>
    <x v="1"/>
    <s v="так"/>
    <s v="так"/>
    <n v="1973.75"/>
    <d v="2016-11-01T00:00:00"/>
    <s v="ТОВ «Верітас Проперті Менеджмент»"/>
    <n v="126992.88"/>
    <n v="1973.75"/>
    <d v="2017-11-01T00:00:00"/>
    <s v="так"/>
    <m/>
    <s v="авто"/>
    <s v="Легкові автомобілі"/>
    <s v="Kia; Megantis ; CRDi Mid 4 AT; 2; 2008 р.в."/>
    <m/>
    <n v="136458.5"/>
    <d v="2014-05-13T00:00:00"/>
    <d v="2013-02-28T00:00:00"/>
    <m/>
    <m/>
    <s v="ні"/>
    <s v="Луганська обл., м. Луганськ, кв. Мірний, 13А, кв.23"/>
    <s v="Луганська обл., м. Луганськ, кв. Мірний, 13А, кв.23"/>
    <d v="1978-02-28T00:00:00"/>
    <m/>
    <s v="ЕН362412Стахановським МВ УМВС України в Луганській області"/>
    <m/>
    <m/>
    <m/>
    <s v="0506852602"/>
    <m/>
    <m/>
    <m/>
    <m/>
    <s v="29095000299996"/>
    <s v="ІПН: 2854813902; ФІО: Орєхова О.О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47412544"/>
    <s v="014/1969/73/05904"/>
    <d v="2007-10-24T00:00:00"/>
    <d v="2014-10-23T00:00:00"/>
    <n v="840"/>
    <n v="7592"/>
    <n v="10.99"/>
    <m/>
    <s v="Автокредит"/>
    <s v="Купівля транспортного засобу"/>
    <x v="4"/>
    <s v="Інше"/>
    <s v="ні"/>
    <n v="40354.35"/>
    <n v="40354.35"/>
    <n v="1"/>
    <n v="0"/>
    <n v="0"/>
    <n v="25460.639999999999"/>
    <n v="1504.11"/>
    <n v="26.829387478309432"/>
    <s v="так"/>
    <s v="так"/>
    <m/>
    <m/>
    <m/>
    <m/>
    <m/>
    <m/>
    <m/>
    <m/>
    <m/>
    <m/>
    <m/>
    <n v="0"/>
    <n v="1.113543645232794"/>
    <n v="1.113543645232794"/>
    <n v="0.52162827551428781"/>
    <n v="0.52162827551428781"/>
    <d v="2015-12-21T00:00:00"/>
    <n v="42359"/>
    <n v="1597"/>
    <s v="0664644557"/>
    <m/>
    <n v="1"/>
    <d v="2017-10-22T00:00:00"/>
    <x v="0"/>
    <s v="так"/>
    <s v="так"/>
    <n v="21049.97"/>
    <d v="2016-11-01T00:00:00"/>
    <s v="ТОВ «Верітас Проперті Менеджмент»"/>
    <n v="38378.03"/>
    <n v="21049.97"/>
    <d v="2017-11-01T00:00:00"/>
    <s v="так"/>
    <m/>
    <s v="авто"/>
    <s v="Легкові автомобілі"/>
    <s v="Daewoo; Lanos ; Sens 1.4i (KLAT); 1,4; 2007 р.в."/>
    <m/>
    <n v="44936.33"/>
    <d v="2013-10-28T00:00:00"/>
    <d v="2013-10-28T00:00:00"/>
    <m/>
    <m/>
    <s v="ні"/>
    <s v="Дніпропетровська обл., м. Дніпропетровськ, вул. Робоча, буд. 65, відсутнікв. 82"/>
    <s v="Дніпропетровська обл., м. Дніпропетровськ, вул. Робоча, буд. 65, відсутнікв. 82"/>
    <d v="1977-12-16T00:00:00"/>
    <m/>
    <s v="АЕ137221Красногвардійським РВУМВСУ в  Дніпропетровській об"/>
    <m/>
    <m/>
    <m/>
    <s v="0664644557"/>
    <m/>
    <m/>
    <m/>
    <m/>
    <s v="29095000421117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34801128"/>
    <s v="014/5653/5/12099"/>
    <d v="2008-03-28T00:00:00"/>
    <d v="2015-03-27T00:00:00"/>
    <n v="980"/>
    <n v="213967"/>
    <n v="15"/>
    <m/>
    <s v="Автокредит"/>
    <s v="Купівля транспортного засобу"/>
    <x v="3"/>
    <s v="Зона АТО"/>
    <s v="ні"/>
    <n v="33612.58"/>
    <n v="22480.25"/>
    <n v="0.66880465587586546"/>
    <n v="11132.33"/>
    <n v="0"/>
    <n v="100.17"/>
    <n v="33612.58"/>
    <n v="1"/>
    <s v="так"/>
    <s v="так"/>
    <m/>
    <m/>
    <m/>
    <m/>
    <m/>
    <m/>
    <m/>
    <m/>
    <m/>
    <m/>
    <m/>
    <n v="0"/>
    <n v="4.9103082833867555"/>
    <n v="1.5"/>
    <n v="1.3949241623225589E-2"/>
    <n v="1.3949241623225589E-2"/>
    <d v="2014-07-15T00:00:00"/>
    <n v="41835"/>
    <n v="1204"/>
    <s v="0990398868"/>
    <m/>
    <n v="1"/>
    <d v="2018-03-26T00:00:00"/>
    <x v="1"/>
    <s v="так"/>
    <s v="так"/>
    <n v="468.87"/>
    <d v="2016-11-01T00:00:00"/>
    <s v="ТОВ «Верітас Проперті Менеджмент»"/>
    <n v="30240.54"/>
    <n v="468.87"/>
    <d v="2017-11-01T00:00:00"/>
    <s v="так"/>
    <m/>
    <s v="авто"/>
    <s v="Легкові автомобілі"/>
    <s v="Toyota; Camry; Comfort 5 AT; 2,4; 2008 р.в."/>
    <m/>
    <n v="165048.13"/>
    <d v="2013-06-15T00:00:00"/>
    <d v="2013-06-15T00:00:00"/>
    <m/>
    <m/>
    <s v="ні"/>
    <s v="Луганська обл., Свердловський р-н, М.ЧЕРВОНОПАРТИЗАНСЬК, Піонерська, 8, кв.2"/>
    <s v="Луганська обл., Свердловський р-н, М.ЧЕРВОНОПАРТИЗАНСЬК, Піонерська, 8, кв.2"/>
    <d v="1974-11-16T00:00:00"/>
    <m/>
    <s v="ЕК506816ЧЕРВОНОПАРТИЗАНСЬКИМ МВМ М.СВЕРДЛОВСЬКА ЛУГАНСЬКОЇ"/>
    <m/>
    <m/>
    <m/>
    <s v="0990398868"/>
    <m/>
    <m/>
    <m/>
    <m/>
    <s v="2909200042256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94506315"/>
    <s v="1106-Г/07"/>
    <d v="2007-11-05T00:00:00"/>
    <d v="2012-11-04T00:00:00"/>
    <n v="980"/>
    <n v="55000"/>
    <n v="0"/>
    <m/>
    <s v="Автокредит"/>
    <s v="Купівля транспортного засобу"/>
    <x v="1"/>
    <s v="Зона АТО"/>
    <s v="ні"/>
    <n v="44633.68"/>
    <n v="44633.68"/>
    <n v="1"/>
    <n v="0"/>
    <n v="0"/>
    <n v="1144.8699999999999"/>
    <n v="44633.68"/>
    <n v="1"/>
    <s v="так"/>
    <s v="ні"/>
    <m/>
    <m/>
    <m/>
    <m/>
    <m/>
    <m/>
    <m/>
    <m/>
    <m/>
    <m/>
    <m/>
    <n v="0"/>
    <n v="0"/>
    <n v="0"/>
    <n v="9.748019880950887E-3"/>
    <n v="9.748019880950887E-3"/>
    <d v="2010-12-29T00:00:00"/>
    <n v="40541"/>
    <n v="3137"/>
    <s v="0958724675"/>
    <m/>
    <m/>
    <d v="2015-11-04T00:00:00"/>
    <x v="0"/>
    <s v="так"/>
    <s v="так"/>
    <n v="435.09"/>
    <d v="2016-11-01T00:00:00"/>
    <s v="ТОВ «Верітас Проперті Менеджмент»"/>
    <n v="44633.68"/>
    <n v="435.09"/>
    <d v="2017-11-01T00:00:00"/>
    <s v="так"/>
    <m/>
    <s v="авто"/>
    <s v="Легкові автомобілі"/>
    <s v="ВАЗ; 21703; ; 1596; 2007"/>
    <m/>
    <n v="0"/>
    <d v="2011-12-02T00:00:00"/>
    <d v="2011-12-02T00:00:00"/>
    <m/>
    <m/>
    <s v="ні"/>
    <s v="Донецька обл., Ворошиловський, Донецьк, Набережна, 135, кв.10"/>
    <s v="Донецька обл., Ворошиловський, Донецьк, Набережна, 135, кв.10"/>
    <d v="1965-07-23T00:00:00"/>
    <m/>
    <s v="ВЕ231829Ворошиловським РВ УМВС України в місті Донецьку"/>
    <m/>
    <m/>
    <m/>
    <s v="0958724675"/>
    <m/>
    <m/>
    <m/>
    <m/>
    <s v="2909700009197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68002917"/>
    <s v="009-г/00-07ф"/>
    <d v="2007-01-17T00:00:00"/>
    <d v="2013-01-16T00:00:00"/>
    <n v="980"/>
    <n v="82840"/>
    <n v="0"/>
    <m/>
    <s v="Автокредит"/>
    <s v="Купівля транспортного засобу"/>
    <x v="6"/>
    <s v="Інше"/>
    <s v="ні"/>
    <n v="83172.7"/>
    <n v="83172.7"/>
    <n v="1"/>
    <n v="0"/>
    <n v="0"/>
    <n v="1966.79"/>
    <n v="83172.7"/>
    <n v="1"/>
    <s v="так"/>
    <s v="так"/>
    <s v="так"/>
    <m/>
    <m/>
    <m/>
    <m/>
    <m/>
    <m/>
    <m/>
    <m/>
    <m/>
    <m/>
    <n v="0"/>
    <n v="0"/>
    <n v="0"/>
    <n v="9.7481505349712103E-3"/>
    <n v="9.7481505349712103E-3"/>
    <d v="2010-12-28T00:00:00"/>
    <n v="40540"/>
    <n v="3714"/>
    <s v="0682068860"/>
    <m/>
    <n v="3"/>
    <d v="2016-01-16T00:00:00"/>
    <x v="0"/>
    <s v="так"/>
    <s v="так"/>
    <n v="810.78"/>
    <d v="2016-11-01T00:00:00"/>
    <s v="ТОВ «Верітас Проперті Менеджмент»"/>
    <n v="83172.7"/>
    <n v="810.78"/>
    <d v="2017-11-01T00:00:00"/>
    <s v="так"/>
    <m/>
    <s v="авто"/>
    <s v="Легкові автомобілі"/>
    <s v="CHEVROLET; Lacetti NF; ; 1.8; 2006"/>
    <m/>
    <n v="0"/>
    <d v="2011-12-21T00:00:00"/>
    <d v="2011-03-15T00:00:00"/>
    <m/>
    <m/>
    <s v="ні"/>
    <s v="Хмельницька обл., Старокостянтинів, Орджонікідзе , 40"/>
    <s v="Хмельницька обл., Старокостянтинів, Орджонікідзе , 40"/>
    <d v="1983-12-31T00:00:00"/>
    <m/>
    <s v="НА806125Старокостянтинівським  РВ УМВС України в Хмельницькій обл."/>
    <m/>
    <m/>
    <m/>
    <s v="0682068860"/>
    <m/>
    <m/>
    <m/>
    <m/>
    <s v="29091000079820"/>
    <s v=" ІПН: 2989304164; ФІО: Яковчук Тетяна Антоні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69313768"/>
    <s v="014/10614/5/19128"/>
    <d v="2008-07-02T00:00:00"/>
    <d v="2015-07-01T00:00:00"/>
    <n v="980"/>
    <n v="118800"/>
    <n v="15"/>
    <m/>
    <s v="Автокредит"/>
    <s v="Купівля транспортного засобу"/>
    <x v="4"/>
    <s v="Інше"/>
    <s v="ні"/>
    <n v="91838.38"/>
    <n v="82811.98"/>
    <n v="0.90171429417635629"/>
    <n v="9026.4"/>
    <n v="0"/>
    <m/>
    <n v="91838.37999999999"/>
    <n v="1.0000000000000002"/>
    <s v="так"/>
    <s v="ні"/>
    <m/>
    <m/>
    <m/>
    <m/>
    <m/>
    <m/>
    <m/>
    <m/>
    <m/>
    <m/>
    <m/>
    <n v="0"/>
    <n v="1.2241396244141065"/>
    <n v="1.2241396244141065"/>
    <n v="0.7500838973858206"/>
    <n v="0.7500838973858206"/>
    <d v="2015-11-30T00:00:00"/>
    <n v="42338"/>
    <n v="671"/>
    <s v="0977846338"/>
    <m/>
    <n v="4"/>
    <d v="2018-06-30T00:00:00"/>
    <x v="1"/>
    <s v="так"/>
    <s v="так"/>
    <n v="68886.490000000005"/>
    <d v="2016-11-01T00:00:00"/>
    <s v="ТОВ «Верітас Проперті Менеджмент»"/>
    <n v="91838.38"/>
    <n v="68886.490000000005"/>
    <d v="2017-11-01T00:00:00"/>
    <s v="так"/>
    <m/>
    <s v="авто"/>
    <s v="Легкові автомобілі"/>
    <s v="Kia; Carens; 16V Mid 4 AT  (FC); 2; 2008 р.в."/>
    <m/>
    <n v="112423"/>
    <d v="2013-10-28T00:00:00"/>
    <d v="2014-05-23T00:00:00"/>
    <m/>
    <m/>
    <s v="ні"/>
    <s v="Запорізька обл., М.ЗАПОРІЖЖЯ, вул.Лахтінська, буд.7 а, кв.175"/>
    <s v="Запорізька обл., М.ЗАПОРІЖЖЯ, вул.Лахтінська, буд.7 а, кв.175"/>
    <d v="1964-11-13T00:00:00"/>
    <m/>
    <s v="СВ239635ХОРТИЦЬКИМ РВ УМВС УКРАЇНИ В ЗАП.ОБЛ"/>
    <m/>
    <m/>
    <m/>
    <s v="0977846338"/>
    <m/>
    <m/>
    <m/>
    <m/>
    <s v="29093000424127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27519988"/>
    <s v="014/1207/5/11588"/>
    <d v="2008-03-18T00:00:00"/>
    <d v="2015-03-17T00:00:00"/>
    <n v="980"/>
    <n v="72960"/>
    <n v="14"/>
    <m/>
    <s v="Автокредит"/>
    <s v="Купівля транспортного засобу"/>
    <x v="1"/>
    <s v="Зона АТО"/>
    <s v="ні"/>
    <n v="16526.099999999999"/>
    <n v="11307.25"/>
    <n v="0.68420558994560121"/>
    <n v="5218.8500000000004"/>
    <n v="0"/>
    <m/>
    <n v="16526.099999999999"/>
    <n v="1"/>
    <s v="так"/>
    <s v="так"/>
    <s v="так"/>
    <m/>
    <m/>
    <m/>
    <m/>
    <m/>
    <m/>
    <m/>
    <m/>
    <m/>
    <m/>
    <n v="0"/>
    <n v="5.1879178995649315"/>
    <n v="1.5"/>
    <n v="1.4725192271618835E-2"/>
    <n v="1.4725192271618835E-2"/>
    <d v="2014-07-15T00:00:00"/>
    <n v="41835"/>
    <n v="1204"/>
    <s v="0506986429"/>
    <m/>
    <m/>
    <d v="2018-03-16T00:00:00"/>
    <x v="0"/>
    <s v="так"/>
    <s v="так"/>
    <n v="243.35"/>
    <d v="2016-11-01T00:00:00"/>
    <s v="ТОВ «Верітас Проперті Менеджмент»"/>
    <n v="14943.07"/>
    <n v="243.35"/>
    <d v="2017-11-01T00:00:00"/>
    <s v="так"/>
    <m/>
    <s v="авто"/>
    <s v="Легкові автомобілі"/>
    <s v="Hyundai; Matrix;  (FC); 1,8; 2008 р.в."/>
    <m/>
    <n v="85736.05"/>
    <d v="2013-01-08T00:00:00"/>
    <d v="2013-01-08T00:00:00"/>
    <m/>
    <m/>
    <s v="ні"/>
    <s v="Донецька обл., М.ДОНЕЦЬК, вул.Прожекторна, буд.6, кв.32"/>
    <s v="Донецька обл., М.ДОНЕЦЬК, вул.Прожекторна, буд.6, кв.32"/>
    <d v="1974-09-04T00:00:00"/>
    <m/>
    <s v="ВВ534498ПРОЛЕТАРСЬКИМ РВ ДМУ УМВС УКРАЇНИ В ДОНЕЦЬКІЙ ОБЛА"/>
    <m/>
    <m/>
    <m/>
    <s v="0506986429"/>
    <m/>
    <m/>
    <m/>
    <m/>
    <s v="29092000422454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1984616257"/>
    <s v="014/1207/5/08857"/>
    <d v="2008-01-08T00:00:00"/>
    <d v="2015-01-06T00:00:00"/>
    <n v="840"/>
    <n v="21510"/>
    <n v="8.5"/>
    <m/>
    <s v="Автокредит"/>
    <s v="Купівля транспортного засобу"/>
    <x v="1"/>
    <s v="Зона АТО"/>
    <s v="ні"/>
    <n v="59351.97"/>
    <n v="46346.43"/>
    <n v="0.78087433323611666"/>
    <n v="13005.54"/>
    <n v="0"/>
    <m/>
    <n v="2212.1999999999998"/>
    <n v="26.829387035530242"/>
    <s v="так"/>
    <s v="так"/>
    <m/>
    <m/>
    <m/>
    <m/>
    <m/>
    <m/>
    <m/>
    <m/>
    <m/>
    <m/>
    <m/>
    <n v="0"/>
    <n v="1.8853547742391701"/>
    <n v="1.5"/>
    <n v="1.4938678530805296E-2"/>
    <n v="1.4938678530805296E-2"/>
    <d v="2014-07-15T00:00:00"/>
    <n v="41835"/>
    <n v="1204"/>
    <s v="0509218375"/>
    <m/>
    <m/>
    <d v="2018-01-05T00:00:00"/>
    <x v="0"/>
    <s v="так"/>
    <s v="так"/>
    <n v="886.64"/>
    <d v="2016-11-01T00:00:00"/>
    <s v="ТОВ «Верітас Проперті Менеджмент»"/>
    <n v="52698.82"/>
    <n v="886.64"/>
    <d v="2017-11-01T00:00:00"/>
    <s v="так"/>
    <m/>
    <s v="авто"/>
    <s v="Легкові автомобілі"/>
    <s v="Honda; Civic; i-VTEC 5dr Executive 5 AT (FK); 1,8; 2007 р.в."/>
    <m/>
    <n v="111899.52"/>
    <d v="2013-07-25T00:00:00"/>
    <d v="2013-07-25T00:00:00"/>
    <m/>
    <m/>
    <s v="ні"/>
    <s v="Донецька обл., М.ЯСИНУВАТА, вул. Дзержинського, буд. 38"/>
    <s v="Донецька обл., М.ЯСИНУВАТА, вул. Дзержинського, буд. 38"/>
    <d v="1954-05-03T00:00:00"/>
    <m/>
    <s v="ВС394300ЯСИНУВАТСЬКИМ МВ УМВС УКРАЇНИ В ДОНЕЦЬКІЙ ОБЛАСТІ"/>
    <m/>
    <m/>
    <m/>
    <s v="0509218375"/>
    <m/>
    <m/>
    <m/>
    <m/>
    <s v="2909200042174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65017839"/>
    <s v="014/9136/5/20746"/>
    <d v="2008-07-29T00:00:00"/>
    <d v="2015-07-28T00:00:00"/>
    <n v="840"/>
    <n v="17200"/>
    <n v="13"/>
    <m/>
    <s v="Автокредит"/>
    <s v="Купівля транспортного засобу"/>
    <x v="1"/>
    <s v="Зона АТО"/>
    <s v="ні"/>
    <n v="232368.26"/>
    <n v="161436.46"/>
    <n v="0.69474402399019553"/>
    <n v="70931.8"/>
    <n v="0"/>
    <n v="13.79"/>
    <n v="8660.9599999999991"/>
    <n v="26.829388428072644"/>
    <s v="так"/>
    <s v="так"/>
    <s v="так"/>
    <m/>
    <m/>
    <m/>
    <m/>
    <m/>
    <m/>
    <m/>
    <m/>
    <m/>
    <m/>
    <n v="0"/>
    <n v="0.47716219934684712"/>
    <n v="0.47716219934684712"/>
    <n v="1.3634220095291843E-2"/>
    <n v="1.3634220095291843E-2"/>
    <d v="2014-06-25T00:00:00"/>
    <n v="41815"/>
    <n v="1295"/>
    <s v="0503680185"/>
    <m/>
    <m/>
    <d v="2018-07-27T00:00:00"/>
    <x v="1"/>
    <s v="так"/>
    <s v="так"/>
    <n v="3168.16"/>
    <d v="2016-11-01T00:00:00"/>
    <s v="ТОВ «Верітас Проперті Менеджмент»"/>
    <n v="201028.73"/>
    <n v="3168.16"/>
    <d v="2017-11-01T00:00:00"/>
    <s v="так"/>
    <m/>
    <s v="авто"/>
    <s v="Легкові автомобілі"/>
    <s v="Mitsubishi; Lancer 9; Comfort AT (CS0); 1,6; 2008 р.в."/>
    <m/>
    <n v="110877.35"/>
    <d v="2014-05-13T00:00:00"/>
    <d v="2013-06-25T00:00:00"/>
    <m/>
    <m/>
    <s v="ні"/>
    <s v="Донецька обл., М. МАКІЇВКА, кв-л Хімік, буд. 37, кв. 5"/>
    <s v="Донецька обл., М. МАКІЇВКА, кв-л Хімік, буд. 37, кв. 5"/>
    <d v="1978-06-10T00:00:00"/>
    <m/>
    <s v="ВА153332СОВЄТСЬКИМ РВ МАКІЇВСЬКОГО МУ УМВС УКР В ДОН ОБЛ"/>
    <m/>
    <m/>
    <m/>
    <s v="0503680185"/>
    <m/>
    <m/>
    <m/>
    <m/>
    <s v="29096000424566"/>
    <s v="ІПН: 1955505656; ФІО: Паршин В.М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48208990"/>
    <s v=".014/3949/5/17229"/>
    <d v="2008-06-10T00:00:00"/>
    <d v="2016-06-09T00:00:00"/>
    <n v="980"/>
    <n v="217620.91"/>
    <n v="11.5"/>
    <m/>
    <s v="Автокредит"/>
    <s v="Купівля транспортного засобу"/>
    <x v="5"/>
    <s v="Інше"/>
    <s v="ні"/>
    <n v="208751.59"/>
    <n v="196859.91"/>
    <n v="0.94303430215789019"/>
    <n v="11891.68"/>
    <n v="0"/>
    <n v="78601.289999999994"/>
    <n v="208751.59"/>
    <n v="1"/>
    <s v="так"/>
    <s v="так"/>
    <s v="так"/>
    <m/>
    <m/>
    <n v="8011"/>
    <n v="12750"/>
    <m/>
    <m/>
    <m/>
    <m/>
    <m/>
    <m/>
    <n v="20761"/>
    <n v="4.457889111167967"/>
    <n v="1.5"/>
    <n v="0.61446597843877504"/>
    <n v="0.61446597843877504"/>
    <d v="2016-05-17T00:00:00"/>
    <n v="42507"/>
    <n v="509"/>
    <s v="0675003132"/>
    <m/>
    <n v="1"/>
    <d v="2019-06-09T00:00:00"/>
    <x v="1"/>
    <s v="так"/>
    <s v="так"/>
    <n v="128270.75"/>
    <d v="2016-11-01T00:00:00"/>
    <s v="ТОВ «Верітас Проперті Менеджмент»"/>
    <n v="198630.52"/>
    <n v="128270.75"/>
    <d v="2017-11-01T00:00:00"/>
    <s v="так"/>
    <m/>
    <s v="авто"/>
    <s v="Легкові автомобілі"/>
    <s v="Lexus; GX 470; 5 AT; 4,7; 2008 р.в."/>
    <m/>
    <n v="930591.44"/>
    <d v="2015-02-25T00:00:00"/>
    <m/>
    <m/>
    <m/>
    <s v="ні"/>
    <s v="м. Київ обл., М. КИЇВ, вул. Харківське шосе, буд. 158, кв. 241"/>
    <s v="М. КИЇВ, вул. Харківське шосе, буд. 158, кв. 241"/>
    <d v="1975-03-30T00:00:00"/>
    <m/>
    <s v="МЕ763022ДАРНИЦЬКИМ РУ ГУ МВС УКРАЇНИ В М. КИЄВІ"/>
    <m/>
    <m/>
    <m/>
    <s v="0675003132"/>
    <m/>
    <m/>
    <m/>
    <m/>
    <s v="29096000423772"/>
    <s v="ІПН: 2748208990; ФІО: Пасальський Микола Микол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992703626"/>
    <s v="014/3728/5/11998"/>
    <d v="2008-03-21T00:00:00"/>
    <d v="2015-03-20T00:00:00"/>
    <n v="840"/>
    <n v="40000"/>
    <n v="12.5"/>
    <m/>
    <s v="Автокредит"/>
    <s v="Купівля транспортного засобу"/>
    <x v="4"/>
    <s v="Інше"/>
    <s v="ні"/>
    <n v="559937.68000000005"/>
    <n v="484087.51"/>
    <n v="0.86453819289318046"/>
    <n v="75850.17"/>
    <n v="0"/>
    <m/>
    <n v="20870.310000000001"/>
    <n v="26.829389692822005"/>
    <s v="ні"/>
    <s v="ні"/>
    <s v="ні"/>
    <m/>
    <m/>
    <m/>
    <m/>
    <m/>
    <m/>
    <m/>
    <m/>
    <m/>
    <m/>
    <n v="0"/>
    <n v="0.38643459393552509"/>
    <n v="0.38643459393552509"/>
    <n v="1.2878218876072064E-2"/>
    <n v="1.2878218876072064E-2"/>
    <d v="2008-04-21T00:00:00"/>
    <n v="39559"/>
    <n v="2085"/>
    <s v="0503157522"/>
    <m/>
    <n v="3"/>
    <d v="2018-03-19T00:00:00"/>
    <x v="0"/>
    <s v="так"/>
    <s v="так"/>
    <n v="7211"/>
    <d v="2016-11-01T00:00:00"/>
    <s v="ТОВ «Верітас Проперті Менеджмент»"/>
    <n v="532515.1"/>
    <n v="7211"/>
    <d v="2017-11-01T00:00:00"/>
    <s v="так"/>
    <m/>
    <s v="авто"/>
    <s v="Легкові автомобілі"/>
    <s v="Mazda; CX-7; Стандартна; 2,3; 2008 р.в."/>
    <m/>
    <n v="216379.29"/>
    <d v="2014-05-13T00:00:00"/>
    <d v="2013-10-28T00:00:00"/>
    <m/>
    <m/>
    <s v="ні"/>
    <s v="Херсонська обл., м. Херсон с. Зеленівка, пров. Новий, буд. 11"/>
    <s v="Херсонська обл., м. Херсон с. Зеленівка, пров. Новий, буд. 11"/>
    <d v="1981-12-08T00:00:00"/>
    <m/>
    <s v="МР152152ДНІПРОВСЬКИМ ВМ ХМВ УМВС УКРАЇНИ В ХЕРСОНСЬКІЙ ОБЛ"/>
    <m/>
    <m/>
    <m/>
    <s v="0503157522"/>
    <m/>
    <m/>
    <m/>
    <m/>
    <s v="29093000422312"/>
    <s v="ІПН: 2835818113; ФІО: Пасічніченко Роман Петр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976409051"/>
    <s v="014/1207/5/14935"/>
    <d v="2008-05-07T00:00:00"/>
    <d v="2015-05-06T00:00:00"/>
    <n v="840"/>
    <n v="22770"/>
    <n v="12"/>
    <m/>
    <s v="Автокредит"/>
    <s v="Купівля транспортного засобу"/>
    <x v="1"/>
    <s v="Зона АТО"/>
    <s v="ні"/>
    <n v="133986.78"/>
    <n v="95985.9"/>
    <n v="0.71638336259741442"/>
    <n v="38000.879999999997"/>
    <n v="0"/>
    <n v="91.42"/>
    <n v="4994.03"/>
    <n v="26.829390292008661"/>
    <s v="так"/>
    <s v="так"/>
    <m/>
    <m/>
    <m/>
    <m/>
    <m/>
    <m/>
    <m/>
    <m/>
    <m/>
    <m/>
    <m/>
    <n v="0"/>
    <n v="1.0772528453926575"/>
    <n v="1.0772528453926575"/>
    <n v="1.3749863979117939E-2"/>
    <n v="1.3749863979117939E-2"/>
    <d v="2014-10-15T00:00:00"/>
    <n v="41927"/>
    <n v="1173"/>
    <s v="0509218363"/>
    <m/>
    <m/>
    <d v="2018-05-05T00:00:00"/>
    <x v="1"/>
    <s v="так"/>
    <s v="так"/>
    <n v="1842.3"/>
    <d v="2016-11-01T00:00:00"/>
    <s v="ТОВ «Верітас Проперті Менеджмент»"/>
    <n v="116470.83"/>
    <n v="1842.3"/>
    <d v="2017-11-01T00:00:00"/>
    <s v="так"/>
    <m/>
    <s v="авто"/>
    <s v="Легкові автомобілі"/>
    <s v="HONDA ; CIVIK; 4D;  ; 2008 р.в."/>
    <m/>
    <n v="144337.64000000001"/>
    <d v="2014-05-12T00:00:00"/>
    <d v="2013-06-21T00:00:00"/>
    <m/>
    <m/>
    <s v="ні"/>
    <s v="Донецька обл., Тельманівський р-н, смт. Тельманове, вул. Тельмана, буд. 13, кв. 38"/>
    <s v="Донецька обл., Тельманівський р-н, смт. Тельманове, вул. Тельмана, буд. 13, кв. 38"/>
    <d v="1981-06-28T00:00:00"/>
    <m/>
    <s v="ВВ029499ТЕЛЬМАНОВСЬКИМ РВ УМВС УКРАЇНИ В ДОНЕЦЬКІЙ ОБЛАСТІ"/>
    <m/>
    <m/>
    <m/>
    <s v="0509218363"/>
    <m/>
    <m/>
    <m/>
    <m/>
    <s v="2909000042325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74003855"/>
    <s v="026-В/46"/>
    <d v="2007-08-29T00:00:00"/>
    <d v="2013-08-28T00:00:00"/>
    <n v="840"/>
    <n v="16032"/>
    <n v="13"/>
    <m/>
    <s v="Автокредит"/>
    <s v="Купівля транспортного засобу"/>
    <x v="6"/>
    <s v="Інше"/>
    <s v="ні"/>
    <n v="341498.66"/>
    <n v="323122.71000000002"/>
    <n v="0.94619027202039396"/>
    <n v="17502.419999999998"/>
    <n v="873.53"/>
    <m/>
    <n v="12695.970000000001"/>
    <n v="26.898193678781531"/>
    <s v="так"/>
    <s v="так"/>
    <m/>
    <m/>
    <m/>
    <m/>
    <m/>
    <m/>
    <m/>
    <m/>
    <m/>
    <m/>
    <m/>
    <n v="0"/>
    <n v="0"/>
    <n v="0"/>
    <n v="9.2648679792769906E-3"/>
    <n v="9.2648679792769906E-3"/>
    <d v="2012-10-29T00:00:00"/>
    <n v="41211"/>
    <n v="3193"/>
    <s v="0672757864"/>
    <m/>
    <m/>
    <d v="2016-08-27T00:00:00"/>
    <x v="0"/>
    <s v="так"/>
    <s v="так"/>
    <n v="3163.94"/>
    <d v="2016-11-01T00:00:00"/>
    <s v="ТОВ «Верітас Проперті Менеджмент»"/>
    <n v="324816.76"/>
    <n v="3163.94"/>
    <d v="2017-11-01T00:00:00"/>
    <s v="так"/>
    <m/>
    <s v="авто"/>
    <s v="Легкові автомобілі"/>
    <s v="DADI; BDD1023SY; ; 2351; 2007"/>
    <m/>
    <n v="0"/>
    <d v="2011-09-19T00:00:00"/>
    <d v="2011-09-19T00:00:00"/>
    <m/>
    <m/>
    <s v="ні"/>
    <n v="0"/>
    <s v="ЛЬВІВСЬКА обл., ЛЬВІВ, ЛИЧАКІВСЬКА, 119, кв.32"/>
    <d v="1964-12-30T00:00:00"/>
    <m/>
    <s v="КС526996ГАЛИЦЬКИМ РВ ЛМУ УМВС УКРАЇНИ У ЛЬВІВСЬКІЙ ОБЛ."/>
    <m/>
    <m/>
    <m/>
    <s v="0672757864"/>
    <m/>
    <m/>
    <m/>
    <m/>
    <s v="29091000163930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38704534"/>
    <s v="143-Г/05"/>
    <d v="2007-09-18T00:00:00"/>
    <d v="2013-09-18T00:00:00"/>
    <n v="980"/>
    <n v="331280"/>
    <n v="0"/>
    <m/>
    <s v="Автокредит"/>
    <s v="Купівля транспортного засобу"/>
    <x v="5"/>
    <s v="Інше"/>
    <s v="ні"/>
    <n v="216105.16"/>
    <n v="216105.16"/>
    <n v="1"/>
    <n v="0"/>
    <n v="0"/>
    <n v="14.34"/>
    <n v="216105.16"/>
    <n v="1"/>
    <s v="так"/>
    <s v="так"/>
    <s v="так"/>
    <m/>
    <m/>
    <m/>
    <m/>
    <m/>
    <m/>
    <m/>
    <m/>
    <m/>
    <m/>
    <n v="0"/>
    <n v="0"/>
    <n v="0"/>
    <n v="9.7481244779162139E-3"/>
    <n v="9.7481244779162139E-3"/>
    <d v="2010-12-29T00:00:00"/>
    <n v="40541"/>
    <n v="2830"/>
    <s v="0504629138"/>
    <m/>
    <n v="3"/>
    <d v="2016-09-17T00:00:00"/>
    <x v="0"/>
    <s v="так"/>
    <s v="так"/>
    <n v="2106.62"/>
    <d v="2016-11-01T00:00:00"/>
    <s v="ТОВ «Верітас Проперті Менеджмент»"/>
    <n v="216105.16"/>
    <n v="2106.62"/>
    <d v="2017-11-01T00:00:00"/>
    <s v="так"/>
    <m/>
    <s v="авто"/>
    <s v="Легкові автомобілі"/>
    <s v="VOLKSWAGEN; TOUAREG; ; 2967; 2007"/>
    <m/>
    <n v="0"/>
    <d v="2012-04-12T00:00:00"/>
    <d v="2012-03-26T00:00:00"/>
    <m/>
    <m/>
    <s v="ні"/>
    <s v="м. Київ, вул. Богданівська , буд. 4, кв. 65"/>
    <s v="Київ, вул. Богданівська , буд. 4, кв. 65"/>
    <d v="1972-03-30T00:00:00"/>
    <m/>
    <s v="СО136778Залізничним РУ ГУ МВС України в м. Києві"/>
    <m/>
    <m/>
    <m/>
    <s v="0504629138"/>
    <m/>
    <m/>
    <m/>
    <m/>
    <s v="29091000086921"/>
    <s v="ІПН: 2645301044; ФІО: Петренко Світлана Леонідівна"/>
    <m/>
    <m/>
    <m/>
    <s v="так"/>
    <m/>
    <m/>
    <s v="так"/>
    <m/>
    <m/>
    <m/>
    <s v="ні"/>
    <m/>
    <m/>
    <m/>
  </r>
  <r>
    <s v="ПУАТ &quot;ФІДОБАНК&quot;"/>
    <n v="300175"/>
    <s v="Фіз. Особа"/>
    <s v="2366700602"/>
    <s v="014/9136/5/17871"/>
    <d v="2008-06-17T00:00:00"/>
    <d v="2015-06-16T00:00:00"/>
    <n v="980"/>
    <n v="170860"/>
    <n v="12.9"/>
    <m/>
    <s v="Автокредит"/>
    <s v="Купівля транспортного засобу"/>
    <x v="1"/>
    <s v="Зона АТО"/>
    <s v="ні"/>
    <n v="35650.61"/>
    <n v="25002.58"/>
    <n v="0.70132264216516915"/>
    <n v="10648.03"/>
    <n v="0"/>
    <m/>
    <n v="35650.61"/>
    <n v="1"/>
    <s v="так"/>
    <s v="так"/>
    <s v="так"/>
    <m/>
    <m/>
    <m/>
    <m/>
    <m/>
    <m/>
    <m/>
    <m/>
    <m/>
    <m/>
    <n v="0"/>
    <n v="4.8178505220527779"/>
    <n v="1.5"/>
    <n v="1.3635110310875467E-2"/>
    <n v="1.3635110310875467E-2"/>
    <d v="2014-07-15T00:00:00"/>
    <n v="41835"/>
    <n v="1204"/>
    <s v="0500500100"/>
    <m/>
    <m/>
    <d v="2018-06-15T00:00:00"/>
    <x v="1"/>
    <s v="так"/>
    <s v="так"/>
    <n v="486.1"/>
    <d v="2016-11-01T00:00:00"/>
    <s v="ТОВ «Верітас Проперті Менеджмент»"/>
    <n v="32425.27"/>
    <n v="486.1"/>
    <d v="2017-11-01T00:00:00"/>
    <s v="так"/>
    <m/>
    <s v="авто"/>
    <s v="Легкові автомобілі"/>
    <s v="BMW; E87/ 118i; ; 2.0;  2008р."/>
    <m/>
    <n v="171759.31"/>
    <d v="2014-02-26T00:00:00"/>
    <d v="2014-02-26T00:00:00"/>
    <m/>
    <m/>
    <s v="ні"/>
    <s v="Донецька обл., М.ДОНЕЦЬК, вул.Нижньоудинська, буд.14, кв.3"/>
    <s v="Донецька обл., М.ДОНЕЦЬК, вул.Нижньоудинська, буд.14, кв.3"/>
    <d v="1964-10-18T00:00:00"/>
    <m/>
    <s v="ВВ111143КУЙБИШЕВСЬКИМ РВ ДМУ УКРАЇНИ В ДОНЕЦЬКІЙ ОБЛАСТІ"/>
    <m/>
    <m/>
    <m/>
    <s v="0500500100"/>
    <m/>
    <m/>
    <m/>
    <m/>
    <s v="29098000423684"/>
    <s v="ІПН: 2190900991; ФІО: Підлубний О.І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528914992"/>
    <s v="196-г/41"/>
    <d v="2007-10-22T00:00:00"/>
    <d v="2013-10-21T00:00:00"/>
    <n v="980"/>
    <n v="89890"/>
    <n v="0"/>
    <m/>
    <s v="Автокредит"/>
    <s v="Купівля транспортного засобу"/>
    <x v="4"/>
    <s v="Інше"/>
    <s v="ні"/>
    <n v="80561.31"/>
    <n v="74176.84"/>
    <n v="0.92075017151533411"/>
    <n v="5434.87"/>
    <n v="949.6"/>
    <m/>
    <n v="79611.709999999992"/>
    <n v="1.0119278935221967"/>
    <s v="так"/>
    <s v="так"/>
    <m/>
    <m/>
    <m/>
    <m/>
    <m/>
    <m/>
    <m/>
    <m/>
    <m/>
    <m/>
    <m/>
    <n v="0"/>
    <n v="0.34135492583226368"/>
    <n v="0.34135492583226368"/>
    <n v="0.53281060101927336"/>
    <n v="0.53281060101927336"/>
    <d v="2015-11-30T00:00:00"/>
    <n v="42338"/>
    <n v="671"/>
    <s v="0953656726"/>
    <m/>
    <n v="3"/>
    <d v="2016-10-20T00:00:00"/>
    <x v="0"/>
    <s v="так"/>
    <s v="так"/>
    <n v="42923.92"/>
    <d v="2016-11-01T00:00:00"/>
    <s v="ТОВ «Верітас Проперті Менеджмент»"/>
    <n v="80561.31"/>
    <n v="42923.92"/>
    <d v="2017-11-01T00:00:00"/>
    <s v="так"/>
    <m/>
    <s v="авто"/>
    <s v="Легкові автомобілі"/>
    <s v="CHEVROLET; AVEO; ; 1600; 2007"/>
    <m/>
    <n v="27500"/>
    <d v="2013-07-06T00:00:00"/>
    <d v="2013-07-16T00:00:00"/>
    <m/>
    <m/>
    <s v="ні"/>
    <s v="Херсонська обл., Білозерський, с. Олександрівка, Шкільна, 38"/>
    <s v="Херсонська обл., Херсон, Карла Маркса, 102, кв.38"/>
    <d v="1969-03-28T00:00:00"/>
    <m/>
    <s v="МР204640Білозерським РВ УМВС України в Херсонській області"/>
    <m/>
    <m/>
    <m/>
    <s v="0953656726"/>
    <m/>
    <m/>
    <m/>
    <m/>
    <s v="2909200007229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51213234"/>
    <s v="014/1207/5/07324"/>
    <d v="2007-12-03T00:00:00"/>
    <d v="2014-12-02T00:00:00"/>
    <n v="840"/>
    <n v="7000"/>
    <n v="10.99"/>
    <m/>
    <s v="Автокредит"/>
    <s v="Купівля транспортного засобу"/>
    <x v="1"/>
    <s v="Зона АТО"/>
    <s v="ні"/>
    <n v="20882.12"/>
    <n v="15433.61"/>
    <n v="0.73908252610367153"/>
    <n v="5448.51"/>
    <n v="0"/>
    <m/>
    <n v="778.33"/>
    <n v="26.829391132296067"/>
    <s v="так"/>
    <s v="так"/>
    <m/>
    <m/>
    <m/>
    <m/>
    <m/>
    <m/>
    <m/>
    <m/>
    <m/>
    <m/>
    <m/>
    <n v="0"/>
    <n v="2.0515053069324378"/>
    <n v="1.5"/>
    <n v="1.3876464650140885E-2"/>
    <n v="1.3876464650140885E-2"/>
    <d v="2014-08-15T00:00:00"/>
    <n v="41866"/>
    <n v="1173"/>
    <s v="0508167423"/>
    <m/>
    <m/>
    <d v="2017-12-01T00:00:00"/>
    <x v="0"/>
    <s v="так"/>
    <s v="так"/>
    <n v="289.77"/>
    <d v="2016-11-01T00:00:00"/>
    <s v="ТОВ «Верітас Проперті Менеджмент»"/>
    <n v="18245.84"/>
    <n v="289.77"/>
    <d v="2017-11-01T00:00:00"/>
    <s v="так"/>
    <m/>
    <s v="авто"/>
    <s v="Легкові автомобілі"/>
    <s v="ЗАЗ; TF699Р СПГ; TF699Р СПГ; 1400; 2007 р.в."/>
    <m/>
    <n v="42839.78"/>
    <d v="2013-05-22T00:00:00"/>
    <d v="2013-05-22T00:00:00"/>
    <m/>
    <m/>
    <s v="ні"/>
    <s v="Донецька обл., М.ДОНЕЦЬК, вул. Енгельса, 112, кв.20"/>
    <s v="Донецька обл., М.ДОНЕЦЬК, вул. Енгельса, 112, кв.20"/>
    <d v="1972-08-02T00:00:00"/>
    <m/>
    <s v="ВЕ514785КУЙБИШЕВСЬКИМ РВ ДМУ УКРАЇНИ В ДОНЕЦЬКІЙ ОБЛАСТІ"/>
    <m/>
    <m/>
    <m/>
    <s v="0508167423"/>
    <m/>
    <m/>
    <m/>
    <m/>
    <s v="2909100042144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29123464"/>
    <s v="014/2636/5/18389"/>
    <d v="2008-06-23T00:00:00"/>
    <d v="2015-06-22T00:00:00"/>
    <n v="840"/>
    <n v="16800"/>
    <n v="11.5"/>
    <m/>
    <s v="Автокредит"/>
    <s v="Купівля транспортного засобу"/>
    <x v="4"/>
    <s v="Інше"/>
    <s v="ні"/>
    <n v="384339.86"/>
    <n v="376046.36"/>
    <n v="0.97842144189780367"/>
    <n v="8293.5"/>
    <n v="0"/>
    <m/>
    <n v="14325.33"/>
    <n v="26.82938961964576"/>
    <s v="так"/>
    <s v="ні"/>
    <s v="так"/>
    <m/>
    <m/>
    <m/>
    <m/>
    <m/>
    <m/>
    <m/>
    <m/>
    <m/>
    <m/>
    <n v="0"/>
    <n v="0.18641803116647856"/>
    <n v="0.18641803116647856"/>
    <n v="1.2328281537075025E-2"/>
    <n v="1.2328281537075025E-2"/>
    <d v="2008-07-23T00:00:00"/>
    <n v="39652"/>
    <n v="2512"/>
    <s v="0672712824"/>
    <m/>
    <n v="3"/>
    <d v="2018-06-21T00:00:00"/>
    <x v="1"/>
    <s v="так"/>
    <s v="так"/>
    <n v="4738.25"/>
    <d v="2016-11-01T00:00:00"/>
    <s v="ТОВ «Верітас Проперті Менеджмент»"/>
    <n v="365517.07"/>
    <n v="4738.25"/>
    <d v="2017-11-01T00:00:00"/>
    <s v="так"/>
    <m/>
    <s v="авто"/>
    <s v="Легкові автомобілі"/>
    <s v="Dacia; Logan; Ambiance 5 MT; 1,4; 2012 р.в."/>
    <m/>
    <n v="71647.88"/>
    <d v="2014-05-12T00:00:00"/>
    <d v="2013-10-28T00:00:00"/>
    <m/>
    <m/>
    <s v="ні"/>
    <s v="Дніпропетровська обл., М.ДНІПРОПЕТРОВСЬК, Ізюмська, 126"/>
    <s v="Дніпропетровська обл., М.ДНІПРОПЕТРОВСЬК, Ізюмська, 126"/>
    <d v="1980-03-12T00:00:00"/>
    <m/>
    <s v="АН657449КРАСНОГВАРДІЙСЬКИМ РВ УМВС УКРАЇНИ В ДНІПРОПЕТРОВС"/>
    <m/>
    <m/>
    <m/>
    <s v="0672712824"/>
    <m/>
    <m/>
    <m/>
    <m/>
    <s v="29095000423999"/>
    <s v="ІПН: 3223518976; ФІО: Помогайбо Віктор Іван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214124406"/>
    <s v="014/2061/5/07023"/>
    <d v="2007-11-23T00:00:00"/>
    <d v="2014-11-21T00:00:00"/>
    <n v="840"/>
    <n v="44484"/>
    <n v="10.99"/>
    <m/>
    <s v="Автокредит"/>
    <s v="Купівля транспортного засобу"/>
    <x v="5"/>
    <s v="Інше"/>
    <s v="ні"/>
    <n v="105614.69"/>
    <n v="77500.179999999993"/>
    <n v="0.73380114073146441"/>
    <n v="28114.51"/>
    <n v="0"/>
    <n v="92600.46"/>
    <n v="3936.53"/>
    <n v="26.829387811092509"/>
    <s v="ні"/>
    <s v="так"/>
    <m/>
    <m/>
    <m/>
    <m/>
    <m/>
    <m/>
    <m/>
    <m/>
    <m/>
    <m/>
    <m/>
    <n v="0"/>
    <n v="2.3100212669279245"/>
    <n v="1.5"/>
    <n v="0.48425896056694384"/>
    <n v="0.48425896056694384"/>
    <d v="2014-07-18T00:00:00"/>
    <n v="41838"/>
    <n v="1234"/>
    <s v="0674731799"/>
    <m/>
    <n v="2"/>
    <d v="2017-11-20T00:00:00"/>
    <x v="0"/>
    <s v="так"/>
    <s v="так"/>
    <n v="51144.86"/>
    <d v="2016-11-01T00:00:00"/>
    <s v="ТОВ «Верітас Проперті Менеджмент»"/>
    <n v="92342.92"/>
    <n v="51144.86"/>
    <d v="2017-11-01T00:00:00"/>
    <s v="так"/>
    <m/>
    <s v="авто"/>
    <s v="Легкові автомобілі"/>
    <s v="Mitsubishi; Pajero ; V6 5 dr Ultimate AT; 3,8; 2007 р.в."/>
    <m/>
    <n v="243972.18"/>
    <d v="2014-05-13T00:00:00"/>
    <d v="2013-10-29T00:00:00"/>
    <m/>
    <m/>
    <s v="ні"/>
    <s v="Черкаська обл., М.ЧЕРКАСИ, вул.Р.Люксембург, 208, кв.10"/>
    <s v="Черкаська обл., М.ЧЕРКАСИ, вул.Р.Люксембург, 208, кв.10"/>
    <d v="1960-08-14T00:00:00"/>
    <m/>
    <s v="НЕ444888СОСНІВСЬКИМ РВ УМВС УКРАЇНИ В ЧЕРКАСЬКІЙ ОБЛ."/>
    <m/>
    <m/>
    <m/>
    <s v="0674731799"/>
    <m/>
    <m/>
    <m/>
    <m/>
    <s v="2909700042136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88802208"/>
    <s v="187-г/41"/>
    <d v="2007-09-28T00:00:00"/>
    <d v="2012-09-27T00:00:00"/>
    <n v="980"/>
    <n v="225000"/>
    <n v="0"/>
    <m/>
    <s v="Автокредит"/>
    <s v="Купівля транспортного засобу"/>
    <x v="4"/>
    <s v="Інше"/>
    <s v="ні"/>
    <n v="185281.16"/>
    <n v="168344.99"/>
    <n v="0.90859205544697574"/>
    <n v="11.78"/>
    <n v="16924.39"/>
    <m/>
    <n v="168356.77"/>
    <n v="1.1005269345568938"/>
    <s v="так"/>
    <s v="так"/>
    <m/>
    <m/>
    <m/>
    <m/>
    <m/>
    <m/>
    <m/>
    <m/>
    <m/>
    <m/>
    <m/>
    <n v="0"/>
    <n v="0"/>
    <n v="0"/>
    <n v="9.8520540350675694E-3"/>
    <n v="9.8520540350675694E-3"/>
    <d v="2017-10-13T00:00:00"/>
    <n v="43055"/>
    <n v="3199"/>
    <s v="0668892443"/>
    <m/>
    <n v="3"/>
    <d v="2015-09-27T00:00:00"/>
    <x v="0"/>
    <s v="так"/>
    <s v="так"/>
    <n v="1825.4"/>
    <d v="2016-11-01T00:00:00"/>
    <s v="ТОВ «Верітас Проперті Менеджмент»"/>
    <n v="187256.77"/>
    <n v="1825.4"/>
    <d v="2017-11-01T00:00:00"/>
    <s v="так"/>
    <m/>
    <s v="авто"/>
    <s v="Транспортні засоби (крім легкових транспортних засобів)"/>
    <s v="Автобус; БАЗ; А 07914; ; 5675; 2007"/>
    <m/>
    <n v="0"/>
    <d v="2012-03-15T00:00:00"/>
    <d v="2012-02-24T00:00:00"/>
    <m/>
    <m/>
    <s v="ні"/>
    <s v="Миколаївська обл., Лимани, Будівельників, 50"/>
    <s v="Миколаївська обл., Лимани, Фрунзе, 148"/>
    <d v="1979-02-03T00:00:00"/>
    <m/>
    <s v="ЕО975418Жовтневий РВ УМВС України в Миколаївській обл."/>
    <m/>
    <m/>
    <m/>
    <s v="0668892443"/>
    <m/>
    <m/>
    <m/>
    <m/>
    <s v="2909200007067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82206654"/>
    <s v="014/4933/5/11326"/>
    <d v="2008-03-11T00:00:00"/>
    <d v="2015-03-10T00:00:00"/>
    <n v="840"/>
    <n v="13480"/>
    <n v="12.5"/>
    <m/>
    <s v="Автокредит"/>
    <s v="Купівля транспортного засобу"/>
    <x v="4"/>
    <s v="Інше"/>
    <s v="ні"/>
    <n v="254800.86"/>
    <n v="227252.71"/>
    <n v="0.89188360667228517"/>
    <n v="27548.15"/>
    <n v="0"/>
    <n v="15530.37"/>
    <n v="9497.08"/>
    <n v="26.829389665033883"/>
    <s v="так"/>
    <s v="так"/>
    <m/>
    <m/>
    <m/>
    <m/>
    <m/>
    <m/>
    <m/>
    <m/>
    <m/>
    <m/>
    <m/>
    <n v="0"/>
    <n v="0.11602252833840514"/>
    <n v="0.11602252833840514"/>
    <n v="0.17042426779878217"/>
    <n v="0.17042426779878217"/>
    <d v="2008-04-11T00:00:00"/>
    <n v="39549"/>
    <n v="2269"/>
    <s v="0974927372"/>
    <m/>
    <n v="3"/>
    <d v="2018-03-09T00:00:00"/>
    <x v="0"/>
    <s v="так"/>
    <s v="так"/>
    <n v="43424.25"/>
    <d v="2016-11-01T00:00:00"/>
    <s v="ТОВ «Верітас Проперті Менеджмент»"/>
    <n v="242322.16"/>
    <n v="43424.25"/>
    <d v="2017-11-01T00:00:00"/>
    <s v="так"/>
    <m/>
    <s v="авто"/>
    <s v="Легкові автомобілі"/>
    <s v="Daewoo; Nexia; 16V GL ND 19 5 MT (KLETN); 1,5; 2008 р.в."/>
    <m/>
    <n v="29562.639999999999"/>
    <d v="2014-05-12T00:00:00"/>
    <d v="2013-10-28T00:00:00"/>
    <m/>
    <m/>
    <s v="ні"/>
    <s v="Миколаївська обл., Баштанський р-н, с. Новоєгорівка, вул. Поперечна, буд. 4"/>
    <s v="Миколаївська обл., Баштанський р-н, с. Новоєгорівка, вул. Поперечна, буд. 4"/>
    <d v="1973-06-08T00:00:00"/>
    <m/>
    <s v="ЕО243128Баштанським РВ УМВС України в Миколаївській област"/>
    <m/>
    <m/>
    <m/>
    <s v="0974927372"/>
    <m/>
    <m/>
    <m/>
    <m/>
    <s v="2909100042226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70507436"/>
    <s v="014/9136/5/14373"/>
    <d v="2008-04-24T00:00:00"/>
    <d v="2015-04-23T00:00:00"/>
    <n v="840"/>
    <n v="15500"/>
    <n v="12"/>
    <m/>
    <s v="Автокредит"/>
    <s v="Купівля транспортного засобу"/>
    <x v="1"/>
    <s v="Зона АТО"/>
    <s v="ні"/>
    <n v="64915.59"/>
    <n v="46497.75"/>
    <n v="0.71628017245164066"/>
    <n v="18417.84"/>
    <n v="0"/>
    <n v="71.790000000000006"/>
    <n v="2419.5700000000002"/>
    <n v="26.829391172811693"/>
    <s v="так"/>
    <s v="так"/>
    <s v="так"/>
    <m/>
    <m/>
    <m/>
    <m/>
    <m/>
    <m/>
    <m/>
    <m/>
    <m/>
    <m/>
    <n v="0"/>
    <n v="1.3866157574782882"/>
    <n v="1.3866157574782882"/>
    <n v="1.3750780051448351E-2"/>
    <n v="1.3750780051448351E-2"/>
    <d v="2014-07-15T00:00:00"/>
    <n v="41835"/>
    <n v="1204"/>
    <s v="0504771964"/>
    <m/>
    <m/>
    <d v="2018-04-22T00:00:00"/>
    <x v="1"/>
    <s v="так"/>
    <s v="так"/>
    <n v="892.64"/>
    <d v="2016-11-01T00:00:00"/>
    <s v="ТОВ «Верітас Проперті Менеджмент»"/>
    <n v="56430.96"/>
    <n v="892.64"/>
    <d v="2017-11-01T00:00:00"/>
    <s v="так"/>
    <m/>
    <s v="авто"/>
    <s v="Легкові автомобілі"/>
    <s v="Mitsubishi; Lancer 9; Comfort AT (CS0); 1,6; 2008 р.в."/>
    <m/>
    <n v="90012.98"/>
    <d v="2011-12-14T00:00:00"/>
    <d v="2011-12-14T00:00:00"/>
    <m/>
    <m/>
    <s v="ні"/>
    <s v="Донецька обл., М.ДОНЕЦЬК, вул.Куйбишева, буд.151, кв.10"/>
    <s v="Донецька обл., М.ДОНЕЦЬК, вул.Куйбишева, буд.151, кв.10"/>
    <d v="1964-11-25T00:00:00"/>
    <m/>
    <s v="ВВ761276КУЙБИШЕВСЬКИМ РВ ДМУ УМВС УКРАЇНИ В ДОНЕЦЬКІЙ ОБЛ"/>
    <m/>
    <m/>
    <m/>
    <s v="0504771964"/>
    <m/>
    <m/>
    <m/>
    <m/>
    <s v="29094000422850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19410175"/>
    <s v="014/1207/5/11001"/>
    <d v="2008-03-04T00:00:00"/>
    <d v="2015-03-03T00:00:00"/>
    <n v="840"/>
    <n v="13259"/>
    <n v="11.5"/>
    <m/>
    <s v="Автокредит"/>
    <s v="Купівля транспортного засобу"/>
    <x v="1"/>
    <s v="Зона АТО"/>
    <s v="ні"/>
    <n v="19763.330000000002"/>
    <n v="19506.84"/>
    <n v="0.98702192393690735"/>
    <n v="256.49"/>
    <n v="0"/>
    <m/>
    <n v="736.63"/>
    <n v="26.829385173017663"/>
    <s v="так"/>
    <s v="так"/>
    <m/>
    <m/>
    <m/>
    <m/>
    <m/>
    <m/>
    <m/>
    <m/>
    <m/>
    <m/>
    <m/>
    <n v="0"/>
    <n v="4.710542201137156"/>
    <n v="1.5"/>
    <n v="9.6770129325371781E-3"/>
    <n v="9.6770129325371781E-3"/>
    <d v="2015-02-09T00:00:00"/>
    <n v="42044"/>
    <n v="1020"/>
    <s v="0990562972"/>
    <m/>
    <m/>
    <d v="2018-03-02T00:00:00"/>
    <x v="0"/>
    <s v="так"/>
    <s v="так"/>
    <n v="191.25"/>
    <d v="2016-11-01T00:00:00"/>
    <s v="ТОВ «Верітас Проперті Менеджмент»"/>
    <n v="18795.439999999999"/>
    <n v="191.25"/>
    <d v="2017-11-01T00:00:00"/>
    <s v="так"/>
    <m/>
    <s v="авто"/>
    <s v="Легкові автомобілі"/>
    <s v="Dacia; Logan; MCV Mpi Ambiance 5 MT; 1,6; 2007 р.в."/>
    <m/>
    <n v="93096"/>
    <d v="2014-12-18T00:00:00"/>
    <d v="2014-12-05T00:00:00"/>
    <m/>
    <m/>
    <s v="ні"/>
    <s v="Донецька обл., М.ДОНЕЦЬК, вул.Артема, буд.119, кв.14"/>
    <s v="Донецька обл., М.ДОНЕЦЬК, вул.Артема, буд.119, кв.14"/>
    <d v="1971-09-19T00:00:00"/>
    <m/>
    <s v="ВВ864179КАЛІНІНСЬКИМ РВ ДМУ УМВС УКРАЇНИ В ДОНЕЦЬКІЙ ОБЛАС"/>
    <m/>
    <m/>
    <m/>
    <s v="0990562972"/>
    <m/>
    <m/>
    <m/>
    <m/>
    <s v="2909200042236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56202056"/>
    <s v="076-г/41"/>
    <d v="2007-06-05T00:00:00"/>
    <d v="2013-06-04T00:00:00"/>
    <n v="980"/>
    <n v="97030"/>
    <n v="0"/>
    <m/>
    <s v="Автокредит"/>
    <s v="Купівля транспортного засобу"/>
    <x v="4"/>
    <s v="Інше"/>
    <s v="ні"/>
    <n v="68129.399999999994"/>
    <n v="68129.399999999994"/>
    <n v="1"/>
    <n v="0"/>
    <n v="0"/>
    <n v="2915.29"/>
    <n v="68129.399999999994"/>
    <n v="1"/>
    <s v="так"/>
    <s v="так"/>
    <m/>
    <m/>
    <m/>
    <m/>
    <m/>
    <m/>
    <m/>
    <m/>
    <m/>
    <m/>
    <m/>
    <n v="0"/>
    <n v="0"/>
    <n v="0"/>
    <n v="9.7480676477409173E-3"/>
    <n v="9.7480676477409173E-3"/>
    <d v="2010-12-30T00:00:00"/>
    <n v="40542"/>
    <n v="3105"/>
    <s v="0663729312"/>
    <m/>
    <n v="3"/>
    <d v="2016-06-03T00:00:00"/>
    <x v="0"/>
    <s v="так"/>
    <s v="так"/>
    <n v="664.13"/>
    <d v="2016-11-01T00:00:00"/>
    <s v="ТОВ «Верітас Проперті Менеджмент»"/>
    <n v="68129.399999999994"/>
    <n v="664.13"/>
    <d v="2017-11-01T00:00:00"/>
    <s v="так"/>
    <m/>
    <s v="авто"/>
    <s v="Легкові автомобілі"/>
    <s v="CHEVROLET; LACETTI NF 196; ; 1600; 2007"/>
    <m/>
    <n v="0"/>
    <d v="2012-08-16T00:00:00"/>
    <d v="2012-07-23T00:00:00"/>
    <m/>
    <m/>
    <s v="ні"/>
    <s v="Херсонська обл., Херсон, Смольна, 132а, кв.66"/>
    <s v="Херсонська обл., Херсон, Смольна, 132а, кв.66"/>
    <d v="1983-09-04T00:00:00"/>
    <m/>
    <s v="МО835765Комсомольський РВ ХМУ УМВС України в Херсонській обл."/>
    <m/>
    <m/>
    <m/>
    <s v="0663729312"/>
    <m/>
    <m/>
    <m/>
    <m/>
    <s v="29090000062010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27112180"/>
    <s v="027-г/37"/>
    <d v="2006-03-14T00:00:00"/>
    <d v="2011-03-11T00:00:00"/>
    <n v="980"/>
    <n v="47000"/>
    <n v="21"/>
    <m/>
    <s v="Автокредит"/>
    <s v="Купівля транспортного засобу"/>
    <x v="4"/>
    <s v="Інше"/>
    <s v="ні"/>
    <n v="417.29"/>
    <n v="281.33"/>
    <n v="0.67418342160128442"/>
    <n v="135.96"/>
    <n v="0"/>
    <n v="597.74"/>
    <n v="417.29"/>
    <n v="1"/>
    <s v="так"/>
    <s v="так"/>
    <m/>
    <m/>
    <m/>
    <m/>
    <m/>
    <m/>
    <m/>
    <m/>
    <m/>
    <m/>
    <m/>
    <n v="0"/>
    <n v="84.299144479858128"/>
    <n v="1.5"/>
    <n v="0.44350451724220563"/>
    <n v="0.44350451724220563"/>
    <d v="2015-07-14T00:00:00"/>
    <n v="42199"/>
    <n v="2426"/>
    <s v="0678487942"/>
    <m/>
    <m/>
    <d v="2014-03-10T00:00:00"/>
    <x v="0"/>
    <s v="так"/>
    <s v="так"/>
    <n v="185.07"/>
    <d v="2016-11-01T00:00:00"/>
    <s v="ТОВ «Верітас Проперті Менеджмент»"/>
    <n v="358.24"/>
    <n v="185.07"/>
    <d v="2017-11-01T00:00:00"/>
    <s v="так"/>
    <m/>
    <s v="авто"/>
    <s v="Легкові автомобілі"/>
    <s v="ВАЗ; 21101; ; 1600; 2006"/>
    <m/>
    <n v="35177.19"/>
    <d v="2012-08-14T00:00:00"/>
    <d v="2012-07-18T00:00:00"/>
    <m/>
    <m/>
    <s v="ні"/>
    <s v="Запорізька обл., Запорізькийр-н, м. Запоріжжя, вул. 40 років Рад. України, б. 65а, кв. 80"/>
    <s v="Запорізька обл., Запорізькийр-н, м. Запоріжжя, вул. 40 років Рад. України, б. 65а, кв. 80"/>
    <d v="1966-06-14T00:00:00"/>
    <m/>
    <s v="СА113264Орджонікідзевським РВ УМВС України в Запорізький обл."/>
    <m/>
    <m/>
    <m/>
    <s v="0678487942"/>
    <m/>
    <m/>
    <m/>
    <m/>
    <s v="2909600007827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84907873"/>
    <s v="014/5653/5/10172"/>
    <d v="2008-02-13T00:00:00"/>
    <d v="2015-02-12T00:00:00"/>
    <n v="840"/>
    <n v="21635"/>
    <n v="10.99"/>
    <m/>
    <s v="Автокредит"/>
    <s v="Купівля транспортного засобу"/>
    <x v="3"/>
    <s v="Зона АТО"/>
    <s v="ні"/>
    <n v="335313.18"/>
    <n v="284508.51"/>
    <n v="0.8484859139745119"/>
    <n v="50804.67"/>
    <n v="0"/>
    <m/>
    <n v="12497.98"/>
    <n v="26.829390029428755"/>
    <s v="так"/>
    <s v="ні"/>
    <s v="так"/>
    <m/>
    <m/>
    <m/>
    <m/>
    <m/>
    <m/>
    <m/>
    <m/>
    <m/>
    <m/>
    <n v="0"/>
    <n v="0.49568680837418921"/>
    <n v="0.49568680837418921"/>
    <n v="1.2878229242286271E-2"/>
    <n v="1.2878229242286271E-2"/>
    <d v="2008-03-13T00:00:00"/>
    <n v="39520"/>
    <n v="2115"/>
    <s v="0509741829"/>
    <m/>
    <n v="3"/>
    <d v="2018-02-11T00:00:00"/>
    <x v="0"/>
    <s v="так"/>
    <s v="так"/>
    <n v="4318.24"/>
    <d v="2016-11-01T00:00:00"/>
    <s v="ТОВ «Верітас Проперті Менеджмент»"/>
    <n v="318891.43"/>
    <n v="4318.24"/>
    <d v="2017-11-01T00:00:00"/>
    <s v="так"/>
    <m/>
    <s v="авто"/>
    <s v="Легкові автомобілі"/>
    <s v="Toyota; Corolla; VVT-I Terra 6 MT (300N); 1,6; 2007 р.в."/>
    <m/>
    <n v="166210.32"/>
    <d v="2014-11-24T00:00:00"/>
    <d v="2014-06-26T00:00:00"/>
    <m/>
    <m/>
    <s v="ні"/>
    <s v="Луганська обл., Лутугинський р-н, с. ЛУТУГІНЕ, вул. Гагаріна, буд.12, кв.24"/>
    <s v="Луганська обл., Лутугинський р-н, с. ЛУТУГІНЕ, вул. Гагаріна, буд.12, кв.24"/>
    <d v="1965-04-18T00:00:00"/>
    <m/>
    <s v="ЕМ831676ЛУТУГІНСЬКИМ РВ УМВС УКРАЇНИ В ЛУГАНСЬКІЙ ОБЛАСТІ"/>
    <m/>
    <m/>
    <m/>
    <s v="0509741829"/>
    <m/>
    <m/>
    <m/>
    <m/>
    <s v="29098000422113"/>
    <s v="ІПН: 2384907873; ФІО: Радченко Сергiй Вiкторови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157625030"/>
    <s v="014/1349/5/09038"/>
    <d v="2008-01-14T00:00:00"/>
    <d v="2015-01-13T00:00:00"/>
    <n v="840"/>
    <n v="25620"/>
    <n v="12.5"/>
    <m/>
    <s v="Автокредит"/>
    <s v="Купівля транспортного засобу"/>
    <x v="5"/>
    <s v="Інше"/>
    <s v="ні"/>
    <n v="506861.11"/>
    <n v="470515.87"/>
    <n v="0.92829349247173454"/>
    <n v="36345.24"/>
    <n v="0"/>
    <m/>
    <n v="18892.010000000002"/>
    <n v="26.829390308389627"/>
    <s v="так"/>
    <s v="так"/>
    <m/>
    <m/>
    <m/>
    <m/>
    <m/>
    <m/>
    <m/>
    <m/>
    <m/>
    <m/>
    <m/>
    <n v="0"/>
    <n v="0.29609647897428942"/>
    <n v="0.29609647897428942"/>
    <n v="9.6768521064873169E-3"/>
    <n v="9.6768521064873169E-3"/>
    <d v="2015-03-27T00:00:00"/>
    <n v="42090"/>
    <n v="2481"/>
    <s v="0681025919"/>
    <m/>
    <n v="3"/>
    <d v="2018-01-12T00:00:00"/>
    <x v="0"/>
    <s v="так"/>
    <s v="так"/>
    <n v="4904.82"/>
    <d v="2016-11-01T00:00:00"/>
    <s v="ТОВ «Верітас Проперті Менеджмент»"/>
    <n v="482037.91"/>
    <n v="4904.82"/>
    <d v="2017-11-01T00:00:00"/>
    <s v="так"/>
    <m/>
    <s v="авто"/>
    <s v="Легкові автомобілі"/>
    <s v="Skoda; Superb; Turbo Classic 5 MT (3U); 1,8; 2007 р.в."/>
    <m/>
    <n v="150079.79"/>
    <d v="2014-05-14T00:00:00"/>
    <d v="2013-10-28T00:00:00"/>
    <m/>
    <m/>
    <s v="ні"/>
    <s v="Чернігівська обл., м.Чернігів, вул.Войкова, буд.8, кв.56"/>
    <s v="Чернігівська обл., м.Чернігів, вул.Войкова, буд.8, кв.56"/>
    <d v="1959-01-27T00:00:00"/>
    <m/>
    <s v="НК570984Новозаводським ВМ УМВС України в Чернігівській обл"/>
    <m/>
    <m/>
    <m/>
    <s v="0681025919"/>
    <m/>
    <m/>
    <m/>
    <m/>
    <s v="2909800042173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22815370"/>
    <s v="014/10613/5/21941"/>
    <d v="2008-08-22T00:00:00"/>
    <d v="2015-08-21T00:00:00"/>
    <n v="840"/>
    <n v="17292"/>
    <n v="12.99"/>
    <m/>
    <s v="Автокредит"/>
    <s v="Купівля транспортного засобу"/>
    <x v="4"/>
    <s v="Інше"/>
    <s v="ні"/>
    <n v="287618.03000000003"/>
    <n v="285970.44"/>
    <n v="0.99427160390466474"/>
    <n v="1647.59"/>
    <n v="0"/>
    <m/>
    <n v="10720.26"/>
    <n v="26.82938939913771"/>
    <s v="так"/>
    <s v="так"/>
    <s v="так"/>
    <m/>
    <m/>
    <m/>
    <m/>
    <m/>
    <m/>
    <m/>
    <m/>
    <m/>
    <m/>
    <n v="0"/>
    <n v="0.6585122636435552"/>
    <n v="0.6585122636435552"/>
    <n v="1.2328295274117551E-2"/>
    <n v="1.2328295274117551E-2"/>
    <d v="2008-09-22T00:00:00"/>
    <n v="39713"/>
    <n v="2085"/>
    <s v="0977459757"/>
    <m/>
    <m/>
    <d v="2018-08-20T00:00:00"/>
    <x v="1"/>
    <s v="так"/>
    <s v="так"/>
    <n v="3545.84"/>
    <d v="2016-11-01T00:00:00"/>
    <s v="ТОВ «Верітас Проперті Менеджмент»"/>
    <n v="273532.13"/>
    <n v="3545.84"/>
    <d v="2017-11-01T00:00:00"/>
    <s v="так"/>
    <m/>
    <s v="авто"/>
    <s v="Легкові автомобілі"/>
    <s v="Opel; Astra H; Turbo 5 dr Classic 5 AT; 1,6; 2008 р.в."/>
    <m/>
    <n v="189400"/>
    <d v="2016-02-18T00:00:00"/>
    <d v="2015-05-26T00:00:00"/>
    <m/>
    <m/>
    <s v="ні"/>
    <s v="Запорізька обл., Мелітопольський р-н, М.МЕЛІТОПОЛЬ, провул.Садовий, буд.9а, кв.38"/>
    <s v="Запорізька обл., Мелітопольський р-н, М.МЕЛІТОПОЛЬ, провул.Садовий, буд.9а, кв.38"/>
    <d v="1963-08-06T00:00:00"/>
    <m/>
    <s v="КА795843СТРИЙСЬКИМ МВ УМВС УКРАЇНИ У ЛЬВІВСЬКІЙ ОБЛ."/>
    <m/>
    <m/>
    <m/>
    <s v="0977459757"/>
    <m/>
    <m/>
    <m/>
    <m/>
    <s v="29096000424748"/>
    <s v="ІПН: 2903217901; ФІО: Ропяк О. В.; ІПН: 2873111616; ФІО: Лещін О. В."/>
    <m/>
    <m/>
    <m/>
    <s v="так"/>
    <m/>
    <m/>
    <s v="так"/>
    <m/>
    <m/>
    <m/>
    <s v="ні"/>
    <m/>
    <m/>
    <m/>
  </r>
  <r>
    <s v="ПУАТ &quot;ФІДОБАНК&quot;"/>
    <n v="300175"/>
    <s v="Фіз. Особа"/>
    <s v="2568219930"/>
    <s v="014/0399/73/06164"/>
    <d v="2007-11-01T00:00:00"/>
    <d v="2014-10-31T00:00:00"/>
    <n v="980"/>
    <n v="38340"/>
    <n v="15"/>
    <m/>
    <s v="Автокредит"/>
    <s v="Купівля транспортного засобу"/>
    <x v="3"/>
    <s v="Зона АТО"/>
    <s v="ні"/>
    <n v="35983.57"/>
    <n v="27581.17"/>
    <n v="0.76649343019605887"/>
    <n v="8402.4"/>
    <n v="0"/>
    <m/>
    <n v="35983.57"/>
    <n v="1"/>
    <s v="так"/>
    <s v="так"/>
    <m/>
    <m/>
    <m/>
    <m/>
    <m/>
    <m/>
    <m/>
    <m/>
    <m/>
    <m/>
    <m/>
    <n v="0"/>
    <n v="1.1905372368555982"/>
    <n v="1.1905372368555982"/>
    <n v="1.0182980732595459E-2"/>
    <n v="1.0182980732595459E-2"/>
    <d v="2015-11-30T00:00:00"/>
    <n v="42338"/>
    <n v="671"/>
    <s v="0997884021"/>
    <m/>
    <n v="3"/>
    <d v="2017-10-30T00:00:00"/>
    <x v="0"/>
    <s v="так"/>
    <s v="так"/>
    <n v="366.42"/>
    <d v="2016-11-01T00:00:00"/>
    <s v="ТОВ «Верітас Проперті Менеджмент»"/>
    <n v="35983.57"/>
    <n v="366.42"/>
    <d v="2017-11-01T00:00:00"/>
    <s v="так"/>
    <m/>
    <s v="авто"/>
    <s v="Легкові автомобілі"/>
    <s v="Daewoo; Lanos ; Sens 1.4i (KLAT); 1,4; 2007 р.в."/>
    <m/>
    <n v="42839.78"/>
    <d v="2013-10-28T00:00:00"/>
    <d v="2013-10-28T00:00:00"/>
    <m/>
    <m/>
    <s v="ні"/>
    <s v="Луганська обл., М. ЛУГАНСЬК, кв. Южний, 10, кв.89"/>
    <s v="Луганська обл., М. ЛУГАНСЬК, кв. Южний, 10, кв.89"/>
    <d v="1970-04-25T00:00:00"/>
    <m/>
    <s v="ЕК523141АРТЕМІВСЬКИМ РВ ЛМУ УМВС УКРАЇНИ В ЛУГАНСЬКІЙ ОБЛА"/>
    <m/>
    <m/>
    <m/>
    <s v="0997884021"/>
    <m/>
    <m/>
    <m/>
    <m/>
    <s v="2909300042118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61603415"/>
    <s v="014/9136/5/11583"/>
    <d v="2008-03-14T00:00:00"/>
    <d v="2015-03-13T00:00:00"/>
    <n v="840"/>
    <n v="14850"/>
    <n v="11.5"/>
    <m/>
    <s v="Автокредит"/>
    <s v="Купівля транспортного засобу"/>
    <x v="1"/>
    <s v="Зона АТО"/>
    <s v="ні"/>
    <n v="33272.199999999997"/>
    <n v="23783.99"/>
    <n v="0.71483069950288836"/>
    <n v="9488.2099999999991"/>
    <n v="0"/>
    <n v="0.61"/>
    <n v="1240.1400000000001"/>
    <n v="26.829390230135303"/>
    <s v="так"/>
    <s v="так"/>
    <m/>
    <m/>
    <m/>
    <m/>
    <m/>
    <m/>
    <m/>
    <m/>
    <m/>
    <m/>
    <m/>
    <n v="0"/>
    <n v="3.2506654203809786"/>
    <n v="1.5"/>
    <n v="1.3857214130715735E-2"/>
    <n v="1.3857214130715735E-2"/>
    <d v="2014-05-15T00:00:00"/>
    <n v="41774"/>
    <n v="1233"/>
    <s v="0504781685"/>
    <m/>
    <n v="1"/>
    <d v="2018-03-12T00:00:00"/>
    <x v="0"/>
    <s v="так"/>
    <s v="так"/>
    <n v="461.06"/>
    <d v="2016-11-01T00:00:00"/>
    <s v="ТОВ «Верітас Проперті Менеджмент»"/>
    <n v="29041.16"/>
    <n v="461.06"/>
    <d v="2017-11-01T00:00:00"/>
    <s v="так"/>
    <m/>
    <s v="авто"/>
    <s v="Легкові автомобілі"/>
    <s v="Mitsubishi; Lancer 10; Intence CVT; 2; 2008 р.в."/>
    <m/>
    <n v="108156.79"/>
    <d v="2013-06-27T00:00:00"/>
    <d v="2013-06-27T00:00:00"/>
    <m/>
    <m/>
    <s v="ні"/>
    <s v="Донецька обл., Ясинуватський р-н, С.ОЧЕРЕТИНЕ, м-н Гідростроітелів, буд. 1, кв. 55"/>
    <s v="Донецька обл., Ясинуватський р-н, С.ОЧЕРЕТИНЕ, м-н Гідростроітелів, буд. 1, кв. 55"/>
    <d v="1978-05-07T00:00:00"/>
    <m/>
    <s v="ВВ751098ЯСИНУВАТСЬКИМ РВ УМВС УКРАЇНИ В ДОНЕЦЬКІЙ ОБЛАСТІ"/>
    <m/>
    <m/>
    <m/>
    <s v="0504781685"/>
    <m/>
    <m/>
    <m/>
    <m/>
    <s v="2909500042245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27712431"/>
    <s v="115-В/52"/>
    <d v="2008-08-04T00:00:00"/>
    <d v="2013-08-02T00:00:00"/>
    <n v="840"/>
    <n v="52500"/>
    <n v="13"/>
    <m/>
    <s v="Автокредит"/>
    <s v="Купівля транспортного засобу"/>
    <x v="4"/>
    <s v="Інше"/>
    <s v="ні"/>
    <n v="331312.92"/>
    <n v="210195.39"/>
    <n v="0.63443161226552836"/>
    <n v="121117.53"/>
    <n v="0"/>
    <n v="330448.01"/>
    <n v="12348.88"/>
    <n v="26.829390195710058"/>
    <s v="так"/>
    <s v="так"/>
    <s v="так"/>
    <m/>
    <m/>
    <m/>
    <m/>
    <m/>
    <m/>
    <m/>
    <m/>
    <m/>
    <m/>
    <n v="0"/>
    <n v="0.98736421145302766"/>
    <n v="0.98736421145302766"/>
    <n v="0.47860871227116653"/>
    <n v="0.47860871227116653"/>
    <d v="2013-06-21T00:00:00"/>
    <n v="41446"/>
    <n v="1614"/>
    <s v="0673733313"/>
    <m/>
    <n v="2"/>
    <d v="2016-08-01T00:00:00"/>
    <x v="0"/>
    <s v="так"/>
    <s v="так"/>
    <n v="158569.25"/>
    <d v="2016-11-01T00:00:00"/>
    <s v="ТОВ «Верітас Проперті Менеджмент»"/>
    <n v="289101.39"/>
    <n v="158569.25"/>
    <d v="2017-11-01T00:00:00"/>
    <s v="так"/>
    <m/>
    <s v="авто"/>
    <s v="Легкові автомобілі"/>
    <s v="TOYOTA; PRADO; ; 3956; 2007"/>
    <m/>
    <n v="327126.52"/>
    <d v="2014-05-14T00:00:00"/>
    <d v="2013-04-11T00:00:00"/>
    <m/>
    <m/>
    <s v="ні"/>
    <s v="ДНІПРОПЕТРОВСЬКА обл., БАБУШКІНСЬКИЙ, ДНІПРОПЕТРОВСЬК, Ж/М ТОПОЛЯ-1, 15, КОРП.6, кв.15"/>
    <s v="ДНІПРОПЕТРОВСЬКА обл., БАБУШКІНСЬКИЙ, ДНІПРОПЕТРОВСЬК, Ж/М ТОПОЛЯ-1, 15 КОРП.6, кв.15"/>
    <d v="1977-06-02T00:00:00"/>
    <m/>
    <s v="АМ129266БАБУШКІНСЬКИМ РВ ДМУ УМВС УКР. В ДНІПРОПЕТР. ОБЛ."/>
    <m/>
    <m/>
    <m/>
    <s v="0673733313"/>
    <m/>
    <m/>
    <m/>
    <m/>
    <s v="29092000099069"/>
    <s v="ІПН: 2939621963; ФІО: Рудобашта Ольга Миколаї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35500735"/>
    <s v="014/9136/5/17307"/>
    <d v="2008-06-09T00:00:00"/>
    <d v="2015-06-08T00:00:00"/>
    <n v="980"/>
    <n v="96000"/>
    <n v="17"/>
    <m/>
    <s v="Автокредит"/>
    <s v="Купівля транспортного засобу"/>
    <x v="1"/>
    <s v="Зона АТО"/>
    <s v="ні"/>
    <n v="21417.19"/>
    <n v="13607.9"/>
    <n v="0.63537280100704152"/>
    <n v="7809.29"/>
    <n v="0"/>
    <m/>
    <n v="21417.19"/>
    <n v="1"/>
    <s v="так"/>
    <s v="так"/>
    <m/>
    <m/>
    <m/>
    <m/>
    <m/>
    <m/>
    <m/>
    <m/>
    <m/>
    <m/>
    <m/>
    <n v="0"/>
    <n v="8.1126450295300181"/>
    <n v="1.5"/>
    <n v="1.4348287520445027E-2"/>
    <n v="1.4348287520445027E-2"/>
    <d v="2014-06-16T00:00:00"/>
    <n v="41806"/>
    <n v="1204"/>
    <s v="0676200007"/>
    <m/>
    <n v="1"/>
    <d v="2018-06-07T00:00:00"/>
    <x v="1"/>
    <s v="так"/>
    <s v="так"/>
    <n v="307.3"/>
    <d v="2016-11-01T00:00:00"/>
    <s v="ТОВ «Верітас Проперті Менеджмент»"/>
    <n v="19103.849999999999"/>
    <n v="307.3"/>
    <d v="2017-11-01T00:00:00"/>
    <s v="так"/>
    <m/>
    <s v="авто"/>
    <s v="Легкові автомобілі"/>
    <s v="Honda; Acord VIII; i-VTEC Tourer Elegance 6 MT; 2; 2008 р.в."/>
    <m/>
    <n v="173750.06"/>
    <d v="2013-05-22T00:00:00"/>
    <d v="2013-05-22T00:00:00"/>
    <m/>
    <m/>
    <s v="ні"/>
    <s v="Донецька обл., м. Донецьк, вул. Малахова, 3, кв.2"/>
    <s v="Донецька обл., м. Донецьк, вул. Малахова, 3, кв.2"/>
    <d v="1972-02-27T00:00:00"/>
    <m/>
    <s v="ВВ071573Ленінським РВУМВС України у м.Донецьку"/>
    <m/>
    <m/>
    <m/>
    <s v="0676200007"/>
    <m/>
    <m/>
    <m/>
    <m/>
    <s v="2909400042376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59912770"/>
    <s v="148-В/52"/>
    <d v="2008-10-03T00:00:00"/>
    <d v="2013-10-02T00:00:00"/>
    <n v="840"/>
    <n v="15580"/>
    <n v="13"/>
    <m/>
    <s v="Автокредит"/>
    <s v="Купівля транспортного засобу"/>
    <x v="4"/>
    <s v="Інше"/>
    <s v="ні"/>
    <n v="485362.71"/>
    <n v="409598.93"/>
    <n v="0.84390275882545651"/>
    <n v="75763.78"/>
    <n v="0"/>
    <m/>
    <n v="18090.71"/>
    <n v="26.829389780721709"/>
    <s v="так"/>
    <s v="ні"/>
    <m/>
    <m/>
    <m/>
    <m/>
    <m/>
    <m/>
    <m/>
    <m/>
    <m/>
    <m/>
    <m/>
    <n v="0"/>
    <n v="0"/>
    <n v="0"/>
    <n v="9.2636288436744561E-3"/>
    <n v="9.2636288436744561E-3"/>
    <d v="2012-10-29T00:00:00"/>
    <n v="41211"/>
    <n v="3193"/>
    <s v="0962794403"/>
    <m/>
    <n v="3"/>
    <d v="2016-10-01T00:00:00"/>
    <x v="0"/>
    <s v="так"/>
    <s v="так"/>
    <n v="4496.22"/>
    <d v="2016-11-01T00:00:00"/>
    <s v="ТОВ «Верітас Проперті Менеджмент»"/>
    <n v="461592.39"/>
    <n v="4496.22"/>
    <d v="2017-11-01T00:00:00"/>
    <s v="так"/>
    <m/>
    <s v="авто"/>
    <s v="Легкові автомобілі"/>
    <s v="DACIA; LOGAN 90L; ; 1390; 2008"/>
    <m/>
    <n v="0"/>
    <d v="2012-03-05T00:00:00"/>
    <d v="2012-02-27T00:00:00"/>
    <m/>
    <m/>
    <s v="ні"/>
    <s v="ДНІПРОПЕТРОВСЬКА обл., САМАРСЬКИЙ, ДНІПРОПЕТРОВСЬК, КОСМОНАВТІВ, 4, кв.92"/>
    <s v="ДНІПРОПЕТРОВСЬКА обл., САМАРСЬКИЙ, ДНІПРОПЕТРОВСЬК, КОСМОНАВТІВ, 4, кв.92"/>
    <d v="1970-02-01T00:00:00"/>
    <m/>
    <s v="АК579702САМАРСЬКИМ РВ ДМУ УМВС УКРАЇНИ В ДНІПРОПЕТРОВСЬКІЙ ОБЛАСТІ"/>
    <m/>
    <m/>
    <m/>
    <s v="0962794403"/>
    <m/>
    <m/>
    <m/>
    <m/>
    <s v="29097000103541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91512539"/>
    <s v="014/1207/5/09071"/>
    <d v="2008-02-07T00:00:00"/>
    <d v="2015-02-06T00:00:00"/>
    <n v="980"/>
    <n v="126030"/>
    <n v="14"/>
    <m/>
    <s v="Автокредит"/>
    <s v="Купівля транспортного засобу"/>
    <x v="2"/>
    <s v="Інше"/>
    <s v="ні"/>
    <n v="26556.04"/>
    <n v="18038.5"/>
    <n v="0.67926166702565594"/>
    <n v="8517.5400000000009"/>
    <n v="0"/>
    <m/>
    <n v="26556.04"/>
    <n v="1"/>
    <s v="так"/>
    <s v="так"/>
    <s v="так"/>
    <m/>
    <m/>
    <m/>
    <m/>
    <m/>
    <m/>
    <m/>
    <m/>
    <m/>
    <m/>
    <n v="0"/>
    <n v="4.213914423987914"/>
    <n v="1.5"/>
    <n v="1.3713641039853834E-2"/>
    <n v="1.3713641039853834E-2"/>
    <d v="2014-07-15T00:00:00"/>
    <n v="41835"/>
    <n v="1204"/>
    <s v="0951326069"/>
    <m/>
    <n v="1"/>
    <d v="2018-02-05T00:00:00"/>
    <x v="0"/>
    <s v="так"/>
    <s v="так"/>
    <n v="364.18"/>
    <d v="2016-11-01T00:00:00"/>
    <s v="ТОВ «Верітас Проперті Менеджмент»"/>
    <n v="24030.6"/>
    <n v="364.18"/>
    <d v="2017-11-01T00:00:00"/>
    <s v="так"/>
    <m/>
    <s v="авто"/>
    <s v="Легкові автомобілі"/>
    <s v="Mitsubishi; Lancer 10; Intence CVT; 2; 2008 р.в."/>
    <m/>
    <n v="111904.88"/>
    <d v="2013-08-13T00:00:00"/>
    <d v="2013-08-13T00:00:00"/>
    <m/>
    <m/>
    <s v="ні"/>
    <s v="Донецька обл., м.Кіровське, кв-л Молодіжний, буд.21, .кв.52"/>
    <s v="Донецька обл., м.Кіровське, кв-л Молодіжний, буд.21, .кв.52"/>
    <d v="1981-11-26T00:00:00"/>
    <m/>
    <s v="ВВ430100КІРОВСЬКИМ МВУМВС УКРАЇНИ В ДОНЕЦЬКІЙ ОБЛАСТІ"/>
    <m/>
    <m/>
    <m/>
    <s v="0951326069"/>
    <m/>
    <m/>
    <m/>
    <m/>
    <s v="29097000422062"/>
    <s v="ІПН: 2991512539; ФІО: Сабодаш I.А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198200845"/>
    <s v="202-Г/07"/>
    <d v="2007-05-16T00:00:00"/>
    <d v="2014-05-15T00:00:00"/>
    <n v="980"/>
    <n v="99600"/>
    <n v="0"/>
    <m/>
    <s v="Автокредит"/>
    <s v="Купівля транспортного засобу"/>
    <x v="1"/>
    <s v="Зона АТО"/>
    <s v="ні"/>
    <n v="10725.82"/>
    <n v="10725.82"/>
    <n v="1"/>
    <n v="0"/>
    <n v="0"/>
    <m/>
    <n v="10725.82"/>
    <n v="1"/>
    <s v="так"/>
    <s v="так"/>
    <m/>
    <m/>
    <m/>
    <m/>
    <m/>
    <m/>
    <m/>
    <m/>
    <m/>
    <m/>
    <m/>
    <n v="0"/>
    <n v="7.9849214325804461"/>
    <n v="1.5"/>
    <n v="1.018290443061696E-2"/>
    <n v="1.018290443061696E-2"/>
    <d v="2015-11-30T00:00:00"/>
    <n v="42338"/>
    <n v="671"/>
    <s v="0506809291"/>
    <m/>
    <n v="1"/>
    <d v="2017-05-14T00:00:00"/>
    <x v="0"/>
    <s v="так"/>
    <s v="так"/>
    <n v="109.22"/>
    <d v="2016-11-01T00:00:00"/>
    <s v="ТОВ «Верітас Проперті Менеджмент»"/>
    <n v="10725.82"/>
    <n v="109.22"/>
    <d v="2017-11-01T00:00:00"/>
    <s v="так"/>
    <m/>
    <s v="авто"/>
    <s v="Легкові автомобілі"/>
    <s v="KIA; CERATO 2.0; ; 1975; 2007"/>
    <m/>
    <n v="85644.83"/>
    <d v="2012-09-06T00:00:00"/>
    <d v="2012-07-27T00:00:00"/>
    <m/>
    <m/>
    <s v="ні"/>
    <s v="Донецька обл., м. Донецьк, вул. Яковлева, 8, кв.2"/>
    <s v="Донецька обл., м. Донецьк, вул. Яковлева, 8, кв.2"/>
    <d v="1960-03-08T00:00:00"/>
    <m/>
    <s v="ВЕ448104КІРОВСЬКИМ РВ ДМУ УМВС УКРАЇНИ В ДОНЕЦЬКІЙ ОБЛ"/>
    <m/>
    <m/>
    <m/>
    <s v="0506809291"/>
    <m/>
    <m/>
    <m/>
    <m/>
    <s v="2909300008745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01600720"/>
    <s v="014/6949/5/17492"/>
    <d v="2008-06-12T00:00:00"/>
    <d v="2015-06-11T00:00:00"/>
    <n v="980"/>
    <n v="119340"/>
    <n v="17"/>
    <m/>
    <s v="Автокредит"/>
    <s v="Купівля транспортного засобу"/>
    <x v="3"/>
    <s v="Зона АТО"/>
    <s v="ні"/>
    <n v="23507.01"/>
    <n v="14972.57"/>
    <n v="0.63694064026007569"/>
    <n v="8534.44"/>
    <n v="0"/>
    <m/>
    <n v="23507.01"/>
    <n v="1"/>
    <s v="ні"/>
    <s v="ні"/>
    <m/>
    <m/>
    <m/>
    <m/>
    <m/>
    <m/>
    <m/>
    <m/>
    <m/>
    <m/>
    <m/>
    <n v="0"/>
    <n v="4.2061793482029408"/>
    <n v="1.5"/>
    <n v="1.4339126924266421E-2"/>
    <n v="1.4339126924266421E-2"/>
    <d v="2014-07-21T00:00:00"/>
    <n v="41841"/>
    <n v="1198"/>
    <s v="0991078056"/>
    <m/>
    <n v="1"/>
    <d v="2018-06-10T00:00:00"/>
    <x v="1"/>
    <s v="так"/>
    <s v="так"/>
    <n v="337.07"/>
    <d v="2016-11-01T00:00:00"/>
    <s v="ТОВ «Верітас Проперті Менеджмент»"/>
    <n v="20961.669999999998"/>
    <n v="337.07"/>
    <d v="2017-11-01T00:00:00"/>
    <s v="так"/>
    <m/>
    <s v="авто"/>
    <s v="Легкові автомобілі"/>
    <s v="Toyota; Auris; 5dr Luna 5 MT; 1,6; 2008 р.в."/>
    <m/>
    <n v="98874.7"/>
    <d v="2012-12-28T00:00:00"/>
    <d v="2012-12-28T00:00:00"/>
    <m/>
    <m/>
    <s v="ні"/>
    <s v="Луганська обл., Лутугинський р-н, С. РОЗКІШНЕ, вул. Леніна, буд. 221, кв. 18"/>
    <s v="Луганська обл., Лутугинський р-н, С. РОЗКІШНЕ, вул. Леніна, буд. 221, кв. 18"/>
    <d v="1976-09-14T00:00:00"/>
    <m/>
    <s v="ЕК286036ЛУТУГІНСЬКИМ РВ УМВС УКРАЇНИ В ЛУГАНСЬКІЙ ОБЛ."/>
    <m/>
    <m/>
    <m/>
    <s v="0991078056"/>
    <m/>
    <m/>
    <m/>
    <m/>
    <s v="2909700042382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12222974"/>
    <s v="173-г/00-06ф"/>
    <d v="2006-08-03T00:00:00"/>
    <d v="2011-08-02T00:00:00"/>
    <n v="980"/>
    <n v="41435"/>
    <n v="0"/>
    <m/>
    <s v="Автокредит"/>
    <s v="Купівля транспортного засобу"/>
    <x v="6"/>
    <s v="Інше"/>
    <s v="ні"/>
    <n v="35613.53"/>
    <n v="30921.58"/>
    <n v="0.86825372267225409"/>
    <n v="3463.21"/>
    <n v="1228.74"/>
    <m/>
    <n v="34384.79"/>
    <n v="1.0357349863122618"/>
    <s v="так"/>
    <s v="ні"/>
    <s v="так"/>
    <m/>
    <m/>
    <m/>
    <m/>
    <m/>
    <m/>
    <m/>
    <m/>
    <m/>
    <m/>
    <n v="0"/>
    <n v="0"/>
    <n v="0"/>
    <n v="9.7479806129861322E-3"/>
    <n v="9.7479806129861322E-3"/>
    <d v="2015-11-30T00:00:00"/>
    <n v="42338"/>
    <n v="3348"/>
    <s v="0967527155"/>
    <m/>
    <n v="3"/>
    <d v="2014-08-01T00:00:00"/>
    <x v="0"/>
    <s v="так"/>
    <s v="так"/>
    <n v="347.16"/>
    <d v="2016-11-01T00:00:00"/>
    <s v="ТОВ «Верітас Проперті Менеджмент»"/>
    <n v="35613.53"/>
    <n v="347.16"/>
    <d v="2017-11-01T00:00:00"/>
    <s v="так"/>
    <m/>
    <s v="авто"/>
    <s v="Легкові автомобілі"/>
    <s v="ЗАЗ-DEAWOO; T13110 &quot;SENS&quot;; ; 1.5; 2006"/>
    <m/>
    <n v="0"/>
    <d v="2011-12-28T00:00:00"/>
    <d v="2011-06-09T00:00:00"/>
    <m/>
    <m/>
    <s v="ні"/>
    <s v="Хмельницька обл., Красилівський, Красилів, пров.Таращанський, 2, кв.2"/>
    <s v="Хмельницька обл., Красилівський, Красилів, пров.Таращанський, 2, кв.2"/>
    <d v="1979-09-25T00:00:00"/>
    <m/>
    <s v="НА793429Красилівським РВ УМВС України в Хмельницькій обл."/>
    <m/>
    <m/>
    <m/>
    <s v="0967527155"/>
    <m/>
    <m/>
    <m/>
    <m/>
    <s v="29091000078939"/>
    <s v="ІПН: 2418020238; ФІО: Оруджев Алігулу Агагюль огли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165110135"/>
    <s v="014/5652/5/19063"/>
    <d v="2008-07-01T00:00:00"/>
    <d v="2015-06-30T00:00:00"/>
    <n v="980"/>
    <n v="79886"/>
    <n v="17"/>
    <m/>
    <s v="Автокредит"/>
    <s v="Купівля транспортного засобу"/>
    <x v="3"/>
    <s v="Зона АТО"/>
    <s v="ні"/>
    <n v="25685.06"/>
    <n v="16489.060000000001"/>
    <n v="0.64197085776712226"/>
    <n v="9196"/>
    <n v="0"/>
    <n v="5.89"/>
    <n v="25685.06"/>
    <n v="1"/>
    <s v="так"/>
    <s v="так"/>
    <s v="так"/>
    <m/>
    <m/>
    <m/>
    <m/>
    <m/>
    <m/>
    <m/>
    <m/>
    <m/>
    <m/>
    <n v="0"/>
    <n v="3.5044878228822509"/>
    <n v="1.5"/>
    <n v="1.417944906494281E-2"/>
    <n v="1.417944906494281E-2"/>
    <d v="2014-08-15T00:00:00"/>
    <n v="41866"/>
    <n v="1173"/>
    <s v="0509331597"/>
    <m/>
    <n v="1"/>
    <d v="2018-06-29T00:00:00"/>
    <x v="1"/>
    <s v="так"/>
    <s v="так"/>
    <n v="364.2"/>
    <d v="2016-11-01T00:00:00"/>
    <s v="ТОВ «Верітас Проперті Менеджмент»"/>
    <n v="22881.93"/>
    <n v="364.2"/>
    <d v="2017-11-01T00:00:00"/>
    <s v="так"/>
    <m/>
    <s v="авто"/>
    <s v="Легкові автомобілі"/>
    <s v="Mitsubishi; Lancer 9; Comfort MT (CS0); 1,6; 2008 р.в."/>
    <m/>
    <n v="90012.98"/>
    <d v="2013-02-13T00:00:00"/>
    <d v="2013-02-13T00:00:00"/>
    <m/>
    <m/>
    <s v="ні"/>
    <s v="Луганська обл., Краснодонський р-н, м.РОВЕНЬКИ, вул.Дружби, буд.24, кв.2"/>
    <s v="Луганська обл., Краснодонський р-н, м.РОВЕНЬКИ, вул.Дружби, буд.24, кв.2"/>
    <d v="1959-04-12T00:00:00"/>
    <m/>
    <s v="ЕМ324060РОВЕНЬКІВСЬКИМ МВ УМВС УКРАЇНИ В ЛУГАНСЬКІЙ ОБЛАСТ"/>
    <m/>
    <m/>
    <m/>
    <s v="0509331597"/>
    <m/>
    <m/>
    <m/>
    <m/>
    <s v="29096000424124"/>
    <s v="ІПН: 2165110135; ФІО: Свiстiльнiк В.М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048408633"/>
    <s v="014/5652/5/17670"/>
    <d v="2008-06-12T00:00:00"/>
    <d v="2015-06-11T00:00:00"/>
    <n v="980"/>
    <n v="97800"/>
    <n v="17"/>
    <m/>
    <s v="Автокредит"/>
    <s v="Купівля транспортного засобу"/>
    <x v="3"/>
    <s v="Зона АТО"/>
    <s v="ні"/>
    <n v="21035.39"/>
    <n v="13358"/>
    <n v="0.63502506965642191"/>
    <n v="7677.39"/>
    <n v="0"/>
    <n v="0.5"/>
    <n v="21035.39"/>
    <n v="1"/>
    <s v="так"/>
    <s v="так"/>
    <s v="так"/>
    <m/>
    <m/>
    <m/>
    <m/>
    <m/>
    <m/>
    <m/>
    <m/>
    <m/>
    <m/>
    <n v="0"/>
    <n v="4.9399008052619902"/>
    <n v="1.5"/>
    <n v="1.4350102375092643E-2"/>
    <n v="1.4350102375092643E-2"/>
    <d v="2014-06-16T00:00:00"/>
    <n v="41806"/>
    <n v="1204"/>
    <s v="0504712962"/>
    <m/>
    <n v="1"/>
    <d v="2018-06-10T00:00:00"/>
    <x v="1"/>
    <s v="так"/>
    <s v="так"/>
    <n v="301.86"/>
    <d v="2016-11-01T00:00:00"/>
    <s v="ТОВ «Верітас Проперті Менеджмент»"/>
    <n v="18764.53"/>
    <n v="301.86"/>
    <d v="2017-11-01T00:00:00"/>
    <s v="так"/>
    <m/>
    <s v="авто"/>
    <s v="Легкові автомобілі"/>
    <s v="Mitsubishi; Lancer 9; Intence SA3 9 MT (CS0); 2; 2008 р.в."/>
    <m/>
    <n v="103912.74"/>
    <d v="2013-01-28T00:00:00"/>
    <d v="2013-01-28T00:00:00"/>
    <m/>
    <m/>
    <s v="ні"/>
    <s v="Луганська обл., м.АЛЧЕВСЬК, вул.Липовенка, буд.10а, кв.37"/>
    <s v="Луганська обл., м.АЛЧЕВСЬК, вул.Липовенка, буд.10а, кв.37"/>
    <d v="1956-01-31T00:00:00"/>
    <m/>
    <s v="ЕН052077АЛЧЕВСЬКИМ МВ УМВС УКРАЇНИ В ЛУГАНСЬКІЙ ОБЛАСТІ"/>
    <m/>
    <m/>
    <m/>
    <s v="0504712962"/>
    <m/>
    <m/>
    <m/>
    <m/>
    <s v="29091000423841"/>
    <s v="ІПН: 2048408633; ФІО: Селiванов В.В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982207095"/>
    <s v="261-г/41"/>
    <d v="2007-12-28T00:00:00"/>
    <d v="2014-12-26T00:00:00"/>
    <n v="980"/>
    <n v="177930"/>
    <n v="19.5"/>
    <m/>
    <s v="Автокредит"/>
    <s v="Купівля транспортного засобу"/>
    <x v="4"/>
    <s v="Інше"/>
    <s v="ні"/>
    <n v="251826.27"/>
    <n v="177930"/>
    <n v="0.70655853338891139"/>
    <n v="73896.27"/>
    <n v="0"/>
    <m/>
    <n v="251826.27000000002"/>
    <n v="0.99999999999999989"/>
    <s v="так"/>
    <s v="так"/>
    <m/>
    <m/>
    <m/>
    <m/>
    <m/>
    <m/>
    <m/>
    <m/>
    <m/>
    <m/>
    <m/>
    <n v="0"/>
    <n v="0"/>
    <n v="0"/>
    <n v="9.7481092818473628E-3"/>
    <n v="9.7481092818473628E-3"/>
    <d v="2015-11-30T00:00:00"/>
    <n v="42338"/>
    <n v="671"/>
    <s v="0984220061"/>
    <m/>
    <n v="3"/>
    <d v="2017-12-25T00:00:00"/>
    <x v="0"/>
    <s v="так"/>
    <s v="так"/>
    <n v="2454.83"/>
    <d v="2016-11-01T00:00:00"/>
    <s v="ТОВ «Верітас Проперті Менеджмент»"/>
    <n v="251826.27"/>
    <n v="2454.83"/>
    <d v="2017-11-01T00:00:00"/>
    <s v="так"/>
    <m/>
    <s v="авто"/>
    <s v="Легкові автомобілі"/>
    <s v="HONDA; ACCORD 2.4; ; 2354; 2007"/>
    <m/>
    <n v="0"/>
    <d v="2012-08-16T00:00:00"/>
    <d v="2012-07-23T00:00:00"/>
    <m/>
    <m/>
    <s v="ні"/>
    <s v="Миколаївська обл., Миколаїв, пр.Октябрьський, 303, кв.30"/>
    <s v="Миколаївська обл., Миколаїв, пр.Октябрьський, 303, кв.30"/>
    <d v="1981-08-25T00:00:00"/>
    <m/>
    <s v="ЕО497994Корабельним РВ ММУ УМВС України в Микола.обл."/>
    <m/>
    <m/>
    <m/>
    <s v="0984220061"/>
    <m/>
    <m/>
    <m/>
    <m/>
    <s v="2909700008028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127220579"/>
    <s v="014/5652/5/08849"/>
    <d v="2008-01-08T00:00:00"/>
    <d v="2015-01-06T00:00:00"/>
    <n v="840"/>
    <n v="19725"/>
    <n v="8"/>
    <m/>
    <s v="Автокредит"/>
    <s v="Купівля транспортного засобу"/>
    <x v="3"/>
    <s v="Зона АТО"/>
    <s v="ні"/>
    <n v="47743.97"/>
    <n v="37800.46"/>
    <n v="0.79173265231190448"/>
    <n v="9943.51"/>
    <n v="0"/>
    <m/>
    <n v="1779.54"/>
    <n v="26.829388493655664"/>
    <s v="так"/>
    <s v="ні"/>
    <m/>
    <m/>
    <m/>
    <m/>
    <m/>
    <m/>
    <m/>
    <m/>
    <m/>
    <m/>
    <m/>
    <n v="0"/>
    <n v="2.1764578856764532"/>
    <n v="1.5"/>
    <n v="1.4372495626149229E-2"/>
    <n v="1.4372495626149229E-2"/>
    <d v="2014-08-15T00:00:00"/>
    <n v="41866"/>
    <n v="1173"/>
    <s v="0502420237"/>
    <m/>
    <n v="1"/>
    <d v="2018-01-05T00:00:00"/>
    <x v="0"/>
    <s v="так"/>
    <s v="так"/>
    <n v="686.2"/>
    <d v="2016-11-01T00:00:00"/>
    <s v="ТОВ «Верітас Проперті Менеджмент»"/>
    <n v="42529.9"/>
    <n v="686.2"/>
    <d v="2017-11-01T00:00:00"/>
    <s v="так"/>
    <m/>
    <s v="авто"/>
    <s v="Легкові автомобілі"/>
    <s v="Mitsubishi; Lancer 10; Evolution Sport MT; 2; 2008 р.в."/>
    <m/>
    <n v="103912.74"/>
    <d v="2013-02-12T00:00:00"/>
    <d v="2013-02-12T00:00:00"/>
    <m/>
    <m/>
    <s v="ні"/>
    <s v="Луганська обл., ЛУГАНСЬК, Спортивна, 34"/>
    <s v="Луганська обл., ЛУГАНСЬК, Спортивна, 34"/>
    <d v="1958-03-29T00:00:00"/>
    <m/>
    <s v="ЕН120447АРТЕМІВСЬКИМ РВ ЛМУ УМВС УКРАЇНИ В ЛУГАНСЬКІЙ ОБЛА"/>
    <m/>
    <m/>
    <m/>
    <s v="0502420237"/>
    <m/>
    <m/>
    <m/>
    <m/>
    <s v="2909000042185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87011599"/>
    <s v="350-г/37"/>
    <d v="2007-06-16T00:00:00"/>
    <d v="2014-06-13T00:00:00"/>
    <n v="980"/>
    <n v="54770"/>
    <n v="0"/>
    <m/>
    <s v="Автокредит"/>
    <s v="Купівля транспортного засобу"/>
    <x v="4"/>
    <s v="Інше"/>
    <s v="ні"/>
    <n v="62945.83"/>
    <n v="52813.94"/>
    <n v="0.83903794739063731"/>
    <n v="10131.89"/>
    <n v="0"/>
    <m/>
    <n v="62945.83"/>
    <n v="1"/>
    <s v="так"/>
    <s v="так"/>
    <s v="так"/>
    <m/>
    <m/>
    <m/>
    <m/>
    <m/>
    <m/>
    <m/>
    <m/>
    <m/>
    <m/>
    <n v="0"/>
    <n v="0"/>
    <n v="0"/>
    <n v="9.7480643276925578E-3"/>
    <n v="9.7480643276925578E-3"/>
    <d v="2012-11-09T00:00:00"/>
    <n v="41222"/>
    <n v="3622"/>
    <s v="0674791766"/>
    <m/>
    <n v="1"/>
    <d v="2017-06-12T00:00:00"/>
    <x v="0"/>
    <s v="так"/>
    <s v="так"/>
    <n v="613.6"/>
    <d v="2016-11-01T00:00:00"/>
    <s v="ТОВ «Верітас Проперті Менеджмент»"/>
    <n v="62945.83"/>
    <n v="613.6"/>
    <d v="2017-11-01T00:00:00"/>
    <s v="так"/>
    <m/>
    <s v="авто"/>
    <s v="Легкові автомобілі"/>
    <s v="CHERY; AMULET A15; ; 1597; 2007"/>
    <m/>
    <n v="0"/>
    <d v="2011-12-26T00:00:00"/>
    <d v="2011-03-15T00:00:00"/>
    <m/>
    <m/>
    <s v="ні"/>
    <s v="Запорізька обл., Запорізький, Запоріжжя, Ентузіастів, 5, кв.105"/>
    <s v="Запорізька обл., Запорізький, Запоріжжя, Ентузіастів, 5, кв.105"/>
    <d v="1973-07-26T00:00:00"/>
    <m/>
    <s v="СА694900Василівським РВУМВС Укр в Зап обл"/>
    <m/>
    <m/>
    <m/>
    <s v="0674791766"/>
    <m/>
    <m/>
    <m/>
    <m/>
    <s v="29090000089877"/>
    <s v="ІПН: 2924516499; ФІО: Бикова Наталія Сергії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98120074"/>
    <s v="014/1721/5/22853"/>
    <d v="2008-09-15T00:00:00"/>
    <d v="2013-09-13T00:00:00"/>
    <n v="840"/>
    <n v="30590"/>
    <n v="12.49"/>
    <m/>
    <s v="Автокредит"/>
    <s v="Купівля транспортного засобу"/>
    <x v="6"/>
    <s v="Інше"/>
    <s v="ні"/>
    <n v="688859.61"/>
    <n v="623969.51"/>
    <n v="0.90580068992577456"/>
    <n v="64890.1"/>
    <n v="0"/>
    <m/>
    <n v="25675.56"/>
    <n v="26.82938989451447"/>
    <s v="так"/>
    <s v="ні"/>
    <m/>
    <m/>
    <m/>
    <m/>
    <m/>
    <m/>
    <m/>
    <m/>
    <m/>
    <m/>
    <m/>
    <n v="0"/>
    <n v="0.30003408096462497"/>
    <n v="0.30003408096462497"/>
    <n v="0.44071692634149362"/>
    <n v="0.44071692634149362"/>
    <d v="2008-10-15T00:00:00"/>
    <n v="39736"/>
    <n v="2479"/>
    <s v="0673732460"/>
    <m/>
    <n v="3"/>
    <d v="2016-09-12T00:00:00"/>
    <x v="0"/>
    <s v="так"/>
    <s v="так"/>
    <n v="303592.09000000003"/>
    <d v="2016-11-01T00:00:00"/>
    <s v="ТОВ «Верітас Проперті Менеджмент»"/>
    <n v="655123.16"/>
    <n v="303592.09000000003"/>
    <d v="2017-11-01T00:00:00"/>
    <s v="так"/>
    <m/>
    <s v="авто"/>
    <s v="Легкові автомобілі"/>
    <s v="Subaru; Outback; NA 6 MT (BL/BP); 2,5; 2008 р.в."/>
    <m/>
    <n v="206681.36"/>
    <d v="2014-05-14T00:00:00"/>
    <d v="2013-10-28T00:00:00"/>
    <m/>
    <m/>
    <s v="ні"/>
    <s v="Хмельницька обл., Хмельницький р-н, М.ХМЕЛЬНИЦЬКИЙ, вул.Майборського, буд.15/1, кв.52"/>
    <s v="Хмельницька обл., Хмельницький р-н, М.ХМЕЛЬНИЦЬКИЙ, вул.Майборського, буд.15/1, кв.52"/>
    <d v="1965-08-28T00:00:00"/>
    <m/>
    <s v="НВ212828ХМЕЛЬНИЦЬКИМ МВ УМВС УКРАЇНИ В ХМЕЛЬНИЦЬКІЙ ОБЛАСТ"/>
    <m/>
    <m/>
    <m/>
    <s v="0673732460"/>
    <m/>
    <m/>
    <m/>
    <m/>
    <s v="2909801042412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87803276"/>
    <s v="014/1207/5/15281"/>
    <d v="2008-05-14T00:00:00"/>
    <d v="2015-05-13T00:00:00"/>
    <n v="840"/>
    <n v="11580"/>
    <n v="12"/>
    <m/>
    <s v="Автокредит"/>
    <s v="Купівля транспортного засобу"/>
    <x v="1"/>
    <s v="Зона АТО"/>
    <s v="ні"/>
    <n v="57893.53"/>
    <n v="42395.27"/>
    <n v="0.73229720143166255"/>
    <n v="15498.26"/>
    <n v="0"/>
    <n v="0.54"/>
    <n v="2157.84"/>
    <n v="26.829389574759944"/>
    <s v="так"/>
    <s v="так"/>
    <s v="так"/>
    <m/>
    <m/>
    <m/>
    <m/>
    <m/>
    <m/>
    <m/>
    <m/>
    <m/>
    <m/>
    <n v="0"/>
    <n v="1.363100850820463"/>
    <n v="1.363100850820463"/>
    <n v="1.3689612638925283E-2"/>
    <n v="1.3689612638925283E-2"/>
    <d v="2014-10-17T00:00:00"/>
    <n v="41929"/>
    <n v="1142"/>
    <s v="0506032369"/>
    <m/>
    <n v="1"/>
    <d v="2018-05-12T00:00:00"/>
    <x v="1"/>
    <s v="так"/>
    <s v="так"/>
    <n v="792.54"/>
    <d v="2016-11-01T00:00:00"/>
    <s v="ТОВ «Верітас Проперті Менеджмент»"/>
    <n v="50220.25"/>
    <n v="792.54"/>
    <d v="2017-11-01T00:00:00"/>
    <s v="так"/>
    <m/>
    <s v="авто"/>
    <s v="Легкові автомобілі"/>
    <s v="Chevrolet; Lacetti; 5dr (KLAN); 1,8; 2008 р.в."/>
    <m/>
    <n v="78914.720000000001"/>
    <d v="2013-08-30T00:00:00"/>
    <d v="2014-02-26T00:00:00"/>
    <m/>
    <m/>
    <s v="ні"/>
    <s v="Донецька обл., М. Донецьк, пр. Київський, буд. 1 б, кв. 43"/>
    <s v="Донецька обл., М. Донецьк, пр. Київський, буд. 1 б, кв. 43"/>
    <d v="1984-07-16T00:00:00"/>
    <m/>
    <s v="ВС400141КАЛІНІНСЬКИМ РВ ДМУ УМВС УКРАЇНИ В ДОНЕЦЬКІЙ ОБЛАС"/>
    <m/>
    <m/>
    <m/>
    <s v="0506032369"/>
    <m/>
    <m/>
    <m/>
    <m/>
    <s v="29092000423312"/>
    <s v="ІПН: 3087803276; ФІО: СкрІПНiков I.В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298804169"/>
    <s v="014/5810/5/08495"/>
    <d v="2007-12-26T00:00:00"/>
    <d v="2014-12-25T00:00:00"/>
    <n v="840"/>
    <n v="72800"/>
    <n v="12.5"/>
    <m/>
    <s v="Автокредит"/>
    <s v="Купівля транспортного засобу"/>
    <x v="8"/>
    <s v="Інше"/>
    <s v="ні"/>
    <n v="1145361.42"/>
    <n v="1145361.42"/>
    <n v="1"/>
    <n v="0"/>
    <n v="0"/>
    <m/>
    <n v="42690.55"/>
    <n v="26.829390110926184"/>
    <s v="так"/>
    <s v="ні"/>
    <m/>
    <m/>
    <m/>
    <m/>
    <m/>
    <m/>
    <m/>
    <m/>
    <m/>
    <m/>
    <m/>
    <n v="0"/>
    <n v="0.31820839573939902"/>
    <n v="0.31820839573939902"/>
    <n v="0.46741298480264865"/>
    <n v="0.46741298480264865"/>
    <d v="2008-01-26T00:00:00"/>
    <n v="39473"/>
    <n v="2542"/>
    <s v="0673723802"/>
    <m/>
    <n v="3"/>
    <d v="2017-12-24T00:00:00"/>
    <x v="0"/>
    <s v="так"/>
    <s v="так"/>
    <n v="535356.80000000005"/>
    <d v="2016-11-01T00:00:00"/>
    <s v="ТОВ «Верітас Проперті Менеджмент»"/>
    <n v="1089268.08"/>
    <n v="535356.80000000005"/>
    <d v="2017-11-01T00:00:00"/>
    <s v="так"/>
    <m/>
    <s v="авто"/>
    <s v="Легкові автомобілі"/>
    <s v="Volkswagen; Touareg; V6 Tdi  (7L); 3; 2007 р.в."/>
    <m/>
    <n v="364463.62"/>
    <d v="2014-05-14T00:00:00"/>
    <d v="2013-10-28T00:00:00"/>
    <m/>
    <m/>
    <s v="ні"/>
    <s v="Івано-Франківська обл., Косівський р-н, С. РОЗТОКИ"/>
    <s v="Івано-Франківська обл., Косівський р-н, С. РОЗТОКИ"/>
    <d v="1962-12-09T00:00:00"/>
    <m/>
    <s v="СС370718КОСІВСЬКИМ РВ УМВС УКРАЇНИ В ЧЕРНІВЕЦЬКІЙ ОБЛ."/>
    <m/>
    <m/>
    <m/>
    <s v="0673723802"/>
    <m/>
    <m/>
    <m/>
    <m/>
    <s v="2909700042170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29910952"/>
    <s v="014/1207/73/03959"/>
    <d v="2007-08-17T00:00:00"/>
    <d v="2013-08-16T00:00:00"/>
    <n v="840"/>
    <n v="40000"/>
    <n v="11.5"/>
    <m/>
    <s v="Автокредит"/>
    <s v="Купівля транспортного засобу"/>
    <x v="1"/>
    <s v="Зона АТО"/>
    <s v="ні"/>
    <n v="771835.94"/>
    <n v="715456.12"/>
    <n v="0.92695362177615104"/>
    <n v="56379.82"/>
    <n v="0"/>
    <m/>
    <n v="28768.3"/>
    <n v="26.829389988285715"/>
    <s v="ні"/>
    <s v="ні"/>
    <s v="ні"/>
    <m/>
    <m/>
    <m/>
    <m/>
    <m/>
    <m/>
    <m/>
    <m/>
    <m/>
    <m/>
    <n v="0"/>
    <n v="0.22993510771213893"/>
    <n v="0.22993510771213893"/>
    <n v="9.2636266717509956E-3"/>
    <n v="9.2636266717509956E-3"/>
    <d v="2007-09-17T00:00:00"/>
    <n v="39342"/>
    <n v="2968"/>
    <s v="0997371119"/>
    <m/>
    <n v="1"/>
    <d v="2016-08-15T00:00:00"/>
    <x v="0"/>
    <s v="так"/>
    <s v="так"/>
    <n v="7150"/>
    <d v="2016-11-01T00:00:00"/>
    <s v="ТОВ «Верітас Проперті Менеджмент»"/>
    <n v="734035.77"/>
    <n v="7150"/>
    <d v="2017-11-01T00:00:00"/>
    <s v="так"/>
    <m/>
    <s v="авто"/>
    <s v="Легкові автомобілі"/>
    <s v="Mazda; CX-7; Стандартна; 2,3; 2007 р.в."/>
    <m/>
    <n v="177472.18"/>
    <d v="2014-05-13T00:00:00"/>
    <d v="2014-05-07T00:00:00"/>
    <m/>
    <m/>
    <s v="ні"/>
    <s v="Донецька обл., СЕЛИДОВЕ, Чернишевського, 14, кв.5"/>
    <s v="Донецька обл., СЕЛИДОВЕ, Чернишевського, 14, кв.5"/>
    <d v="1977-06-24T00:00:00"/>
    <m/>
    <s v="ВС178964СЕЛІДОВСЬКИМ МВ УМВС УКРАЇНИ У ДОНЕЦЬКІЙ ОБЛАСТІ"/>
    <m/>
    <m/>
    <m/>
    <s v="0997371119"/>
    <m/>
    <m/>
    <m/>
    <m/>
    <s v="29095000420657"/>
    <s v="ІПН: 3020004966; ФІО: Смаг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267318873"/>
    <s v="014/0456/5/23514"/>
    <d v="2008-09-24T00:00:00"/>
    <m/>
    <n v="840"/>
    <n v="24380"/>
    <n v="0"/>
    <m/>
    <s v="Автокредит"/>
    <s v="Купівля транспортного засобу"/>
    <x v="13"/>
    <s v="Інше"/>
    <s v="ні"/>
    <n v="476512.76699999999"/>
    <n v="393177.467"/>
    <n v="0.82511423455732935"/>
    <n v="83335.3"/>
    <n v="0"/>
    <m/>
    <n v="17760.849999999999"/>
    <n v="26.829389753305726"/>
    <s v="так"/>
    <s v="так"/>
    <m/>
    <m/>
    <m/>
    <m/>
    <m/>
    <m/>
    <m/>
    <m/>
    <m/>
    <m/>
    <m/>
    <n v="0"/>
    <n v="0"/>
    <n v="0"/>
    <n v="1.620082510821793E-3"/>
    <n v="1.620082510821793E-3"/>
    <m/>
    <m/>
    <n v="1345"/>
    <s v="0994834447"/>
    <m/>
    <m/>
    <m/>
    <x v="0"/>
    <s v="так"/>
    <s v="так"/>
    <n v="771.99"/>
    <d v="2016-11-01T00:00:00"/>
    <s v="ТОВ «Верітас Проперті Менеджмент»"/>
    <n v="453175.86"/>
    <n v="771.99"/>
    <d v="2017-11-01T00:00:00"/>
    <s v="так"/>
    <m/>
    <s v="авто"/>
    <s v="Легкові автомобілі"/>
    <m/>
    <m/>
    <m/>
    <m/>
    <m/>
    <m/>
    <m/>
    <s v="ні"/>
    <s v="Кіровоградська обл., м. Кіровоград, вул.Пацаєва, буд. 4, корп. 1кв.70"/>
    <s v="Кіровоградська обл., м. Кіровоград, вул.Пацаєва, буд. 4, корп. 1кв.70"/>
    <d v="1962-01-28T00:00:00"/>
    <m/>
    <s v="ЕА847139КІРОВСЬКИМ РВ УМВС УКРАЇНИ В КІРОВ. ОБЛ."/>
    <m/>
    <m/>
    <m/>
    <s v="0994834447"/>
    <m/>
    <m/>
    <m/>
    <m/>
    <m/>
    <m/>
    <m/>
    <m/>
    <m/>
    <s v="так"/>
    <m/>
    <m/>
    <s v="ні"/>
    <m/>
    <m/>
    <m/>
    <s v="ні"/>
    <m/>
    <m/>
    <m/>
  </r>
  <r>
    <s v="ПУАТ &quot;ФІДОБАНК&quot;"/>
    <n v="300175"/>
    <s v="Фіз. Особа"/>
    <s v="2609414538"/>
    <s v="014/1207/5/11540"/>
    <d v="2008-03-13T00:00:00"/>
    <d v="2015-03-12T00:00:00"/>
    <n v="840"/>
    <n v="15841"/>
    <n v="11.5"/>
    <m/>
    <s v="Автокредит"/>
    <s v="Купівля транспортного засобу"/>
    <x v="1"/>
    <s v="Зона АТО"/>
    <s v="ні"/>
    <n v="37042"/>
    <n v="27425"/>
    <n v="0.74037578964418771"/>
    <n v="9617"/>
    <n v="0"/>
    <m/>
    <n v="1380.65"/>
    <n v="26.829391953065585"/>
    <s v="так"/>
    <s v="так"/>
    <m/>
    <m/>
    <m/>
    <m/>
    <m/>
    <m/>
    <m/>
    <m/>
    <m/>
    <m/>
    <m/>
    <n v="0"/>
    <n v="2.3747670212191565"/>
    <n v="1.5"/>
    <n v="1.3669348307326818E-2"/>
    <n v="1.3669348307326818E-2"/>
    <d v="2014-10-15T00:00:00"/>
    <n v="41927"/>
    <n v="1112"/>
    <s v="0660615934"/>
    <m/>
    <n v="1"/>
    <d v="2018-03-11T00:00:00"/>
    <x v="0"/>
    <s v="так"/>
    <s v="так"/>
    <n v="506.34"/>
    <d v="2016-11-01T00:00:00"/>
    <s v="ТОВ «Верітас Проперті Менеджмент»"/>
    <n v="32228.29"/>
    <n v="506.34"/>
    <d v="2017-11-01T00:00:00"/>
    <s v="так"/>
    <m/>
    <s v="авто"/>
    <s v="Легкові автомобілі"/>
    <s v="Kia; Cerato; Mid 5 MT; 1,6; 2008 р.в."/>
    <m/>
    <n v="87966.12"/>
    <d v="2013-03-21T00:00:00"/>
    <d v="2013-03-21T00:00:00"/>
    <m/>
    <m/>
    <s v="ні"/>
    <s v="Донецька обл., с. ГОРЬКОГО, вул. Твардовського, буд. 7"/>
    <s v="Донецька обл., с. ГОРЬКОГО, вул. Твардовського, буд. 7"/>
    <d v="1971-06-11T00:00:00"/>
    <m/>
    <s v="ВА335611ЧЕРВОНОГВАРДІЙСЬКИМ РВ МАКІЇВСЬКОГО МУ УМВС УКР."/>
    <m/>
    <m/>
    <m/>
    <s v="0660615934"/>
    <m/>
    <m/>
    <m/>
    <m/>
    <s v="29097000422277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265614637"/>
    <s v="040-п/07"/>
    <d v="2007-02-12T00:00:00"/>
    <d v="2010-02-11T00:00:00"/>
    <n v="980"/>
    <n v="35000"/>
    <n v="0"/>
    <m/>
    <s v="Автокредит"/>
    <s v="Купівля транспортного засобу"/>
    <x v="2"/>
    <s v="Інше"/>
    <s v="ні"/>
    <n v="20783.71"/>
    <n v="14582.75"/>
    <n v="0.70164325810935591"/>
    <n v="6200.96"/>
    <n v="0"/>
    <m/>
    <n v="20783.71"/>
    <n v="1"/>
    <s v="так"/>
    <s v="так"/>
    <m/>
    <m/>
    <m/>
    <m/>
    <m/>
    <m/>
    <m/>
    <m/>
    <m/>
    <m/>
    <m/>
    <n v="0"/>
    <n v="0"/>
    <n v="0"/>
    <n v="9.7480190014198626E-3"/>
    <n v="9.7480190014198626E-3"/>
    <d v="2012-11-13T00:00:00"/>
    <n v="41226"/>
    <n v="3195"/>
    <s v="0503001375"/>
    <m/>
    <n v="1"/>
    <d v="2013-02-10T00:00:00"/>
    <x v="0"/>
    <s v="так"/>
    <s v="так"/>
    <n v="202.6"/>
    <d v="2016-11-01T00:00:00"/>
    <s v="ТОВ «Верітас Проперті Менеджмент»"/>
    <n v="20783.71"/>
    <n v="202.6"/>
    <d v="2017-11-01T00:00:00"/>
    <s v="так"/>
    <m/>
    <s v="авто"/>
    <s v="Транспортні засоби (крім легкових транспортних засобів)"/>
    <s v="ГАЗ; 3302; ; 2285; 2005"/>
    <m/>
    <n v="0"/>
    <d v="2011-12-13T00:00:00"/>
    <d v="2011-04-15T00:00:00"/>
    <m/>
    <m/>
    <s v="ні"/>
    <s v="Харківська обл., Червонозаводський, м. Харків, вул. Кривомазова, буд. 10, кв. 175"/>
    <s v="Харківська обл., Червонозаводський, Харків, вул. Кривомазова, буд. 10, кв. 175"/>
    <d v="1962-01-11T00:00:00"/>
    <m/>
    <s v="ММ867917Жовтневим РВ ХМУ УМВС України в Харківській області"/>
    <m/>
    <m/>
    <m/>
    <s v="0503001375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1919700339"/>
    <s v="28-В/08"/>
    <d v="2008-04-07T00:00:00"/>
    <d v="2015-04-06T00:00:00"/>
    <n v="840"/>
    <n v="102000"/>
    <n v="12.5"/>
    <m/>
    <s v="Автокредит"/>
    <s v="Купівля транспортного засобу"/>
    <x v="1"/>
    <s v="Зона АТО"/>
    <s v="ні"/>
    <n v="1933648.6"/>
    <n v="1928535.99"/>
    <n v="0.99735597770970374"/>
    <n v="5112.6099999999997"/>
    <n v="0"/>
    <m/>
    <n v="72072.03"/>
    <n v="26.829389986656405"/>
    <s v="так"/>
    <s v="ні"/>
    <s v="так"/>
    <m/>
    <m/>
    <m/>
    <m/>
    <m/>
    <m/>
    <m/>
    <m/>
    <m/>
    <m/>
    <n v="0"/>
    <n v="0"/>
    <n v="0"/>
    <n v="9.2636324924807948E-3"/>
    <n v="9.2636324924807948E-3"/>
    <d v="2016-07-29T00:00:00"/>
    <n v="42580"/>
    <n v="2952"/>
    <s v="0676205795"/>
    <m/>
    <m/>
    <d v="2018-04-05T00:00:00"/>
    <x v="1"/>
    <s v="так"/>
    <s v="так"/>
    <n v="17912.61"/>
    <d v="2016-11-01T00:00:00"/>
    <s v="ТОВ «Верітас Проперті Менеджмент»"/>
    <n v="1838949.41"/>
    <n v="17912.61"/>
    <d v="2017-11-01T00:00:00"/>
    <s v="так"/>
    <m/>
    <s v="авто"/>
    <s v="Легкові автомобілі"/>
    <s v="LEXUS; LS 460; ; 4608; 2007"/>
    <m/>
    <n v="0"/>
    <d v="2012-02-29T00:00:00"/>
    <d v="2016-03-04T00:00:00"/>
    <m/>
    <m/>
    <s v="ні"/>
    <s v="Донецька обл., Калінінський, Донецьк, Шевченко, 73ё, кв.54"/>
    <s v="Донецька обл., Калінінський, Донецьк, Шевченко, 73, кв.54"/>
    <d v="1952-07-23T00:00:00"/>
    <m/>
    <s v="ВВ161623КАЛІНІНСЬКИМ РВДМУ УМВС УКРАЇНИ В ДОНЕЦЬКІЙ ОБЛАСТІ"/>
    <m/>
    <m/>
    <m/>
    <s v="0676205795"/>
    <m/>
    <m/>
    <m/>
    <m/>
    <s v="29094000088670"/>
    <s v="ІПН: 2830200217; ФІО: Соловйов Дмитро Валентин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109922149"/>
    <s v="014/9136/5/22542"/>
    <d v="2008-09-05T00:00:00"/>
    <d v="2015-09-04T00:00:00"/>
    <n v="840"/>
    <n v="26140"/>
    <n v="13"/>
    <m/>
    <s v="Автокредит"/>
    <s v="Купівля транспортного засобу"/>
    <x v="1"/>
    <s v="Зона АТО"/>
    <s v="ні"/>
    <n v="177148.56"/>
    <n v="123270.05"/>
    <n v="0.69585691241294878"/>
    <n v="53878.51"/>
    <n v="0"/>
    <m/>
    <n v="6602.78"/>
    <n v="26.829390044799311"/>
    <s v="так"/>
    <s v="так"/>
    <s v="так"/>
    <m/>
    <m/>
    <m/>
    <m/>
    <m/>
    <m/>
    <m/>
    <m/>
    <m/>
    <m/>
    <n v="0"/>
    <n v="0.71303221431774555"/>
    <n v="0.71303221431774555"/>
    <n v="1.3047692851694647E-2"/>
    <n v="1.3047692851694647E-2"/>
    <d v="2014-07-29T00:00:00"/>
    <n v="41849"/>
    <n v="1198"/>
    <s v="0676206363"/>
    <m/>
    <n v="1"/>
    <d v="2018-09-03T00:00:00"/>
    <x v="1"/>
    <s v="так"/>
    <s v="так"/>
    <n v="2311.38"/>
    <d v="2016-11-01T00:00:00"/>
    <s v="ТОВ «Верітас Проперті Менеджмент»"/>
    <n v="153232.21"/>
    <n v="2311.38"/>
    <d v="2017-11-01T00:00:00"/>
    <s v="так"/>
    <m/>
    <s v="авто"/>
    <s v="Легкові автомобілі"/>
    <s v="Peugeot; 308; Hdi 5 dr; 1,6; 2008 р.в."/>
    <m/>
    <n v="126312.63"/>
    <d v="2014-05-14T00:00:00"/>
    <d v="2013-07-24T00:00:00"/>
    <m/>
    <m/>
    <s v="ні"/>
    <s v="Донецька обл., м. Волноваха, вул. Гагаріна, буд. 17, кв. 8"/>
    <s v="Донецька обл., м. Волноваха, вул. Гагаріна, буд. 17, кв. 8"/>
    <d v="1957-10-07T00:00:00"/>
    <m/>
    <s v="ВЕ336286ВОЛНОВАСЬКИМ РВ УМВС УКРАЇНИ В ДОНЕЦЬКІЙ ОБЛАСТІ"/>
    <m/>
    <m/>
    <m/>
    <s v="0676206363"/>
    <m/>
    <m/>
    <m/>
    <m/>
    <s v="29097000424918"/>
    <s v="ІПН: 2310312851; ФІО: Cтаростенко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67700737"/>
    <s v="014/2292/73/06674"/>
    <d v="2007-11-14T00:00:00"/>
    <d v="2014-11-13T00:00:00"/>
    <n v="840"/>
    <n v="34800"/>
    <n v="10.99"/>
    <m/>
    <s v="Автокредит"/>
    <s v="Купівля транспортного засобу"/>
    <x v="4"/>
    <s v="Інше"/>
    <s v="ні"/>
    <n v="1017705.57"/>
    <n v="762933.95"/>
    <n v="0.74966077860809976"/>
    <n v="254771.62"/>
    <n v="0"/>
    <m/>
    <n v="37932.49"/>
    <n v="26.829390055859765"/>
    <s v="так"/>
    <s v="ні"/>
    <m/>
    <m/>
    <m/>
    <m/>
    <m/>
    <m/>
    <m/>
    <m/>
    <m/>
    <m/>
    <m/>
    <n v="0"/>
    <n v="0.13563530953259892"/>
    <n v="0.13563530953259892"/>
    <n v="0.19923329101952345"/>
    <n v="0.19923329101952345"/>
    <d v="2007-12-14T00:00:00"/>
    <n v="39430"/>
    <n v="3000"/>
    <s v="0675151550"/>
    <m/>
    <n v="3"/>
    <d v="2017-11-12T00:00:00"/>
    <x v="0"/>
    <s v="так"/>
    <s v="так"/>
    <n v="202760.83"/>
    <d v="2016-11-01T00:00:00"/>
    <s v="ТОВ «Верітас Проперті Менеджмент»"/>
    <n v="967864.09"/>
    <n v="202760.83"/>
    <d v="2017-11-01T00:00:00"/>
    <s v="так"/>
    <m/>
    <s v="авто"/>
    <s v="Легкові автомобілі"/>
    <s v="Mazda; 6; (GG); 2; 2007 р.в."/>
    <m/>
    <n v="138036.81"/>
    <d v="2014-05-13T00:00:00"/>
    <d v="2014-05-20T00:00:00"/>
    <m/>
    <m/>
    <s v="ні"/>
    <s v="Миколаївська обл., м. Миколаїв, вул. Артема, буд. 47, кв. 107"/>
    <s v="Миколаївська обл., м. Миколаїв, вул. Артема, буд. 47, кв. 107"/>
    <d v="1978-07-07T00:00:00"/>
    <m/>
    <s v="ЕО733357Заводським РВ ММУ УМВС України в Микол.обл."/>
    <m/>
    <m/>
    <m/>
    <s v="0675151550"/>
    <m/>
    <m/>
    <m/>
    <m/>
    <s v="2909400042128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38110354"/>
    <s v="014/17845/5/20138"/>
    <d v="2008-07-17T00:00:00"/>
    <d v="2015-07-16T00:00:00"/>
    <n v="840"/>
    <n v="25500"/>
    <n v="13"/>
    <m/>
    <s v="Автокредит"/>
    <s v="Купівля транспортного засобу"/>
    <x v="1"/>
    <s v="Зона АТО"/>
    <s v="ні"/>
    <n v="136516"/>
    <n v="94847.8"/>
    <n v="0.69477423891705004"/>
    <n v="41668.199999999997"/>
    <n v="0"/>
    <m/>
    <n v="5088.3"/>
    <n v="26.829392921014875"/>
    <s v="так"/>
    <s v="так"/>
    <m/>
    <m/>
    <m/>
    <m/>
    <m/>
    <m/>
    <m/>
    <m/>
    <m/>
    <m/>
    <m/>
    <n v="0"/>
    <n v="0.99157007237246908"/>
    <n v="0.99157007237246908"/>
    <n v="1.3634226024788303E-2"/>
    <n v="1.3634226024788303E-2"/>
    <d v="2014-07-15T00:00:00"/>
    <n v="41835"/>
    <n v="1204"/>
    <s v="0508833355"/>
    <m/>
    <n v="1"/>
    <d v="2018-07-15T00:00:00"/>
    <x v="1"/>
    <s v="так"/>
    <s v="так"/>
    <n v="1861.29"/>
    <d v="2016-11-01T00:00:00"/>
    <s v="ТОВ «Верітас Проперті Менеджмент»"/>
    <n v="118104.33"/>
    <n v="1861.29"/>
    <d v="2017-11-01T00:00:00"/>
    <s v="так"/>
    <m/>
    <s v="авто"/>
    <s v="Легкові автомобілі"/>
    <s v="Mitsubishi; Outlander XL; Ultimate CVT; 2,4; 2008 р.в"/>
    <m/>
    <n v="135365.18"/>
    <d v="2014-02-04T00:00:00"/>
    <d v="2014-02-04T00:00:00"/>
    <m/>
    <m/>
    <s v="ні"/>
    <s v="Донецька обл., Макіївський р-н, м.Макіївка, м-н Зелений, буд.35, .кв.103"/>
    <s v="Донецька обл., Макіївський р-н, м.Макіївка, м-н Зелений, буд.35, .кв.103"/>
    <d v="1977-09-14T00:00:00"/>
    <m/>
    <s v="ВВ714876Гірницьким РВ УМВС Укр в м.Макіївці Донецької обл"/>
    <m/>
    <m/>
    <m/>
    <s v="0508833355"/>
    <m/>
    <m/>
    <m/>
    <m/>
    <s v="2909600042437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60915755"/>
    <s v="168-г/37"/>
    <d v="2006-12-08T00:00:00"/>
    <d v="2011-12-07T00:00:00"/>
    <n v="980"/>
    <n v="47935"/>
    <n v="0"/>
    <m/>
    <s v="Автокредит"/>
    <s v="Купівля транспортного засобу"/>
    <x v="4"/>
    <s v="Інше"/>
    <s v="ні"/>
    <n v="39758.06"/>
    <n v="28747.24"/>
    <n v="0.72305439450516462"/>
    <n v="9457.84"/>
    <n v="1552.98"/>
    <m/>
    <n v="38205.08"/>
    <n v="1.0406485210867245"/>
    <s v="так"/>
    <s v="ні"/>
    <m/>
    <m/>
    <m/>
    <m/>
    <m/>
    <m/>
    <m/>
    <m/>
    <m/>
    <m/>
    <m/>
    <n v="0"/>
    <n v="0"/>
    <n v="0"/>
    <n v="9.7482120606488341E-3"/>
    <n v="9.7482120606488341E-3"/>
    <d v="2015-11-30T00:00:00"/>
    <n v="42338"/>
    <n v="3165"/>
    <s v="0506335218"/>
    <m/>
    <n v="3"/>
    <d v="2014-12-06T00:00:00"/>
    <x v="0"/>
    <s v="так"/>
    <s v="так"/>
    <n v="387.57"/>
    <d v="2016-11-01T00:00:00"/>
    <s v="ТОВ «Верітас Проперті Менеджмент»"/>
    <n v="39758.06"/>
    <n v="387.57"/>
    <d v="2017-11-01T00:00:00"/>
    <s v="так"/>
    <m/>
    <s v="авто"/>
    <s v="Легкові автомобілі"/>
    <s v="DAEWOO-FSO; LANOS TF69Y; ; 1498; 2006"/>
    <m/>
    <n v="0"/>
    <d v="2012-05-22T00:00:00"/>
    <d v="2012-05-21T00:00:00"/>
    <m/>
    <m/>
    <s v="ні"/>
    <s v="Запоріжжя обл., Запорізький, Запоріжжя, Котляревського, 15, кв.1"/>
    <s v="Запоріжжя обл., Запорізький, Запоріжжя, Котляревського, 15, кв.1"/>
    <d v="1981-01-24T00:00:00"/>
    <m/>
    <s v="СА988676Ленінським РО УМВД України в Запорізькій обл."/>
    <m/>
    <m/>
    <m/>
    <s v="0506335218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86514031"/>
    <s v="014/1581/5/07507"/>
    <d v="2007-12-06T00:00:00"/>
    <d v="2014-12-05T00:00:00"/>
    <n v="840"/>
    <n v="41243"/>
    <n v="10.99"/>
    <m/>
    <s v="Автокредит"/>
    <s v="Купівля транспортного засобу"/>
    <x v="10"/>
    <s v="Інше"/>
    <s v="ні"/>
    <n v="697109.65"/>
    <n v="515020.19"/>
    <n v="0.73879366036605576"/>
    <n v="182089.46"/>
    <n v="0"/>
    <n v="627156.86"/>
    <n v="25983.06"/>
    <n v="26.829389994865885"/>
    <s v="так"/>
    <s v="так"/>
    <m/>
    <m/>
    <m/>
    <m/>
    <m/>
    <m/>
    <m/>
    <m/>
    <m/>
    <m/>
    <m/>
    <n v="0"/>
    <n v="0.4091178482466854"/>
    <n v="0.4091178482466854"/>
    <n v="0.51052893902702401"/>
    <n v="0.51052893902702401"/>
    <d v="2014-09-10T00:00:00"/>
    <n v="41892"/>
    <n v="1779"/>
    <s v="0978530112"/>
    <m/>
    <m/>
    <d v="2017-12-04T00:00:00"/>
    <x v="0"/>
    <s v="так"/>
    <s v="так"/>
    <n v="355894.65"/>
    <d v="2016-11-01T00:00:00"/>
    <s v="ТОВ «Верітас Проперті Менеджмент»"/>
    <n v="609139.23"/>
    <n v="355894.65"/>
    <d v="2017-11-01T00:00:00"/>
    <s v="так"/>
    <m/>
    <s v="авто"/>
    <s v="Легкові автомобілі"/>
    <s v="Toyota; Camry; Comfort 5 AT; 2,4; 2007 р.в."/>
    <m/>
    <n v="285200"/>
    <d v="2016-02-10T00:00:00"/>
    <d v="2015-06-24T00:00:00"/>
    <m/>
    <m/>
    <s v="ні"/>
    <s v="Одеська обл., м. Одеса, вул. Маловського, 10, кв.74"/>
    <s v="Одеська обл., м. Одеса, вул. Маловського, 10, кв.74"/>
    <d v="1965-05-04T00:00:00"/>
    <m/>
    <s v="КЕ418000Приморським РВ УМВС України в Одеській області"/>
    <m/>
    <m/>
    <m/>
    <s v="0978530112"/>
    <m/>
    <m/>
    <m/>
    <m/>
    <s v="2909800042144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32400470"/>
    <s v="014/9353/5/20109"/>
    <d v="2008-07-17T00:00:00"/>
    <d v="2015-07-16T00:00:00"/>
    <n v="840"/>
    <n v="23000"/>
    <n v="13"/>
    <m/>
    <s v="Автокредит"/>
    <s v="Купівля транспортного засобу"/>
    <x v="1"/>
    <s v="Зона АТО"/>
    <s v="ні"/>
    <n v="427750.88"/>
    <n v="286382.53999999998"/>
    <n v="0.66950777517979621"/>
    <n v="141368.34"/>
    <n v="0"/>
    <n v="221.98"/>
    <n v="15943.37"/>
    <n v="26.829389269646253"/>
    <s v="так"/>
    <s v="так"/>
    <m/>
    <m/>
    <m/>
    <m/>
    <m/>
    <m/>
    <m/>
    <m/>
    <m/>
    <m/>
    <m/>
    <n v="0"/>
    <n v="0.39765203989761522"/>
    <n v="0.39765203989761522"/>
    <n v="1.3738767761272638E-2"/>
    <n v="1.3738767761272638E-2"/>
    <d v="2014-02-17T00:00:00"/>
    <n v="41687"/>
    <n v="1352"/>
    <s v="0633339070"/>
    <m/>
    <n v="1"/>
    <d v="2018-07-15T00:00:00"/>
    <x v="1"/>
    <s v="так"/>
    <s v="так"/>
    <n v="5876.77"/>
    <d v="2016-11-01T00:00:00"/>
    <s v="ТОВ «Верітас Проперті Менеджмент»"/>
    <n v="371395.82"/>
    <n v="5876.77"/>
    <d v="2017-11-01T00:00:00"/>
    <s v="так"/>
    <m/>
    <s v="авто"/>
    <s v="Легкові автомобілі"/>
    <s v="Nissan; Qashqai; SV HA-- 5 MT; 1,6; 2008 р.в."/>
    <m/>
    <n v="170096.01"/>
    <d v="2014-11-24T00:00:00"/>
    <d v="2014-02-18T00:00:00"/>
    <m/>
    <m/>
    <s v="ні"/>
    <s v="Донецька обл., М. ДОНЕЦЬК, вул. Краснозірська, буд. 42, кв. 101"/>
    <s v="Донецька обл., М. ДОНЕЦЬК, вул. Краснозірська, буд. 42, кв. 101"/>
    <d v="1966-08-06T00:00:00"/>
    <m/>
    <s v="ВВ111561КУЙБИШЕВСЬКИМ РВДМУ УМВС УКРАЇНИ В ДОНЕЦЬКІЙ ОБЛАС"/>
    <m/>
    <m/>
    <m/>
    <s v="0633339070"/>
    <m/>
    <m/>
    <m/>
    <m/>
    <s v="2909400042431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45201022"/>
    <s v="C_001/KI_08"/>
    <d v="2008-06-06T00:00:00"/>
    <d v="2015-06-05T00:00:00"/>
    <n v="840"/>
    <n v="82500"/>
    <n v="13"/>
    <m/>
    <s v="Автокредит"/>
    <s v="Купівля транспортного засобу"/>
    <x v="5"/>
    <s v="Інше"/>
    <s v="ні"/>
    <n v="71.36"/>
    <n v="61.17"/>
    <n v="0.85720291479820632"/>
    <n v="10.19"/>
    <n v="0"/>
    <n v="23.4"/>
    <n v="2.66"/>
    <n v="26.82706766917293"/>
    <s v="так"/>
    <s v="так"/>
    <s v="так"/>
    <m/>
    <m/>
    <n v="27.02"/>
    <n v="25.48"/>
    <n v="140"/>
    <m/>
    <m/>
    <m/>
    <m/>
    <m/>
    <n v="192.5"/>
    <n v="13171.300448430493"/>
    <n v="1.5"/>
    <n v="0.50252242152466364"/>
    <n v="0.50252242152466364"/>
    <d v="2016-08-08T00:00:00"/>
    <n v="42590"/>
    <n v="879"/>
    <s v="0675010949"/>
    <m/>
    <n v="1"/>
    <d v="2018-06-04T00:00:00"/>
    <x v="1"/>
    <s v="так"/>
    <s v="так"/>
    <n v="35.86"/>
    <d v="2016-11-01T00:00:00"/>
    <s v="ТОВ «Верітас Проперті Менеджмент»"/>
    <n v="61.75"/>
    <n v="35.86"/>
    <d v="2017-11-01T00:00:00"/>
    <s v="так"/>
    <m/>
    <s v="авто"/>
    <s v="Легкові автомобілі"/>
    <s v="MERCEDES-BENZ; ML 350; ; 3.5; 2008"/>
    <m/>
    <n v="939904"/>
    <d v="2016-02-05T00:00:00"/>
    <d v="2015-02-27T00:00:00"/>
    <m/>
    <m/>
    <s v="ні"/>
    <s v="м. Київ, просп. Тичини Павла, 5, кв.142"/>
    <s v="м. Київ, просп. Тичини Павла, 5, кв.142"/>
    <d v="1966-12-12T00:00:00"/>
    <m/>
    <s v="СН624207Харківським РУ ГУ МВС України в м. Києві"/>
    <m/>
    <m/>
    <m/>
    <s v="0675010949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08500303"/>
    <s v="014/9136/5/12165"/>
    <d v="2008-03-25T00:00:00"/>
    <d v="2015-03-24T00:00:00"/>
    <n v="840"/>
    <n v="12250"/>
    <n v="11.5"/>
    <m/>
    <s v="Автокредит"/>
    <s v="Купівля транспортного засобу"/>
    <x v="1"/>
    <s v="Зона АТО"/>
    <s v="ні"/>
    <n v="62507.37"/>
    <n v="44683.54"/>
    <n v="0.71485234461152336"/>
    <n v="17823.830000000002"/>
    <n v="0"/>
    <m/>
    <n v="2329.81"/>
    <n v="26.829385228838404"/>
    <s v="так"/>
    <s v="так"/>
    <s v="так"/>
    <m/>
    <m/>
    <m/>
    <m/>
    <m/>
    <m/>
    <m/>
    <m/>
    <m/>
    <m/>
    <n v="0"/>
    <n v="1.0512480368314967"/>
    <n v="1.0512480368314967"/>
    <n v="1.3954354502517063E-2"/>
    <n v="1.3954354502517063E-2"/>
    <d v="2014-05-16T00:00:00"/>
    <n v="41775"/>
    <n v="1295"/>
    <s v="0504719489"/>
    <m/>
    <n v="1"/>
    <d v="2018-03-23T00:00:00"/>
    <x v="1"/>
    <s v="так"/>
    <s v="так"/>
    <n v="872.25"/>
    <d v="2016-11-01T00:00:00"/>
    <s v="ТОВ «Верітас Проперті Менеджмент»"/>
    <n v="54559.15"/>
    <n v="872.25"/>
    <d v="2017-11-01T00:00:00"/>
    <s v="так"/>
    <m/>
    <s v="авто"/>
    <s v="Легкові автомобілі"/>
    <s v="Ford; Fiesta ; 5 dr Comfort 4 AT (MK7); 1,4; 2007 р.в"/>
    <m/>
    <n v="65710.75"/>
    <d v="2013-06-25T00:00:00"/>
    <d v="2013-06-25T00:00:00"/>
    <m/>
    <m/>
    <s v="ні"/>
    <s v="Донецька обл., М.ДОНЕЦЬК, вул.Шекспіра, буд.3а, кв.буд.45"/>
    <s v="Донецька обл., М.ДОНЕЦЬК, вул.Шекспіра, буд.3а, кв.буд.45"/>
    <d v="1971-06-02T00:00:00"/>
    <m/>
    <s v="ВА353750ВОРОШИЛОВСЬКИМ РВ УМВС УКРАЇНИ В МІСТІ ДОНЕЦЬКУ"/>
    <m/>
    <m/>
    <m/>
    <s v="0504719489"/>
    <m/>
    <m/>
    <m/>
    <m/>
    <s v="29091000422477"/>
    <s v="ІПН: 2608500303; ФІО: Стороженко М.А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89602396"/>
    <s v="1102-Г/07"/>
    <d v="2007-10-29T00:00:00"/>
    <d v="2013-10-28T00:00:00"/>
    <n v="980"/>
    <n v="80160"/>
    <n v="0"/>
    <m/>
    <s v="Автокредит"/>
    <s v="Купівля транспортного засобу"/>
    <x v="1"/>
    <s v="Зона АТО"/>
    <s v="ні"/>
    <n v="79978.89"/>
    <n v="70140.03"/>
    <n v="0.87698178856945874"/>
    <n v="6265.41"/>
    <n v="3573.45"/>
    <m/>
    <n v="76405.440000000002"/>
    <n v="1.0467695755694881"/>
    <s v="так"/>
    <s v="так"/>
    <m/>
    <m/>
    <m/>
    <m/>
    <m/>
    <m/>
    <m/>
    <m/>
    <m/>
    <m/>
    <m/>
    <n v="0"/>
    <n v="0"/>
    <n v="0"/>
    <n v="9.7480722725709242E-3"/>
    <n v="9.7480722725709242E-3"/>
    <d v="2013-11-27T00:00:00"/>
    <n v="41605"/>
    <n v="3319"/>
    <s v="0504284407"/>
    <m/>
    <m/>
    <d v="2016-10-27T00:00:00"/>
    <x v="0"/>
    <s v="так"/>
    <s v="так"/>
    <n v="779.64"/>
    <d v="2016-11-01T00:00:00"/>
    <s v="ТОВ «Верітас Проперті Менеджмент»"/>
    <n v="79978.89"/>
    <n v="779.64"/>
    <d v="2017-11-01T00:00:00"/>
    <s v="так"/>
    <m/>
    <s v="авто"/>
    <s v="Легкові автомобілі"/>
    <s v="CHEVROLET ; LACETTI NF 196; ; 1598; 2007"/>
    <m/>
    <n v="0"/>
    <d v="2011-12-13T00:00:00"/>
    <d v="2011-12-12T00:00:00"/>
    <m/>
    <m/>
    <s v="ні"/>
    <s v="Донецька обл., Костянтинівка, б. Космонавтов, 5, кв.183"/>
    <s v="Донецька обл., Костянтинівка, Бр. Котельникових, 6, кв.16"/>
    <d v="1976-05-17T00:00:00"/>
    <m/>
    <s v="ВК348237Костянтинівським МВГУМВС України в Донецькій обл."/>
    <m/>
    <m/>
    <m/>
    <s v="0504284407"/>
    <m/>
    <m/>
    <m/>
    <m/>
    <s v="2909200009329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778020850"/>
    <s v="014/9352/5/14239"/>
    <d v="2008-05-05T00:00:00"/>
    <d v="2015-05-04T00:00:00"/>
    <n v="840"/>
    <n v="16741"/>
    <n v="12"/>
    <m/>
    <s v="Автокредит"/>
    <s v="Купівля транспортного засобу"/>
    <x v="1"/>
    <s v="Зона АТО"/>
    <s v="ні"/>
    <n v="74456.929999999993"/>
    <n v="53446.83"/>
    <n v="0.71782210198567153"/>
    <n v="21010.1"/>
    <n v="0"/>
    <n v="0.53"/>
    <n v="2775.2"/>
    <n v="26.829392476217929"/>
    <s v="так"/>
    <s v="так"/>
    <m/>
    <m/>
    <m/>
    <m/>
    <m/>
    <m/>
    <m/>
    <m/>
    <m/>
    <m/>
    <m/>
    <n v="0"/>
    <n v="1.348638467903525"/>
    <n v="1.348638467903525"/>
    <n v="1.3744590328932446E-2"/>
    <n v="1.3744590328932446E-2"/>
    <d v="2014-08-15T00:00:00"/>
    <n v="41866"/>
    <n v="1173"/>
    <s v="0994465267"/>
    <m/>
    <n v="1"/>
    <d v="2018-05-03T00:00:00"/>
    <x v="1"/>
    <s v="так"/>
    <s v="так"/>
    <n v="1023.38"/>
    <d v="2016-11-01T00:00:00"/>
    <s v="ТОВ «Верітас Проперті Менеджмент»"/>
    <n v="64710.98"/>
    <n v="1023.38"/>
    <d v="2017-11-01T00:00:00"/>
    <s v="так"/>
    <m/>
    <s v="авто"/>
    <s v="Легкові автомобілі"/>
    <s v="Kia; Ceed; CVVT 3dr Top 5 MT (ED); 1,6; 2008 р.в."/>
    <m/>
    <n v="100415.48"/>
    <d v="2013-07-15T00:00:00"/>
    <d v="2014-01-31T00:00:00"/>
    <m/>
    <m/>
    <s v="ні"/>
    <s v="Донецька обл., м. Макіївка, мікр. Калінінський, 5, кв.40"/>
    <s v="Донецька обл., м. Макіївка, мікр. Калінінський, 5, кв.40"/>
    <d v="1976-01-22T00:00:00"/>
    <m/>
    <s v="ВК535848ЧервоногвардійськимРВМакіївськогоМУГУМВСУв Донобл"/>
    <m/>
    <m/>
    <m/>
    <s v="0994465267"/>
    <m/>
    <m/>
    <m/>
    <m/>
    <s v="29096000423222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17404556"/>
    <s v="014/3730/5/09624"/>
    <d v="2008-01-30T00:00:00"/>
    <d v="2014-01-29T00:00:00"/>
    <n v="840"/>
    <n v="35446"/>
    <n v="11.5"/>
    <m/>
    <s v="Автокредит"/>
    <s v="Купівля транспортного засобу"/>
    <x v="2"/>
    <s v="Інше"/>
    <s v="ні"/>
    <n v="251205.45"/>
    <n v="226004.07"/>
    <n v="0.89967821159931038"/>
    <n v="25201.38"/>
    <n v="0"/>
    <m/>
    <n v="9363.07"/>
    <n v="26.829389292187287"/>
    <s v="так"/>
    <s v="так"/>
    <m/>
    <m/>
    <m/>
    <m/>
    <m/>
    <m/>
    <m/>
    <m/>
    <m/>
    <m/>
    <m/>
    <n v="0"/>
    <n v="0.9163946482848998"/>
    <n v="0.9163946482848998"/>
    <n v="1.2878223780574823E-2"/>
    <n v="1.2878223780574823E-2"/>
    <d v="2008-02-29T00:00:00"/>
    <n v="39507"/>
    <n v="2023"/>
    <s v="0505906295"/>
    <m/>
    <n v="1"/>
    <d v="2017-01-28T00:00:00"/>
    <x v="0"/>
    <s v="так"/>
    <s v="так"/>
    <n v="3235.08"/>
    <d v="2016-11-01T00:00:00"/>
    <s v="ТОВ «Верітас Проперті Менеджмент»"/>
    <n v="238902.83"/>
    <n v="3235.08"/>
    <d v="2017-11-01T00:00:00"/>
    <s v="так"/>
    <m/>
    <s v="авто"/>
    <s v="Легкові автомобілі"/>
    <s v="Hyundai; Santa Fe; CRDi (BM); 2,2; 2007 р.в."/>
    <m/>
    <n v="230203.33"/>
    <d v="2014-05-13T00:00:00"/>
    <d v="2013-10-28T00:00:00"/>
    <m/>
    <m/>
    <s v="ні"/>
    <s v="Сумська обл., СУМИ, Ковпака, 75, кв.15"/>
    <s v="Сумська обл., СУМИ, Ковпака, 75, кв.15"/>
    <d v="1966-03-09T00:00:00"/>
    <m/>
    <s v="МА433110ЗАРІЧНИМ РВ СМУ УМВС УКРАЇНИ В СУМСЬКІЙ ОБЛ."/>
    <m/>
    <m/>
    <m/>
    <s v="0505906295"/>
    <m/>
    <m/>
    <m/>
    <m/>
    <s v="2909500041526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00706233"/>
    <s v="014/7741/5/22070"/>
    <d v="2008-08-27T00:00:00"/>
    <d v="2015-08-26T00:00:00"/>
    <n v="840"/>
    <n v="16190"/>
    <n v="13"/>
    <m/>
    <s v="Автокредит"/>
    <s v="Купівля транспортного засобу"/>
    <x v="4"/>
    <s v="Інше"/>
    <s v="ні"/>
    <n v="302312.23"/>
    <n v="302312.23"/>
    <n v="1"/>
    <n v="0"/>
    <n v="0"/>
    <m/>
    <n v="11267.95"/>
    <n v="26.829390439254698"/>
    <s v="так"/>
    <s v="ні"/>
    <m/>
    <m/>
    <m/>
    <m/>
    <m/>
    <m/>
    <m/>
    <m/>
    <m/>
    <m/>
    <m/>
    <n v="0"/>
    <n v="0.52495395240873988"/>
    <n v="0.52495395240873988"/>
    <n v="0.71535931576436718"/>
    <n v="0.71535931576436718"/>
    <d v="2015-06-23T00:00:00"/>
    <n v="42178"/>
    <n v="2573"/>
    <s v="0673706000"/>
    <m/>
    <n v="3"/>
    <d v="2018-08-25T00:00:00"/>
    <x v="1"/>
    <s v="так"/>
    <s v="так"/>
    <n v="216261.87"/>
    <d v="2016-11-01T00:00:00"/>
    <s v="ТОВ «Верітас Проперті Менеджмент»"/>
    <n v="287506.68"/>
    <n v="216261.87"/>
    <d v="2017-11-01T00:00:00"/>
    <s v="так"/>
    <m/>
    <s v="авто"/>
    <s v="Легкові автомобілі"/>
    <s v="Hyundai; Accent; GL 5 MT; 1,4; 2008 р.в"/>
    <m/>
    <n v="158700"/>
    <d v="2015-02-23T00:00:00"/>
    <d v="2014-12-16T00:00:00"/>
    <m/>
    <m/>
    <s v="ні"/>
    <s v="Дніпропетровська обл., М. ДНІПРОПЕТРОВСЬК, пр-к Штабний, буд. 1, кв. 45"/>
    <s v="Дніпропетровська обл., М. ДНІПРОПЕТРОВСЬК, пр-к Штабний, буд. 1, кв. 45"/>
    <d v="1976-09-05T00:00:00"/>
    <m/>
    <s v="АЕ394991ЖОВТНЕВИМ РВ ДМУ УМВС УКРАЇНИ В ДНІПРОПЕТРОВСЬКІЙ"/>
    <m/>
    <m/>
    <m/>
    <s v="0673706000"/>
    <m/>
    <m/>
    <m/>
    <m/>
    <s v="2909800042490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52514332"/>
    <s v="014/9256/5/24368"/>
    <d v="2008-10-09T00:00:00"/>
    <d v="2015-10-09T00:00:00"/>
    <n v="840"/>
    <n v="34840"/>
    <n v="12.99"/>
    <m/>
    <s v="Автокредит"/>
    <s v="Купівля транспортного засобу"/>
    <x v="2"/>
    <s v="Інше"/>
    <s v="ні"/>
    <n v="1355141.49"/>
    <n v="923592.9"/>
    <n v="0.68154720877153574"/>
    <n v="431548.59"/>
    <n v="0"/>
    <m/>
    <n v="50509.59"/>
    <n v="26.829390022765974"/>
    <s v="так"/>
    <s v="ні"/>
    <m/>
    <m/>
    <m/>
    <m/>
    <m/>
    <m/>
    <m/>
    <m/>
    <m/>
    <m/>
    <m/>
    <n v="0"/>
    <n v="0.13796991781278869"/>
    <n v="0.13796991781278869"/>
    <n v="0.21535308464358213"/>
    <n v="0.21535308464358213"/>
    <d v="2015-09-29T00:00:00"/>
    <n v="42276"/>
    <n v="3211"/>
    <s v="0686089584"/>
    <m/>
    <n v="3"/>
    <d v="2018-10-08T00:00:00"/>
    <x v="1"/>
    <s v="так"/>
    <s v="так"/>
    <n v="291833.90000000002"/>
    <d v="2016-11-01T00:00:00"/>
    <s v="ТОВ «Верітас Проперті Менеджмент»"/>
    <n v="1288774.31"/>
    <n v="291833.90000000002"/>
    <d v="2017-11-01T00:00:00"/>
    <s v="так"/>
    <m/>
    <s v="авто"/>
    <s v="Легкові автомобілі"/>
    <s v="Nissan; X-Trail; SE M-KDB CVT (T31); 2,5; 2008 р.в"/>
    <m/>
    <n v="186968.76"/>
    <d v="2014-05-13T00:00:00"/>
    <d v="2014-05-12T00:00:00"/>
    <m/>
    <m/>
    <s v="ні"/>
    <s v="Харківська обл., М. ХАРКІВ, пр-т.Фрунзе, буд.55, кв.26"/>
    <s v="Харківська обл., М. ХАРКІВ, пр-т.Фрунзе, буд.55, кв.26"/>
    <d v="1969-11-19T00:00:00"/>
    <m/>
    <s v="МН849410ОРДЖОНІКІДЗЕВСЬКИМ РВ ХМУ УМВС УКРАЇНИ В ХАРКІВСЬК"/>
    <m/>
    <m/>
    <m/>
    <s v="0686089584"/>
    <m/>
    <m/>
    <m/>
    <m/>
    <s v="2909300042527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16014798"/>
    <s v="014/9353/5/21390"/>
    <d v="2008-08-12T00:00:00"/>
    <d v="2015-08-11T00:00:00"/>
    <n v="840"/>
    <n v="29450"/>
    <n v="13"/>
    <m/>
    <s v="Автокредит"/>
    <s v="Купівля транспортного засобу"/>
    <x v="1"/>
    <s v="Зона АТО"/>
    <s v="ні"/>
    <n v="257401.43"/>
    <n v="179711.03"/>
    <n v="0.69817417098265544"/>
    <n v="77690.399999999994"/>
    <n v="0"/>
    <n v="1.4"/>
    <n v="9594.01"/>
    <n v="26.829389379414863"/>
    <s v="так"/>
    <s v="так"/>
    <s v="так"/>
    <m/>
    <m/>
    <m/>
    <m/>
    <m/>
    <m/>
    <m/>
    <m/>
    <m/>
    <m/>
    <n v="0"/>
    <n v="0.73347238202989007"/>
    <n v="0.73347238202989007"/>
    <n v="1.3038466802612557E-2"/>
    <n v="1.3038466802612557E-2"/>
    <d v="2014-07-15T00:00:00"/>
    <n v="41835"/>
    <n v="1204"/>
    <s v="0504702499"/>
    <m/>
    <n v="1"/>
    <d v="2018-08-10T00:00:00"/>
    <x v="1"/>
    <s v="так"/>
    <s v="так"/>
    <n v="3356.12"/>
    <d v="2016-11-01T00:00:00"/>
    <s v="ТОВ «Верітас Проперті Менеджмент»"/>
    <n v="222576.52"/>
    <n v="3356.12"/>
    <d v="2017-11-01T00:00:00"/>
    <s v="так"/>
    <m/>
    <s v="авто"/>
    <s v="Легкові автомобілі"/>
    <s v="Nissan; X-Trail; LE M-KDA- CVT (T31); 2; 2008 р.в."/>
    <m/>
    <n v="188796.84"/>
    <d v="2014-05-13T00:00:00"/>
    <d v="2013-05-24T00:00:00"/>
    <m/>
    <m/>
    <s v="ні"/>
    <s v="Донецька обл., м. ДОНЕЦЬК, вул. Кобозєва, буд. 64 гурт."/>
    <s v="Донецька обл., м. ДОНЕЦЬК, вул. Кобозєва, буд. 64 гурт."/>
    <d v="1968-11-19T00:00:00"/>
    <m/>
    <s v="КС136745КУЙБИШЕВСЬКИМ РВ ДМУ УКРАЇНИ В ДОНЕЦЬКІЙ ОБЛАСТІ"/>
    <m/>
    <m/>
    <m/>
    <s v="0504702499"/>
    <m/>
    <m/>
    <m/>
    <m/>
    <s v="29095000424686"/>
    <s v="ІПН: 2482700244; ФІО: Чижик Фаіля Кастимі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819305579"/>
    <s v="07-Ф/052-СК-Д"/>
    <d v="2007-04-06T00:00:00"/>
    <d v="2013-04-05T00:00:00"/>
    <n v="840"/>
    <n v="33615"/>
    <n v="0"/>
    <m/>
    <s v="Автокредит"/>
    <s v="Купівля транспортного засобу"/>
    <x v="4"/>
    <s v="Інше"/>
    <s v="ні"/>
    <n v="755157.99"/>
    <n v="646380.37"/>
    <n v="0.85595382497376482"/>
    <n v="103993.4"/>
    <n v="4784.22"/>
    <n v="889850"/>
    <n v="27968.35"/>
    <n v="27.000448363954256"/>
    <s v="так"/>
    <s v="ні"/>
    <s v="так"/>
    <m/>
    <m/>
    <m/>
    <m/>
    <m/>
    <m/>
    <m/>
    <m/>
    <m/>
    <m/>
    <n v="0"/>
    <n v="8.6148727632478606E-2"/>
    <n v="8.6148727632478606E-2"/>
    <n v="9.680067081062069E-3"/>
    <n v="9.680067081062069E-3"/>
    <d v="2010-12-31T00:00:00"/>
    <n v="40543"/>
    <n v="3077"/>
    <s v="0672985599"/>
    <m/>
    <n v="3"/>
    <d v="2016-04-04T00:00:00"/>
    <x v="0"/>
    <s v="так"/>
    <s v="так"/>
    <n v="7309.98"/>
    <d v="2016-11-01T00:00:00"/>
    <s v="ТОВ «Верітас Проперті Менеджмент»"/>
    <n v="718408.92"/>
    <n v="7309.98"/>
    <d v="2017-11-01T00:00:00"/>
    <s v="так"/>
    <m/>
    <s v="авто"/>
    <s v="Транспортні засоби (крім легкових транспортних засобів)"/>
    <s v="FORD; TRANSIT; ; 2402; 2007"/>
    <m/>
    <n v="65055.9"/>
    <d v="2014-05-14T00:00:00"/>
    <d v="2013-07-10T00:00:00"/>
    <m/>
    <m/>
    <s v="ні"/>
    <s v="Дніпропетровська обл., ДНІПРОПЕТРОВСЬКА, Дніпропетровськ, Гомельська, 39, кв.10"/>
    <s v="Дніпропетровська обл., ДНІПРОПЕТРОВСЬКА, Дніпропетровськ, Гомельська, 39, кв.10"/>
    <d v="1977-03-10T00:00:00"/>
    <m/>
    <s v="АН637510Красногвардійським РВ ДМУ УМВС України в Дніпропетровській області"/>
    <m/>
    <m/>
    <m/>
    <s v="0672985599"/>
    <m/>
    <m/>
    <m/>
    <m/>
    <s v="29095000076294"/>
    <s v="ІПН: 2562126595; ФІО: Кубатов Вадим Євген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211719912"/>
    <s v="130-в/41"/>
    <d v="2007-07-18T00:00:00"/>
    <d v="2014-07-17T00:00:00"/>
    <n v="840"/>
    <n v="37274"/>
    <n v="13"/>
    <m/>
    <s v="Автокредит"/>
    <s v="Купівля транспортного засобу"/>
    <x v="4"/>
    <s v="Інше"/>
    <s v="ні"/>
    <n v="940803.95"/>
    <n v="797431.18"/>
    <n v="0.84760611389865026"/>
    <n v="130494.13"/>
    <n v="12878.64"/>
    <m/>
    <n v="34586.15"/>
    <n v="27.201754170383229"/>
    <s v="так"/>
    <s v="так"/>
    <s v="так"/>
    <m/>
    <m/>
    <m/>
    <m/>
    <m/>
    <m/>
    <m/>
    <m/>
    <m/>
    <m/>
    <n v="0"/>
    <n v="0"/>
    <n v="0"/>
    <n v="9.2702629490448041E-3"/>
    <n v="9.2702629490448041E-3"/>
    <d v="2013-07-12T00:00:00"/>
    <n v="41467"/>
    <n v="3195"/>
    <s v="0675572771"/>
    <m/>
    <n v="3"/>
    <d v="2017-07-16T00:00:00"/>
    <x v="0"/>
    <s v="так"/>
    <s v="так"/>
    <n v="8721.5"/>
    <d v="2016-11-01T00:00:00"/>
    <s v="ТОВ «Верітас Проперті Менеджмент»"/>
    <n v="895359.4"/>
    <n v="8721.5"/>
    <d v="2017-11-01T00:00:00"/>
    <s v="так"/>
    <m/>
    <s v="авто"/>
    <s v="Легкові автомобілі"/>
    <s v="DODGE; AVENGER 2.4L SXT; ; 2360; 2007"/>
    <m/>
    <n v="0"/>
    <d v="2012-01-12T00:00:00"/>
    <d v="2012-01-11T00:00:00"/>
    <m/>
    <m/>
    <s v="ні"/>
    <s v="Миколаївська обл., М , Вознесенське"/>
    <s v="М  , Київ, Жилянська, 59, кв.1220"/>
    <d v="1960-07-21T00:00:00"/>
    <m/>
    <s v="КК344895Центральним РВО МУ УМВС України в Одеській обл."/>
    <m/>
    <m/>
    <m/>
    <s v="0675572771"/>
    <m/>
    <m/>
    <m/>
    <m/>
    <s v="29097000163581"/>
    <s v="ІПН: 2066502387; ФІО: Мельничук Ольга Анатолії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1947717833"/>
    <s v="014/1676/5/15058"/>
    <d v="2008-05-08T00:00:00"/>
    <m/>
    <n v="840"/>
    <n v="33900"/>
    <n v="0"/>
    <m/>
    <s v="Автокредит"/>
    <s v="Купівля транспортного засобу"/>
    <x v="14"/>
    <s v="Інше"/>
    <s v="ні"/>
    <n v="847595.16999999993"/>
    <n v="762416.95"/>
    <n v="0.89950601063477043"/>
    <n v="85178.22"/>
    <n v="0"/>
    <m/>
    <n v="31592.04"/>
    <n v="26.829390251468404"/>
    <s v="ні"/>
    <s v="ні"/>
    <m/>
    <m/>
    <m/>
    <m/>
    <m/>
    <m/>
    <m/>
    <m/>
    <m/>
    <m/>
    <m/>
    <n v="0"/>
    <n v="0"/>
    <n v="0"/>
    <n v="9.2636323069184082E-3"/>
    <n v="9.2636323069184082E-3"/>
    <m/>
    <m/>
    <n v="1345"/>
    <s v="0503395736"/>
    <m/>
    <n v="3"/>
    <m/>
    <x v="0"/>
    <s v="так"/>
    <s v="так"/>
    <n v="7851.8099999999995"/>
    <d v="2016-11-01T00:00:00"/>
    <s v="ТОВ «Верітас Проперті Менеджмент»"/>
    <n v="806084.74"/>
    <n v="7851.8099999999995"/>
    <d v="2017-11-01T00:00:00"/>
    <s v="так"/>
    <m/>
    <s v="авто"/>
    <s v="Легкові автомобілі"/>
    <s v="Mitsubishi; Outlander XL; Instyle CVT; 2,4; 2008 р.в."/>
    <m/>
    <m/>
    <m/>
    <m/>
    <m/>
    <m/>
    <s v="ні"/>
    <s v="Тернопільська обл., ТЕРНОПІЛЬ, 15 Квітня, 31, кв.147"/>
    <s v="Тернопільська обл., ТЕРНОПІЛЬ, 15 Квітня, 31, кв.147"/>
    <d v="1953-04-29T00:00:00"/>
    <m/>
    <s v="МС570566ТЕРНОПІЛЬСЬКИМ МВ УМВС УКРАЇНИ В ТЕРНОПІЛЬСЬКІЙ ОБ"/>
    <m/>
    <m/>
    <m/>
    <s v="0503395736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178523671"/>
    <s v="014/1721/5/09011"/>
    <d v="2008-01-16T00:00:00"/>
    <d v="2015-01-15T00:00:00"/>
    <n v="840"/>
    <n v="24200"/>
    <n v="11"/>
    <m/>
    <s v="Автокредит"/>
    <s v="Купівля транспортного засобу"/>
    <x v="6"/>
    <s v="Інше"/>
    <s v="ні"/>
    <n v="529355.4"/>
    <n v="529355.4"/>
    <n v="1"/>
    <n v="0"/>
    <n v="0"/>
    <m/>
    <n v="19730.43"/>
    <n v="26.829389932201174"/>
    <s v="так"/>
    <s v="ні"/>
    <m/>
    <m/>
    <m/>
    <m/>
    <m/>
    <m/>
    <m/>
    <m/>
    <m/>
    <m/>
    <m/>
    <n v="0"/>
    <n v="0.2337384297959367"/>
    <n v="0.2337384297959367"/>
    <n v="0.34333593272119262"/>
    <n v="0.34333593272119262"/>
    <d v="2008-02-16T00:00:00"/>
    <n v="39494"/>
    <n v="2512"/>
    <s v="0673821986"/>
    <m/>
    <n v="4"/>
    <d v="2018-01-14T00:00:00"/>
    <x v="0"/>
    <s v="так"/>
    <s v="так"/>
    <n v="181746.73"/>
    <d v="2016-11-01T00:00:00"/>
    <s v="ТОВ «Верітас Проперті Менеджмент»"/>
    <n v="503430.56"/>
    <n v="181746.73"/>
    <d v="2017-11-01T00:00:00"/>
    <s v="так"/>
    <m/>
    <s v="авто"/>
    <s v="Легкові автомобілі"/>
    <s v="Mitsubishi; Galant; Instyle 4 AT; 2,4; 2007 р.в."/>
    <m/>
    <n v="123730.7"/>
    <d v="2014-05-12T00:00:00"/>
    <d v="2013-10-28T00:00:00"/>
    <m/>
    <m/>
    <s v="ні"/>
    <s v="Хмельницька обл., М. СЛАВУТА, вул. Сокола, 4-а, кв. 55"/>
    <s v="Хмельницька обл., М. СЛАВУТА, вул. Сокола, 4-а, кв. 55"/>
    <d v="1959-08-24T00:00:00"/>
    <m/>
    <s v="НА084923СЛАВУТСЬКИМ МВ УМВС УКРАЇНИ В ХМЕЛЬНИЦЬКІЙ ОБЛ."/>
    <m/>
    <m/>
    <m/>
    <s v="0673821986"/>
    <m/>
    <m/>
    <m/>
    <m/>
    <s v="2909100042176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46619658"/>
    <s v="205-г/41"/>
    <d v="2007-11-02T00:00:00"/>
    <d v="2013-11-01T00:00:00"/>
    <n v="980"/>
    <n v="57690"/>
    <n v="0"/>
    <m/>
    <s v="Автокредит"/>
    <s v="Купівля транспортного засобу"/>
    <x v="4"/>
    <s v="Інше"/>
    <s v="ні"/>
    <n v="57901.08"/>
    <n v="54347.199999999997"/>
    <n v="0.93862152484893191"/>
    <n v="2709.5"/>
    <n v="844.38"/>
    <m/>
    <n v="57056.7"/>
    <n v="1.0147989631366694"/>
    <s v="так"/>
    <s v="так"/>
    <m/>
    <m/>
    <m/>
    <m/>
    <m/>
    <m/>
    <m/>
    <m/>
    <m/>
    <m/>
    <m/>
    <n v="0"/>
    <n v="0.51812505051719238"/>
    <n v="0.51812505051719238"/>
    <n v="0.66674127667394112"/>
    <n v="0.66674127667394112"/>
    <d v="2015-11-30T00:00:00"/>
    <n v="42338"/>
    <n v="671"/>
    <s v="0952228124"/>
    <m/>
    <n v="3"/>
    <d v="2016-10-31T00:00:00"/>
    <x v="0"/>
    <s v="так"/>
    <s v="так"/>
    <n v="38605.040000000001"/>
    <d v="2016-11-01T00:00:00"/>
    <s v="ТОВ «Верітас Проперті Менеджмент»"/>
    <n v="57901.08"/>
    <n v="38605.040000000001"/>
    <d v="2017-11-01T00:00:00"/>
    <s v="так"/>
    <m/>
    <s v="авто"/>
    <s v="Легкові автомобілі"/>
    <s v="ЗАЗ TF699P; ; ; 1386; 2007"/>
    <m/>
    <n v="30000"/>
    <d v="2013-09-16T00:00:00"/>
    <d v="2013-07-15T00:00:00"/>
    <m/>
    <m/>
    <s v="ні"/>
    <s v="Херсонська обл., Цюрупинський, с. Костогризове"/>
    <s v="Херсонська обл., Цюрупинський, с. Костогризове"/>
    <d v="1977-12-08T00:00:00"/>
    <m/>
    <s v="МО091022Цюрупинським РВ УМВС України в Херсонській області"/>
    <m/>
    <m/>
    <m/>
    <s v="0952228124"/>
    <m/>
    <m/>
    <m/>
    <m/>
    <s v="2909600007332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077022303"/>
    <s v="014/2636/5/17267"/>
    <d v="2008-06-09T00:00:00"/>
    <d v="2011-11-08T00:00:00"/>
    <n v="840"/>
    <n v="16820"/>
    <n v="13"/>
    <m/>
    <s v="Автокредит"/>
    <s v="Купівля транспортного засобу"/>
    <x v="4"/>
    <s v="Інше"/>
    <s v="ні"/>
    <n v="550141.19999999995"/>
    <n v="376704.49"/>
    <n v="0.68474146273720282"/>
    <n v="173436.71"/>
    <n v="0"/>
    <m/>
    <n v="20505.169999999998"/>
    <n v="26.829389856314286"/>
    <s v="так"/>
    <s v="ні"/>
    <m/>
    <m/>
    <m/>
    <m/>
    <m/>
    <m/>
    <m/>
    <m/>
    <m/>
    <m/>
    <m/>
    <n v="0"/>
    <n v="0.13408095957910443"/>
    <n v="0.13408095957910443"/>
    <n v="0.22156888086185875"/>
    <n v="0.22156888086185875"/>
    <d v="2008-07-09T00:00:00"/>
    <n v="39638"/>
    <n v="3211"/>
    <s v="0973213907"/>
    <m/>
    <n v="3"/>
    <d v="2014-11-07T00:00:00"/>
    <x v="0"/>
    <s v="так"/>
    <s v="так"/>
    <n v="121894.17"/>
    <d v="2016-11-01T00:00:00"/>
    <s v="ТОВ «Верітас Проперті Менеджмент»"/>
    <n v="523198.39"/>
    <n v="121894.17"/>
    <d v="2017-11-01T00:00:00"/>
    <s v="так"/>
    <m/>
    <s v="авто"/>
    <s v="Легкові автомобілі"/>
    <s v="Dacia; Logan; Ambiance 5 MT; 1,4; 2012 р.в."/>
    <m/>
    <n v="73763.460000000006"/>
    <d v="2014-05-12T00:00:00"/>
    <d v="2013-10-28T00:00:00"/>
    <m/>
    <m/>
    <s v="ні"/>
    <s v="Дніпропетровська обл., М.ДНІПРОПЕТРОВСЬК, Кишеньова, 16, кв.1"/>
    <s v="Дніпропетровська обл., М.ДНІПРОПЕТРОВСЬК, Кишеньова, 16, кв.1"/>
    <d v="1956-11-12T00:00:00"/>
    <m/>
    <s v="АН595918ЖОВТНЕВИМ РВ ДМУ УМВС УКРАЇНИ В ДНІПРОПЕТРОВСЬКІЙ"/>
    <m/>
    <m/>
    <m/>
    <s v="0973213907"/>
    <m/>
    <m/>
    <m/>
    <m/>
    <s v="2909200042375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52108999"/>
    <s v="014/1207/5/11779"/>
    <d v="2008-03-25T00:00:00"/>
    <d v="2015-03-24T00:00:00"/>
    <n v="840"/>
    <n v="12970"/>
    <n v="11.5"/>
    <m/>
    <s v="Автокредит"/>
    <s v="Купівля транспортного засобу"/>
    <x v="1"/>
    <s v="Зона АТО"/>
    <s v="ні"/>
    <n v="71700.210000000006"/>
    <n v="51651.14"/>
    <n v="0.72037641172878009"/>
    <n v="20049.07"/>
    <n v="0"/>
    <m/>
    <n v="2672.45"/>
    <n v="26.829392505004776"/>
    <s v="ні"/>
    <s v="ні"/>
    <s v="ні"/>
    <m/>
    <m/>
    <m/>
    <m/>
    <m/>
    <m/>
    <m/>
    <m/>
    <m/>
    <m/>
    <n v="0"/>
    <n v="1.125011349339144"/>
    <n v="1.125011349339144"/>
    <n v="1.3837755844787622E-2"/>
    <n v="1.3837755844787622E-2"/>
    <d v="2014-07-15T00:00:00"/>
    <n v="41835"/>
    <n v="1204"/>
    <s v="0958487348"/>
    <m/>
    <m/>
    <d v="2018-03-23T00:00:00"/>
    <x v="1"/>
    <s v="так"/>
    <s v="так"/>
    <n v="992.17"/>
    <d v="2016-11-01T00:00:00"/>
    <s v="ТОВ «Верітас Проперті Менеджмент»"/>
    <n v="62540.13"/>
    <n v="992.17"/>
    <d v="2017-11-01T00:00:00"/>
    <s v="так"/>
    <m/>
    <s v="авто"/>
    <s v="Легкові автомобілі"/>
    <s v="Dacia; Logan; Ambiance 5 MT; 1,4; 2012 р.в."/>
    <m/>
    <n v="80663.55"/>
    <d v="2013-12-09T00:00:00"/>
    <d v="2013-12-09T00:00:00"/>
    <m/>
    <m/>
    <s v="ні"/>
    <s v="Донецька обл., м.Макіївка, вул. Б. Хмельницького, буд. 36, кв. 2 &quot;а&quot;"/>
    <s v="Донецька обл., м.Макіївка, вул. Б. Хмельницького, буд. 36, кв. 2 &quot;а&quot;"/>
    <d v="1972-08-11T00:00:00"/>
    <m/>
    <s v="ВВ013572Кіровським РВ макіївського Му УМВС України в Дон."/>
    <m/>
    <m/>
    <m/>
    <s v="0958487348"/>
    <m/>
    <m/>
    <m/>
    <m/>
    <s v="29093000422538"/>
    <s v="ІПН: 2514513416; ФІО: Волков Олег Віктор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362415253"/>
    <s v="262-г/37"/>
    <d v="2007-02-06T00:00:00"/>
    <d v="2012-02-03T00:00:00"/>
    <n v="980"/>
    <n v="44215"/>
    <n v="0"/>
    <m/>
    <s v="Автокредит"/>
    <s v="Купівля транспортного засобу"/>
    <x v="4"/>
    <s v="Інше"/>
    <s v="ні"/>
    <n v="45701.34"/>
    <n v="39595.279999999999"/>
    <n v="0.86639210141321898"/>
    <n v="4319.49"/>
    <n v="1786.57"/>
    <m/>
    <n v="43914.77"/>
    <n v="1.0406826678131298"/>
    <s v="так"/>
    <s v="так"/>
    <m/>
    <m/>
    <m/>
    <m/>
    <m/>
    <m/>
    <m/>
    <m/>
    <m/>
    <m/>
    <m/>
    <n v="0"/>
    <n v="0"/>
    <n v="0"/>
    <n v="9.7480730324318726E-3"/>
    <n v="9.7480730324318726E-3"/>
    <d v="2015-11-30T00:00:00"/>
    <n v="42338"/>
    <n v="671"/>
    <s v="0661659114"/>
    <m/>
    <n v="3"/>
    <d v="2015-02-02T00:00:00"/>
    <x v="0"/>
    <s v="так"/>
    <s v="так"/>
    <n v="445.5"/>
    <d v="2016-11-01T00:00:00"/>
    <s v="ТОВ «Верітас Проперті Менеджмент»"/>
    <n v="45701.34"/>
    <n v="445.5"/>
    <d v="2017-11-01T00:00:00"/>
    <s v="так"/>
    <m/>
    <s v="авто"/>
    <s v="Легкові автомобілі"/>
    <s v="ЗАЗ-DAEWOO; T1311071; ; 1299; 2006"/>
    <m/>
    <n v="0"/>
    <d v="2011-03-09T00:00:00"/>
    <m/>
    <m/>
    <m/>
    <s v="ні"/>
    <s v="Запорізька обл., Запорізький, Запоріжжя, Історична, 39, кв.гуртож"/>
    <s v="Запорізька обл., Запорізький, Запоріжжя, Полякова, 13, кв.71"/>
    <d v="1964-09-05T00:00:00"/>
    <m/>
    <s v="СА156202Шевченківським РО УМВД України"/>
    <m/>
    <m/>
    <m/>
    <s v="0661659114"/>
    <m/>
    <m/>
    <m/>
    <m/>
    <s v="2909800008404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607200496"/>
    <s v="014/031158/9/002"/>
    <d v="2011-09-26T00:00:00"/>
    <d v="2016-07-08T00:00:00"/>
    <n v="980"/>
    <n v="95023"/>
    <n v="16.489999999999998"/>
    <m/>
    <s v="Автокредит"/>
    <s v="Купівля транспортного засобу"/>
    <x v="1"/>
    <s v="Зона АТО"/>
    <s v="ні"/>
    <n v="78421.25"/>
    <n v="50111.17"/>
    <n v="0.63899988842309963"/>
    <n v="28310.080000000002"/>
    <n v="0"/>
    <m/>
    <n v="78421.25"/>
    <n v="1"/>
    <s v="так"/>
    <s v="так"/>
    <s v="так"/>
    <m/>
    <m/>
    <m/>
    <m/>
    <m/>
    <m/>
    <m/>
    <m/>
    <m/>
    <m/>
    <n v="0"/>
    <n v="0.99588249358432834"/>
    <n v="0.99588249358432834"/>
    <n v="1.3857085930152861E-2"/>
    <n v="1.3857085930152861E-2"/>
    <d v="2014-06-16T00:00:00"/>
    <n v="41806"/>
    <n v="1204"/>
    <s v="0509049416"/>
    <m/>
    <m/>
    <d v="2019-07-08T00:00:00"/>
    <x v="1"/>
    <s v="так"/>
    <s v="так"/>
    <n v="1086.69"/>
    <d v="2016-11-01T00:00:00"/>
    <s v="ТОВ «Верітас Проперті Менеджмент»"/>
    <n v="70043.19"/>
    <n v="1086.69"/>
    <d v="2017-11-01T00:00:00"/>
    <s v="так"/>
    <m/>
    <s v="авто"/>
    <s v="Легкові автомобілі"/>
    <s v="Hyundai; Accent; GL 5 MT; 1,4; 2008 р.в."/>
    <m/>
    <n v="78098.350000000006"/>
    <d v="2014-02-12T00:00:00"/>
    <d v="2014-02-12T00:00:00"/>
    <m/>
    <m/>
    <s v="ні"/>
    <s v="Донецька обл., М.ДОНЕЦЬК, вул.Пінтера, буд.28а, кв.46"/>
    <s v="Донецька обл., М.ДОНЕЦЬК, вул.Пінтера, буд.28а, кв.46"/>
    <d v="1971-05-20T00:00:00"/>
    <m/>
    <s v="ВА499094КІРОВСЬКИМ РВ ДМУ УМВС УКРАЇНИ В ДОНЕЦЬКІЙ ОБЛ."/>
    <m/>
    <m/>
    <m/>
    <s v="0509049416"/>
    <m/>
    <m/>
    <m/>
    <m/>
    <s v="29094000424308"/>
    <s v="ІПН: 2637611922; ФІО: Тютюнова Ольга Валерії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3044508118"/>
    <s v="014/2292/73/04327"/>
    <d v="2007-08-31T00:00:00"/>
    <d v="2013-08-30T00:00:00"/>
    <n v="840"/>
    <n v="13630"/>
    <n v="12.5"/>
    <m/>
    <s v="Автокредит"/>
    <s v="Купівля транспортного засобу"/>
    <x v="4"/>
    <s v="Інше"/>
    <s v="ні"/>
    <n v="194058.59"/>
    <n v="146310.32"/>
    <n v="0.75394920678337407"/>
    <n v="47748.27"/>
    <n v="0"/>
    <n v="18200.23"/>
    <n v="7233.06"/>
    <n v="26.829390327192087"/>
    <s v="так"/>
    <s v="так"/>
    <m/>
    <m/>
    <m/>
    <m/>
    <m/>
    <m/>
    <m/>
    <m/>
    <m/>
    <m/>
    <m/>
    <n v="0"/>
    <n v="0.27391887161501072"/>
    <n v="0.27391887161501072"/>
    <n v="0.3312488254191685"/>
    <n v="0.3312488254191685"/>
    <d v="2007-09-30T00:00:00"/>
    <n v="39355"/>
    <n v="2206"/>
    <s v="0666133703"/>
    <m/>
    <n v="3"/>
    <d v="2016-08-29T00:00:00"/>
    <x v="0"/>
    <s v="так"/>
    <s v="так"/>
    <n v="64281.68"/>
    <d v="2016-11-01T00:00:00"/>
    <s v="ТОВ «Верітас Проперті Менеджмент»"/>
    <n v="184554.7"/>
    <n v="64281.68"/>
    <d v="2017-11-01T00:00:00"/>
    <s v="так"/>
    <m/>
    <s v="авто"/>
    <s v="Легкові автомобілі"/>
    <s v="Daewoo; Nexia; 16V GL ND 19 5 MT (KLETN); 1,5; 2007 р.в."/>
    <m/>
    <n v="53156.31"/>
    <d v="2014-05-12T00:00:00"/>
    <d v="2013-10-28T00:00:00"/>
    <m/>
    <m/>
    <s v="ні"/>
    <s v="Миколаївська обл., Жовтневий р-н, село Новоселівка, вул. Новоселівська, 8"/>
    <s v="Миколаївська обл., Жовтневий р-н, село Новоселівка, вул. Новоселівська, 8"/>
    <d v="1983-05-10T00:00:00"/>
    <m/>
    <s v="ЕО828203ЖОВТНЕВИМ РВ УМВС УКРАЇНИ В МИКОЛАЇВСЬКІЙ ОБЛАСТІ"/>
    <m/>
    <m/>
    <m/>
    <s v="0666133703"/>
    <m/>
    <m/>
    <m/>
    <m/>
    <s v="29098000420784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298819492"/>
    <s v="068-В/52"/>
    <d v="2008-06-04T00:00:00"/>
    <d v="2015-06-03T00:00:00"/>
    <n v="840"/>
    <n v="45000"/>
    <n v="12.5"/>
    <m/>
    <s v="Автокредит"/>
    <s v="Купівля транспортного засобу"/>
    <x v="4"/>
    <s v="Інше"/>
    <s v="ні"/>
    <n v="1304118.7"/>
    <n v="1112394"/>
    <n v="0.85298523823023165"/>
    <n v="191724.7"/>
    <n v="0"/>
    <m/>
    <n v="48607.839999999997"/>
    <n v="26.829390073700047"/>
    <s v="так"/>
    <s v="ні"/>
    <m/>
    <m/>
    <m/>
    <m/>
    <m/>
    <m/>
    <m/>
    <m/>
    <m/>
    <m/>
    <m/>
    <n v="0"/>
    <n v="0.30527665924888586"/>
    <n v="0.30527665924888586"/>
    <n v="0.448417693880166"/>
    <n v="0.448417693880166"/>
    <d v="2013-11-27T00:00:00"/>
    <n v="41605"/>
    <n v="3075"/>
    <s v="0676370808"/>
    <m/>
    <n v="3"/>
    <d v="2018-06-02T00:00:00"/>
    <x v="1"/>
    <s v="так"/>
    <s v="так"/>
    <n v="584789.9"/>
    <d v="2016-11-01T00:00:00"/>
    <s v="ТОВ «Верітас Проперті Менеджмент»"/>
    <n v="1240250.33"/>
    <n v="584789.9"/>
    <d v="2017-11-01T00:00:00"/>
    <s v="так"/>
    <m/>
    <s v="авто"/>
    <s v="Легкові автомобілі"/>
    <s v="INFINITI; FX 35; ; 3498; 2006"/>
    <m/>
    <n v="398117"/>
    <d v="2015-09-08T00:00:00"/>
    <d v="2013-02-27T00:00:00"/>
    <m/>
    <m/>
    <s v="ні"/>
    <s v="ДНІПРОПЕТРОВСЬКА обл., КРАСНОГВАРДІЙСЬКИЙ, ДНІПРОПЕТРОВСЬК, ПРОСПЕКТ КАЛІНІНА, 3, кв.3"/>
    <s v="ДНІПРОПЕТРОВСЬКА обл., КРАСНОГВАРДІЙСЬКИЙ, ДНІПРОПЕТРОВСЬК, ПРОСПЕКТ КАЛІНІНА, 3, кв.3"/>
    <d v="1962-12-09T00:00:00"/>
    <m/>
    <s v="АН269907КРАСНОГВАРДІЙСЬКИМ РВ УМВС УКРАЇНИ В ДНІПРОПЕТРОВСЬКІЙ ОБЛАСТІ"/>
    <m/>
    <m/>
    <m/>
    <s v="0676370808"/>
    <m/>
    <m/>
    <m/>
    <m/>
    <s v="29090000091003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1969903762"/>
    <s v="014/1228/5/24774"/>
    <d v="2008-10-16T00:00:00"/>
    <d v="2013-10-15T00:00:00"/>
    <n v="840"/>
    <n v="13440"/>
    <n v="12.49"/>
    <m/>
    <s v="Автокредит"/>
    <s v="Купівля транспортного засобу"/>
    <x v="9"/>
    <s v="Інше"/>
    <s v="ні"/>
    <n v="294835.13"/>
    <n v="210260.05"/>
    <n v="0.71314449536593549"/>
    <n v="84575.08"/>
    <n v="0"/>
    <n v="281984.15000000002"/>
    <n v="10989.26"/>
    <n v="26.829388876048068"/>
    <s v="так"/>
    <s v="ні"/>
    <m/>
    <m/>
    <m/>
    <n v="79.8"/>
    <n v="2700.19"/>
    <n v="2699.94"/>
    <n v="2699.75"/>
    <n v="1435.5800000000002"/>
    <n v="2523.16"/>
    <m/>
    <n v="2079.44"/>
    <n v="14217.86"/>
    <n v="0.34578793239462335"/>
    <n v="0.34578793239462335"/>
    <n v="0.53966954344958828"/>
    <n v="0.53966954344958828"/>
    <d v="2017-10-30T00:00:00"/>
    <n v="43048"/>
    <n v="2391"/>
    <s v="0509742719"/>
    <m/>
    <n v="3"/>
    <d v="2016-10-14T00:00:00"/>
    <x v="0"/>
    <s v="так"/>
    <s v="так"/>
    <n v="159113.54"/>
    <d v="2016-11-01T00:00:00"/>
    <s v="ТОВ «Верітас Проперті Менеджмент»"/>
    <n v="266440.63"/>
    <n v="159113.54"/>
    <d v="2017-11-01T00:00:00"/>
    <s v="так"/>
    <m/>
    <s v="авто"/>
    <s v="Легкові автомобілі"/>
    <s v="Dacia; Logan; MCV Mpi Ambiance 5 MT; 1,6; 2008 р.в."/>
    <m/>
    <n v="101950.43"/>
    <d v="2014-05-12T00:00:00"/>
    <d v="2013-10-28T00:00:00"/>
    <m/>
    <m/>
    <s v="ні"/>
    <s v="Закарпатська обл., УЖГОРОД, Добролюбова, 6, кв.45"/>
    <s v="Закарпатська обл., УЖГОРОД, Добролюбова, 6, кв.45"/>
    <d v="1953-12-07T00:00:00"/>
    <m/>
    <s v="ВО656401УЖГОРОДСЬКИМ МВ УМВС УКРАЇНИ В ЗАКАРПАТСЬКІЙ ОБЛАС"/>
    <m/>
    <m/>
    <m/>
    <s v="0509742719"/>
    <m/>
    <m/>
    <m/>
    <m/>
    <s v="29090000425390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47116089"/>
    <s v="039-В/52"/>
    <d v="2008-04-24T00:00:00"/>
    <d v="2013-04-23T00:00:00"/>
    <n v="840"/>
    <n v="29940"/>
    <n v="15"/>
    <m/>
    <s v="Автокредит"/>
    <s v="Купівля транспортного засобу"/>
    <x v="4"/>
    <s v="Інше"/>
    <s v="ні"/>
    <n v="823292.56"/>
    <n v="709531.12"/>
    <n v="0.8618213676071601"/>
    <n v="113761.44"/>
    <n v="0"/>
    <m/>
    <n v="30686.22"/>
    <n v="26.829389869459323"/>
    <s v="так"/>
    <s v="ні"/>
    <s v="так"/>
    <m/>
    <m/>
    <m/>
    <m/>
    <m/>
    <m/>
    <m/>
    <m/>
    <m/>
    <m/>
    <n v="0"/>
    <n v="0"/>
    <n v="0"/>
    <n v="9.2636328451698863E-3"/>
    <n v="9.2636328451698863E-3"/>
    <d v="2013-07-12T00:00:00"/>
    <n v="41467"/>
    <n v="3105"/>
    <n v="0"/>
    <m/>
    <n v="3"/>
    <d v="2016-04-22T00:00:00"/>
    <x v="0"/>
    <s v="так"/>
    <s v="так"/>
    <n v="7626.68"/>
    <d v="2016-11-01T00:00:00"/>
    <s v="ТОВ «Верітас Проперті Менеджмент»"/>
    <n v="782972.34"/>
    <n v="7626.68"/>
    <d v="2017-11-01T00:00:00"/>
    <s v="так"/>
    <m/>
    <s v="авто"/>
    <s v="Транспортні засоби (крім легкових транспортних засобів)"/>
    <s v="Автобус; I-VAN; A07A; ; 3675; 2008"/>
    <m/>
    <n v="0"/>
    <d v="2012-09-03T00:00:00"/>
    <d v="2012-07-31T00:00:00"/>
    <m/>
    <m/>
    <s v="ні"/>
    <s v="ДНІПРОПЕТРОВСЬКА обл., АНД, ДНІПРОПЕТРОВСЬК, ЯНТАРНА , 75, кв.15"/>
    <s v="ДНІПРОПЕТРОВСЬКА обл., АНД, ДНІПРОПЕТРОВСЬК, ЯНТАРНА , 75, кв.15"/>
    <d v="1969-09-26T00:00:00"/>
    <m/>
    <s v="АМ477774АМУР-НИЖНЬОДНІПРОВСЬКИМ РВ ДМУ УМВС УКРАЇНИ В ДНІПРОПЕТРОВСЬКІЙ ОБЛАСТІ"/>
    <m/>
    <m/>
    <m/>
    <m/>
    <m/>
    <m/>
    <m/>
    <m/>
    <s v="29091000089489"/>
    <s v="ІПН: 2358417698; ФІО: Ходус Євген Володимир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1988302300"/>
    <s v="088-в/41"/>
    <d v="2007-05-25T00:00:00"/>
    <d v="2013-05-24T00:00:00"/>
    <n v="840"/>
    <n v="14649"/>
    <n v="0.01"/>
    <m/>
    <s v="Автокредит"/>
    <s v="Купівля транспортного засобу"/>
    <x v="4"/>
    <s v="Інше"/>
    <s v="ні"/>
    <n v="344231.34"/>
    <n v="340172.52"/>
    <n v="0.98820903407574678"/>
    <n v="12.07"/>
    <n v="4046.75"/>
    <m/>
    <n v="12679.55"/>
    <n v="27.148545492545086"/>
    <s v="так"/>
    <s v="так"/>
    <m/>
    <m/>
    <m/>
    <m/>
    <m/>
    <m/>
    <m/>
    <m/>
    <m/>
    <m/>
    <m/>
    <n v="0"/>
    <n v="0"/>
    <n v="0"/>
    <n v="9.3827889116662056E-3"/>
    <n v="9.3827889116662056E-3"/>
    <d v="2017-08-16T00:00:00"/>
    <n v="42963"/>
    <n v="2833"/>
    <s v="0669270399"/>
    <m/>
    <n v="3"/>
    <d v="2016-05-23T00:00:00"/>
    <x v="0"/>
    <s v="так"/>
    <s v="так"/>
    <n v="3229.85"/>
    <d v="2016-11-01T00:00:00"/>
    <s v="ТОВ «Верітас Проперті Менеджмент»"/>
    <n v="331577.49"/>
    <n v="3229.85"/>
    <d v="2017-11-01T00:00:00"/>
    <s v="так"/>
    <m/>
    <s v="авто"/>
    <s v="Легкові автомобілі"/>
    <s v="DAEWOO; NEXIA SONC; ; 1498; 2007"/>
    <m/>
    <n v="0"/>
    <d v="2012-08-16T00:00:00"/>
    <d v="2012-07-23T00:00:00"/>
    <m/>
    <m/>
    <s v="ні"/>
    <s v="Миколаївська обл., Миколаїв, Космонавтів, 138б, кв.96"/>
    <s v="Миколаївська обл., Миколаїв, Космонавтів, 138б, кв.96"/>
    <d v="1954-06-09T00:00:00"/>
    <m/>
    <s v="ЕО661861Заводський РВ ММУ УМВС України в Миколаївській обл."/>
    <m/>
    <m/>
    <m/>
    <s v="0669270399"/>
    <m/>
    <m/>
    <m/>
    <m/>
    <s v="2909700006264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261720421"/>
    <s v="014/14655/5/21541"/>
    <d v="2008-08-14T00:00:00"/>
    <d v="2015-08-13T00:00:00"/>
    <n v="840"/>
    <n v="31000"/>
    <n v="13"/>
    <m/>
    <s v="Автокредит"/>
    <s v="Купівля транспортного засобу"/>
    <x v="4"/>
    <s v="Інше"/>
    <s v="ні"/>
    <n v="1014805.58"/>
    <n v="800571.56"/>
    <n v="0.78889156285482787"/>
    <n v="214234.02"/>
    <n v="0"/>
    <m/>
    <n v="37824.400000000001"/>
    <n v="26.829390023371154"/>
    <s v="так"/>
    <s v="ні"/>
    <m/>
    <m/>
    <m/>
    <m/>
    <m/>
    <m/>
    <m/>
    <m/>
    <m/>
    <m/>
    <m/>
    <n v="0"/>
    <n v="0.22245477798811475"/>
    <n v="0.22245477798811475"/>
    <n v="0.36760667989231988"/>
    <n v="0.36760667989231988"/>
    <d v="2008-09-14T00:00:00"/>
    <n v="39705"/>
    <n v="3242"/>
    <n v="0"/>
    <m/>
    <n v="3"/>
    <d v="2018-08-12T00:00:00"/>
    <x v="1"/>
    <s v="так"/>
    <s v="так"/>
    <n v="373049.31"/>
    <d v="2016-11-01T00:00:00"/>
    <s v="ТОВ «Верітас Проперті Менеджмент»"/>
    <n v="965106.13"/>
    <n v="373049.31"/>
    <d v="2017-11-01T00:00:00"/>
    <s v="так"/>
    <m/>
    <s v="авто"/>
    <s v="Легкові автомобілі"/>
    <s v="Nissan; Teana; Elegance -A--- CVT; 2,5; 2008 р.в."/>
    <m/>
    <n v="225748.35"/>
    <d v="2014-05-13T00:00:00"/>
    <d v="2013-10-28T00:00:00"/>
    <m/>
    <m/>
    <s v="ні"/>
    <s v="ДНІПРОПЕТРОВСЬКА обл., ЖОВТНЕВИЙ, ДНІПРОПЕТРОВСЬК, НАБ.ПЕРЕМОГИ, 54, кв.61"/>
    <s v="ДНІПРОПЕТРОВСЬКА обл., ЖОВТНЕВИЙ, ДНІПРОПЕТРОВСЬК, НАБ.ПЕРЕМОГИ, 54, кв.61"/>
    <d v="1961-12-03T00:00:00"/>
    <m/>
    <s v="АЕ432796БАБУШКІНСЬКИЙ РВ ДМУ УМВС УКРАЇНИ В ДНІПРОПЕТРОВСЬКІЙ ОБЛ"/>
    <m/>
    <m/>
    <m/>
    <m/>
    <m/>
    <m/>
    <m/>
    <m/>
    <s v="2909200010621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38213843"/>
    <s v="014/5652/5/20996"/>
    <d v="2008-08-04T00:00:00"/>
    <d v="2015-08-03T00:00:00"/>
    <n v="840"/>
    <n v="22911"/>
    <n v="13"/>
    <m/>
    <s v="Автокредит"/>
    <s v="Купівля транспортного засобу"/>
    <x v="3"/>
    <s v="Зона АТО"/>
    <s v="ні"/>
    <n v="194617.44"/>
    <n v="135197.59"/>
    <n v="0.69468383717307136"/>
    <n v="59419.85"/>
    <n v="0"/>
    <n v="105.71"/>
    <n v="7253.89"/>
    <n v="26.829389472407218"/>
    <s v="так"/>
    <s v="так"/>
    <m/>
    <m/>
    <m/>
    <m/>
    <m/>
    <m/>
    <m/>
    <m/>
    <m/>
    <m/>
    <m/>
    <n v="0"/>
    <n v="0.55574048245624852"/>
    <n v="0.55574048245624852"/>
    <n v="1.3634595131864853E-2"/>
    <n v="1.3634595131864853E-2"/>
    <d v="2014-06-16T00:00:00"/>
    <n v="41806"/>
    <n v="1233"/>
    <s v="0505173094"/>
    <m/>
    <n v="1"/>
    <d v="2018-08-02T00:00:00"/>
    <x v="1"/>
    <s v="так"/>
    <s v="так"/>
    <n v="2653.53"/>
    <d v="2016-11-01T00:00:00"/>
    <s v="ТОВ «Верітас Проперті Менеджмент»"/>
    <n v="168371.53"/>
    <n v="2653.53"/>
    <d v="2017-11-01T00:00:00"/>
    <s v="так"/>
    <m/>
    <s v="авто"/>
    <s v="Легкові автомобілі"/>
    <s v="Mitsubishi; Lancer 9; Intence SA3 9 MT (CS0); 2; 2008 р.в"/>
    <m/>
    <n v="108156.79"/>
    <d v="2014-04-15T00:00:00"/>
    <d v="2014-04-15T00:00:00"/>
    <m/>
    <m/>
    <s v="ні"/>
    <s v="Луганська обл., Краснодонський р-н, м.КРАСНОДОН, кв.Лютікова, буд.16а, кв.44"/>
    <s v="Луганська обл., Краснодонський р-н, м.КРАСНОДОН, кв.Лютікова, буд.16а, кв.44"/>
    <d v="1966-10-03T00:00:00"/>
    <m/>
    <s v="ЕК354206МОЛОДОГВАРДІЙСЬКИМ МВМ УМВС УКРАЇНИ В ЛУГАНСЬКІЙ О"/>
    <m/>
    <m/>
    <m/>
    <s v="0505173094"/>
    <m/>
    <m/>
    <m/>
    <m/>
    <s v="2909900042461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3092023858"/>
    <s v="1672"/>
    <d v="2008-07-30T00:00:00"/>
    <d v="2013-07-30T00:00:00"/>
    <n v="980"/>
    <n v="199800"/>
    <n v="0"/>
    <m/>
    <s v="Автокредит"/>
    <s v="Купівля транспортного засобу"/>
    <x v="5"/>
    <s v="Інше"/>
    <s v="ні"/>
    <n v="230219.57"/>
    <n v="199800"/>
    <n v="0.8678671409211649"/>
    <n v="30419.57"/>
    <n v="0"/>
    <m/>
    <n v="230219.57"/>
    <n v="1"/>
    <s v="так"/>
    <s v="ні"/>
    <m/>
    <m/>
    <m/>
    <m/>
    <m/>
    <m/>
    <m/>
    <m/>
    <m/>
    <m/>
    <m/>
    <n v="0"/>
    <n v="0"/>
    <n v="0"/>
    <n v="9.7481287103437821E-3"/>
    <n v="9.7481287103437821E-3"/>
    <d v="2012-11-08T00:00:00"/>
    <n v="41221"/>
    <n v="3287"/>
    <n v="0"/>
    <m/>
    <n v="3"/>
    <d v="2016-07-29T00:00:00"/>
    <x v="0"/>
    <s v="так"/>
    <s v="так"/>
    <n v="2244.21"/>
    <d v="2016-11-01T00:00:00"/>
    <s v="ТОВ «Верітас Проперті Менеджмент»"/>
    <n v="230219.57"/>
    <n v="2244.21"/>
    <d v="2017-11-01T00:00:00"/>
    <s v="так"/>
    <m/>
    <s v="авто"/>
    <s v="Легкові автомобілі"/>
    <s v="TOYOTA; CAMRY; ; 2.0; 2008"/>
    <m/>
    <n v="0"/>
    <d v="2011-04-21T00:00:00"/>
    <m/>
    <m/>
    <m/>
    <s v="ні"/>
    <s v="Київська обл.,, смт.Баришівка,, пр.Залізничний, буд.20"/>
    <s v="Київська обл., смт. Баришівка, пр. Залізничний, буд. 20"/>
    <d v="1984-08-27T00:00:00"/>
    <m/>
    <s v="СМ270088Баришівським РВ ГУ МВС України в Київській обл."/>
    <m/>
    <m/>
    <m/>
    <m/>
    <m/>
    <m/>
    <m/>
    <m/>
    <s v="2909600006479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13912258"/>
    <s v="1077-Г/07"/>
    <d v="2007-10-22T00:00:00"/>
    <d v="2009-04-21T00:00:00"/>
    <n v="980"/>
    <n v="35350"/>
    <n v="0"/>
    <m/>
    <s v="Автокредит"/>
    <s v="Купівля транспортного засобу"/>
    <x v="1"/>
    <s v="Зона АТО"/>
    <s v="ні"/>
    <n v="10832.51"/>
    <n v="8525.09"/>
    <n v="0.78699119594627653"/>
    <n v="2307.42"/>
    <n v="0"/>
    <m/>
    <n v="10832.51"/>
    <n v="1"/>
    <s v="так"/>
    <s v="так"/>
    <m/>
    <m/>
    <m/>
    <m/>
    <m/>
    <m/>
    <m/>
    <m/>
    <m/>
    <m/>
    <m/>
    <n v="0"/>
    <n v="0"/>
    <n v="0"/>
    <n v="9.7484331886146421E-3"/>
    <n v="9.7484331886146421E-3"/>
    <d v="2012-11-21T00:00:00"/>
    <n v="41234"/>
    <n v="3195"/>
    <s v="0950585077"/>
    <m/>
    <m/>
    <d v="2012-04-20T00:00:00"/>
    <x v="0"/>
    <s v="так"/>
    <s v="так"/>
    <n v="105.6"/>
    <d v="2016-11-01T00:00:00"/>
    <s v="ТОВ «Верітас Проперті Менеджмент»"/>
    <n v="10832.51"/>
    <n v="105.6"/>
    <d v="2017-11-01T00:00:00"/>
    <s v="так"/>
    <m/>
    <s v="авто"/>
    <s v="Легкові автомобілі"/>
    <s v="MITSUBISHI; LANCER; ; 1299; 1998"/>
    <m/>
    <n v="0"/>
    <d v="2011-12-09T00:00:00"/>
    <d v="2011-12-08T00:00:00"/>
    <m/>
    <m/>
    <s v="ні"/>
    <n v="0"/>
    <s v="ДОНЕЦЬКА обл., АВДІЇВКА, 9 КВ-Л, 2, кв.75"/>
    <d v="1979-10-12T00:00:00"/>
    <m/>
    <s v="ВА169466АВДІЇВСЬКИМ МВУМВС УКРАЇНИ В ДОНЕЦЬКІЙ ОБЛАСТІ"/>
    <m/>
    <m/>
    <m/>
    <s v="0950585077"/>
    <m/>
    <m/>
    <m/>
    <m/>
    <m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14617246"/>
    <s v="014/6948/5/23491"/>
    <d v="2008-09-24T00:00:00"/>
    <d v="2013-09-23T00:00:00"/>
    <n v="840"/>
    <n v="6960"/>
    <n v="12.49"/>
    <m/>
    <s v="Автокредит"/>
    <s v="Купівля транспортного засобу"/>
    <x v="6"/>
    <s v="Інше"/>
    <s v="ні"/>
    <n v="152.66"/>
    <n v="152.66"/>
    <n v="1"/>
    <n v="0"/>
    <n v="0"/>
    <m/>
    <n v="5.69"/>
    <n v="26.829525483304039"/>
    <s v="так"/>
    <s v="так"/>
    <s v="так"/>
    <m/>
    <m/>
    <m/>
    <m/>
    <m/>
    <m/>
    <n v="23591.01"/>
    <m/>
    <m/>
    <m/>
    <n v="23591.01"/>
    <n v="316.32385693698416"/>
    <n v="1.5"/>
    <n v="104.15203720686493"/>
    <n v="1"/>
    <d v="2017-02-23T00:00:00"/>
    <n v="42789"/>
    <n v="1569"/>
    <s v="0976032018"/>
    <m/>
    <n v="3"/>
    <d v="2016-09-22T00:00:00"/>
    <x v="0"/>
    <s v="так"/>
    <s v="так"/>
    <n v="15899.85"/>
    <d v="2016-11-01T00:00:00"/>
    <s v="ТОВ «Верітас Проперті Менеджмент»"/>
    <n v="22461.5"/>
    <n v="15899.85"/>
    <d v="2017-11-01T00:00:00"/>
    <s v="так"/>
    <m/>
    <s v="авто"/>
    <s v="Легкові автомобілі"/>
    <s v="Chery; QQ; 5 dr Comfort 5 AT; 1,1; 2008 р.в."/>
    <m/>
    <n v="48290"/>
    <d v="2014-12-09T00:00:00"/>
    <d v="2014-11-29T00:00:00"/>
    <m/>
    <m/>
    <s v="ні"/>
    <s v="Тернопільська обл., Кременецький р-н, м.Почаїв, вул.Шевченка, буд.12"/>
    <s v="Тернопільська обл., Кременецький р-н, м.Почаїв, вул.Шевченка, буд.12"/>
    <d v="1968-11-05T00:00:00"/>
    <m/>
    <s v="МС378595ТЕРНОПІЛЬСЬКИМ МУ УМВСУ В ТЕРНОПІЛЬЬСКІЙ ОБЛАСТІ"/>
    <m/>
    <m/>
    <m/>
    <s v="0976032018"/>
    <m/>
    <m/>
    <m/>
    <m/>
    <s v="29090000425141"/>
    <s v="ІПН: 2479706899; ФІО: Чорний Ю.I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945901546"/>
    <s v="014/ZAXA8O/5/1"/>
    <d v="2011-08-31T00:00:00"/>
    <d v="2018-08-30T00:00:00"/>
    <n v="980"/>
    <n v="430985"/>
    <n v="16.489999999999998"/>
    <m/>
    <s v="Автокредит"/>
    <s v="Купівля транспортного засобу"/>
    <x v="3"/>
    <s v="Зона АТО"/>
    <s v="ні"/>
    <n v="477848.4"/>
    <n v="311324.95"/>
    <n v="0.65151405759650971"/>
    <n v="166523.45000000001"/>
    <n v="0"/>
    <n v="72.3"/>
    <n v="477848.4"/>
    <n v="1"/>
    <s v="ні"/>
    <s v="ні"/>
    <s v="ні"/>
    <m/>
    <m/>
    <m/>
    <m/>
    <m/>
    <m/>
    <m/>
    <m/>
    <m/>
    <m/>
    <n v="0"/>
    <n v="1.3007412183445628"/>
    <n v="1.3007412183445628"/>
    <n v="1.3260063233443913E-2"/>
    <n v="1.3260063233443913E-2"/>
    <d v="2014-08-20T00:00:00"/>
    <n v="41871"/>
    <n v="1137"/>
    <s v="0502020736"/>
    <m/>
    <n v="1"/>
    <d v="2021-08-29T00:00:00"/>
    <x v="1"/>
    <s v="так"/>
    <s v="так"/>
    <n v="6336.3"/>
    <d v="2016-11-01T00:00:00"/>
    <s v="ТОВ «Верітас Проперті Менеджмент»"/>
    <n v="425864.75"/>
    <n v="6336.3"/>
    <d v="2017-11-01T00:00:00"/>
    <s v="так"/>
    <m/>
    <s v="авто"/>
    <s v="Легкові автомобілі"/>
    <s v="Lexus; RX 350; VVTi (XU3); 3,5; 2011 р.в."/>
    <m/>
    <n v="621557.11"/>
    <d v="2013-02-14T00:00:00"/>
    <d v="2013-02-14T00:00:00"/>
    <m/>
    <m/>
    <s v="ні"/>
    <s v="Київська обл., м. Ірпінь Ворзель, вул. Квіткова, 41, кв.1"/>
    <s v="Київська обл., м. Ірпінь Ворзель, вул. Квіткова, 41, кв.1"/>
    <d v="1980-08-27T00:00:00"/>
    <m/>
    <s v="ТТ267342Дарницьким РВ ГУДМС України в місті Києві"/>
    <m/>
    <m/>
    <m/>
    <s v="0502020736"/>
    <m/>
    <m/>
    <m/>
    <m/>
    <s v="29092000408553"/>
    <s v="ІПН: 2363916014; ФІО: Чудовський Ігор Вячеславович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44900024"/>
    <s v="014/24627/5/21662"/>
    <d v="2008-08-18T00:00:00"/>
    <d v="2015-08-17T00:00:00"/>
    <n v="840"/>
    <n v="35700"/>
    <n v="13"/>
    <m/>
    <s v="Автокредит"/>
    <s v="Купівля транспортного засобу"/>
    <x v="6"/>
    <s v="Інше"/>
    <s v="ні"/>
    <n v="316801.7"/>
    <n v="228092.74"/>
    <n v="0.71998584603554838"/>
    <n v="88708.96"/>
    <n v="0"/>
    <n v="249910.41"/>
    <n v="11808.01"/>
    <n v="26.829389541506149"/>
    <s v="так"/>
    <s v="так"/>
    <s v="так"/>
    <m/>
    <m/>
    <m/>
    <m/>
    <m/>
    <m/>
    <m/>
    <m/>
    <m/>
    <m/>
    <n v="0"/>
    <n v="0.66986704932454588"/>
    <n v="0.66986704932454588"/>
    <n v="1.3247151135868274E-2"/>
    <n v="1.3247151135868274E-2"/>
    <d v="2014-12-15T00:00:00"/>
    <n v="41988"/>
    <n v="1295"/>
    <s v="0635615075"/>
    <m/>
    <n v="2"/>
    <d v="2018-08-16T00:00:00"/>
    <x v="1"/>
    <s v="так"/>
    <s v="так"/>
    <n v="4196.72"/>
    <d v="2016-11-01T00:00:00"/>
    <s v="ТОВ «Верітас Проперті Менеджмент»"/>
    <n v="273086.89"/>
    <n v="4196.72"/>
    <d v="2017-11-01T00:00:00"/>
    <s v="так"/>
    <m/>
    <s v="авто"/>
    <s v="Легкові автомобілі"/>
    <s v="Honda; C-RV; Executive 5 AT; 2,4; 2008 р.в."/>
    <m/>
    <n v="212215.02"/>
    <d v="2014-11-24T00:00:00"/>
    <d v="2014-06-24T00:00:00"/>
    <m/>
    <m/>
    <s v="ні"/>
    <s v="Львівська обл., ЛЬВІВ, В.Великого, 63, кв.267"/>
    <s v="Львівська обл., ЛЬВІВ, В.Великого, 63, кв.267"/>
    <d v="1975-02-25T00:00:00"/>
    <m/>
    <s v="КВ410692ФРАНКІВСЬКИЙ РВ ЛМУ УМВС УКРАЇНИ У ЛЬВІВСЬКІЙ ОБЛА"/>
    <m/>
    <m/>
    <m/>
    <s v="0635615075"/>
    <m/>
    <m/>
    <m/>
    <m/>
    <s v="29091000424817"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41217130"/>
    <s v="М_0048/03_07"/>
    <d v="2007-11-02T00:00:00"/>
    <d v="2010-11-01T00:00:00"/>
    <n v="980"/>
    <n v="70000"/>
    <n v="21"/>
    <m/>
    <s v="Автокредит"/>
    <s v="Купівля транспортного засобу"/>
    <x v="6"/>
    <s v="Інше"/>
    <s v="ні"/>
    <n v="86282.8"/>
    <n v="49381.81"/>
    <n v="0.57232507521777221"/>
    <n v="36900.99"/>
    <n v="0"/>
    <m/>
    <n v="86282.799999999988"/>
    <n v="1.0000000000000002"/>
    <s v="так"/>
    <s v="так"/>
    <s v="так"/>
    <m/>
    <m/>
    <m/>
    <m/>
    <m/>
    <m/>
    <m/>
    <m/>
    <m/>
    <m/>
    <n v="0"/>
    <n v="0"/>
    <n v="0"/>
    <n v="9.7480610272267475E-3"/>
    <n v="9.7480610272267475E-3"/>
    <d v="2012-11-08T00:00:00"/>
    <n v="41221"/>
    <n v="3190"/>
    <s v="0962702744"/>
    <m/>
    <n v="3"/>
    <d v="2013-10-31T00:00:00"/>
    <x v="0"/>
    <s v="так"/>
    <s v="так"/>
    <n v="841.09"/>
    <d v="2016-11-01T00:00:00"/>
    <s v="ТОВ «Верітас Проперті Менеджмент»"/>
    <n v="86282.8"/>
    <n v="841.09"/>
    <d v="2017-11-01T00:00:00"/>
    <s v="так"/>
    <m/>
    <s v="авто"/>
    <s v="Легкові автомобілі"/>
    <s v="ВАЗ; 21150; ; 1.3; 2006"/>
    <m/>
    <n v="0"/>
    <d v="2011-05-12T00:00:00"/>
    <d v="2011-04-11T00:00:00"/>
    <m/>
    <m/>
    <s v="ні"/>
    <s v="Хмельницька обл., Хмельницький, Свободи, 14-А, кв.81"/>
    <s v="Хмельницька обл., Хмельницький, Свободи, 14-А, кв.81"/>
    <d v="1972-04-24T00:00:00"/>
    <m/>
    <s v="НА338116Ярмолинецьким РВ УМВС України в Хмельницькій області"/>
    <m/>
    <m/>
    <m/>
    <s v="0962702744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264102356"/>
    <s v="028-г/04п"/>
    <d v="2004-03-09T00:00:00"/>
    <d v="2007-03-09T00:00:00"/>
    <n v="980"/>
    <n v="32800"/>
    <n v="0"/>
    <m/>
    <s v="Автокредит"/>
    <s v="Купівля транспортного засобу"/>
    <x v="6"/>
    <s v="Інше"/>
    <s v="ні"/>
    <n v="3636.78"/>
    <n v="3636.78"/>
    <n v="1"/>
    <n v="0"/>
    <n v="0"/>
    <n v="34.450000000000003"/>
    <n v="3636.78"/>
    <n v="1"/>
    <s v="так"/>
    <s v="так"/>
    <m/>
    <m/>
    <m/>
    <m/>
    <m/>
    <m/>
    <m/>
    <m/>
    <m/>
    <m/>
    <m/>
    <n v="0"/>
    <n v="0"/>
    <n v="0"/>
    <n v="9.7476338959189175E-3"/>
    <n v="9.7476338959189175E-3"/>
    <d v="2012-11-14T00:00:00"/>
    <n v="41227"/>
    <n v="3858"/>
    <s v="0677748219"/>
    <m/>
    <n v="3"/>
    <d v="2010-03-08T00:00:00"/>
    <x v="0"/>
    <s v="так"/>
    <s v="так"/>
    <n v="35.450000000000003"/>
    <d v="2016-11-01T00:00:00"/>
    <s v="ТОВ «Верітас Проперті Менеджмент»"/>
    <n v="3636.78"/>
    <n v="35.450000000000003"/>
    <d v="2017-11-01T00:00:00"/>
    <s v="так"/>
    <m/>
    <s v="авто"/>
    <s v="Легкові автомобілі"/>
    <s v="DAEWOO; LANOS; ; 1.5; 2004"/>
    <m/>
    <n v="0"/>
    <d v="2011-12-26T00:00:00"/>
    <d v="2011-06-30T00:00:00"/>
    <m/>
    <m/>
    <s v="ні"/>
    <s v="Хмельницька обл., м. Хмельницький, вул. Зарічанська, 14/4, кв.кв 29"/>
    <s v="Хмельницька обл., м. Хмельницький, вул. Зарічанська, 14/4, кв 29"/>
    <d v="1961-12-27T00:00:00"/>
    <m/>
    <s v="НВ091380Хмельницьким МВ УМВС України в Хмельницькій обл."/>
    <m/>
    <m/>
    <m/>
    <s v="0677748219"/>
    <m/>
    <m/>
    <m/>
    <m/>
    <s v="29096000101339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348613598"/>
    <s v="014/9353/5/23493"/>
    <d v="2008-09-24T00:00:00"/>
    <d v="2015-09-23T00:00:00"/>
    <n v="840"/>
    <n v="15060"/>
    <n v="12.99"/>
    <m/>
    <s v="Автокредит"/>
    <s v="Купівля транспортного засобу"/>
    <x v="1"/>
    <s v="Зона АТО"/>
    <s v="ні"/>
    <n v="72343.850000000006"/>
    <n v="51024.67"/>
    <n v="0.70530763845164435"/>
    <n v="21319.18"/>
    <n v="0"/>
    <n v="0.51"/>
    <n v="2696.44"/>
    <n v="26.829393570782219"/>
    <s v="так"/>
    <s v="так"/>
    <m/>
    <m/>
    <m/>
    <m/>
    <m/>
    <m/>
    <m/>
    <m/>
    <m/>
    <m/>
    <m/>
    <n v="0"/>
    <n v="1.4160529194948843"/>
    <n v="1.4160529194948843"/>
    <n v="1.3592724191482759E-2"/>
    <n v="1.3592724191482759E-2"/>
    <d v="2014-08-15T00:00:00"/>
    <n v="41866"/>
    <n v="1142"/>
    <s v="0995654949"/>
    <m/>
    <n v="1"/>
    <d v="2018-09-22T00:00:00"/>
    <x v="1"/>
    <s v="так"/>
    <s v="так"/>
    <n v="983.35"/>
    <d v="2016-11-01T00:00:00"/>
    <s v="ТОВ «Верітас Проперті Менеджмент»"/>
    <n v="62497.26"/>
    <n v="983.35"/>
    <d v="2017-11-01T00:00:00"/>
    <s v="так"/>
    <m/>
    <s v="авто"/>
    <s v="Легкові автомобілі"/>
    <s v="Mazda; 3; CD 5 dr (BK); 1,6; 2008 р.в."/>
    <m/>
    <n v="102442.72"/>
    <d v="2013-12-16T00:00:00"/>
    <d v="2013-12-16T00:00:00"/>
    <m/>
    <m/>
    <s v="ні"/>
    <s v="Донецька обл., Макіївський р-н, М. МАКІЇВКА, вул. З. Космодем`янської, б. 10 А"/>
    <s v="Донецька обл., Макіївський р-н, М. МАКІЇВКА, вул. З. Космодем`янської, б. 10 А"/>
    <d v="1964-04-20T00:00:00"/>
    <m/>
    <s v="ВС577912СОВЄТСЬКИМ РВ УМВС УКРАЇНИ В М. МАКІЇВЦІ"/>
    <m/>
    <m/>
    <m/>
    <s v="0995654949"/>
    <m/>
    <m/>
    <m/>
    <m/>
    <s v="29091000425140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950506366"/>
    <s v="014/020980/5/001"/>
    <d v="2012-08-10T00:00:00"/>
    <d v="2019-08-09T00:00:00"/>
    <n v="980"/>
    <n v="100860"/>
    <n v="23.1"/>
    <m/>
    <s v="Автокредит"/>
    <s v="Купівля транспортного засобу"/>
    <x v="1"/>
    <s v="Зона АТО"/>
    <s v="ні"/>
    <n v="126343.61"/>
    <n v="71251.41"/>
    <n v="0.56394945498232951"/>
    <n v="55092.2"/>
    <n v="0"/>
    <n v="4.12"/>
    <n v="126343.61"/>
    <n v="1"/>
    <s v="так"/>
    <s v="так"/>
    <s v="так"/>
    <m/>
    <m/>
    <m/>
    <m/>
    <m/>
    <m/>
    <m/>
    <m/>
    <m/>
    <m/>
    <n v="0"/>
    <n v="1.3304986298871784"/>
    <n v="1.3304986298871784"/>
    <n v="1.245444862625027E-2"/>
    <n v="1.245444862625027E-2"/>
    <d v="2014-07-15T00:00:00"/>
    <n v="41835"/>
    <n v="1173"/>
    <s v="0506264990"/>
    <m/>
    <n v="1"/>
    <d v="2022-08-08T00:00:00"/>
    <x v="1"/>
    <s v="так"/>
    <s v="так"/>
    <n v="1573.54"/>
    <d v="2016-11-01T00:00:00"/>
    <s v="ТОВ «Верітас Проперті Менеджмент»"/>
    <n v="109657.31999999999"/>
    <n v="1573.54"/>
    <d v="2017-11-01T00:00:00"/>
    <s v="так"/>
    <m/>
    <s v="авто"/>
    <s v="Легкові автомобілі"/>
    <s v="Kia; Ceed; CVVT 3dr Top 4 AT (ED); 1,6; 2012 р.в."/>
    <m/>
    <n v="168100"/>
    <d v="2013-02-13T00:00:00"/>
    <d v="2013-02-13T00:00:00"/>
    <m/>
    <m/>
    <s v="ні"/>
    <s v="Донецька обл., м. Донецьк, вул. Щетиніна, 33 а, кв.32"/>
    <s v="Донецька обл., м. Донецьк, вул. Щетиніна, 33 а, кв.32"/>
    <d v="1980-10-12T00:00:00"/>
    <m/>
    <s v="ВЕ967426Пролетарським РВ ДМУ УМВС України в Донецькій обл."/>
    <m/>
    <m/>
    <m/>
    <s v="0506264990"/>
    <m/>
    <m/>
    <m/>
    <m/>
    <s v="29098000423253"/>
    <s v="ІПН: 2922200374; ФІО: Шевцов І.В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3042301156"/>
    <s v="014/3728/5/07447"/>
    <d v="2007-12-04T00:00:00"/>
    <d v="2014-12-03T00:00:00"/>
    <n v="840"/>
    <n v="28789"/>
    <n v="10.99"/>
    <m/>
    <s v="Автокредит"/>
    <s v="Купівля транспортного засобу"/>
    <x v="4"/>
    <s v="Інше"/>
    <s v="ні"/>
    <n v="589232.97"/>
    <n v="410058.25"/>
    <n v="0.69591871276313688"/>
    <n v="179174.72"/>
    <n v="0"/>
    <n v="247028.79"/>
    <n v="21962.22"/>
    <n v="26.829390198258643"/>
    <s v="так"/>
    <s v="ні"/>
    <m/>
    <m/>
    <m/>
    <m/>
    <m/>
    <m/>
    <m/>
    <m/>
    <m/>
    <m/>
    <m/>
    <n v="0"/>
    <n v="0.32565217794924139"/>
    <n v="0.32565217794924139"/>
    <n v="0.47834707891515305"/>
    <n v="0.47834707891515305"/>
    <d v="2008-01-04T00:00:00"/>
    <n v="39451"/>
    <n v="2391"/>
    <s v="0502301505"/>
    <m/>
    <n v="3"/>
    <d v="2017-12-02T00:00:00"/>
    <x v="0"/>
    <s v="так"/>
    <s v="так"/>
    <n v="281857.87"/>
    <d v="2016-11-01T00:00:00"/>
    <s v="ТОВ «Верітас Проперті Менеджмент»"/>
    <n v="560375.66"/>
    <n v="281857.87"/>
    <d v="2017-11-01T00:00:00"/>
    <s v="так"/>
    <m/>
    <s v="авто"/>
    <s v="Легкові автомобілі"/>
    <s v="Ford; S-Max; TDCI ; 2; 2007 р.в."/>
    <m/>
    <n v="191885"/>
    <d v="2015-10-26T00:00:00"/>
    <d v="2013-10-28T00:00:00"/>
    <m/>
    <m/>
    <s v="ні"/>
    <s v="Херсонська обл., ХЕРСОН, Видригана, 76, кв.32"/>
    <s v="Херсонська обл., ХЕРСОН, Видригана, 76, кв.32"/>
    <d v="1983-04-18T00:00:00"/>
    <m/>
    <s v="МО752231СУВОРОВСЬКИМ РВ УМВС УКРАЇНИ В ХЕРСОНСЬКІЙ ОБЛ."/>
    <m/>
    <m/>
    <m/>
    <s v="0502301505"/>
    <m/>
    <m/>
    <m/>
    <m/>
    <s v="29093000421465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128016497"/>
    <s v="014/9353/5/15018"/>
    <d v="2008-05-13T00:00:00"/>
    <d v="2015-05-12T00:00:00"/>
    <n v="980"/>
    <n v="249975"/>
    <n v="15.5"/>
    <m/>
    <s v="Автокредит"/>
    <s v="Купівля транспортного засобу"/>
    <x v="1"/>
    <s v="Зона АТО"/>
    <s v="ні"/>
    <n v="75152.87"/>
    <n v="49310.16"/>
    <n v="0.65613142917895229"/>
    <n v="25842.71"/>
    <n v="0"/>
    <n v="17.12"/>
    <n v="75152.87"/>
    <n v="1"/>
    <s v="так"/>
    <s v="так"/>
    <m/>
    <m/>
    <m/>
    <m/>
    <m/>
    <m/>
    <m/>
    <m/>
    <m/>
    <m/>
    <m/>
    <n v="0"/>
    <n v="2.6513498419953887"/>
    <n v="1.5"/>
    <n v="1.4412090982021045E-2"/>
    <n v="1.4412090982021045E-2"/>
    <d v="2014-06-25T00:00:00"/>
    <n v="41815"/>
    <n v="1204"/>
    <s v="0675779450"/>
    <m/>
    <n v="1"/>
    <d v="2018-05-11T00:00:00"/>
    <x v="1"/>
    <s v="так"/>
    <s v="так"/>
    <n v="1083.1099999999999"/>
    <d v="2016-11-01T00:00:00"/>
    <s v="ТОВ «Верітас Проперті Менеджмент»"/>
    <n v="67509.77"/>
    <n v="1083.1099999999999"/>
    <d v="2017-11-01T00:00:00"/>
    <s v="так"/>
    <m/>
    <s v="авто"/>
    <s v="Легкові автомобілі"/>
    <s v="Toyota; Avalon; V6; 3,5; 2008 р.в."/>
    <m/>
    <n v="199256.55"/>
    <d v="2013-06-14T00:00:00"/>
    <d v="2013-06-14T00:00:00"/>
    <m/>
    <m/>
    <s v="ні"/>
    <s v="Донецька обл., м. ДОНЕЦЬК, вул. Р. Люксембург, б. 30 &quot;А&quot;, кв. 50"/>
    <s v="Донецька обл., м. ДОНЕЦЬК, вул. Р. Люксембург, б. 30 &quot;А&quot;, кв. 50"/>
    <d v="1958-04-06T00:00:00"/>
    <m/>
    <s v="ВВ734870КИЇВСЬКИМ РВ ДМУ УМВС УКРАЇНИ В ДОНЕЦЬКІЙ ОБЛ."/>
    <m/>
    <m/>
    <m/>
    <s v="0675779450"/>
    <m/>
    <m/>
    <m/>
    <m/>
    <s v="29096000264168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528904834"/>
    <s v="040-г/41"/>
    <d v="2007-03-23T00:00:00"/>
    <d v="2013-03-22T00:00:00"/>
    <n v="980"/>
    <n v="109980"/>
    <n v="0"/>
    <m/>
    <s v="Автокредит"/>
    <s v="Купівля транспортного засобу"/>
    <x v="4"/>
    <s v="Інше"/>
    <s v="ні"/>
    <n v="97092.34"/>
    <n v="96232.5"/>
    <n v="0.99114410055417357"/>
    <n v="339.11"/>
    <n v="520.73"/>
    <m/>
    <n v="96571.61"/>
    <n v="1.0053921644259631"/>
    <s v="так"/>
    <s v="так"/>
    <m/>
    <m/>
    <m/>
    <m/>
    <m/>
    <m/>
    <m/>
    <m/>
    <m/>
    <m/>
    <m/>
    <n v="0"/>
    <n v="0"/>
    <n v="0"/>
    <n v="9.7481428504040592E-3"/>
    <n v="9.7481428504040592E-3"/>
    <d v="2013-11-27T00:00:00"/>
    <n v="41605"/>
    <n v="3530"/>
    <s v="0668878208"/>
    <m/>
    <n v="3"/>
    <d v="2016-03-21T00:00:00"/>
    <x v="0"/>
    <s v="так"/>
    <s v="так"/>
    <n v="946.47"/>
    <d v="2016-11-01T00:00:00"/>
    <s v="ТОВ «Верітас Проперті Менеджмент»"/>
    <n v="97092.34"/>
    <n v="946.47"/>
    <d v="2017-11-01T00:00:00"/>
    <s v="так"/>
    <m/>
    <s v="авто"/>
    <s v="Легкові автомобілі"/>
    <s v="PEUGEOT; PARSELX 1.8; ; 1761; 2006"/>
    <m/>
    <n v="0"/>
    <d v="2012-04-04T00:00:00"/>
    <d v="2012-03-26T00:00:00"/>
    <m/>
    <m/>
    <s v="ні"/>
    <s v="Миколаївська обл., Миколаїв, Космонавтів, 106, кв.13"/>
    <s v="Миколаївська обл., Миколаїв, Космонавтів, 106, кв.13"/>
    <d v="1969-03-28T00:00:00"/>
    <m/>
    <s v="ЕР155792Ленінський РВ ММУ УМВС України в Миколаївській обл."/>
    <m/>
    <m/>
    <m/>
    <s v="0668878208"/>
    <m/>
    <m/>
    <m/>
    <m/>
    <s v="29097000162786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870407382"/>
    <s v="014/9136/5/18195"/>
    <d v="2008-06-20T00:00:00"/>
    <d v="2015-06-19T00:00:00"/>
    <n v="980"/>
    <n v="104369"/>
    <n v="21"/>
    <m/>
    <s v="Автокредит"/>
    <s v="Купівля транспортного засобу"/>
    <x v="1"/>
    <s v="Зона АТО"/>
    <s v="ні"/>
    <n v="23153.98"/>
    <n v="13557.18"/>
    <n v="0.58552266176268619"/>
    <n v="9596.7999999999993"/>
    <n v="0"/>
    <m/>
    <n v="23153.98"/>
    <n v="1"/>
    <s v="так"/>
    <s v="так"/>
    <m/>
    <m/>
    <m/>
    <m/>
    <m/>
    <m/>
    <m/>
    <m/>
    <m/>
    <m/>
    <m/>
    <n v="0"/>
    <n v="5.051065950648657"/>
    <n v="1.5"/>
    <n v="1.3519058062587944E-2"/>
    <n v="1.3519058062587944E-2"/>
    <d v="2014-06-16T00:00:00"/>
    <n v="41806"/>
    <n v="1233"/>
    <s v="0633309333"/>
    <m/>
    <n v="1"/>
    <d v="2018-06-18T00:00:00"/>
    <x v="1"/>
    <s v="так"/>
    <s v="так"/>
    <n v="313.02"/>
    <d v="2016-11-01T00:00:00"/>
    <s v="ТОВ «Верітас Проперті Менеджмент»"/>
    <n v="20306.98"/>
    <n v="313.02"/>
    <d v="2017-11-01T00:00:00"/>
    <s v="так"/>
    <m/>
    <s v="авто"/>
    <s v="Легкові автомобілі"/>
    <s v="Honda; Civic; i-VTEC LS 5 AT (FK); 1,8; 2008 р.в"/>
    <m/>
    <n v="116952.28"/>
    <d v="2013-06-14T00:00:00"/>
    <d v="2013-06-14T00:00:00"/>
    <m/>
    <m/>
    <s v="ні"/>
    <s v="Донецька обл., М.ДОНЕЦЬК, вул.Кутузова, буд.3, кв.63"/>
    <s v="Донецька обл., М.ДОНЕЦЬК, вул.Кутузова, буд.3, кв.63"/>
    <d v="1978-08-03T00:00:00"/>
    <m/>
    <s v="ЕК041403РОВЕНЬКІВСЬКИМ МВ УМВС УКРАЇНИ В ЛУГАНСЬКІЙ ОБЛАСТ"/>
    <m/>
    <m/>
    <m/>
    <s v="0633309333"/>
    <m/>
    <m/>
    <m/>
    <m/>
    <s v="29099000423887"/>
    <m/>
    <m/>
    <m/>
    <m/>
    <s v="ні"/>
    <m/>
    <m/>
    <s v="ні"/>
    <m/>
    <m/>
    <m/>
    <s v="ні"/>
    <m/>
    <m/>
    <m/>
  </r>
  <r>
    <s v="ПУАТ &quot;ФІДОБАНК&quot;"/>
    <n v="300175"/>
    <s v="Фіз. Особа"/>
    <s v="2442407738"/>
    <s v="014/2180/5/09700"/>
    <d v="2008-01-31T00:00:00"/>
    <d v="2015-01-30T00:00:00"/>
    <n v="840"/>
    <n v="40000"/>
    <n v="12.5"/>
    <m/>
    <s v="Автокредит"/>
    <s v="Купівля транспортного засобу"/>
    <x v="4"/>
    <s v="Інше"/>
    <s v="ні"/>
    <n v="634559.34"/>
    <n v="560127.1"/>
    <n v="0.8827024750750655"/>
    <n v="74432.240000000005"/>
    <n v="0"/>
    <m/>
    <n v="23651.65"/>
    <n v="26.829389915714124"/>
    <s v="так"/>
    <s v="ні"/>
    <s v="ні"/>
    <m/>
    <m/>
    <m/>
    <m/>
    <m/>
    <m/>
    <m/>
    <m/>
    <m/>
    <m/>
    <n v="0"/>
    <n v="0.31439677493360985"/>
    <n v="0.31439677493360985"/>
    <n v="1.2328287532573392E-2"/>
    <n v="1.2328287532573392E-2"/>
    <d v="2008-02-29T00:00:00"/>
    <n v="39507"/>
    <n v="2360"/>
    <s v="0503225930"/>
    <m/>
    <n v="2"/>
    <d v="2018-01-29T00:00:00"/>
    <x v="0"/>
    <s v="так"/>
    <s v="так"/>
    <n v="7823.03"/>
    <d v="2016-11-01T00:00:00"/>
    <s v="ТОВ «Верітас Проперті Менеджмент»"/>
    <n v="603482.21"/>
    <n v="7823.03"/>
    <d v="2017-11-01T00:00:00"/>
    <s v="так"/>
    <m/>
    <s v="авто"/>
    <s v="Легкові автомобілі"/>
    <s v="Toyota; Camry; Comfort 5 AT; 2,4; 2007 р.в"/>
    <m/>
    <n v="199503.41"/>
    <d v="2014-05-14T00:00:00"/>
    <d v="2014-05-23T00:00:00"/>
    <m/>
    <m/>
    <s v="ні"/>
    <s v="Запорізька обл., М. ЗАПОРІЖЖЯ, пр. Леніна, б.149, кв.61"/>
    <s v="Запорізька обл., М. ЗАПОРІЖЖЯ, пр. Леніна, б.149, кв.61"/>
    <d v="1966-11-14T00:00:00"/>
    <m/>
    <s v="СА702953ЖОВТНЕВИМ РВ УМВС УКРАЇНИ В ЗАПОРІЗЬКІЙ ОБЛАСТІ"/>
    <m/>
    <m/>
    <m/>
    <s v="0503225930"/>
    <m/>
    <m/>
    <m/>
    <m/>
    <s v="29096000421848"/>
    <s v="ІПН: 2572917203; ФІО: Шумейко Олена Анатоліївна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682200157"/>
    <s v="262-в/00-06ф"/>
    <d v="2006-11-27T00:00:00"/>
    <d v="2010-11-25T00:00:00"/>
    <n v="840"/>
    <n v="12000"/>
    <n v="11"/>
    <m/>
    <s v="Автокредит"/>
    <s v="Купівля транспортного засобу"/>
    <x v="6"/>
    <s v="Інше"/>
    <s v="ні"/>
    <n v="319580.43"/>
    <n v="296635.13"/>
    <n v="0.92820179883981013"/>
    <n v="22945.3"/>
    <n v="0"/>
    <m/>
    <n v="11911.58"/>
    <n v="26.829390391534961"/>
    <s v="так"/>
    <s v="ні"/>
    <s v="так"/>
    <m/>
    <m/>
    <m/>
    <m/>
    <m/>
    <m/>
    <m/>
    <m/>
    <m/>
    <m/>
    <n v="0"/>
    <n v="0"/>
    <n v="0"/>
    <n v="9.2636147964379415E-3"/>
    <n v="9.2636147964379415E-3"/>
    <d v="2012-11-19T00:00:00"/>
    <n v="41232"/>
    <n v="3748"/>
    <s v="0958400504"/>
    <m/>
    <n v="3"/>
    <d v="2013-11-24T00:00:00"/>
    <x v="0"/>
    <s v="так"/>
    <s v="так"/>
    <n v="2960.47"/>
    <d v="2016-11-01T00:00:00"/>
    <s v="ТОВ «Верітас Проперті Менеджмент»"/>
    <n v="303929.18"/>
    <n v="2960.47"/>
    <d v="2017-11-01T00:00:00"/>
    <s v="так"/>
    <m/>
    <s v="авто"/>
    <s v="Транспортні засоби (крім легкових транспортних засобів)"/>
    <s v="Автобус; FIAT ; Dukato; ; 2.8; 2000"/>
    <m/>
    <n v="0"/>
    <d v="2011-04-27T00:00:00"/>
    <d v="2011-03-15T00:00:00"/>
    <m/>
    <m/>
    <s v="ні"/>
    <s v="Хмельницька обл., Хмельницький, Львівське шосе, 18, кв.61"/>
    <s v="Хмельницька обл., Хмельницький, Львівське шосе, 18, кв.61"/>
    <d v="1973-06-08T00:00:00"/>
    <m/>
    <s v="МС462394Борщівським РВ УМВС України в Тернопільській обл"/>
    <m/>
    <m/>
    <m/>
    <s v="0958400504"/>
    <m/>
    <m/>
    <m/>
    <m/>
    <s v="29096000079814"/>
    <s v="ІПН: 2724902943; ФІО: Николишина О. М.; ІПН: 2686721615; ФІО: Швед  В. П.; ІПН: 2812619914; ФІО: Ліснічук В.Р."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789821173"/>
    <s v="014/ZAUYZP/5/1"/>
    <d v="2011-03-25T00:00:00"/>
    <d v="2018-03-23T00:00:00"/>
    <n v="980"/>
    <n v="70000"/>
    <n v="0"/>
    <m/>
    <s v="Автокредит"/>
    <s v="Купівля транспортного засобу"/>
    <x v="8"/>
    <s v="Інше"/>
    <s v="ні"/>
    <n v="1543.71"/>
    <n v="1543.71"/>
    <n v="1"/>
    <n v="0"/>
    <n v="0"/>
    <m/>
    <n v="1543.71"/>
    <n v="1"/>
    <s v="так"/>
    <s v="так"/>
    <s v="так"/>
    <m/>
    <m/>
    <n v="4280"/>
    <n v="4255"/>
    <n v="2830"/>
    <n v="4240"/>
    <n v="4230"/>
    <n v="2820"/>
    <m/>
    <m/>
    <n v="22655"/>
    <n v="95.199875624307666"/>
    <n v="1.5"/>
    <n v="7.8388168762267529"/>
    <n v="1"/>
    <d v="2017-08-29T00:00:00"/>
    <n v="42976"/>
    <n v="103"/>
    <s v="0661362117"/>
    <m/>
    <m/>
    <d v="2021-03-22T00:00:00"/>
    <x v="1"/>
    <s v="так"/>
    <s v="так"/>
    <n v="12100.86"/>
    <d v="2016-11-01T00:00:00"/>
    <s v="ТОВ «Верітас Проперті Менеджмент»"/>
    <n v="12833.71"/>
    <n v="12100.86"/>
    <d v="2017-11-01T00:00:00"/>
    <s v="так"/>
    <m/>
    <s v="авто"/>
    <s v="Легкові автомобілі"/>
    <s v="Mitsubishi; Lancer 10; Invite MT; 1,5; 2011 р.в."/>
    <m/>
    <n v="146961"/>
    <d v="2014-11-14T00:00:00"/>
    <d v="2014-11-28T00:00:00"/>
    <m/>
    <m/>
    <s v="ні"/>
    <s v="Чернівецька обл., м.Чернівці, вул. Герцена , буд. 2а"/>
    <s v="Чернівецька обл., м.Чернівці, вул. Герцена , буд. 2а"/>
    <d v="1976-05-19T00:00:00"/>
    <m/>
    <s v="НА167645Хмельницьким МУ УМВС України в Хмельницькій област"/>
    <m/>
    <m/>
    <m/>
    <s v="0661362117"/>
    <m/>
    <m/>
    <m/>
    <m/>
    <m/>
    <m/>
    <m/>
    <m/>
    <m/>
    <s v="ні"/>
    <m/>
    <m/>
    <s v="так"/>
    <m/>
    <m/>
    <m/>
    <s v="ні"/>
    <m/>
    <m/>
    <m/>
  </r>
  <r>
    <s v="ПУАТ &quot;ФІДОБАНК&quot;"/>
    <n v="300175"/>
    <s v="Фіз. Особа"/>
    <s v="2929917259"/>
    <s v="014/3949/5/21879"/>
    <d v="2008-08-21T00:00:00"/>
    <d v="2015-08-20T00:00:00"/>
    <n v="840"/>
    <n v="59325"/>
    <n v="13"/>
    <m/>
    <s v="Автокредит"/>
    <s v="Купівля транспортного засобу"/>
    <x v="5"/>
    <s v="Інше"/>
    <s v="ні"/>
    <n v="152020.15"/>
    <n v="152020.15"/>
    <n v="1"/>
    <n v="0"/>
    <n v="0"/>
    <m/>
    <n v="5666.18"/>
    <n v="26.829389465212891"/>
    <s v="ні"/>
    <s v="ні"/>
    <m/>
    <m/>
    <m/>
    <m/>
    <m/>
    <m/>
    <m/>
    <m/>
    <m/>
    <m/>
    <m/>
    <n v="0"/>
    <n v="3.3809202266936325"/>
    <n v="1.5"/>
    <n v="0.52162815258372008"/>
    <n v="0.52162815258372008"/>
    <d v="2014-06-16T00:00:00"/>
    <n v="41806"/>
    <n v="1020"/>
    <s v="0504483801"/>
    <m/>
    <m/>
    <d v="2018-08-19T00:00:00"/>
    <x v="1"/>
    <s v="так"/>
    <s v="так"/>
    <n v="79297.990000000005"/>
    <d v="2016-11-01T00:00:00"/>
    <s v="ТОВ «Верітас Проперті Менеджмент»"/>
    <n v="144575.06"/>
    <n v="79297.990000000005"/>
    <d v="2017-11-01T00:00:00"/>
    <s v="так"/>
    <m/>
    <s v="авто"/>
    <s v="Легкові автомобілі"/>
    <s v="Lexus; RX 400h; (HXU3); 4; 2008 р.в"/>
    <m/>
    <n v="513968"/>
    <d v="2016-02-04T00:00:00"/>
    <d v="2015-03-18T00:00:00"/>
    <m/>
    <m/>
    <s v="ні"/>
    <s v="М. КИЇВ, вул. Леніна, буд 4"/>
    <s v="М. КИЇВ, вул. Леніна, буд 4"/>
    <d v="1980-03-20T00:00:00"/>
    <m/>
    <s v="МЕ734088СОЛОМ`ЯНСЬКИМ РУ ГУ МВС УКРАЇНИ В М. КИЄВІ"/>
    <m/>
    <m/>
    <m/>
    <s v="0504483801"/>
    <m/>
    <m/>
    <m/>
    <m/>
    <s v="29095000424868"/>
    <m/>
    <m/>
    <m/>
    <m/>
    <s v="ні"/>
    <m/>
    <m/>
    <s v="ні"/>
    <m/>
    <m/>
    <m/>
    <s v="ні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35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compact="0" compactData="0" gridDropZones="1" multipleFieldFilters="0">
  <location ref="A3:G21" firstHeaderRow="1" firstDataRow="3" firstDataCol="1"/>
  <pivotFields count="9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">
        <item x="12"/>
        <item x="4"/>
        <item x="1"/>
        <item x="9"/>
        <item x="5"/>
        <item x="13"/>
        <item x="3"/>
        <item x="11"/>
        <item x="7"/>
        <item x="10"/>
        <item x="0"/>
        <item x="14"/>
        <item x="2"/>
        <item x="6"/>
        <item x="8"/>
      </items>
    </pivotField>
    <pivotField compact="0" outline="0" showAll="0"/>
    <pivotField compact="0" outline="0" showAll="0"/>
    <pivotField dataField="1"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4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numFmtId="1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numFmtId="4" outline="0" showAll="0"/>
    <pivotField compact="0" numFmtId="14" outline="0" showAll="0"/>
    <pivotField compact="0" outline="0" showAll="0"/>
    <pivotField compact="0" numFmtId="4" outline="0" showAll="0"/>
    <pivotField compact="0" numFmtId="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-2"/>
    <field x="49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Количество по полю признак позовної дасності2" fld="49" subtotal="count" baseField="0" baseItem="0" numFmtId="3"/>
    <dataField name="Сумма по полю Загальний залишок заборгованості (без пені), грн " fld="1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2" cacheId="3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compact="0" compactData="0" gridDropZones="1" multipleFieldFilters="0">
  <location ref="A3:O24" firstHeaderRow="1" firstDataRow="6" firstDataCol="1"/>
  <pivotFields count="93"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numFmtId="14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">
        <item x="12"/>
        <item x="4"/>
        <item x="1"/>
        <item x="9"/>
        <item x="5"/>
        <item x="13"/>
        <item x="3"/>
        <item x="11"/>
        <item x="7"/>
        <item x="10"/>
        <item x="0"/>
        <item x="14"/>
        <item x="2"/>
        <item x="6"/>
        <item x="8"/>
      </items>
    </pivotField>
    <pivotField compact="0" outline="0" showAll="0"/>
    <pivotField compact="0" outline="0" showAll="0"/>
    <pivotField dataField="1"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outline="0" showAll="0"/>
    <pivotField compact="0" numFmtId="4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2"/>
        <item x="0"/>
        <item x="3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4" outline="0" showAll="0"/>
    <pivotField compact="0" numFmtId="14" outline="0" showAll="0"/>
    <pivotField compact="0" outline="0" showAll="0"/>
    <pivotField compact="0" numFmtId="4" outline="0" showAll="0"/>
    <pivotField compact="0" numFmtId="4" outline="0" showAll="0"/>
    <pivotField compact="0" numFmtId="14" outline="0" showAll="0"/>
    <pivotField axis="axisCol" compact="0" outline="0" showAll="0" defaultSubtotal="0">
      <items count="1">
        <item x="0"/>
      </items>
    </pivotField>
    <pivotField compact="0" outline="0" showAll="0"/>
    <pivotField compact="0" outline="0" showAll="0">
      <items count="2">
        <item x="0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axis="axisCol" compact="0" outline="0" showAll="0" defaultSubtotal="0">
      <items count="2">
        <item x="0"/>
        <item x="1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5">
    <field x="7"/>
    <field x="22"/>
    <field x="51"/>
    <field x="81"/>
    <field x="84"/>
  </colFields>
  <colItems count="14">
    <i>
      <x/>
      <x/>
      <x/>
      <x/>
      <x/>
    </i>
    <i r="4">
      <x v="1"/>
    </i>
    <i r="1">
      <x v="1"/>
      <x/>
      <x/>
      <x/>
    </i>
    <i r="4">
      <x v="1"/>
    </i>
    <i r="3">
      <x v="1"/>
      <x/>
    </i>
    <i r="4">
      <x v="1"/>
    </i>
    <i t="default">
      <x/>
    </i>
    <i>
      <x v="1"/>
      <x/>
      <x/>
      <x/>
      <x/>
    </i>
    <i r="4">
      <x v="1"/>
    </i>
    <i r="1">
      <x v="1"/>
      <x/>
      <x/>
      <x/>
    </i>
    <i r="4">
      <x v="1"/>
    </i>
    <i r="3">
      <x v="1"/>
      <x v="1"/>
    </i>
    <i t="default">
      <x v="1"/>
    </i>
    <i t="grand">
      <x/>
    </i>
  </colItems>
  <dataFields count="1">
    <dataField name="Сумма по полю Загальний залишок заборгованості (без пені), грн " fld="16" baseField="0" baseItem="0" numFmtId="3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2" cacheId="3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compact="0" compactData="0" gridDropZones="1" multipleFieldFilters="0">
  <location ref="A3:P29" firstHeaderRow="1" firstDataRow="6" firstDataCol="2"/>
  <pivotFields count="93"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numFmtId="14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">
        <item x="12"/>
        <item x="4"/>
        <item x="1"/>
        <item x="9"/>
        <item x="5"/>
        <item x="13"/>
        <item x="3"/>
        <item x="11"/>
        <item x="7"/>
        <item x="10"/>
        <item x="0"/>
        <item x="14"/>
        <item x="2"/>
        <item x="6"/>
        <item x="8"/>
      </items>
    </pivotField>
    <pivotField compact="0" outline="0" showAll="0"/>
    <pivotField compact="0" outline="0" showAll="0"/>
    <pivotField dataField="1"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outline="0" showAll="0"/>
    <pivotField compact="0" numFmtId="4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2"/>
        <item x="0"/>
        <item x="3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4" outline="0" showAll="0"/>
    <pivotField compact="0" numFmtId="14" outline="0" showAll="0"/>
    <pivotField compact="0" outline="0" showAll="0"/>
    <pivotField compact="0" numFmtId="4" outline="0" showAll="0"/>
    <pivotField compact="0" numFmtId="4" outline="0" showAll="0"/>
    <pivotField compact="0" numFmtId="14" outline="0" showAll="0"/>
    <pivotField axis="axisCol" compact="0" outline="0" showAll="0" defaultSubtotal="0">
      <items count="1">
        <item x="0"/>
      </items>
    </pivotField>
    <pivotField compact="0" outline="0" showAll="0"/>
    <pivotField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axis="axisCol" compact="0" outline="0" showAll="0" defaultSubtotal="0">
      <items count="2">
        <item x="0"/>
        <item x="1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3"/>
    <field x="54"/>
  </rowFields>
  <rowItems count="21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>
      <x v="11"/>
      <x/>
    </i>
    <i>
      <x v="12"/>
      <x/>
    </i>
    <i r="1">
      <x v="1"/>
    </i>
    <i>
      <x v="13"/>
      <x/>
    </i>
    <i r="1">
      <x v="1"/>
    </i>
    <i>
      <x v="14"/>
      <x/>
    </i>
    <i t="grand">
      <x/>
    </i>
  </rowItems>
  <colFields count="5">
    <field x="7"/>
    <field x="22"/>
    <field x="51"/>
    <field x="81"/>
    <field x="84"/>
  </colFields>
  <colItems count="14">
    <i>
      <x/>
      <x/>
      <x/>
      <x/>
      <x/>
    </i>
    <i r="4">
      <x v="1"/>
    </i>
    <i r="1">
      <x v="1"/>
      <x/>
      <x/>
      <x/>
    </i>
    <i r="4">
      <x v="1"/>
    </i>
    <i r="3">
      <x v="1"/>
      <x/>
    </i>
    <i r="4">
      <x v="1"/>
    </i>
    <i t="default">
      <x/>
    </i>
    <i>
      <x v="1"/>
      <x/>
      <x/>
      <x/>
      <x/>
    </i>
    <i r="4">
      <x v="1"/>
    </i>
    <i r="1">
      <x v="1"/>
      <x/>
      <x/>
      <x/>
    </i>
    <i r="4">
      <x v="1"/>
    </i>
    <i r="3">
      <x v="1"/>
      <x v="1"/>
    </i>
    <i t="default">
      <x v="1"/>
    </i>
    <i t="grand">
      <x/>
    </i>
  </colItems>
  <dataFields count="1">
    <dataField name="Количество по полю Загальний залишок заборгованості (без пені), грн " fld="16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CW408"/>
  <sheetViews>
    <sheetView tabSelected="1" topLeftCell="B1" zoomScale="70" zoomScaleNormal="70" workbookViewId="0">
      <selection activeCell="Q4" sqref="Q4"/>
    </sheetView>
  </sheetViews>
  <sheetFormatPr defaultColWidth="8.85546875" defaultRowHeight="15"/>
  <cols>
    <col min="1" max="1" width="19.42578125" customWidth="1"/>
    <col min="2" max="2" width="11.42578125" style="7" customWidth="1"/>
    <col min="3" max="3" width="37.140625" customWidth="1"/>
    <col min="4" max="4" width="15.42578125" customWidth="1"/>
    <col min="5" max="5" width="22.42578125" customWidth="1"/>
    <col min="6" max="6" width="13.7109375" customWidth="1"/>
    <col min="7" max="7" width="11.28515625" customWidth="1"/>
    <col min="8" max="8" width="8.140625" customWidth="1"/>
    <col min="9" max="9" width="10.85546875" customWidth="1"/>
    <col min="10" max="11" width="9" customWidth="1"/>
    <col min="12" max="12" width="12.42578125" customWidth="1"/>
    <col min="13" max="13" width="28.85546875" customWidth="1"/>
    <col min="14" max="14" width="26" style="6" customWidth="1"/>
    <col min="15" max="15" width="10.7109375" style="6" customWidth="1"/>
    <col min="16" max="16" width="10.42578125" customWidth="1"/>
    <col min="17" max="17" width="13.85546875" customWidth="1"/>
    <col min="18" max="19" width="13.28515625" customWidth="1"/>
    <col min="20" max="20" width="12.7109375" customWidth="1"/>
    <col min="21" max="21" width="12.28515625" customWidth="1"/>
    <col min="22" max="22" width="12.7109375" style="6" customWidth="1"/>
    <col min="23" max="23" width="13.7109375" customWidth="1"/>
    <col min="24" max="24" width="11.42578125" bestFit="1" customWidth="1"/>
    <col min="25" max="25" width="17.28515625" customWidth="1"/>
    <col min="26" max="26" width="16.7109375" customWidth="1"/>
    <col min="27" max="27" width="16.42578125" customWidth="1"/>
    <col min="28" max="28" width="13.7109375" customWidth="1"/>
    <col min="29" max="29" width="13.85546875" customWidth="1"/>
    <col min="30" max="43" width="12.7109375" style="6" customWidth="1"/>
    <col min="44" max="44" width="11.42578125" style="6" customWidth="1"/>
    <col min="45" max="45" width="12.42578125" style="12" customWidth="1"/>
    <col min="46" max="46" width="8.42578125" style="6" customWidth="1"/>
    <col min="47" max="47" width="17.85546875" style="6" customWidth="1"/>
    <col min="48" max="48" width="10.140625" style="6" customWidth="1"/>
    <col min="49" max="49" width="31.28515625" style="17" customWidth="1"/>
    <col min="50" max="51" width="14" customWidth="1"/>
    <col min="52" max="53" width="21.28515625" customWidth="1"/>
    <col min="54" max="54" width="21.28515625" style="13" customWidth="1"/>
    <col min="55" max="56" width="21.28515625" customWidth="1"/>
    <col min="57" max="58" width="21.28515625" style="13" customWidth="1"/>
    <col min="59" max="59" width="21.28515625" customWidth="1"/>
    <col min="60" max="60" width="8.7109375" customWidth="1"/>
    <col min="61" max="61" width="8.42578125" customWidth="1"/>
    <col min="62" max="62" width="11.28515625" customWidth="1"/>
    <col min="63" max="63" width="55" customWidth="1"/>
    <col min="64" max="64" width="62.140625" customWidth="1"/>
    <col min="65" max="65" width="12.85546875" customWidth="1"/>
    <col min="66" max="66" width="12.7109375" style="13" customWidth="1"/>
    <col min="67" max="67" width="13.42578125" style="10" customWidth="1"/>
    <col min="68" max="68" width="13.140625" style="10" customWidth="1"/>
    <col min="69" max="69" width="8.7109375" customWidth="1"/>
    <col min="70" max="70" width="11.7109375" customWidth="1"/>
    <col min="71" max="75" width="12.7109375" customWidth="1"/>
    <col min="76" max="76" width="19.42578125" customWidth="1"/>
    <col min="77" max="78" width="12.7109375" customWidth="1"/>
    <col min="79" max="79" width="23.42578125" customWidth="1"/>
    <col min="80" max="80" width="12.7109375" style="21" customWidth="1"/>
    <col min="81" max="84" width="12.7109375" customWidth="1"/>
    <col min="85" max="85" width="16" customWidth="1"/>
    <col min="86" max="86" width="55.28515625" bestFit="1" customWidth="1"/>
    <col min="87" max="88" width="12.7109375" customWidth="1"/>
    <col min="89" max="89" width="15.85546875" customWidth="1"/>
    <col min="90" max="90" width="8.28515625" style="6" customWidth="1"/>
    <col min="91" max="91" width="10.28515625" customWidth="1"/>
    <col min="92" max="92" width="11.85546875" customWidth="1"/>
    <col min="93" max="93" width="8.7109375" style="14" bestFit="1" customWidth="1"/>
    <col min="95" max="95" width="13.28515625" bestFit="1" customWidth="1"/>
    <col min="98" max="98" width="11.140625" customWidth="1"/>
  </cols>
  <sheetData>
    <row r="1" spans="1:101" s="6" customFormat="1">
      <c r="K1" s="22"/>
      <c r="R1" s="12"/>
      <c r="S1" s="12"/>
    </row>
    <row r="2" spans="1:101" s="6" customFormat="1" ht="15.75" thickBot="1">
      <c r="I2" s="24"/>
      <c r="L2" s="6">
        <f>I5*J5/12/100</f>
        <v>207.29166666666669</v>
      </c>
      <c r="M2" s="11">
        <f>F5+300</f>
        <v>39793</v>
      </c>
      <c r="O2" s="25"/>
      <c r="P2" s="25"/>
      <c r="Q2" s="25"/>
      <c r="R2" s="12">
        <f>R5/26</f>
        <v>17796.924999999999</v>
      </c>
      <c r="S2" s="12">
        <f>I5-R2</f>
        <v>2103.0750000000007</v>
      </c>
    </row>
    <row r="3" spans="1:101" s="1" customFormat="1" ht="17.25" customHeight="1" thickBot="1">
      <c r="A3" s="37" t="s">
        <v>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40" t="s">
        <v>1</v>
      </c>
      <c r="R3" s="41"/>
      <c r="S3" s="41"/>
      <c r="T3" s="41"/>
      <c r="U3" s="41"/>
      <c r="V3" s="41"/>
      <c r="W3" s="42"/>
      <c r="X3" s="27"/>
      <c r="Y3" s="43" t="s">
        <v>2</v>
      </c>
      <c r="Z3" s="44"/>
      <c r="AA3" s="44"/>
      <c r="AB3" s="44"/>
      <c r="AC3" s="45"/>
      <c r="AD3" s="46" t="s">
        <v>3</v>
      </c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8"/>
      <c r="AU3" s="52" t="s">
        <v>878</v>
      </c>
      <c r="AV3" s="53"/>
      <c r="AW3" s="31" t="s">
        <v>1141</v>
      </c>
      <c r="AX3" s="32"/>
      <c r="AY3" s="32"/>
      <c r="AZ3" s="32"/>
      <c r="BA3" s="33"/>
      <c r="BB3" s="49" t="s">
        <v>632</v>
      </c>
      <c r="BC3" s="50"/>
      <c r="BD3" s="50"/>
      <c r="BE3" s="50"/>
      <c r="BF3" s="50"/>
      <c r="BG3" s="51"/>
      <c r="BH3" s="54" t="s">
        <v>1140</v>
      </c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6"/>
      <c r="BT3" s="57" t="s">
        <v>1142</v>
      </c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8"/>
      <c r="CK3" s="34" t="s">
        <v>1717</v>
      </c>
      <c r="CL3" s="35"/>
      <c r="CM3" s="35"/>
      <c r="CN3" s="35"/>
      <c r="CO3" s="35"/>
      <c r="CP3" s="35"/>
      <c r="CQ3" s="35"/>
      <c r="CR3" s="36"/>
      <c r="CS3" s="28" t="s">
        <v>1718</v>
      </c>
      <c r="CT3" s="29"/>
      <c r="CU3" s="29"/>
      <c r="CV3" s="29"/>
      <c r="CW3" s="30"/>
    </row>
    <row r="4" spans="1:101" s="5" customFormat="1" ht="71.25" customHeight="1" thickBot="1">
      <c r="A4" s="2" t="s">
        <v>4</v>
      </c>
      <c r="B4" s="2" t="s">
        <v>5</v>
      </c>
      <c r="C4" s="2" t="s">
        <v>362</v>
      </c>
      <c r="D4" s="2" t="s">
        <v>363</v>
      </c>
      <c r="E4" s="2" t="s">
        <v>6</v>
      </c>
      <c r="F4" s="2" t="s">
        <v>7</v>
      </c>
      <c r="G4" s="2" t="s">
        <v>8</v>
      </c>
      <c r="H4" s="2" t="s">
        <v>9</v>
      </c>
      <c r="I4" s="3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52</v>
      </c>
      <c r="P4" s="2" t="s">
        <v>16</v>
      </c>
      <c r="Q4" s="3" t="s">
        <v>51</v>
      </c>
      <c r="R4" s="3" t="s">
        <v>17</v>
      </c>
      <c r="S4" s="3" t="s">
        <v>2050</v>
      </c>
      <c r="T4" s="3" t="s">
        <v>18</v>
      </c>
      <c r="U4" s="3" t="s">
        <v>19</v>
      </c>
      <c r="V4" s="3" t="s">
        <v>20</v>
      </c>
      <c r="W4" s="3" t="s">
        <v>21</v>
      </c>
      <c r="X4" s="63" t="s">
        <v>2048</v>
      </c>
      <c r="Y4" s="2" t="s">
        <v>22</v>
      </c>
      <c r="Z4" s="2" t="s">
        <v>23</v>
      </c>
      <c r="AA4" s="2" t="s">
        <v>24</v>
      </c>
      <c r="AB4" s="2" t="s">
        <v>25</v>
      </c>
      <c r="AC4" s="2" t="s">
        <v>26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57</v>
      </c>
      <c r="AI4" s="2" t="s">
        <v>58</v>
      </c>
      <c r="AJ4" s="2" t="s">
        <v>59</v>
      </c>
      <c r="AK4" s="2" t="s">
        <v>60</v>
      </c>
      <c r="AL4" s="61" t="s">
        <v>2043</v>
      </c>
      <c r="AM4" s="61" t="s">
        <v>2044</v>
      </c>
      <c r="AN4" s="61" t="s">
        <v>2045</v>
      </c>
      <c r="AO4" s="61" t="s">
        <v>2054</v>
      </c>
      <c r="AP4" s="61" t="s">
        <v>2046</v>
      </c>
      <c r="AQ4" s="61" t="s">
        <v>2047</v>
      </c>
      <c r="AR4" s="2" t="s">
        <v>27</v>
      </c>
      <c r="AS4" s="2" t="s">
        <v>28</v>
      </c>
      <c r="AT4" s="2" t="s">
        <v>29</v>
      </c>
      <c r="AU4" s="2" t="s">
        <v>879</v>
      </c>
      <c r="AV4" s="2" t="s">
        <v>880</v>
      </c>
      <c r="AW4" s="2" t="s">
        <v>30</v>
      </c>
      <c r="AX4" s="4" t="s">
        <v>31</v>
      </c>
      <c r="AY4" s="65" t="s">
        <v>2051</v>
      </c>
      <c r="AZ4" s="2" t="s">
        <v>32</v>
      </c>
      <c r="BA4" s="2" t="s">
        <v>33</v>
      </c>
      <c r="BB4" s="3" t="s">
        <v>633</v>
      </c>
      <c r="BC4" s="2" t="s">
        <v>634</v>
      </c>
      <c r="BD4" s="2" t="s">
        <v>635</v>
      </c>
      <c r="BE4" s="3" t="s">
        <v>636</v>
      </c>
      <c r="BF4" s="3" t="s">
        <v>637</v>
      </c>
      <c r="BG4" s="2" t="s">
        <v>638</v>
      </c>
      <c r="BH4" s="2" t="s">
        <v>34</v>
      </c>
      <c r="BI4" s="2" t="s">
        <v>35</v>
      </c>
      <c r="BJ4" s="2" t="s">
        <v>61</v>
      </c>
      <c r="BK4" s="2" t="s">
        <v>36</v>
      </c>
      <c r="BL4" s="2" t="s">
        <v>62</v>
      </c>
      <c r="BM4" s="2" t="s">
        <v>37</v>
      </c>
      <c r="BN4" s="2" t="s">
        <v>38</v>
      </c>
      <c r="BO4" s="2" t="s">
        <v>39</v>
      </c>
      <c r="BP4" s="2" t="s">
        <v>40</v>
      </c>
      <c r="BQ4" s="2" t="s">
        <v>41</v>
      </c>
      <c r="BR4" s="2" t="s">
        <v>42</v>
      </c>
      <c r="BS4" s="2" t="s">
        <v>1139</v>
      </c>
      <c r="BT4" s="2" t="s">
        <v>1143</v>
      </c>
      <c r="BU4" s="2" t="s">
        <v>1144</v>
      </c>
      <c r="BV4" s="2" t="s">
        <v>1145</v>
      </c>
      <c r="BW4" s="2" t="s">
        <v>1146</v>
      </c>
      <c r="BX4" s="2" t="s">
        <v>1147</v>
      </c>
      <c r="BY4" s="2" t="s">
        <v>1148</v>
      </c>
      <c r="BZ4" s="2" t="s">
        <v>1149</v>
      </c>
      <c r="CA4" s="2" t="s">
        <v>1150</v>
      </c>
      <c r="CB4" s="2" t="s">
        <v>1151</v>
      </c>
      <c r="CC4" s="2" t="s">
        <v>1152</v>
      </c>
      <c r="CD4" s="2" t="s">
        <v>1153</v>
      </c>
      <c r="CE4" s="2" t="s">
        <v>1154</v>
      </c>
      <c r="CF4" s="2" t="s">
        <v>1155</v>
      </c>
      <c r="CG4" s="2" t="s">
        <v>1156</v>
      </c>
      <c r="CH4" s="2" t="s">
        <v>1157</v>
      </c>
      <c r="CI4" s="2" t="s">
        <v>1158</v>
      </c>
      <c r="CJ4" s="2" t="s">
        <v>1159</v>
      </c>
      <c r="CK4" s="2" t="s">
        <v>43</v>
      </c>
      <c r="CL4" s="2" t="s">
        <v>44</v>
      </c>
      <c r="CM4" s="2" t="s">
        <v>45</v>
      </c>
      <c r="CN4" s="2" t="s">
        <v>46</v>
      </c>
      <c r="CO4" s="2" t="s">
        <v>47</v>
      </c>
      <c r="CP4" s="2" t="s">
        <v>48</v>
      </c>
      <c r="CQ4" s="2" t="s">
        <v>49</v>
      </c>
      <c r="CR4" s="2" t="s">
        <v>50</v>
      </c>
      <c r="CS4" s="2" t="s">
        <v>1719</v>
      </c>
      <c r="CT4" s="2" t="s">
        <v>1720</v>
      </c>
      <c r="CU4" s="2" t="s">
        <v>1721</v>
      </c>
      <c r="CV4" s="2" t="s">
        <v>1722</v>
      </c>
      <c r="CW4" s="2" t="s">
        <v>1723</v>
      </c>
    </row>
    <row r="5" spans="1:101" s="6" customFormat="1">
      <c r="A5" s="6" t="s">
        <v>63</v>
      </c>
      <c r="B5" s="8">
        <v>300175</v>
      </c>
      <c r="C5" s="6" t="s">
        <v>2036</v>
      </c>
      <c r="D5" s="6" t="s">
        <v>364</v>
      </c>
      <c r="E5" s="6" t="s">
        <v>64</v>
      </c>
      <c r="F5" s="9">
        <v>39493</v>
      </c>
      <c r="G5" s="9">
        <v>41319</v>
      </c>
      <c r="H5" s="6">
        <v>840</v>
      </c>
      <c r="I5" s="12">
        <v>19900</v>
      </c>
      <c r="J5" s="6">
        <v>12.5</v>
      </c>
      <c r="L5" s="6" t="s">
        <v>333</v>
      </c>
      <c r="M5" s="6" t="s">
        <v>334</v>
      </c>
      <c r="N5" s="6" t="s">
        <v>347</v>
      </c>
      <c r="O5" s="6" t="s">
        <v>348</v>
      </c>
      <c r="P5" s="6" t="s">
        <v>335</v>
      </c>
      <c r="Q5" s="12">
        <v>555085.31999999995</v>
      </c>
      <c r="R5" s="12">
        <v>462720.05</v>
      </c>
      <c r="S5" s="62">
        <f>R5/Q5</f>
        <v>0.83360167046031775</v>
      </c>
      <c r="T5" s="12">
        <v>92365.27</v>
      </c>
      <c r="U5" s="12">
        <v>0</v>
      </c>
      <c r="V5" s="12"/>
      <c r="W5" s="12">
        <v>20689.45</v>
      </c>
      <c r="X5" s="12">
        <f>Q5/W5</f>
        <v>26.829389858116091</v>
      </c>
      <c r="Y5" s="6" t="s">
        <v>336</v>
      </c>
      <c r="Z5" s="6" t="s">
        <v>336</v>
      </c>
      <c r="AD5" s="12"/>
      <c r="AE5" s="12"/>
      <c r="AF5" s="12"/>
      <c r="AG5" s="12"/>
      <c r="AH5" s="12"/>
      <c r="AI5" s="12"/>
      <c r="AJ5" s="12"/>
      <c r="AK5" s="12"/>
      <c r="AL5" s="12">
        <f>SUM(AD5:AK5)</f>
        <v>0</v>
      </c>
      <c r="AM5" s="62">
        <f>Q5/BN5</f>
        <v>10.43549794959884</v>
      </c>
      <c r="AN5" s="62">
        <f>IF(BN5/Q5&gt;1.5,1.5,BN5/Q5)</f>
        <v>9.5826764072953693E-2</v>
      </c>
      <c r="AO5" s="62">
        <f>BN5/Q5</f>
        <v>9.5826764072953693E-2</v>
      </c>
      <c r="AP5" s="62">
        <f>BF5/Q5</f>
        <v>9.6768547220812823E-3</v>
      </c>
      <c r="AQ5" s="62">
        <f>IF(BF5/Q5&gt;1,1,BF5/Q5)</f>
        <v>9.6768547220812823E-3</v>
      </c>
      <c r="AR5" s="11">
        <v>39522</v>
      </c>
      <c r="AS5" s="12">
        <v>13398.86</v>
      </c>
      <c r="AT5" s="6">
        <v>3273</v>
      </c>
      <c r="AU5" s="6">
        <v>672824955</v>
      </c>
      <c r="AW5" s="6">
        <v>2</v>
      </c>
      <c r="AX5" s="11">
        <f>G5+1095</f>
        <v>42414</v>
      </c>
      <c r="AY5" s="64">
        <f ca="1">IF(AX5&gt;TODAY(),1,0)</f>
        <v>0</v>
      </c>
      <c r="AZ5" s="6" t="s">
        <v>336</v>
      </c>
      <c r="BA5" s="6" t="s">
        <v>336</v>
      </c>
      <c r="BB5" s="20">
        <v>5371.48</v>
      </c>
      <c r="BC5" s="19">
        <v>42675</v>
      </c>
      <c r="BD5" s="9" t="s">
        <v>1138</v>
      </c>
      <c r="BE5" s="20">
        <v>527900.38</v>
      </c>
      <c r="BF5" s="20">
        <v>5371.48</v>
      </c>
      <c r="BG5" s="9">
        <v>43040</v>
      </c>
      <c r="BH5" s="6" t="s">
        <v>336</v>
      </c>
      <c r="BJ5" s="6" t="s">
        <v>337</v>
      </c>
      <c r="BK5" s="6" t="s">
        <v>338</v>
      </c>
      <c r="BL5" s="6" t="s">
        <v>641</v>
      </c>
      <c r="BN5" s="12">
        <v>53192.03</v>
      </c>
      <c r="BO5" s="9">
        <v>41773</v>
      </c>
      <c r="BP5" s="9">
        <v>41575</v>
      </c>
      <c r="BS5" s="6" t="s">
        <v>335</v>
      </c>
      <c r="BT5" s="6" t="s">
        <v>1160</v>
      </c>
      <c r="BU5" s="6" t="s">
        <v>1160</v>
      </c>
      <c r="BV5" s="11">
        <v>21160</v>
      </c>
      <c r="BX5" s="6" t="s">
        <v>1449</v>
      </c>
      <c r="CB5" s="23">
        <v>672824955</v>
      </c>
      <c r="CG5" s="6" t="s">
        <v>1724</v>
      </c>
      <c r="CL5" s="6" t="s">
        <v>335</v>
      </c>
      <c r="CO5" s="6" t="s">
        <v>335</v>
      </c>
      <c r="CS5" s="6" t="s">
        <v>335</v>
      </c>
    </row>
    <row r="6" spans="1:101" s="6" customFormat="1">
      <c r="A6" s="6" t="s">
        <v>63</v>
      </c>
      <c r="B6" s="8">
        <v>300175</v>
      </c>
      <c r="C6" s="6" t="s">
        <v>2036</v>
      </c>
      <c r="D6" s="6" t="s">
        <v>365</v>
      </c>
      <c r="E6" s="6" t="s">
        <v>65</v>
      </c>
      <c r="F6" s="9">
        <v>39603</v>
      </c>
      <c r="G6" s="9">
        <v>42158</v>
      </c>
      <c r="H6" s="6">
        <v>840</v>
      </c>
      <c r="I6" s="12">
        <v>14041</v>
      </c>
      <c r="J6" s="6">
        <v>13</v>
      </c>
      <c r="L6" s="6" t="s">
        <v>333</v>
      </c>
      <c r="M6" s="6" t="s">
        <v>334</v>
      </c>
      <c r="N6" s="6" t="s">
        <v>360</v>
      </c>
      <c r="O6" s="6" t="s">
        <v>640</v>
      </c>
      <c r="P6" s="6" t="s">
        <v>335</v>
      </c>
      <c r="Q6" s="12">
        <v>123055.67999999999</v>
      </c>
      <c r="R6" s="12">
        <v>84822.46</v>
      </c>
      <c r="S6" s="62">
        <f t="shared" ref="S6:S69" si="0">R6/Q6</f>
        <v>0.68930146093215694</v>
      </c>
      <c r="T6" s="12">
        <v>38233.22</v>
      </c>
      <c r="U6" s="12">
        <v>0</v>
      </c>
      <c r="V6" s="12">
        <v>59.46</v>
      </c>
      <c r="W6" s="12">
        <v>4586.6000000000004</v>
      </c>
      <c r="X6" s="12">
        <f t="shared" ref="X6:X69" si="1">Q6/W6</f>
        <v>26.829389962063399</v>
      </c>
      <c r="Y6" s="6" t="s">
        <v>336</v>
      </c>
      <c r="Z6" s="6" t="s">
        <v>336</v>
      </c>
      <c r="AD6" s="12"/>
      <c r="AE6" s="12"/>
      <c r="AF6" s="12"/>
      <c r="AG6" s="12"/>
      <c r="AH6" s="12"/>
      <c r="AI6" s="12"/>
      <c r="AJ6" s="12"/>
      <c r="AK6" s="12"/>
      <c r="AL6" s="12">
        <f t="shared" ref="AL6:AL69" si="2">SUM(AD6:AK6)</f>
        <v>0</v>
      </c>
      <c r="AM6" s="62">
        <f t="shared" ref="AM6:AM69" si="3">Q6/BN6</f>
        <v>1.704099926410654</v>
      </c>
      <c r="AN6" s="62">
        <f>IF(BN6/Q6&gt;1.5,1.5,BN6/Q6)</f>
        <v>0.58682004764022266</v>
      </c>
      <c r="AO6" s="62">
        <f t="shared" ref="AO6:AO69" si="4">BN6/Q6</f>
        <v>0.58682004764022266</v>
      </c>
      <c r="AP6" s="62">
        <f>BF6/Q6</f>
        <v>1.4148554540513694E-2</v>
      </c>
      <c r="AQ6" s="62">
        <f>IF(BF6/Q6&gt;1,1,BF6/Q6)</f>
        <v>1.4148554540513694E-2</v>
      </c>
      <c r="AR6" s="11">
        <v>41801</v>
      </c>
      <c r="AS6" s="12">
        <v>1174.01</v>
      </c>
      <c r="AT6" s="6">
        <v>1265</v>
      </c>
      <c r="AU6" s="6" t="s">
        <v>881</v>
      </c>
      <c r="AX6" s="11">
        <f t="shared" ref="AX6:AX68" si="5">G6+1095</f>
        <v>43253</v>
      </c>
      <c r="AY6" s="64">
        <f t="shared" ref="AY6:AY69" ca="1" si="6">IF(AX6&gt;TODAY(),1,0)</f>
        <v>1</v>
      </c>
      <c r="AZ6" s="6" t="s">
        <v>336</v>
      </c>
      <c r="BA6" s="6" t="s">
        <v>336</v>
      </c>
      <c r="BB6" s="20">
        <v>1741.06</v>
      </c>
      <c r="BC6" s="19">
        <v>42675</v>
      </c>
      <c r="BD6" s="9" t="s">
        <v>1138</v>
      </c>
      <c r="BE6" s="20">
        <v>106541.75</v>
      </c>
      <c r="BF6" s="20">
        <v>1741.06</v>
      </c>
      <c r="BG6" s="9">
        <v>43040</v>
      </c>
      <c r="BH6" s="6" t="s">
        <v>336</v>
      </c>
      <c r="BJ6" s="6" t="s">
        <v>337</v>
      </c>
      <c r="BK6" s="6" t="s">
        <v>338</v>
      </c>
      <c r="BL6" s="6" t="s">
        <v>642</v>
      </c>
      <c r="BN6" s="12">
        <v>72211.539999999994</v>
      </c>
      <c r="BO6" s="9">
        <v>41424</v>
      </c>
      <c r="BP6" s="9">
        <v>41424</v>
      </c>
      <c r="BS6" s="6" t="s">
        <v>335</v>
      </c>
      <c r="BT6" s="6" t="s">
        <v>1161</v>
      </c>
      <c r="BU6" s="6" t="s">
        <v>1161</v>
      </c>
      <c r="BV6" s="11">
        <v>27404</v>
      </c>
      <c r="BX6" s="6" t="s">
        <v>1450</v>
      </c>
      <c r="CB6" s="23">
        <v>665352771</v>
      </c>
      <c r="CG6" s="6" t="s">
        <v>1725</v>
      </c>
      <c r="CL6" s="6" t="s">
        <v>335</v>
      </c>
      <c r="CO6" s="6" t="s">
        <v>335</v>
      </c>
      <c r="CS6" s="6" t="s">
        <v>335</v>
      </c>
    </row>
    <row r="7" spans="1:101" s="6" customFormat="1">
      <c r="A7" s="6" t="s">
        <v>63</v>
      </c>
      <c r="B7" s="8">
        <v>300175</v>
      </c>
      <c r="C7" s="6" t="s">
        <v>2036</v>
      </c>
      <c r="D7" s="6" t="s">
        <v>366</v>
      </c>
      <c r="E7" s="6" t="s">
        <v>66</v>
      </c>
      <c r="F7" s="9">
        <v>39539</v>
      </c>
      <c r="G7" s="9">
        <v>42094</v>
      </c>
      <c r="H7" s="6">
        <v>840</v>
      </c>
      <c r="I7" s="12">
        <v>30011</v>
      </c>
      <c r="J7" s="6">
        <v>11.5</v>
      </c>
      <c r="L7" s="6" t="s">
        <v>333</v>
      </c>
      <c r="M7" s="6" t="s">
        <v>334</v>
      </c>
      <c r="N7" s="6" t="s">
        <v>360</v>
      </c>
      <c r="O7" s="6" t="s">
        <v>640</v>
      </c>
      <c r="P7" s="6" t="s">
        <v>335</v>
      </c>
      <c r="Q7" s="12">
        <v>264970.28000000003</v>
      </c>
      <c r="R7" s="12">
        <v>182118.44</v>
      </c>
      <c r="S7" s="62">
        <f t="shared" si="0"/>
        <v>0.68731647941799356</v>
      </c>
      <c r="T7" s="12">
        <v>82851.839999999997</v>
      </c>
      <c r="U7" s="12">
        <v>0</v>
      </c>
      <c r="V7" s="12">
        <v>1163.1600000000001</v>
      </c>
      <c r="W7" s="12">
        <v>9876.1200000000008</v>
      </c>
      <c r="X7" s="12">
        <f t="shared" si="1"/>
        <v>26.829390489382472</v>
      </c>
      <c r="Y7" s="6" t="s">
        <v>336</v>
      </c>
      <c r="Z7" s="6" t="s">
        <v>336</v>
      </c>
      <c r="AD7" s="12"/>
      <c r="AE7" s="12"/>
      <c r="AF7" s="12"/>
      <c r="AG7" s="12"/>
      <c r="AH7" s="12"/>
      <c r="AI7" s="12"/>
      <c r="AJ7" s="12"/>
      <c r="AK7" s="12"/>
      <c r="AL7" s="12">
        <f t="shared" si="2"/>
        <v>0</v>
      </c>
      <c r="AM7" s="62">
        <f t="shared" si="3"/>
        <v>2.006625332616522</v>
      </c>
      <c r="AN7" s="62">
        <f>IF(BN7/Q7&gt;1.5,1.5,BN7/Q7)</f>
        <v>0.49834913560871802</v>
      </c>
      <c r="AO7" s="62">
        <f t="shared" si="4"/>
        <v>0.49834913560871802</v>
      </c>
      <c r="AP7" s="62">
        <f>BF7/Q7</f>
        <v>1.1127323411516187E-2</v>
      </c>
      <c r="AQ7" s="62">
        <f>IF(BF7/Q7&gt;1,1,BF7/Q7)</f>
        <v>1.1127323411516187E-2</v>
      </c>
      <c r="AR7" s="11">
        <v>39569</v>
      </c>
      <c r="AS7" s="12">
        <v>117276.05</v>
      </c>
      <c r="AT7" s="6">
        <v>1506</v>
      </c>
      <c r="AU7" s="6" t="s">
        <v>882</v>
      </c>
      <c r="AX7" s="11">
        <f t="shared" si="5"/>
        <v>43189</v>
      </c>
      <c r="AY7" s="64">
        <f t="shared" ca="1" si="6"/>
        <v>1</v>
      </c>
      <c r="AZ7" s="6" t="s">
        <v>336</v>
      </c>
      <c r="BA7" s="6" t="s">
        <v>336</v>
      </c>
      <c r="BB7" s="20">
        <v>2948.41</v>
      </c>
      <c r="BC7" s="19">
        <v>42675</v>
      </c>
      <c r="BD7" s="9" t="s">
        <v>1138</v>
      </c>
      <c r="BE7" s="20">
        <v>232075.66</v>
      </c>
      <c r="BF7" s="20">
        <v>2948.41</v>
      </c>
      <c r="BG7" s="9">
        <v>43040</v>
      </c>
      <c r="BH7" s="6" t="s">
        <v>336</v>
      </c>
      <c r="BJ7" s="6" t="s">
        <v>337</v>
      </c>
      <c r="BK7" s="6" t="s">
        <v>338</v>
      </c>
      <c r="BL7" s="6" t="s">
        <v>643</v>
      </c>
      <c r="BN7" s="12">
        <v>132047.71</v>
      </c>
      <c r="BO7" s="9">
        <v>41772</v>
      </c>
      <c r="BP7" s="9">
        <v>41771</v>
      </c>
      <c r="BS7" s="6" t="s">
        <v>335</v>
      </c>
      <c r="BT7" s="6" t="s">
        <v>1162</v>
      </c>
      <c r="BU7" s="6" t="s">
        <v>1162</v>
      </c>
      <c r="BV7" s="11">
        <v>23302</v>
      </c>
      <c r="BX7" s="6" t="s">
        <v>1451</v>
      </c>
      <c r="CB7" s="23" t="s">
        <v>882</v>
      </c>
      <c r="CG7" s="6" t="s">
        <v>1726</v>
      </c>
      <c r="CL7" s="6" t="s">
        <v>335</v>
      </c>
      <c r="CO7" s="6" t="s">
        <v>335</v>
      </c>
      <c r="CS7" s="6" t="s">
        <v>335</v>
      </c>
    </row>
    <row r="8" spans="1:101" s="6" customFormat="1" hidden="1">
      <c r="A8" s="6" t="s">
        <v>63</v>
      </c>
      <c r="B8" s="8">
        <v>300175</v>
      </c>
      <c r="C8" s="6" t="s">
        <v>2036</v>
      </c>
      <c r="D8" s="6" t="s">
        <v>367</v>
      </c>
      <c r="E8" s="6" t="s">
        <v>67</v>
      </c>
      <c r="F8" s="9">
        <v>39682</v>
      </c>
      <c r="G8" s="9">
        <v>42601</v>
      </c>
      <c r="H8" s="6">
        <v>980</v>
      </c>
      <c r="I8" s="12">
        <v>295925.24</v>
      </c>
      <c r="J8" s="6">
        <v>13</v>
      </c>
      <c r="L8" s="6" t="s">
        <v>333</v>
      </c>
      <c r="M8" s="6" t="s">
        <v>334</v>
      </c>
      <c r="N8" s="6" t="s">
        <v>350</v>
      </c>
      <c r="O8" s="6" t="s">
        <v>348</v>
      </c>
      <c r="P8" s="6" t="s">
        <v>335</v>
      </c>
      <c r="Q8" s="12">
        <v>318513.96000000002</v>
      </c>
      <c r="R8" s="12">
        <v>295924.24</v>
      </c>
      <c r="S8" s="62">
        <f t="shared" si="0"/>
        <v>0.92907777103396028</v>
      </c>
      <c r="T8" s="12">
        <v>22589.72</v>
      </c>
      <c r="U8" s="12">
        <v>0</v>
      </c>
      <c r="V8" s="12">
        <v>99444.37</v>
      </c>
      <c r="W8" s="12">
        <v>318513.96000000002</v>
      </c>
      <c r="X8" s="12">
        <f t="shared" si="1"/>
        <v>1</v>
      </c>
      <c r="Y8" s="6" t="s">
        <v>336</v>
      </c>
      <c r="Z8" s="6" t="s">
        <v>336</v>
      </c>
      <c r="AD8" s="12">
        <v>1</v>
      </c>
      <c r="AE8" s="12"/>
      <c r="AF8" s="12"/>
      <c r="AG8" s="12"/>
      <c r="AH8" s="12"/>
      <c r="AI8" s="12"/>
      <c r="AJ8" s="12"/>
      <c r="AK8" s="12"/>
      <c r="AL8" s="12">
        <f t="shared" si="2"/>
        <v>1</v>
      </c>
      <c r="AM8" s="62">
        <f t="shared" si="3"/>
        <v>0.81833829881475895</v>
      </c>
      <c r="AN8" s="62">
        <f>IF(BN8/Q8&gt;1.5,1.5,BN8/Q8)</f>
        <v>1.2219885119007028</v>
      </c>
      <c r="AO8" s="62">
        <f t="shared" si="4"/>
        <v>1.2219885119007028</v>
      </c>
      <c r="AP8" s="62">
        <f>BF8/Q8</f>
        <v>0.22805625222831677</v>
      </c>
      <c r="AQ8" s="62">
        <f>IF(BF8/Q8&gt;1,1,BF8/Q8)</f>
        <v>0.22805625222831677</v>
      </c>
      <c r="AR8" s="11">
        <v>42430</v>
      </c>
      <c r="AS8" s="12">
        <v>1</v>
      </c>
      <c r="AT8" s="6">
        <v>438</v>
      </c>
      <c r="AU8" s="6" t="s">
        <v>883</v>
      </c>
      <c r="AW8" s="6">
        <v>1</v>
      </c>
      <c r="AX8" s="11">
        <f t="shared" si="5"/>
        <v>43696</v>
      </c>
      <c r="AY8" s="64">
        <f t="shared" ca="1" si="6"/>
        <v>1</v>
      </c>
      <c r="AZ8" s="6" t="s">
        <v>336</v>
      </c>
      <c r="BA8" s="6" t="s">
        <v>336</v>
      </c>
      <c r="BB8" s="20">
        <v>72639.100000000006</v>
      </c>
      <c r="BC8" s="19">
        <v>42675</v>
      </c>
      <c r="BD8" s="9" t="s">
        <v>1138</v>
      </c>
      <c r="BE8" s="20">
        <v>299287.73</v>
      </c>
      <c r="BF8" s="20">
        <v>72639.100000000006</v>
      </c>
      <c r="BG8" s="9">
        <v>43040</v>
      </c>
      <c r="BH8" s="6" t="s">
        <v>336</v>
      </c>
      <c r="BJ8" s="6" t="s">
        <v>337</v>
      </c>
      <c r="BK8" s="6" t="s">
        <v>338</v>
      </c>
      <c r="BL8" s="6" t="s">
        <v>644</v>
      </c>
      <c r="BN8" s="12">
        <v>389220.4</v>
      </c>
      <c r="BO8" s="9">
        <v>41773</v>
      </c>
      <c r="BP8" s="11"/>
      <c r="BS8" s="6" t="s">
        <v>335</v>
      </c>
      <c r="BT8" s="6" t="s">
        <v>1163</v>
      </c>
      <c r="BU8" s="6" t="s">
        <v>1163</v>
      </c>
      <c r="BV8" s="11">
        <v>26651</v>
      </c>
      <c r="BX8" s="6" t="s">
        <v>1452</v>
      </c>
      <c r="CB8" s="23" t="s">
        <v>883</v>
      </c>
      <c r="CG8" s="6" t="s">
        <v>1727</v>
      </c>
      <c r="CL8" s="6" t="s">
        <v>335</v>
      </c>
      <c r="CO8" s="6" t="s">
        <v>335</v>
      </c>
      <c r="CS8" s="6" t="s">
        <v>335</v>
      </c>
    </row>
    <row r="9" spans="1:101" s="6" customFormat="1">
      <c r="A9" s="6" t="s">
        <v>63</v>
      </c>
      <c r="B9" s="8">
        <v>300175</v>
      </c>
      <c r="C9" s="6" t="s">
        <v>2036</v>
      </c>
      <c r="D9" s="6" t="s">
        <v>368</v>
      </c>
      <c r="E9" s="6" t="s">
        <v>68</v>
      </c>
      <c r="F9" s="9">
        <v>39395</v>
      </c>
      <c r="G9" s="9">
        <v>41950</v>
      </c>
      <c r="H9" s="6">
        <v>840</v>
      </c>
      <c r="I9" s="12">
        <v>29427</v>
      </c>
      <c r="J9" s="6">
        <v>10.99</v>
      </c>
      <c r="L9" s="6" t="s">
        <v>333</v>
      </c>
      <c r="M9" s="6" t="s">
        <v>334</v>
      </c>
      <c r="N9" s="6" t="s">
        <v>639</v>
      </c>
      <c r="O9" s="6" t="s">
        <v>640</v>
      </c>
      <c r="P9" s="6" t="s">
        <v>335</v>
      </c>
      <c r="Q9" s="12">
        <v>65154.64</v>
      </c>
      <c r="R9" s="12">
        <v>47230.73</v>
      </c>
      <c r="S9" s="62">
        <f t="shared" si="0"/>
        <v>0.72490201772275931</v>
      </c>
      <c r="T9" s="12">
        <v>17923.91</v>
      </c>
      <c r="U9" s="12">
        <v>0</v>
      </c>
      <c r="V9" s="12">
        <v>42.96</v>
      </c>
      <c r="W9" s="12">
        <v>2428.48</v>
      </c>
      <c r="X9" s="12">
        <f t="shared" si="1"/>
        <v>26.829391224140203</v>
      </c>
      <c r="Y9" s="6" t="s">
        <v>336</v>
      </c>
      <c r="Z9" s="6" t="s">
        <v>336</v>
      </c>
      <c r="AD9" s="12"/>
      <c r="AE9" s="12"/>
      <c r="AF9" s="12"/>
      <c r="AG9" s="12"/>
      <c r="AH9" s="12"/>
      <c r="AI9" s="12"/>
      <c r="AJ9" s="12"/>
      <c r="AK9" s="12"/>
      <c r="AL9" s="12">
        <f t="shared" si="2"/>
        <v>0</v>
      </c>
      <c r="AM9" s="62">
        <f t="shared" si="3"/>
        <v>0.40366307914324445</v>
      </c>
      <c r="AN9" s="62">
        <f>IF(BN9/Q9&gt;1.5,1.5,BN9/Q9)</f>
        <v>1.5</v>
      </c>
      <c r="AO9" s="62">
        <f t="shared" si="4"/>
        <v>2.4773135113631199</v>
      </c>
      <c r="AP9" s="62">
        <f>BF9/Q9</f>
        <v>1.3926406469285994E-2</v>
      </c>
      <c r="AQ9" s="62">
        <f>IF(BF9/Q9&gt;1,1,BF9/Q9)</f>
        <v>1.3926406469285994E-2</v>
      </c>
      <c r="AR9" s="11">
        <v>41806</v>
      </c>
      <c r="AS9" s="12">
        <v>69.2</v>
      </c>
      <c r="AT9" s="6">
        <v>1233</v>
      </c>
      <c r="AU9" s="6" t="s">
        <v>884</v>
      </c>
      <c r="AW9" s="6">
        <v>1</v>
      </c>
      <c r="AX9" s="11">
        <f t="shared" si="5"/>
        <v>43045</v>
      </c>
      <c r="AY9" s="64">
        <f t="shared" ca="1" si="6"/>
        <v>0</v>
      </c>
      <c r="AZ9" s="6" t="s">
        <v>336</v>
      </c>
      <c r="BA9" s="6" t="s">
        <v>336</v>
      </c>
      <c r="BB9" s="20">
        <v>907.37</v>
      </c>
      <c r="BC9" s="19">
        <v>42675</v>
      </c>
      <c r="BD9" s="9" t="s">
        <v>1138</v>
      </c>
      <c r="BE9" s="20">
        <v>57027.77</v>
      </c>
      <c r="BF9" s="20">
        <v>907.37</v>
      </c>
      <c r="BG9" s="9">
        <v>43040</v>
      </c>
      <c r="BH9" s="6" t="s">
        <v>336</v>
      </c>
      <c r="BJ9" s="6" t="s">
        <v>337</v>
      </c>
      <c r="BK9" s="6" t="s">
        <v>338</v>
      </c>
      <c r="BL9" s="6" t="s">
        <v>645</v>
      </c>
      <c r="BN9" s="12">
        <v>161408.47</v>
      </c>
      <c r="BO9" s="9">
        <v>41059</v>
      </c>
      <c r="BP9" s="9">
        <v>41059</v>
      </c>
      <c r="BS9" s="6" t="s">
        <v>335</v>
      </c>
      <c r="BT9" s="6" t="s">
        <v>1164</v>
      </c>
      <c r="BU9" s="6" t="s">
        <v>1164</v>
      </c>
      <c r="BV9" s="11">
        <v>23613</v>
      </c>
      <c r="BX9" s="6" t="s">
        <v>1453</v>
      </c>
      <c r="CB9" s="23" t="s">
        <v>884</v>
      </c>
      <c r="CG9" s="6" t="s">
        <v>1728</v>
      </c>
      <c r="CL9" s="6" t="s">
        <v>335</v>
      </c>
      <c r="CO9" s="6" t="s">
        <v>335</v>
      </c>
      <c r="CS9" s="6" t="s">
        <v>335</v>
      </c>
    </row>
    <row r="10" spans="1:101" s="6" customFormat="1">
      <c r="A10" s="6" t="s">
        <v>63</v>
      </c>
      <c r="B10" s="8">
        <v>300175</v>
      </c>
      <c r="C10" s="6" t="s">
        <v>2036</v>
      </c>
      <c r="D10" s="6" t="s">
        <v>369</v>
      </c>
      <c r="E10" s="6" t="s">
        <v>69</v>
      </c>
      <c r="F10" s="9">
        <v>39524</v>
      </c>
      <c r="G10" s="9">
        <v>41714</v>
      </c>
      <c r="H10" s="6">
        <v>840</v>
      </c>
      <c r="I10" s="12">
        <v>29000</v>
      </c>
      <c r="J10" s="6">
        <v>12.5</v>
      </c>
      <c r="L10" s="6" t="s">
        <v>333</v>
      </c>
      <c r="M10" s="6" t="s">
        <v>334</v>
      </c>
      <c r="N10" s="6" t="s">
        <v>360</v>
      </c>
      <c r="O10" s="6" t="s">
        <v>640</v>
      </c>
      <c r="P10" s="6" t="s">
        <v>335</v>
      </c>
      <c r="Q10" s="12">
        <v>747556.68</v>
      </c>
      <c r="R10" s="12">
        <v>669900.89</v>
      </c>
      <c r="S10" s="62">
        <f t="shared" si="0"/>
        <v>0.89612053229194599</v>
      </c>
      <c r="T10" s="12">
        <v>77655.789999999994</v>
      </c>
      <c r="U10" s="12">
        <v>0</v>
      </c>
      <c r="V10" s="12"/>
      <c r="W10" s="12">
        <v>27863.35</v>
      </c>
      <c r="X10" s="12">
        <f t="shared" si="1"/>
        <v>26.829389861592382</v>
      </c>
      <c r="Y10" s="6" t="s">
        <v>335</v>
      </c>
      <c r="Z10" s="6" t="s">
        <v>335</v>
      </c>
      <c r="AA10" s="6" t="s">
        <v>335</v>
      </c>
      <c r="AD10" s="12"/>
      <c r="AE10" s="12"/>
      <c r="AF10" s="12"/>
      <c r="AG10" s="12"/>
      <c r="AH10" s="12"/>
      <c r="AI10" s="12"/>
      <c r="AJ10" s="12"/>
      <c r="AK10" s="12"/>
      <c r="AL10" s="12">
        <f t="shared" si="2"/>
        <v>0</v>
      </c>
      <c r="AM10" s="62" t="e">
        <f t="shared" si="3"/>
        <v>#DIV/0!</v>
      </c>
      <c r="AN10" s="62">
        <f>IF(BN10/Q10&gt;1.5,1.5,BN10/Q10)</f>
        <v>0</v>
      </c>
      <c r="AO10" s="62">
        <f t="shared" si="4"/>
        <v>0</v>
      </c>
      <c r="AP10" s="62">
        <f>BF10/Q10</f>
        <v>9.2636320231932103E-3</v>
      </c>
      <c r="AQ10" s="62">
        <f>IF(BF10/Q10&gt;1,1,BF10/Q10)</f>
        <v>9.2636320231932103E-3</v>
      </c>
      <c r="AR10" s="11">
        <v>41229</v>
      </c>
      <c r="AS10" s="12">
        <v>199576.58</v>
      </c>
      <c r="AT10" s="6">
        <v>2952</v>
      </c>
      <c r="AU10" s="6" t="s">
        <v>885</v>
      </c>
      <c r="AX10" s="11">
        <f t="shared" si="5"/>
        <v>42809</v>
      </c>
      <c r="AY10" s="64">
        <f t="shared" ca="1" si="6"/>
        <v>0</v>
      </c>
      <c r="AZ10" s="6" t="s">
        <v>336</v>
      </c>
      <c r="BA10" s="6" t="s">
        <v>336</v>
      </c>
      <c r="BB10" s="20">
        <v>6925.09</v>
      </c>
      <c r="BC10" s="19">
        <v>42675</v>
      </c>
      <c r="BD10" s="9" t="s">
        <v>1138</v>
      </c>
      <c r="BE10" s="20">
        <v>710945.58</v>
      </c>
      <c r="BF10" s="20">
        <v>6925.09</v>
      </c>
      <c r="BG10" s="9">
        <v>43040</v>
      </c>
      <c r="BH10" s="6" t="s">
        <v>336</v>
      </c>
      <c r="BJ10" s="6" t="s">
        <v>337</v>
      </c>
      <c r="BK10" s="6" t="s">
        <v>338</v>
      </c>
      <c r="BL10" s="6" t="s">
        <v>646</v>
      </c>
      <c r="BN10" s="12">
        <v>0</v>
      </c>
      <c r="BO10" s="9">
        <v>41137</v>
      </c>
      <c r="BP10" s="9">
        <v>41117</v>
      </c>
      <c r="BS10" s="6" t="s">
        <v>335</v>
      </c>
      <c r="BT10" s="6" t="s">
        <v>1165</v>
      </c>
      <c r="BU10" s="6" t="s">
        <v>1166</v>
      </c>
      <c r="BV10" s="11">
        <v>29611</v>
      </c>
      <c r="BX10" s="6" t="s">
        <v>1454</v>
      </c>
      <c r="CB10" s="23" t="s">
        <v>885</v>
      </c>
      <c r="CG10" s="6" t="s">
        <v>1729</v>
      </c>
      <c r="CH10" s="6" t="s">
        <v>1730</v>
      </c>
      <c r="CL10" s="6" t="s">
        <v>335</v>
      </c>
      <c r="CO10" s="6" t="s">
        <v>336</v>
      </c>
      <c r="CS10" s="6" t="s">
        <v>335</v>
      </c>
    </row>
    <row r="11" spans="1:101" s="6" customFormat="1">
      <c r="A11" s="6" t="s">
        <v>63</v>
      </c>
      <c r="B11" s="8">
        <v>300175</v>
      </c>
      <c r="C11" s="6" t="s">
        <v>2036</v>
      </c>
      <c r="D11" s="6" t="s">
        <v>370</v>
      </c>
      <c r="E11" s="6" t="s">
        <v>70</v>
      </c>
      <c r="F11" s="9">
        <v>39603</v>
      </c>
      <c r="G11" s="9">
        <v>42158</v>
      </c>
      <c r="H11" s="6">
        <v>840</v>
      </c>
      <c r="I11" s="12">
        <v>27170</v>
      </c>
      <c r="J11" s="6">
        <v>11.5</v>
      </c>
      <c r="L11" s="6" t="s">
        <v>333</v>
      </c>
      <c r="M11" s="6" t="s">
        <v>334</v>
      </c>
      <c r="N11" s="6" t="s">
        <v>351</v>
      </c>
      <c r="O11" s="6" t="s">
        <v>348</v>
      </c>
      <c r="P11" s="6" t="s">
        <v>335</v>
      </c>
      <c r="Q11" s="12">
        <v>416794.58</v>
      </c>
      <c r="R11" s="12">
        <v>349798.37</v>
      </c>
      <c r="S11" s="62">
        <f t="shared" si="0"/>
        <v>0.83925844237225922</v>
      </c>
      <c r="T11" s="12">
        <v>66996.210000000006</v>
      </c>
      <c r="U11" s="12">
        <v>0</v>
      </c>
      <c r="V11" s="12">
        <v>22589.75</v>
      </c>
      <c r="W11" s="12">
        <v>15535</v>
      </c>
      <c r="X11" s="12">
        <f t="shared" si="1"/>
        <v>26.829390408754428</v>
      </c>
      <c r="Y11" s="6" t="s">
        <v>336</v>
      </c>
      <c r="Z11" s="6" t="s">
        <v>336</v>
      </c>
      <c r="AD11" s="12"/>
      <c r="AE11" s="12"/>
      <c r="AF11" s="12"/>
      <c r="AG11" s="12"/>
      <c r="AH11" s="12"/>
      <c r="AI11" s="12"/>
      <c r="AJ11" s="12"/>
      <c r="AK11" s="12"/>
      <c r="AL11" s="12">
        <f t="shared" si="2"/>
        <v>0</v>
      </c>
      <c r="AM11" s="62">
        <f t="shared" si="3"/>
        <v>2.4781711192275049</v>
      </c>
      <c r="AN11" s="62">
        <f>IF(BN11/Q11&gt;1.5,1.5,BN11/Q11)</f>
        <v>0.40352338554882355</v>
      </c>
      <c r="AO11" s="62">
        <f t="shared" si="4"/>
        <v>0.40352338554882355</v>
      </c>
      <c r="AP11" s="62">
        <f>BF11/Q11</f>
        <v>0.5927312922351341</v>
      </c>
      <c r="AQ11" s="62">
        <f>IF(BF11/Q11&gt;1,1,BF11/Q11)</f>
        <v>0.5927312922351341</v>
      </c>
      <c r="AR11" s="11">
        <v>39633</v>
      </c>
      <c r="AS11" s="12">
        <v>68537.960000000006</v>
      </c>
      <c r="AT11" s="6">
        <v>2085</v>
      </c>
      <c r="AU11" s="6" t="s">
        <v>886</v>
      </c>
      <c r="AW11" s="6">
        <v>3</v>
      </c>
      <c r="AX11" s="11">
        <f t="shared" si="5"/>
        <v>43253</v>
      </c>
      <c r="AY11" s="64">
        <f t="shared" ca="1" si="6"/>
        <v>1</v>
      </c>
      <c r="AZ11" s="6" t="s">
        <v>336</v>
      </c>
      <c r="BA11" s="6" t="s">
        <v>336</v>
      </c>
      <c r="BB11" s="20">
        <v>247047.19</v>
      </c>
      <c r="BC11" s="19">
        <v>42675</v>
      </c>
      <c r="BD11" s="9" t="s">
        <v>1138</v>
      </c>
      <c r="BE11" s="20">
        <v>396382.33</v>
      </c>
      <c r="BF11" s="20">
        <v>247047.19</v>
      </c>
      <c r="BG11" s="9">
        <v>43040</v>
      </c>
      <c r="BH11" s="6" t="s">
        <v>336</v>
      </c>
      <c r="BJ11" s="6" t="s">
        <v>337</v>
      </c>
      <c r="BK11" s="6" t="s">
        <v>338</v>
      </c>
      <c r="BL11" s="6" t="s">
        <v>647</v>
      </c>
      <c r="BN11" s="12">
        <v>168186.36</v>
      </c>
      <c r="BO11" s="9">
        <v>41772</v>
      </c>
      <c r="BP11" s="9">
        <v>41575</v>
      </c>
      <c r="BS11" s="6" t="s">
        <v>335</v>
      </c>
      <c r="BT11" s="6" t="s">
        <v>1167</v>
      </c>
      <c r="BU11" s="6" t="s">
        <v>1167</v>
      </c>
      <c r="BV11" s="11">
        <v>27786</v>
      </c>
      <c r="BX11" s="6" t="s">
        <v>1455</v>
      </c>
      <c r="CB11" s="23" t="s">
        <v>886</v>
      </c>
      <c r="CG11" s="6" t="s">
        <v>1731</v>
      </c>
      <c r="CL11" s="6" t="s">
        <v>335</v>
      </c>
      <c r="CO11" s="6" t="s">
        <v>335</v>
      </c>
      <c r="CS11" s="6" t="s">
        <v>335</v>
      </c>
    </row>
    <row r="12" spans="1:101" s="6" customFormat="1" hidden="1">
      <c r="A12" s="6" t="s">
        <v>63</v>
      </c>
      <c r="B12" s="8">
        <v>300175</v>
      </c>
      <c r="C12" s="6" t="s">
        <v>2036</v>
      </c>
      <c r="D12" s="6" t="s">
        <v>371</v>
      </c>
      <c r="E12" s="6" t="s">
        <v>71</v>
      </c>
      <c r="F12" s="9">
        <v>39610</v>
      </c>
      <c r="G12" s="9">
        <v>42531</v>
      </c>
      <c r="H12" s="6">
        <v>840</v>
      </c>
      <c r="I12" s="12">
        <v>30000</v>
      </c>
      <c r="J12" s="6">
        <v>13</v>
      </c>
      <c r="L12" s="6" t="s">
        <v>333</v>
      </c>
      <c r="M12" s="6" t="s">
        <v>334</v>
      </c>
      <c r="N12" s="6" t="s">
        <v>349</v>
      </c>
      <c r="O12" s="6" t="s">
        <v>348</v>
      </c>
      <c r="P12" s="6" t="s">
        <v>335</v>
      </c>
      <c r="Q12" s="12">
        <v>235054.17</v>
      </c>
      <c r="R12" s="12">
        <v>172332.15</v>
      </c>
      <c r="S12" s="62">
        <f t="shared" si="0"/>
        <v>0.73315929685484837</v>
      </c>
      <c r="T12" s="12">
        <v>62722.02</v>
      </c>
      <c r="U12" s="12">
        <v>0</v>
      </c>
      <c r="V12" s="12">
        <v>135061.25</v>
      </c>
      <c r="W12" s="12">
        <v>8761.07</v>
      </c>
      <c r="X12" s="12">
        <f t="shared" si="1"/>
        <v>26.829390702277237</v>
      </c>
      <c r="Y12" s="6" t="s">
        <v>336</v>
      </c>
      <c r="Z12" s="6" t="s">
        <v>336</v>
      </c>
      <c r="AD12" s="12"/>
      <c r="AE12" s="12"/>
      <c r="AF12" s="12"/>
      <c r="AG12" s="12"/>
      <c r="AH12" s="12"/>
      <c r="AI12" s="12"/>
      <c r="AJ12" s="12"/>
      <c r="AK12" s="12"/>
      <c r="AL12" s="12">
        <f t="shared" si="2"/>
        <v>0</v>
      </c>
      <c r="AM12" s="62">
        <f t="shared" si="3"/>
        <v>0.94399265060240967</v>
      </c>
      <c r="AN12" s="62">
        <f>IF(BN12/Q12&gt;1.5,1.5,BN12/Q12)</f>
        <v>1.0593302811858218</v>
      </c>
      <c r="AO12" s="62">
        <f t="shared" si="4"/>
        <v>1.0593302811858218</v>
      </c>
      <c r="AP12" s="62">
        <f>BF12/Q12</f>
        <v>0.49738934646426397</v>
      </c>
      <c r="AQ12" s="62">
        <f>IF(BF12/Q12&gt;1,1,BF12/Q12)</f>
        <v>0.49738934646426397</v>
      </c>
      <c r="AR12" s="11">
        <v>42052</v>
      </c>
      <c r="AS12" s="12">
        <v>1.65</v>
      </c>
      <c r="AT12" s="6">
        <v>988</v>
      </c>
      <c r="AU12" s="6" t="s">
        <v>887</v>
      </c>
      <c r="AW12" s="6">
        <v>1</v>
      </c>
      <c r="AX12" s="11">
        <f t="shared" si="5"/>
        <v>43626</v>
      </c>
      <c r="AY12" s="64">
        <f t="shared" ca="1" si="6"/>
        <v>1</v>
      </c>
      <c r="AZ12" s="6" t="s">
        <v>336</v>
      </c>
      <c r="BA12" s="6" t="s">
        <v>336</v>
      </c>
      <c r="BB12" s="20">
        <v>116913.44</v>
      </c>
      <c r="BC12" s="19">
        <v>42675</v>
      </c>
      <c r="BD12" s="9" t="s">
        <v>1138</v>
      </c>
      <c r="BE12" s="20">
        <v>202236.64</v>
      </c>
      <c r="BF12" s="20">
        <v>116913.44</v>
      </c>
      <c r="BG12" s="9">
        <v>43040</v>
      </c>
      <c r="BH12" s="6" t="s">
        <v>336</v>
      </c>
      <c r="BJ12" s="6" t="s">
        <v>337</v>
      </c>
      <c r="BK12" s="6" t="s">
        <v>338</v>
      </c>
      <c r="BL12" s="6" t="s">
        <v>648</v>
      </c>
      <c r="BN12" s="12">
        <v>249000</v>
      </c>
      <c r="BO12" s="9">
        <v>42418</v>
      </c>
      <c r="BP12" s="9">
        <v>42349</v>
      </c>
      <c r="BS12" s="6" t="s">
        <v>335</v>
      </c>
      <c r="BT12" s="6" t="s">
        <v>1168</v>
      </c>
      <c r="BU12" s="6" t="s">
        <v>1168</v>
      </c>
      <c r="BV12" s="11">
        <v>23980</v>
      </c>
      <c r="BX12" s="6" t="s">
        <v>1456</v>
      </c>
      <c r="CB12" s="23" t="s">
        <v>887</v>
      </c>
      <c r="CG12" s="6" t="s">
        <v>1732</v>
      </c>
      <c r="CL12" s="6" t="s">
        <v>335</v>
      </c>
      <c r="CO12" s="6" t="s">
        <v>335</v>
      </c>
      <c r="CS12" s="6" t="s">
        <v>335</v>
      </c>
    </row>
    <row r="13" spans="1:101" s="6" customFormat="1">
      <c r="A13" s="6" t="s">
        <v>63</v>
      </c>
      <c r="B13" s="8">
        <v>300175</v>
      </c>
      <c r="C13" s="6" t="s">
        <v>2036</v>
      </c>
      <c r="D13" s="6" t="s">
        <v>372</v>
      </c>
      <c r="E13" s="6" t="s">
        <v>72</v>
      </c>
      <c r="F13" s="9">
        <v>39498</v>
      </c>
      <c r="G13" s="9">
        <v>42054</v>
      </c>
      <c r="H13" s="6">
        <v>840</v>
      </c>
      <c r="I13" s="12">
        <v>15950</v>
      </c>
      <c r="J13" s="6">
        <v>12.5</v>
      </c>
      <c r="L13" s="6" t="s">
        <v>333</v>
      </c>
      <c r="M13" s="6" t="s">
        <v>334</v>
      </c>
      <c r="N13" s="6" t="s">
        <v>360</v>
      </c>
      <c r="O13" s="6" t="s">
        <v>640</v>
      </c>
      <c r="P13" s="6" t="s">
        <v>335</v>
      </c>
      <c r="Q13" s="12">
        <v>74458</v>
      </c>
      <c r="R13" s="12">
        <v>51569.31</v>
      </c>
      <c r="S13" s="62">
        <f t="shared" si="0"/>
        <v>0.69259596013860159</v>
      </c>
      <c r="T13" s="12">
        <v>22888.69</v>
      </c>
      <c r="U13" s="12">
        <v>0</v>
      </c>
      <c r="V13" s="12">
        <v>365.73</v>
      </c>
      <c r="W13" s="12">
        <v>2775.24</v>
      </c>
      <c r="X13" s="12">
        <f t="shared" si="1"/>
        <v>26.829391331920846</v>
      </c>
      <c r="Y13" s="6" t="s">
        <v>336</v>
      </c>
      <c r="Z13" s="6" t="s">
        <v>336</v>
      </c>
      <c r="AA13" s="6" t="s">
        <v>336</v>
      </c>
      <c r="AD13" s="12"/>
      <c r="AE13" s="12"/>
      <c r="AF13" s="12"/>
      <c r="AG13" s="12"/>
      <c r="AH13" s="12"/>
      <c r="AI13" s="12"/>
      <c r="AJ13" s="12"/>
      <c r="AK13" s="12"/>
      <c r="AL13" s="12">
        <f t="shared" si="2"/>
        <v>0</v>
      </c>
      <c r="AM13" s="62">
        <f t="shared" si="3"/>
        <v>1.0902480505399039</v>
      </c>
      <c r="AN13" s="62">
        <f>IF(BN13/Q13&gt;1.5,1.5,BN13/Q13)</f>
        <v>0.91722246098471627</v>
      </c>
      <c r="AO13" s="62">
        <f t="shared" si="4"/>
        <v>0.91722246098471627</v>
      </c>
      <c r="AP13" s="62">
        <f>BF13/Q13</f>
        <v>1.369443176018695E-2</v>
      </c>
      <c r="AQ13" s="62">
        <f>IF(BF13/Q13&gt;1,1,BF13/Q13)</f>
        <v>1.369443176018695E-2</v>
      </c>
      <c r="AR13" s="11">
        <v>41744</v>
      </c>
      <c r="AS13" s="12">
        <v>5230.79</v>
      </c>
      <c r="AT13" s="6">
        <v>1265</v>
      </c>
      <c r="AU13" s="6" t="s">
        <v>888</v>
      </c>
      <c r="AX13" s="11">
        <f t="shared" si="5"/>
        <v>43149</v>
      </c>
      <c r="AY13" s="64">
        <f t="shared" ca="1" si="6"/>
        <v>0</v>
      </c>
      <c r="AZ13" s="6" t="s">
        <v>336</v>
      </c>
      <c r="BA13" s="6" t="s">
        <v>336</v>
      </c>
      <c r="BB13" s="20">
        <v>1019.66</v>
      </c>
      <c r="BC13" s="19">
        <v>42675</v>
      </c>
      <c r="BD13" s="9" t="s">
        <v>1138</v>
      </c>
      <c r="BE13" s="20">
        <v>64681.120000000003</v>
      </c>
      <c r="BF13" s="20">
        <v>1019.66</v>
      </c>
      <c r="BG13" s="9">
        <v>43040</v>
      </c>
      <c r="BH13" s="6" t="s">
        <v>336</v>
      </c>
      <c r="BJ13" s="6" t="s">
        <v>337</v>
      </c>
      <c r="BK13" s="6" t="s">
        <v>338</v>
      </c>
      <c r="BL13" s="6" t="s">
        <v>649</v>
      </c>
      <c r="BN13" s="12">
        <v>68294.55</v>
      </c>
      <c r="BO13" s="9">
        <v>41272</v>
      </c>
      <c r="BP13" s="9">
        <v>41272</v>
      </c>
      <c r="BS13" s="6" t="s">
        <v>335</v>
      </c>
      <c r="BT13" s="6" t="s">
        <v>1169</v>
      </c>
      <c r="BU13" s="6" t="s">
        <v>1169</v>
      </c>
      <c r="BV13" s="11">
        <v>27407</v>
      </c>
      <c r="BX13" s="6" t="s">
        <v>1457</v>
      </c>
      <c r="CB13" s="23" t="s">
        <v>888</v>
      </c>
      <c r="CG13" s="6" t="s">
        <v>1733</v>
      </c>
      <c r="CL13" s="6" t="s">
        <v>335</v>
      </c>
      <c r="CO13" s="6" t="s">
        <v>336</v>
      </c>
      <c r="CS13" s="6" t="s">
        <v>335</v>
      </c>
    </row>
    <row r="14" spans="1:101" s="6" customFormat="1">
      <c r="A14" s="6" t="s">
        <v>63</v>
      </c>
      <c r="B14" s="8">
        <v>300175</v>
      </c>
      <c r="C14" s="6" t="s">
        <v>2036</v>
      </c>
      <c r="D14" s="6" t="s">
        <v>373</v>
      </c>
      <c r="E14" s="6" t="s">
        <v>73</v>
      </c>
      <c r="F14" s="9">
        <v>39538</v>
      </c>
      <c r="G14" s="9">
        <v>42093</v>
      </c>
      <c r="H14" s="6">
        <v>840</v>
      </c>
      <c r="I14" s="12">
        <v>19306</v>
      </c>
      <c r="J14" s="6">
        <v>11.5</v>
      </c>
      <c r="L14" s="6" t="s">
        <v>333</v>
      </c>
      <c r="M14" s="6" t="s">
        <v>334</v>
      </c>
      <c r="N14" s="6" t="s">
        <v>360</v>
      </c>
      <c r="O14" s="6" t="s">
        <v>640</v>
      </c>
      <c r="P14" s="6" t="s">
        <v>335</v>
      </c>
      <c r="Q14" s="12">
        <v>135626.06</v>
      </c>
      <c r="R14" s="12">
        <v>97649.59</v>
      </c>
      <c r="S14" s="62">
        <f t="shared" si="0"/>
        <v>0.71999134974502688</v>
      </c>
      <c r="T14" s="12">
        <v>37976.47</v>
      </c>
      <c r="U14" s="12">
        <v>0</v>
      </c>
      <c r="V14" s="12">
        <v>261.79000000000002</v>
      </c>
      <c r="W14" s="12">
        <v>5055.13</v>
      </c>
      <c r="X14" s="12">
        <f t="shared" si="1"/>
        <v>26.829391133363533</v>
      </c>
      <c r="Y14" s="6" t="s">
        <v>336</v>
      </c>
      <c r="Z14" s="6" t="s">
        <v>336</v>
      </c>
      <c r="AA14" s="6" t="s">
        <v>336</v>
      </c>
      <c r="AD14" s="12"/>
      <c r="AE14" s="12"/>
      <c r="AF14" s="12"/>
      <c r="AG14" s="12"/>
      <c r="AH14" s="12"/>
      <c r="AI14" s="12"/>
      <c r="AJ14" s="12"/>
      <c r="AK14" s="12"/>
      <c r="AL14" s="12">
        <f t="shared" si="2"/>
        <v>0</v>
      </c>
      <c r="AM14" s="62">
        <f t="shared" si="3"/>
        <v>1.0817554250856825</v>
      </c>
      <c r="AN14" s="62">
        <f>IF(BN14/Q14&gt;1.5,1.5,BN14/Q14)</f>
        <v>0.92442337409197017</v>
      </c>
      <c r="AO14" s="62">
        <f t="shared" si="4"/>
        <v>0.92442337409197017</v>
      </c>
      <c r="AP14" s="62">
        <f>BF14/Q14</f>
        <v>1.446867954432946E-2</v>
      </c>
      <c r="AQ14" s="62">
        <f>IF(BF14/Q14&gt;1,1,BF14/Q14)</f>
        <v>1.446867954432946E-2</v>
      </c>
      <c r="AR14" s="11">
        <v>41816</v>
      </c>
      <c r="AS14" s="12">
        <v>3568.43</v>
      </c>
      <c r="AT14" s="6">
        <v>1326</v>
      </c>
      <c r="AU14" s="6" t="s">
        <v>889</v>
      </c>
      <c r="AX14" s="11">
        <f t="shared" si="5"/>
        <v>43188</v>
      </c>
      <c r="AY14" s="64">
        <f t="shared" ca="1" si="6"/>
        <v>1</v>
      </c>
      <c r="AZ14" s="6" t="s">
        <v>336</v>
      </c>
      <c r="BA14" s="6" t="s">
        <v>336</v>
      </c>
      <c r="BB14" s="20">
        <v>1962.33</v>
      </c>
      <c r="BC14" s="19">
        <v>42675</v>
      </c>
      <c r="BD14" s="9" t="s">
        <v>1138</v>
      </c>
      <c r="BE14" s="20">
        <v>118304.11</v>
      </c>
      <c r="BF14" s="20">
        <v>1962.33</v>
      </c>
      <c r="BG14" s="9">
        <v>43040</v>
      </c>
      <c r="BH14" s="6" t="s">
        <v>336</v>
      </c>
      <c r="BJ14" s="6" t="s">
        <v>337</v>
      </c>
      <c r="BK14" s="6" t="s">
        <v>338</v>
      </c>
      <c r="BL14" s="6" t="s">
        <v>650</v>
      </c>
      <c r="BN14" s="12">
        <v>125375.9</v>
      </c>
      <c r="BO14" s="9">
        <v>41452</v>
      </c>
      <c r="BP14" s="9">
        <v>41452</v>
      </c>
      <c r="BS14" s="6" t="s">
        <v>335</v>
      </c>
      <c r="BT14" s="6" t="s">
        <v>1170</v>
      </c>
      <c r="BU14" s="6" t="s">
        <v>1170</v>
      </c>
      <c r="BV14" s="11">
        <v>27086</v>
      </c>
      <c r="BX14" s="6" t="s">
        <v>1458</v>
      </c>
      <c r="CB14" s="23" t="s">
        <v>889</v>
      </c>
      <c r="CG14" s="6" t="s">
        <v>1734</v>
      </c>
      <c r="CH14" s="6" t="s">
        <v>1735</v>
      </c>
      <c r="CL14" s="6" t="s">
        <v>335</v>
      </c>
      <c r="CO14" s="6" t="s">
        <v>336</v>
      </c>
      <c r="CS14" s="6" t="s">
        <v>335</v>
      </c>
    </row>
    <row r="15" spans="1:101" s="6" customFormat="1">
      <c r="A15" s="6" t="s">
        <v>63</v>
      </c>
      <c r="B15" s="8">
        <v>300175</v>
      </c>
      <c r="C15" s="6" t="s">
        <v>2036</v>
      </c>
      <c r="D15" s="6" t="s">
        <v>374</v>
      </c>
      <c r="E15" s="6" t="s">
        <v>74</v>
      </c>
      <c r="F15" s="9">
        <v>39224</v>
      </c>
      <c r="G15" s="9">
        <v>41415</v>
      </c>
      <c r="H15" s="6">
        <v>840</v>
      </c>
      <c r="I15" s="12">
        <v>14649</v>
      </c>
      <c r="J15" s="6">
        <v>0.01</v>
      </c>
      <c r="L15" s="6" t="s">
        <v>333</v>
      </c>
      <c r="M15" s="6" t="s">
        <v>334</v>
      </c>
      <c r="N15" s="6" t="s">
        <v>351</v>
      </c>
      <c r="O15" s="6" t="s">
        <v>348</v>
      </c>
      <c r="P15" s="6" t="s">
        <v>335</v>
      </c>
      <c r="Q15" s="12">
        <v>397577.22</v>
      </c>
      <c r="R15" s="12">
        <v>363913.04</v>
      </c>
      <c r="S15" s="62">
        <f t="shared" si="0"/>
        <v>0.91532668798277728</v>
      </c>
      <c r="T15" s="12">
        <v>78.61</v>
      </c>
      <c r="U15" s="12">
        <v>33585.57</v>
      </c>
      <c r="V15" s="12"/>
      <c r="W15" s="12">
        <v>13566.9</v>
      </c>
      <c r="X15" s="12">
        <f t="shared" si="1"/>
        <v>29.304942175441699</v>
      </c>
      <c r="Y15" s="6" t="s">
        <v>336</v>
      </c>
      <c r="Z15" s="6" t="s">
        <v>336</v>
      </c>
      <c r="AD15" s="12"/>
      <c r="AE15" s="12"/>
      <c r="AF15" s="12"/>
      <c r="AG15" s="12"/>
      <c r="AH15" s="12"/>
      <c r="AI15" s="12"/>
      <c r="AJ15" s="12"/>
      <c r="AK15" s="12"/>
      <c r="AL15" s="12">
        <f t="shared" si="2"/>
        <v>0</v>
      </c>
      <c r="AM15" s="62">
        <f t="shared" si="3"/>
        <v>21.841002018870256</v>
      </c>
      <c r="AN15" s="62">
        <f>IF(BN15/Q15&gt;1.5,1.5,BN15/Q15)</f>
        <v>4.5785445152013493E-2</v>
      </c>
      <c r="AO15" s="62">
        <f t="shared" si="4"/>
        <v>4.5785445152013493E-2</v>
      </c>
      <c r="AP15" s="62">
        <f>BF15/Q15</f>
        <v>7.1465110601658721E-2</v>
      </c>
      <c r="AQ15" s="62">
        <f>IF(BF15/Q15&gt;1,1,BF15/Q15)</f>
        <v>7.1465110601658721E-2</v>
      </c>
      <c r="AR15" s="11">
        <v>41232</v>
      </c>
      <c r="AS15" s="12">
        <v>142002.38</v>
      </c>
      <c r="AT15" s="6">
        <v>3592</v>
      </c>
      <c r="AU15" s="6" t="s">
        <v>890</v>
      </c>
      <c r="AW15" s="6">
        <v>3</v>
      </c>
      <c r="AX15" s="11">
        <f t="shared" si="5"/>
        <v>42510</v>
      </c>
      <c r="AY15" s="64">
        <f t="shared" ca="1" si="6"/>
        <v>0</v>
      </c>
      <c r="AZ15" s="6" t="s">
        <v>336</v>
      </c>
      <c r="BA15" s="6" t="s">
        <v>336</v>
      </c>
      <c r="BB15" s="20">
        <v>28412.9</v>
      </c>
      <c r="BC15" s="19">
        <v>42675</v>
      </c>
      <c r="BD15" s="9" t="s">
        <v>1138</v>
      </c>
      <c r="BE15" s="20">
        <v>379750.97</v>
      </c>
      <c r="BF15" s="20">
        <v>28412.9</v>
      </c>
      <c r="BG15" s="9">
        <v>43040</v>
      </c>
      <c r="BH15" s="6" t="s">
        <v>336</v>
      </c>
      <c r="BJ15" s="6" t="s">
        <v>337</v>
      </c>
      <c r="BK15" s="6" t="s">
        <v>338</v>
      </c>
      <c r="BL15" s="6" t="s">
        <v>651</v>
      </c>
      <c r="BN15" s="12">
        <v>18203.25</v>
      </c>
      <c r="BO15" s="9">
        <v>40952</v>
      </c>
      <c r="BP15" s="9">
        <v>40945</v>
      </c>
      <c r="BS15" s="6" t="s">
        <v>335</v>
      </c>
      <c r="BT15" s="6" t="s">
        <v>1171</v>
      </c>
      <c r="BU15" s="6" t="s">
        <v>1172</v>
      </c>
      <c r="BV15" s="11">
        <v>28117</v>
      </c>
      <c r="BX15" s="6" t="s">
        <v>1459</v>
      </c>
      <c r="CB15" s="23" t="s">
        <v>890</v>
      </c>
      <c r="CG15" s="6" t="s">
        <v>1736</v>
      </c>
      <c r="CL15" s="6" t="s">
        <v>335</v>
      </c>
      <c r="CO15" s="6" t="s">
        <v>335</v>
      </c>
      <c r="CS15" s="6" t="s">
        <v>335</v>
      </c>
    </row>
    <row r="16" spans="1:101" s="6" customFormat="1">
      <c r="A16" s="6" t="s">
        <v>63</v>
      </c>
      <c r="B16" s="8">
        <v>300175</v>
      </c>
      <c r="C16" s="6" t="s">
        <v>2036</v>
      </c>
      <c r="D16" s="6" t="s">
        <v>375</v>
      </c>
      <c r="E16" s="6" t="s">
        <v>75</v>
      </c>
      <c r="F16" s="9">
        <v>39325</v>
      </c>
      <c r="G16" s="9">
        <v>41881</v>
      </c>
      <c r="H16" s="6">
        <v>980</v>
      </c>
      <c r="I16" s="12">
        <v>73700</v>
      </c>
      <c r="J16" s="6">
        <v>0</v>
      </c>
      <c r="L16" s="6" t="s">
        <v>333</v>
      </c>
      <c r="M16" s="6" t="s">
        <v>334</v>
      </c>
      <c r="N16" s="6" t="s">
        <v>360</v>
      </c>
      <c r="O16" s="6" t="s">
        <v>640</v>
      </c>
      <c r="P16" s="6" t="s">
        <v>335</v>
      </c>
      <c r="Q16" s="12">
        <v>74157.789999999994</v>
      </c>
      <c r="R16" s="12">
        <v>65803.58</v>
      </c>
      <c r="S16" s="62">
        <f t="shared" si="0"/>
        <v>0.88734548319198847</v>
      </c>
      <c r="T16" s="12">
        <v>6364.31</v>
      </c>
      <c r="U16" s="12">
        <v>1989.9</v>
      </c>
      <c r="V16" s="12"/>
      <c r="W16" s="12">
        <v>72167.89</v>
      </c>
      <c r="X16" s="12">
        <f t="shared" si="1"/>
        <v>1.0275732046482167</v>
      </c>
      <c r="Y16" s="6" t="s">
        <v>336</v>
      </c>
      <c r="Z16" s="6" t="s">
        <v>336</v>
      </c>
      <c r="AD16" s="12"/>
      <c r="AE16" s="12"/>
      <c r="AF16" s="12"/>
      <c r="AG16" s="12"/>
      <c r="AH16" s="12"/>
      <c r="AI16" s="12"/>
      <c r="AJ16" s="12"/>
      <c r="AK16" s="12"/>
      <c r="AL16" s="12">
        <f t="shared" si="2"/>
        <v>0</v>
      </c>
      <c r="AM16" s="62" t="e">
        <f t="shared" si="3"/>
        <v>#DIV/0!</v>
      </c>
      <c r="AN16" s="62">
        <f>IF(BN16/Q16&gt;1.5,1.5,BN16/Q16)</f>
        <v>0</v>
      </c>
      <c r="AO16" s="62">
        <f t="shared" si="4"/>
        <v>0</v>
      </c>
      <c r="AP16" s="62">
        <f>BF16/Q16</f>
        <v>9.7481330012666248E-3</v>
      </c>
      <c r="AQ16" s="62">
        <f>IF(BF16/Q16&gt;1,1,BF16/Q16)</f>
        <v>9.7481330012666248E-3</v>
      </c>
      <c r="AR16" s="11">
        <v>41605</v>
      </c>
      <c r="AS16" s="12">
        <v>65803.58</v>
      </c>
      <c r="AT16" s="6">
        <v>3382</v>
      </c>
      <c r="AU16" s="6" t="s">
        <v>891</v>
      </c>
      <c r="AX16" s="11">
        <f t="shared" si="5"/>
        <v>42976</v>
      </c>
      <c r="AY16" s="64">
        <f t="shared" ca="1" si="6"/>
        <v>0</v>
      </c>
      <c r="AZ16" s="6" t="s">
        <v>336</v>
      </c>
      <c r="BA16" s="6" t="s">
        <v>336</v>
      </c>
      <c r="BB16" s="20">
        <v>722.9</v>
      </c>
      <c r="BC16" s="19">
        <v>42675</v>
      </c>
      <c r="BD16" s="9" t="s">
        <v>1138</v>
      </c>
      <c r="BE16" s="20">
        <v>74157.789999999994</v>
      </c>
      <c r="BF16" s="20">
        <v>722.9</v>
      </c>
      <c r="BG16" s="9">
        <v>43040</v>
      </c>
      <c r="BH16" s="6" t="s">
        <v>336</v>
      </c>
      <c r="BJ16" s="6" t="s">
        <v>337</v>
      </c>
      <c r="BK16" s="6" t="s">
        <v>338</v>
      </c>
      <c r="BL16" s="6" t="s">
        <v>652</v>
      </c>
      <c r="BN16" s="12">
        <v>0</v>
      </c>
      <c r="BO16" s="9">
        <v>40890</v>
      </c>
      <c r="BP16" s="9">
        <v>40889</v>
      </c>
      <c r="BS16" s="6" t="s">
        <v>335</v>
      </c>
      <c r="BT16" s="6" t="s">
        <v>1173</v>
      </c>
      <c r="BU16" s="6" t="s">
        <v>1173</v>
      </c>
      <c r="BV16" s="11">
        <v>31016</v>
      </c>
      <c r="BX16" s="6" t="s">
        <v>1460</v>
      </c>
      <c r="CB16" s="23" t="s">
        <v>891</v>
      </c>
      <c r="CG16" s="6" t="s">
        <v>1737</v>
      </c>
      <c r="CL16" s="6" t="s">
        <v>335</v>
      </c>
      <c r="CO16" s="6" t="s">
        <v>335</v>
      </c>
      <c r="CS16" s="6" t="s">
        <v>335</v>
      </c>
    </row>
    <row r="17" spans="1:97" s="6" customFormat="1">
      <c r="A17" s="6" t="s">
        <v>63</v>
      </c>
      <c r="B17" s="8">
        <v>300175</v>
      </c>
      <c r="C17" s="6" t="s">
        <v>2036</v>
      </c>
      <c r="D17" s="6" t="s">
        <v>376</v>
      </c>
      <c r="E17" s="6" t="s">
        <v>76</v>
      </c>
      <c r="F17" s="9">
        <v>39192</v>
      </c>
      <c r="G17" s="9">
        <v>40287</v>
      </c>
      <c r="H17" s="6">
        <v>980</v>
      </c>
      <c r="I17" s="12">
        <v>121000</v>
      </c>
      <c r="J17" s="6">
        <v>18</v>
      </c>
      <c r="L17" s="6" t="s">
        <v>333</v>
      </c>
      <c r="M17" s="6" t="s">
        <v>334</v>
      </c>
      <c r="N17" s="6" t="s">
        <v>352</v>
      </c>
      <c r="O17" s="6" t="s">
        <v>348</v>
      </c>
      <c r="P17" s="6" t="s">
        <v>335</v>
      </c>
      <c r="Q17" s="12">
        <v>136221.5</v>
      </c>
      <c r="R17" s="12">
        <v>66459.13</v>
      </c>
      <c r="S17" s="62">
        <f t="shared" si="0"/>
        <v>0.48787548221095794</v>
      </c>
      <c r="T17" s="12">
        <v>61124.82</v>
      </c>
      <c r="U17" s="12">
        <v>8637.5499999999993</v>
      </c>
      <c r="V17" s="12"/>
      <c r="W17" s="12">
        <v>127583.95</v>
      </c>
      <c r="X17" s="12">
        <f t="shared" si="1"/>
        <v>1.0677009137904885</v>
      </c>
      <c r="Y17" s="6" t="s">
        <v>336</v>
      </c>
      <c r="Z17" s="6" t="s">
        <v>335</v>
      </c>
      <c r="AA17" s="6" t="s">
        <v>336</v>
      </c>
      <c r="AD17" s="12"/>
      <c r="AE17" s="12"/>
      <c r="AF17" s="12"/>
      <c r="AG17" s="12"/>
      <c r="AH17" s="12"/>
      <c r="AI17" s="12"/>
      <c r="AJ17" s="12"/>
      <c r="AK17" s="12"/>
      <c r="AL17" s="12">
        <f t="shared" si="2"/>
        <v>0</v>
      </c>
      <c r="AM17" s="62">
        <f t="shared" si="3"/>
        <v>7.5678611111111111</v>
      </c>
      <c r="AN17" s="62">
        <f>IF(BN17/Q17&gt;1.5,1.5,BN17/Q17)</f>
        <v>0.13213773156219832</v>
      </c>
      <c r="AO17" s="62">
        <f t="shared" si="4"/>
        <v>0.13213773156219832</v>
      </c>
      <c r="AP17" s="62">
        <f>BF17/Q17</f>
        <v>9.7480940967468437E-3</v>
      </c>
      <c r="AQ17" s="62">
        <f>IF(BF17/Q17&gt;1,1,BF17/Q17)</f>
        <v>9.7480940967468437E-3</v>
      </c>
      <c r="AR17" s="11">
        <v>41605</v>
      </c>
      <c r="AS17" s="12">
        <v>66459.13</v>
      </c>
      <c r="AT17" s="6">
        <v>3287</v>
      </c>
      <c r="AU17" s="6">
        <v>675989299</v>
      </c>
      <c r="AW17" s="6">
        <v>1</v>
      </c>
      <c r="AX17" s="11">
        <f t="shared" si="5"/>
        <v>41382</v>
      </c>
      <c r="AY17" s="64">
        <f t="shared" ca="1" si="6"/>
        <v>0</v>
      </c>
      <c r="AZ17" s="6" t="s">
        <v>336</v>
      </c>
      <c r="BA17" s="6" t="s">
        <v>336</v>
      </c>
      <c r="BB17" s="20">
        <v>1327.9</v>
      </c>
      <c r="BC17" s="19">
        <v>42675</v>
      </c>
      <c r="BD17" s="9" t="s">
        <v>1138</v>
      </c>
      <c r="BE17" s="20">
        <v>136221.5</v>
      </c>
      <c r="BF17" s="20">
        <v>1327.9</v>
      </c>
      <c r="BG17" s="9">
        <v>43040</v>
      </c>
      <c r="BH17" s="6" t="s">
        <v>336</v>
      </c>
      <c r="BJ17" s="6" t="s">
        <v>337</v>
      </c>
      <c r="BK17" s="6" t="s">
        <v>338</v>
      </c>
      <c r="BL17" s="6" t="s">
        <v>653</v>
      </c>
      <c r="BN17" s="12">
        <v>18000</v>
      </c>
      <c r="BO17" s="9">
        <v>41079</v>
      </c>
      <c r="BP17" s="9">
        <v>41067</v>
      </c>
      <c r="BS17" s="6" t="s">
        <v>335</v>
      </c>
      <c r="BT17" s="6" t="s">
        <v>1174</v>
      </c>
      <c r="BU17" s="6" t="s">
        <v>1174</v>
      </c>
      <c r="BV17" s="11">
        <v>29186</v>
      </c>
      <c r="BX17" s="6" t="s">
        <v>1461</v>
      </c>
      <c r="CB17" s="23">
        <v>675989299</v>
      </c>
      <c r="CL17" s="6" t="s">
        <v>335</v>
      </c>
      <c r="CO17" s="6" t="s">
        <v>336</v>
      </c>
      <c r="CS17" s="6" t="s">
        <v>335</v>
      </c>
    </row>
    <row r="18" spans="1:97" s="6" customFormat="1">
      <c r="A18" s="6" t="s">
        <v>63</v>
      </c>
      <c r="B18" s="8">
        <v>300175</v>
      </c>
      <c r="C18" s="6" t="s">
        <v>2036</v>
      </c>
      <c r="D18" s="6" t="s">
        <v>377</v>
      </c>
      <c r="E18" s="6" t="s">
        <v>77</v>
      </c>
      <c r="F18" s="9">
        <v>39681</v>
      </c>
      <c r="G18" s="9">
        <v>42236</v>
      </c>
      <c r="H18" s="6">
        <v>980</v>
      </c>
      <c r="I18" s="12">
        <v>72000</v>
      </c>
      <c r="J18" s="6">
        <v>20.5</v>
      </c>
      <c r="L18" s="6" t="s">
        <v>333</v>
      </c>
      <c r="M18" s="6" t="s">
        <v>334</v>
      </c>
      <c r="N18" s="6" t="s">
        <v>360</v>
      </c>
      <c r="O18" s="6" t="s">
        <v>640</v>
      </c>
      <c r="P18" s="6" t="s">
        <v>335</v>
      </c>
      <c r="Q18" s="12">
        <v>23755.85</v>
      </c>
      <c r="R18" s="12">
        <v>14631.64</v>
      </c>
      <c r="S18" s="62">
        <f t="shared" si="0"/>
        <v>0.61591734246511909</v>
      </c>
      <c r="T18" s="12">
        <v>9124.2099999999991</v>
      </c>
      <c r="U18" s="12">
        <v>0</v>
      </c>
      <c r="V18" s="12"/>
      <c r="W18" s="12">
        <v>23755.85</v>
      </c>
      <c r="X18" s="12">
        <f t="shared" si="1"/>
        <v>1</v>
      </c>
      <c r="Y18" s="6" t="s">
        <v>336</v>
      </c>
      <c r="Z18" s="6" t="s">
        <v>336</v>
      </c>
      <c r="AA18" s="6" t="s">
        <v>336</v>
      </c>
      <c r="AD18" s="12"/>
      <c r="AE18" s="12"/>
      <c r="AF18" s="12"/>
      <c r="AG18" s="12"/>
      <c r="AH18" s="12"/>
      <c r="AI18" s="12"/>
      <c r="AJ18" s="12"/>
      <c r="AK18" s="12"/>
      <c r="AL18" s="12">
        <f t="shared" si="2"/>
        <v>0</v>
      </c>
      <c r="AM18" s="62">
        <f t="shared" si="3"/>
        <v>0.30154529611881742</v>
      </c>
      <c r="AN18" s="62">
        <f>IF(BN18/Q18&gt;1.5,1.5,BN18/Q18)</f>
        <v>1.5</v>
      </c>
      <c r="AO18" s="62">
        <f t="shared" si="4"/>
        <v>3.3162513654531409</v>
      </c>
      <c r="AP18" s="62">
        <f>BF18/Q18</f>
        <v>1.572160120559778E-2</v>
      </c>
      <c r="AQ18" s="62">
        <f>IF(BF18/Q18&gt;1,1,BF18/Q18)</f>
        <v>1.572160120559778E-2</v>
      </c>
      <c r="AR18" s="11">
        <v>41960</v>
      </c>
      <c r="AS18" s="12">
        <v>7.33</v>
      </c>
      <c r="AT18" s="6">
        <v>1081</v>
      </c>
      <c r="AU18" s="6" t="s">
        <v>892</v>
      </c>
      <c r="AX18" s="11">
        <f t="shared" si="5"/>
        <v>43331</v>
      </c>
      <c r="AY18" s="64">
        <f t="shared" ca="1" si="6"/>
        <v>1</v>
      </c>
      <c r="AZ18" s="6" t="s">
        <v>336</v>
      </c>
      <c r="BA18" s="6" t="s">
        <v>336</v>
      </c>
      <c r="BB18" s="20">
        <v>373.48</v>
      </c>
      <c r="BC18" s="19">
        <v>42675</v>
      </c>
      <c r="BD18" s="9" t="s">
        <v>1138</v>
      </c>
      <c r="BE18" s="20">
        <v>20756.38</v>
      </c>
      <c r="BF18" s="20">
        <v>373.48</v>
      </c>
      <c r="BG18" s="9">
        <v>43040</v>
      </c>
      <c r="BH18" s="6" t="s">
        <v>336</v>
      </c>
      <c r="BJ18" s="6" t="s">
        <v>337</v>
      </c>
      <c r="BK18" s="6" t="s">
        <v>338</v>
      </c>
      <c r="BL18" s="6" t="s">
        <v>654</v>
      </c>
      <c r="BN18" s="12">
        <v>78780.37</v>
      </c>
      <c r="BO18" s="9">
        <v>41407</v>
      </c>
      <c r="BP18" s="9">
        <v>41407</v>
      </c>
      <c r="BS18" s="6" t="s">
        <v>335</v>
      </c>
      <c r="BT18" s="6" t="s">
        <v>1175</v>
      </c>
      <c r="BU18" s="6" t="s">
        <v>1175</v>
      </c>
      <c r="BV18" s="11">
        <v>23443</v>
      </c>
      <c r="BX18" s="6" t="s">
        <v>1462</v>
      </c>
      <c r="CB18" s="23" t="s">
        <v>892</v>
      </c>
      <c r="CG18" s="6" t="s">
        <v>1738</v>
      </c>
      <c r="CH18" s="6" t="s">
        <v>1739</v>
      </c>
      <c r="CL18" s="6" t="s">
        <v>335</v>
      </c>
      <c r="CO18" s="6" t="s">
        <v>336</v>
      </c>
      <c r="CS18" s="6" t="s">
        <v>335</v>
      </c>
    </row>
    <row r="19" spans="1:97" s="6" customFormat="1">
      <c r="A19" s="6" t="s">
        <v>63</v>
      </c>
      <c r="B19" s="8">
        <v>300175</v>
      </c>
      <c r="C19" s="6" t="s">
        <v>2036</v>
      </c>
      <c r="D19" s="6" t="s">
        <v>378</v>
      </c>
      <c r="E19" s="6" t="s">
        <v>78</v>
      </c>
      <c r="F19" s="9">
        <v>39654</v>
      </c>
      <c r="G19" s="9">
        <v>42209</v>
      </c>
      <c r="H19" s="6">
        <v>840</v>
      </c>
      <c r="I19" s="12">
        <v>23411</v>
      </c>
      <c r="J19" s="6">
        <v>13</v>
      </c>
      <c r="L19" s="6" t="s">
        <v>333</v>
      </c>
      <c r="M19" s="6" t="s">
        <v>334</v>
      </c>
      <c r="N19" s="6" t="s">
        <v>639</v>
      </c>
      <c r="O19" s="6" t="s">
        <v>640</v>
      </c>
      <c r="P19" s="6" t="s">
        <v>335</v>
      </c>
      <c r="Q19" s="12">
        <v>201611.33</v>
      </c>
      <c r="R19" s="12">
        <v>137980.6</v>
      </c>
      <c r="S19" s="62">
        <f t="shared" si="0"/>
        <v>0.68438911642515332</v>
      </c>
      <c r="T19" s="12">
        <v>63630.73</v>
      </c>
      <c r="U19" s="12">
        <v>0</v>
      </c>
      <c r="V19" s="12">
        <v>14.13</v>
      </c>
      <c r="W19" s="12">
        <v>7514.57</v>
      </c>
      <c r="X19" s="12">
        <f t="shared" si="1"/>
        <v>26.82939010482303</v>
      </c>
      <c r="Y19" s="6" t="s">
        <v>336</v>
      </c>
      <c r="Z19" s="6" t="s">
        <v>336</v>
      </c>
      <c r="AD19" s="12"/>
      <c r="AE19" s="12"/>
      <c r="AF19" s="12"/>
      <c r="AG19" s="12"/>
      <c r="AH19" s="12"/>
      <c r="AI19" s="12"/>
      <c r="AJ19" s="12"/>
      <c r="AK19" s="12"/>
      <c r="AL19" s="12">
        <f t="shared" si="2"/>
        <v>0</v>
      </c>
      <c r="AM19" s="62">
        <f t="shared" si="3"/>
        <v>1.7992500511811467</v>
      </c>
      <c r="AN19" s="62">
        <f>IF(BN19/Q19&gt;1.5,1.5,BN19/Q19)</f>
        <v>0.55578711771803702</v>
      </c>
      <c r="AO19" s="62">
        <f t="shared" si="4"/>
        <v>0.55578711771803702</v>
      </c>
      <c r="AP19" s="62">
        <f>BF19/Q19</f>
        <v>1.3677058724824642E-2</v>
      </c>
      <c r="AQ19" s="62">
        <f>IF(BF19/Q19&gt;1,1,BF19/Q19)</f>
        <v>1.3677058724824642E-2</v>
      </c>
      <c r="AR19" s="11">
        <v>41754</v>
      </c>
      <c r="AS19" s="12">
        <v>3949.97</v>
      </c>
      <c r="AT19" s="6">
        <v>1295</v>
      </c>
      <c r="AU19" s="6" t="s">
        <v>893</v>
      </c>
      <c r="AW19" s="6">
        <v>1</v>
      </c>
      <c r="AX19" s="11">
        <f t="shared" si="5"/>
        <v>43304</v>
      </c>
      <c r="AY19" s="64">
        <f t="shared" ca="1" si="6"/>
        <v>1</v>
      </c>
      <c r="AZ19" s="6" t="s">
        <v>336</v>
      </c>
      <c r="BA19" s="6" t="s">
        <v>336</v>
      </c>
      <c r="BB19" s="20">
        <v>2757.45</v>
      </c>
      <c r="BC19" s="19">
        <v>42675</v>
      </c>
      <c r="BD19" s="9" t="s">
        <v>1138</v>
      </c>
      <c r="BE19" s="20">
        <v>174679.19</v>
      </c>
      <c r="BF19" s="20">
        <v>2757.45</v>
      </c>
      <c r="BG19" s="9">
        <v>43040</v>
      </c>
      <c r="BH19" s="6" t="s">
        <v>336</v>
      </c>
      <c r="BJ19" s="6" t="s">
        <v>337</v>
      </c>
      <c r="BK19" s="6" t="s">
        <v>338</v>
      </c>
      <c r="BL19" s="6" t="s">
        <v>655</v>
      </c>
      <c r="BN19" s="12">
        <v>112052.98</v>
      </c>
      <c r="BO19" s="9">
        <v>41740</v>
      </c>
      <c r="BP19" s="9">
        <v>41740</v>
      </c>
      <c r="BS19" s="6" t="s">
        <v>335</v>
      </c>
      <c r="BT19" s="6" t="s">
        <v>1176</v>
      </c>
      <c r="BU19" s="6" t="s">
        <v>1176</v>
      </c>
      <c r="BV19" s="11">
        <v>30222</v>
      </c>
      <c r="BX19" s="6" t="s">
        <v>1463</v>
      </c>
      <c r="CB19" s="23" t="s">
        <v>893</v>
      </c>
      <c r="CG19" s="6" t="s">
        <v>1740</v>
      </c>
      <c r="CL19" s="6" t="s">
        <v>335</v>
      </c>
      <c r="CO19" s="6" t="s">
        <v>335</v>
      </c>
      <c r="CS19" s="6" t="s">
        <v>335</v>
      </c>
    </row>
    <row r="20" spans="1:97" s="6" customFormat="1" hidden="1">
      <c r="A20" s="6" t="s">
        <v>63</v>
      </c>
      <c r="B20" s="8">
        <v>300175</v>
      </c>
      <c r="C20" s="6" t="s">
        <v>2036</v>
      </c>
      <c r="D20" s="6" t="s">
        <v>379</v>
      </c>
      <c r="E20" s="6" t="s">
        <v>79</v>
      </c>
      <c r="F20" s="9">
        <v>39598</v>
      </c>
      <c r="G20" s="9">
        <v>42153</v>
      </c>
      <c r="H20" s="6">
        <v>840</v>
      </c>
      <c r="I20" s="12">
        <v>20051</v>
      </c>
      <c r="J20" s="6">
        <v>13</v>
      </c>
      <c r="L20" s="6" t="s">
        <v>333</v>
      </c>
      <c r="M20" s="6" t="s">
        <v>334</v>
      </c>
      <c r="N20" s="6" t="s">
        <v>360</v>
      </c>
      <c r="O20" s="6" t="s">
        <v>640</v>
      </c>
      <c r="P20" s="6" t="s">
        <v>335</v>
      </c>
      <c r="Q20" s="12">
        <v>53448.44</v>
      </c>
      <c r="R20" s="12">
        <v>39500.11</v>
      </c>
      <c r="S20" s="62">
        <f t="shared" si="0"/>
        <v>0.73903204658545696</v>
      </c>
      <c r="T20" s="12">
        <v>13948.33</v>
      </c>
      <c r="U20" s="12">
        <v>0</v>
      </c>
      <c r="V20" s="12">
        <v>2.99</v>
      </c>
      <c r="W20" s="12">
        <v>1992.16</v>
      </c>
      <c r="X20" s="12">
        <f t="shared" si="1"/>
        <v>26.829391213557145</v>
      </c>
      <c r="Y20" s="6" t="s">
        <v>336</v>
      </c>
      <c r="Z20" s="6" t="s">
        <v>336</v>
      </c>
      <c r="AD20" s="12"/>
      <c r="AE20" s="12"/>
      <c r="AF20" s="12"/>
      <c r="AG20" s="12"/>
      <c r="AH20" s="12"/>
      <c r="AI20" s="12"/>
      <c r="AJ20" s="12"/>
      <c r="AK20" s="12"/>
      <c r="AL20" s="12">
        <f t="shared" si="2"/>
        <v>0</v>
      </c>
      <c r="AM20" s="62">
        <f t="shared" si="3"/>
        <v>0.53227291250313202</v>
      </c>
      <c r="AN20" s="62">
        <f>IF(BN20/Q20&gt;1.5,1.5,BN20/Q20)</f>
        <v>1.5</v>
      </c>
      <c r="AO20" s="62">
        <f t="shared" si="4"/>
        <v>1.8787354691736557</v>
      </c>
      <c r="AP20" s="62">
        <f>BF20/Q20</f>
        <v>1.3346507400403079E-2</v>
      </c>
      <c r="AQ20" s="62">
        <f>IF(BF20/Q20&gt;1,1,BF20/Q20)</f>
        <v>1.3346507400403079E-2</v>
      </c>
      <c r="AR20" s="11">
        <v>42073</v>
      </c>
      <c r="AS20" s="12">
        <v>6969.12</v>
      </c>
      <c r="AT20" s="6">
        <v>1204</v>
      </c>
      <c r="AU20" s="6" t="s">
        <v>894</v>
      </c>
      <c r="AX20" s="11">
        <f t="shared" si="5"/>
        <v>43248</v>
      </c>
      <c r="AY20" s="64">
        <f t="shared" ca="1" si="6"/>
        <v>1</v>
      </c>
      <c r="AZ20" s="6" t="s">
        <v>336</v>
      </c>
      <c r="BA20" s="6" t="s">
        <v>336</v>
      </c>
      <c r="BB20" s="20">
        <v>713.35</v>
      </c>
      <c r="BC20" s="19">
        <v>42675</v>
      </c>
      <c r="BD20" s="9" t="s">
        <v>1138</v>
      </c>
      <c r="BE20" s="20">
        <v>45946.93</v>
      </c>
      <c r="BF20" s="20">
        <v>713.35</v>
      </c>
      <c r="BG20" s="9">
        <v>43040</v>
      </c>
      <c r="BH20" s="6" t="s">
        <v>336</v>
      </c>
      <c r="BJ20" s="6" t="s">
        <v>337</v>
      </c>
      <c r="BK20" s="6" t="s">
        <v>338</v>
      </c>
      <c r="BL20" s="6" t="s">
        <v>656</v>
      </c>
      <c r="BN20" s="12">
        <v>100415.48</v>
      </c>
      <c r="BO20" s="9">
        <v>41627</v>
      </c>
      <c r="BP20" s="9">
        <v>41627</v>
      </c>
      <c r="BS20" s="6" t="s">
        <v>335</v>
      </c>
      <c r="BT20" s="6" t="s">
        <v>1177</v>
      </c>
      <c r="BU20" s="6" t="s">
        <v>1177</v>
      </c>
      <c r="BV20" s="11">
        <v>25109</v>
      </c>
      <c r="BX20" s="6" t="s">
        <v>1464</v>
      </c>
      <c r="CB20" s="23" t="s">
        <v>894</v>
      </c>
      <c r="CG20" s="6" t="s">
        <v>1741</v>
      </c>
      <c r="CL20" s="6" t="s">
        <v>335</v>
      </c>
      <c r="CO20" s="6" t="s">
        <v>335</v>
      </c>
      <c r="CS20" s="6" t="s">
        <v>335</v>
      </c>
    </row>
    <row r="21" spans="1:97" s="6" customFormat="1">
      <c r="A21" s="6" t="s">
        <v>63</v>
      </c>
      <c r="B21" s="8">
        <v>300175</v>
      </c>
      <c r="C21" s="6" t="s">
        <v>2036</v>
      </c>
      <c r="D21" s="6" t="s">
        <v>380</v>
      </c>
      <c r="E21" s="6" t="s">
        <v>80</v>
      </c>
      <c r="F21" s="9">
        <v>39701</v>
      </c>
      <c r="G21" s="9">
        <v>42255</v>
      </c>
      <c r="H21" s="6">
        <v>840</v>
      </c>
      <c r="I21" s="12">
        <v>28079</v>
      </c>
      <c r="J21" s="6">
        <v>12.99</v>
      </c>
      <c r="L21" s="6" t="s">
        <v>333</v>
      </c>
      <c r="M21" s="6" t="s">
        <v>334</v>
      </c>
      <c r="N21" s="6" t="s">
        <v>352</v>
      </c>
      <c r="O21" s="6" t="s">
        <v>348</v>
      </c>
      <c r="P21" s="6" t="s">
        <v>335</v>
      </c>
      <c r="Q21" s="12">
        <v>431935.21</v>
      </c>
      <c r="R21" s="12">
        <v>280593.3</v>
      </c>
      <c r="S21" s="62">
        <f t="shared" si="0"/>
        <v>0.64961895558363947</v>
      </c>
      <c r="T21" s="12">
        <v>151341.91</v>
      </c>
      <c r="U21" s="12">
        <v>0</v>
      </c>
      <c r="V21" s="12">
        <v>361874.37</v>
      </c>
      <c r="W21" s="12">
        <v>16099.33</v>
      </c>
      <c r="X21" s="12">
        <f t="shared" si="1"/>
        <v>26.829390415625994</v>
      </c>
      <c r="Y21" s="6" t="s">
        <v>336</v>
      </c>
      <c r="Z21" s="6" t="s">
        <v>336</v>
      </c>
      <c r="AA21" s="6" t="s">
        <v>336</v>
      </c>
      <c r="AD21" s="12"/>
      <c r="AE21" s="12"/>
      <c r="AF21" s="12"/>
      <c r="AG21" s="12"/>
      <c r="AH21" s="12"/>
      <c r="AI21" s="12"/>
      <c r="AJ21" s="12"/>
      <c r="AK21" s="12"/>
      <c r="AL21" s="12">
        <f t="shared" si="2"/>
        <v>0</v>
      </c>
      <c r="AM21" s="62">
        <f t="shared" si="3"/>
        <v>2.261732310115979</v>
      </c>
      <c r="AN21" s="62">
        <f>IF(BN21/Q21&gt;1.5,1.5,BN21/Q21)</f>
        <v>0.44213897264823582</v>
      </c>
      <c r="AO21" s="62">
        <f t="shared" si="4"/>
        <v>0.44213897264823582</v>
      </c>
      <c r="AP21" s="62">
        <f>BF21/Q21</f>
        <v>0.55453224107384069</v>
      </c>
      <c r="AQ21" s="62">
        <f>IF(BF21/Q21&gt;1,1,BF21/Q21)</f>
        <v>0.55453224107384069</v>
      </c>
      <c r="AR21" s="11">
        <v>39731</v>
      </c>
      <c r="AS21" s="12">
        <v>97303.47</v>
      </c>
      <c r="AT21" s="6">
        <v>1597</v>
      </c>
      <c r="AU21" s="6" t="s">
        <v>895</v>
      </c>
      <c r="AW21" s="6">
        <v>3</v>
      </c>
      <c r="AX21" s="11">
        <f t="shared" si="5"/>
        <v>43350</v>
      </c>
      <c r="AY21" s="64">
        <f t="shared" ca="1" si="6"/>
        <v>1</v>
      </c>
      <c r="AZ21" s="6" t="s">
        <v>336</v>
      </c>
      <c r="BA21" s="6" t="s">
        <v>336</v>
      </c>
      <c r="BB21" s="20">
        <v>239522</v>
      </c>
      <c r="BC21" s="19">
        <v>42675</v>
      </c>
      <c r="BD21" s="9" t="s">
        <v>1138</v>
      </c>
      <c r="BE21" s="20">
        <v>376117.2</v>
      </c>
      <c r="BF21" s="20">
        <v>239522</v>
      </c>
      <c r="BG21" s="9">
        <v>43040</v>
      </c>
      <c r="BH21" s="6" t="s">
        <v>336</v>
      </c>
      <c r="BJ21" s="6" t="s">
        <v>337</v>
      </c>
      <c r="BK21" s="6" t="s">
        <v>338</v>
      </c>
      <c r="BL21" s="6" t="s">
        <v>657</v>
      </c>
      <c r="BN21" s="12">
        <v>190975.39</v>
      </c>
      <c r="BO21" s="9">
        <v>41967</v>
      </c>
      <c r="BP21" s="9">
        <v>41782</v>
      </c>
      <c r="BS21" s="6" t="s">
        <v>335</v>
      </c>
      <c r="BT21" s="6" t="s">
        <v>1178</v>
      </c>
      <c r="BU21" s="6" t="s">
        <v>1178</v>
      </c>
      <c r="BV21" s="11">
        <v>29602</v>
      </c>
      <c r="BX21" s="6" t="s">
        <v>1465</v>
      </c>
      <c r="CB21" s="23" t="s">
        <v>895</v>
      </c>
      <c r="CG21" s="6" t="s">
        <v>1742</v>
      </c>
      <c r="CH21" s="6" t="s">
        <v>1743</v>
      </c>
      <c r="CL21" s="6" t="s">
        <v>335</v>
      </c>
      <c r="CO21" s="6" t="s">
        <v>336</v>
      </c>
      <c r="CS21" s="6" t="s">
        <v>335</v>
      </c>
    </row>
    <row r="22" spans="1:97" s="6" customFormat="1">
      <c r="A22" s="6" t="s">
        <v>63</v>
      </c>
      <c r="B22" s="8">
        <v>300175</v>
      </c>
      <c r="C22" s="6" t="s">
        <v>2036</v>
      </c>
      <c r="D22" s="6" t="s">
        <v>381</v>
      </c>
      <c r="E22" s="6" t="s">
        <v>81</v>
      </c>
      <c r="F22" s="9">
        <v>38707</v>
      </c>
      <c r="G22" s="11">
        <v>40532</v>
      </c>
      <c r="H22" s="6">
        <v>840</v>
      </c>
      <c r="I22" s="12">
        <v>21141</v>
      </c>
      <c r="J22" s="6">
        <v>10</v>
      </c>
      <c r="L22" s="6" t="s">
        <v>333</v>
      </c>
      <c r="M22" s="6" t="s">
        <v>334</v>
      </c>
      <c r="N22" s="6" t="s">
        <v>351</v>
      </c>
      <c r="O22" s="6" t="s">
        <v>348</v>
      </c>
      <c r="P22" s="6" t="s">
        <v>335</v>
      </c>
      <c r="Q22" s="12">
        <v>648389.46</v>
      </c>
      <c r="R22" s="12">
        <v>461546</v>
      </c>
      <c r="S22" s="62">
        <f t="shared" si="0"/>
        <v>0.71183451995040148</v>
      </c>
      <c r="T22" s="12">
        <v>157278.45000000001</v>
      </c>
      <c r="U22" s="12">
        <v>29565.01</v>
      </c>
      <c r="V22" s="12"/>
      <c r="W22" s="12">
        <v>23065.17</v>
      </c>
      <c r="X22" s="12">
        <f t="shared" si="1"/>
        <v>28.111193630916226</v>
      </c>
      <c r="Y22" s="6" t="s">
        <v>336</v>
      </c>
      <c r="Z22" s="6" t="s">
        <v>336</v>
      </c>
      <c r="AD22" s="12"/>
      <c r="AE22" s="12"/>
      <c r="AF22" s="12"/>
      <c r="AG22" s="12"/>
      <c r="AH22" s="12"/>
      <c r="AI22" s="12"/>
      <c r="AJ22" s="12"/>
      <c r="AK22" s="12"/>
      <c r="AL22" s="12">
        <f t="shared" si="2"/>
        <v>0</v>
      </c>
      <c r="AM22" s="62" t="e">
        <f t="shared" si="3"/>
        <v>#DIV/0!</v>
      </c>
      <c r="AN22" s="62">
        <f>IF(BN22/Q22&gt;1.5,1.5,BN22/Q22)</f>
        <v>0</v>
      </c>
      <c r="AO22" s="62">
        <f t="shared" si="4"/>
        <v>0</v>
      </c>
      <c r="AP22" s="62">
        <f>BF22/Q22</f>
        <v>9.2857154093775682E-3</v>
      </c>
      <c r="AQ22" s="62">
        <f>IF(BF22/Q22&gt;1,1,BF22/Q22)</f>
        <v>9.2857154093775682E-3</v>
      </c>
      <c r="AR22" s="11">
        <v>41211</v>
      </c>
      <c r="AS22" s="12">
        <v>167068.59</v>
      </c>
      <c r="AT22" s="6">
        <v>3924</v>
      </c>
      <c r="AU22" s="6" t="s">
        <v>896</v>
      </c>
      <c r="AW22" s="6">
        <v>3</v>
      </c>
      <c r="AX22" s="11">
        <f t="shared" si="5"/>
        <v>41627</v>
      </c>
      <c r="AY22" s="64">
        <f t="shared" ca="1" si="6"/>
        <v>0</v>
      </c>
      <c r="AZ22" s="6" t="s">
        <v>336</v>
      </c>
      <c r="BA22" s="6" t="s">
        <v>336</v>
      </c>
      <c r="BB22" s="20">
        <v>6020.76</v>
      </c>
      <c r="BC22" s="19">
        <v>42675</v>
      </c>
      <c r="BD22" s="9" t="s">
        <v>1138</v>
      </c>
      <c r="BE22" s="20">
        <v>618082.93000000005</v>
      </c>
      <c r="BF22" s="20">
        <v>6020.76</v>
      </c>
      <c r="BG22" s="9">
        <v>43040</v>
      </c>
      <c r="BH22" s="6" t="s">
        <v>336</v>
      </c>
      <c r="BJ22" s="6" t="s">
        <v>337</v>
      </c>
      <c r="BK22" s="6" t="s">
        <v>338</v>
      </c>
      <c r="BL22" s="6" t="s">
        <v>658</v>
      </c>
      <c r="BN22" s="12">
        <v>0</v>
      </c>
      <c r="BO22" s="9">
        <v>40694</v>
      </c>
      <c r="BP22" s="11"/>
      <c r="BS22" s="6" t="s">
        <v>335</v>
      </c>
      <c r="BT22" s="6" t="s">
        <v>1179</v>
      </c>
      <c r="BU22" s="6" t="s">
        <v>1179</v>
      </c>
      <c r="BV22" s="11">
        <v>25467</v>
      </c>
      <c r="BX22" s="6" t="s">
        <v>1466</v>
      </c>
      <c r="CB22" s="23" t="s">
        <v>896</v>
      </c>
      <c r="CG22" s="6" t="s">
        <v>1744</v>
      </c>
      <c r="CL22" s="6" t="s">
        <v>335</v>
      </c>
      <c r="CO22" s="6" t="s">
        <v>335</v>
      </c>
      <c r="CS22" s="6" t="s">
        <v>335</v>
      </c>
    </row>
    <row r="23" spans="1:97" s="6" customFormat="1">
      <c r="A23" s="6" t="s">
        <v>63</v>
      </c>
      <c r="B23" s="8">
        <v>300175</v>
      </c>
      <c r="C23" s="6" t="s">
        <v>2036</v>
      </c>
      <c r="D23" s="6" t="s">
        <v>382</v>
      </c>
      <c r="E23" s="6" t="s">
        <v>82</v>
      </c>
      <c r="F23" s="9">
        <v>39552</v>
      </c>
      <c r="G23" s="9">
        <v>41740</v>
      </c>
      <c r="H23" s="6">
        <v>840</v>
      </c>
      <c r="I23" s="12">
        <v>21600</v>
      </c>
      <c r="J23" s="6">
        <v>12.5</v>
      </c>
      <c r="L23" s="6" t="s">
        <v>333</v>
      </c>
      <c r="M23" s="6" t="s">
        <v>334</v>
      </c>
      <c r="N23" s="6" t="s">
        <v>351</v>
      </c>
      <c r="O23" s="6" t="s">
        <v>348</v>
      </c>
      <c r="P23" s="6" t="s">
        <v>335</v>
      </c>
      <c r="Q23" s="12">
        <v>48852.56</v>
      </c>
      <c r="R23" s="12">
        <v>48852.56</v>
      </c>
      <c r="S23" s="62">
        <f t="shared" si="0"/>
        <v>1</v>
      </c>
      <c r="T23" s="12">
        <v>0</v>
      </c>
      <c r="U23" s="12">
        <v>0</v>
      </c>
      <c r="V23" s="12"/>
      <c r="W23" s="12">
        <v>1820.86</v>
      </c>
      <c r="X23" s="12">
        <f t="shared" si="1"/>
        <v>26.829388311017873</v>
      </c>
      <c r="Y23" s="6" t="s">
        <v>336</v>
      </c>
      <c r="Z23" s="6" t="s">
        <v>336</v>
      </c>
      <c r="AD23" s="12"/>
      <c r="AE23" s="12"/>
      <c r="AF23" s="12"/>
      <c r="AG23" s="12"/>
      <c r="AH23" s="12"/>
      <c r="AI23" s="12"/>
      <c r="AJ23" s="12"/>
      <c r="AK23" s="12"/>
      <c r="AL23" s="12">
        <f t="shared" si="2"/>
        <v>0</v>
      </c>
      <c r="AM23" s="62" t="e">
        <f t="shared" si="3"/>
        <v>#DIV/0!</v>
      </c>
      <c r="AN23" s="62">
        <f>IF(BN23/Q23&gt;1.5,1.5,BN23/Q23)</f>
        <v>0</v>
      </c>
      <c r="AO23" s="62">
        <f t="shared" si="4"/>
        <v>0</v>
      </c>
      <c r="AP23" s="62">
        <f>BF23/Q23</f>
        <v>9.2635882336565382E-3</v>
      </c>
      <c r="AQ23" s="62">
        <f>IF(BF23/Q23&gt;1,1,BF23/Q23)</f>
        <v>9.2635882336565382E-3</v>
      </c>
      <c r="AR23" s="11">
        <v>41467</v>
      </c>
      <c r="AS23" s="12">
        <v>82369.3</v>
      </c>
      <c r="AT23" s="6">
        <v>2284</v>
      </c>
      <c r="AU23" s="6">
        <v>0</v>
      </c>
      <c r="AW23" s="6">
        <v>3</v>
      </c>
      <c r="AX23" s="11">
        <f t="shared" si="5"/>
        <v>42835</v>
      </c>
      <c r="AY23" s="64">
        <f t="shared" ca="1" si="6"/>
        <v>0</v>
      </c>
      <c r="AZ23" s="6" t="s">
        <v>336</v>
      </c>
      <c r="BA23" s="6" t="s">
        <v>336</v>
      </c>
      <c r="BB23" s="20">
        <v>452.55</v>
      </c>
      <c r="BC23" s="19">
        <v>42675</v>
      </c>
      <c r="BD23" s="9" t="s">
        <v>1138</v>
      </c>
      <c r="BE23" s="20">
        <v>46460.04</v>
      </c>
      <c r="BF23" s="20">
        <v>452.55</v>
      </c>
      <c r="BG23" s="9">
        <v>43040</v>
      </c>
      <c r="BH23" s="6" t="s">
        <v>336</v>
      </c>
      <c r="BJ23" s="6" t="s">
        <v>337</v>
      </c>
      <c r="BK23" s="6" t="s">
        <v>338</v>
      </c>
      <c r="BL23" s="6" t="s">
        <v>659</v>
      </c>
      <c r="BN23" s="12">
        <v>0</v>
      </c>
      <c r="BO23" s="9">
        <v>40981</v>
      </c>
      <c r="BP23" s="9">
        <v>40971</v>
      </c>
      <c r="BS23" s="6" t="s">
        <v>335</v>
      </c>
      <c r="BT23" s="6" t="s">
        <v>1180</v>
      </c>
      <c r="BU23" s="6" t="s">
        <v>1180</v>
      </c>
      <c r="BV23" s="11">
        <v>28502</v>
      </c>
      <c r="BX23" s="6" t="s">
        <v>1467</v>
      </c>
      <c r="CB23" s="23"/>
      <c r="CG23" s="6" t="s">
        <v>1745</v>
      </c>
      <c r="CL23" s="6" t="s">
        <v>335</v>
      </c>
      <c r="CO23" s="6" t="s">
        <v>335</v>
      </c>
      <c r="CS23" s="6" t="s">
        <v>335</v>
      </c>
    </row>
    <row r="24" spans="1:97" s="6" customFormat="1">
      <c r="A24" s="6" t="s">
        <v>63</v>
      </c>
      <c r="B24" s="8">
        <v>300175</v>
      </c>
      <c r="C24" s="6" t="s">
        <v>2036</v>
      </c>
      <c r="D24" s="6" t="s">
        <v>383</v>
      </c>
      <c r="E24" s="6" t="s">
        <v>83</v>
      </c>
      <c r="F24" s="9">
        <v>39329</v>
      </c>
      <c r="G24" s="9">
        <v>41885</v>
      </c>
      <c r="H24" s="6">
        <v>980</v>
      </c>
      <c r="I24" s="12">
        <v>198200</v>
      </c>
      <c r="J24" s="6">
        <v>0</v>
      </c>
      <c r="L24" s="6" t="s">
        <v>333</v>
      </c>
      <c r="M24" s="6" t="s">
        <v>334</v>
      </c>
      <c r="N24" s="6" t="s">
        <v>351</v>
      </c>
      <c r="O24" s="6" t="s">
        <v>348</v>
      </c>
      <c r="P24" s="6" t="s">
        <v>335</v>
      </c>
      <c r="Q24" s="12">
        <v>250492.31</v>
      </c>
      <c r="R24" s="12">
        <v>250492.31</v>
      </c>
      <c r="S24" s="62">
        <f t="shared" si="0"/>
        <v>1</v>
      </c>
      <c r="T24" s="12">
        <v>0</v>
      </c>
      <c r="U24" s="12">
        <v>0</v>
      </c>
      <c r="V24" s="12">
        <v>18671.689999999999</v>
      </c>
      <c r="W24" s="12">
        <v>250492.31</v>
      </c>
      <c r="X24" s="12">
        <f t="shared" si="1"/>
        <v>1</v>
      </c>
      <c r="Y24" s="6" t="s">
        <v>336</v>
      </c>
      <c r="Z24" s="6" t="s">
        <v>336</v>
      </c>
      <c r="AA24" s="6" t="s">
        <v>336</v>
      </c>
      <c r="AD24" s="12"/>
      <c r="AE24" s="12"/>
      <c r="AF24" s="12"/>
      <c r="AG24" s="12"/>
      <c r="AH24" s="12"/>
      <c r="AI24" s="12"/>
      <c r="AJ24" s="12"/>
      <c r="AK24" s="12"/>
      <c r="AL24" s="12">
        <f t="shared" si="2"/>
        <v>0</v>
      </c>
      <c r="AM24" s="62">
        <f t="shared" si="3"/>
        <v>1.8369847796188608</v>
      </c>
      <c r="AN24" s="62">
        <f>IF(BN24/Q24&gt;1.5,1.5,BN24/Q24)</f>
        <v>0.54437032418280618</v>
      </c>
      <c r="AO24" s="62">
        <f t="shared" si="4"/>
        <v>0.54437032418280618</v>
      </c>
      <c r="AP24" s="62">
        <f>BF24/Q24</f>
        <v>1.0182947332794368E-2</v>
      </c>
      <c r="AQ24" s="62">
        <f>IF(BF24/Q24&gt;1,1,BF24/Q24)</f>
        <v>1.0182947332794368E-2</v>
      </c>
      <c r="AR24" s="11">
        <v>40581</v>
      </c>
      <c r="AS24" s="12">
        <v>68034.14</v>
      </c>
      <c r="AT24" s="6">
        <v>3222</v>
      </c>
      <c r="AU24" s="6" t="s">
        <v>897</v>
      </c>
      <c r="AW24" s="6">
        <v>1</v>
      </c>
      <c r="AX24" s="11">
        <f t="shared" si="5"/>
        <v>42980</v>
      </c>
      <c r="AY24" s="64">
        <f t="shared" ca="1" si="6"/>
        <v>0</v>
      </c>
      <c r="AZ24" s="6" t="s">
        <v>336</v>
      </c>
      <c r="BA24" s="6" t="s">
        <v>336</v>
      </c>
      <c r="BB24" s="20">
        <v>2550.75</v>
      </c>
      <c r="BC24" s="19">
        <v>42675</v>
      </c>
      <c r="BD24" s="9" t="s">
        <v>1138</v>
      </c>
      <c r="BE24" s="20">
        <v>250492.31</v>
      </c>
      <c r="BF24" s="20">
        <v>2550.75</v>
      </c>
      <c r="BG24" s="9">
        <v>43040</v>
      </c>
      <c r="BH24" s="6" t="s">
        <v>336</v>
      </c>
      <c r="BJ24" s="6" t="s">
        <v>337</v>
      </c>
      <c r="BK24" s="6" t="s">
        <v>339</v>
      </c>
      <c r="BN24" s="12">
        <v>136360.57999999999</v>
      </c>
      <c r="BO24" s="9">
        <v>41148</v>
      </c>
      <c r="BP24" s="9">
        <v>41119</v>
      </c>
      <c r="BS24" s="6" t="s">
        <v>335</v>
      </c>
      <c r="BT24" s="6" t="s">
        <v>1181</v>
      </c>
      <c r="BU24" s="6" t="s">
        <v>1181</v>
      </c>
      <c r="BV24" s="11">
        <v>29686</v>
      </c>
      <c r="BX24" s="6" t="s">
        <v>1468</v>
      </c>
      <c r="CB24" s="23" t="s">
        <v>897</v>
      </c>
      <c r="CL24" s="6" t="s">
        <v>335</v>
      </c>
      <c r="CO24" s="6" t="s">
        <v>335</v>
      </c>
      <c r="CS24" s="6" t="s">
        <v>335</v>
      </c>
    </row>
    <row r="25" spans="1:97" s="6" customFormat="1">
      <c r="A25" s="6" t="s">
        <v>63</v>
      </c>
      <c r="B25" s="8">
        <v>300175</v>
      </c>
      <c r="C25" s="6" t="s">
        <v>2036</v>
      </c>
      <c r="D25" s="6" t="s">
        <v>384</v>
      </c>
      <c r="E25" s="6" t="s">
        <v>84</v>
      </c>
      <c r="F25" s="9">
        <v>39511</v>
      </c>
      <c r="G25" s="9">
        <v>42066</v>
      </c>
      <c r="H25" s="6">
        <v>840</v>
      </c>
      <c r="I25" s="12">
        <v>11974</v>
      </c>
      <c r="J25" s="6">
        <v>11.5</v>
      </c>
      <c r="L25" s="6" t="s">
        <v>333</v>
      </c>
      <c r="M25" s="6" t="s">
        <v>334</v>
      </c>
      <c r="N25" s="6" t="s">
        <v>360</v>
      </c>
      <c r="O25" s="6" t="s">
        <v>640</v>
      </c>
      <c r="P25" s="6" t="s">
        <v>335</v>
      </c>
      <c r="Q25" s="12">
        <v>28671.77</v>
      </c>
      <c r="R25" s="12">
        <v>20644.14</v>
      </c>
      <c r="S25" s="62">
        <f t="shared" si="0"/>
        <v>0.7200162389695508</v>
      </c>
      <c r="T25" s="12">
        <v>8027.63</v>
      </c>
      <c r="U25" s="12">
        <v>0</v>
      </c>
      <c r="V25" s="12"/>
      <c r="W25" s="12">
        <v>1068.67</v>
      </c>
      <c r="X25" s="12">
        <f t="shared" si="1"/>
        <v>26.829395416732947</v>
      </c>
      <c r="Y25" s="6" t="s">
        <v>336</v>
      </c>
      <c r="Z25" s="6" t="s">
        <v>336</v>
      </c>
      <c r="AD25" s="12"/>
      <c r="AE25" s="12"/>
      <c r="AF25" s="12"/>
      <c r="AG25" s="12"/>
      <c r="AH25" s="12"/>
      <c r="AI25" s="12"/>
      <c r="AJ25" s="12"/>
      <c r="AK25" s="12"/>
      <c r="AL25" s="12">
        <f t="shared" si="2"/>
        <v>0</v>
      </c>
      <c r="AM25" s="62">
        <f t="shared" si="3"/>
        <v>0.24944281204482979</v>
      </c>
      <c r="AN25" s="62">
        <f>IF(BN25/Q25&gt;1.5,1.5,BN25/Q25)</f>
        <v>1.5</v>
      </c>
      <c r="AO25" s="62">
        <f t="shared" si="4"/>
        <v>4.0089349210041787</v>
      </c>
      <c r="AP25" s="62">
        <f>BF25/Q25</f>
        <v>1.4336750050659586E-2</v>
      </c>
      <c r="AQ25" s="62">
        <f>IF(BF25/Q25&gt;1,1,BF25/Q25)</f>
        <v>1.4336750050659586E-2</v>
      </c>
      <c r="AR25" s="11">
        <v>41806</v>
      </c>
      <c r="AS25" s="12">
        <v>117.48</v>
      </c>
      <c r="AT25" s="6">
        <v>1204</v>
      </c>
      <c r="AU25" s="6" t="s">
        <v>898</v>
      </c>
      <c r="AX25" s="11">
        <f t="shared" si="5"/>
        <v>43161</v>
      </c>
      <c r="AY25" s="64">
        <f t="shared" ca="1" si="6"/>
        <v>0</v>
      </c>
      <c r="AZ25" s="6" t="s">
        <v>336</v>
      </c>
      <c r="BA25" s="6" t="s">
        <v>336</v>
      </c>
      <c r="BB25" s="20">
        <v>411.06</v>
      </c>
      <c r="BC25" s="19">
        <v>42675</v>
      </c>
      <c r="BD25" s="9" t="s">
        <v>1138</v>
      </c>
      <c r="BE25" s="20">
        <v>25009.47</v>
      </c>
      <c r="BF25" s="20">
        <v>411.06</v>
      </c>
      <c r="BG25" s="9">
        <v>43040</v>
      </c>
      <c r="BH25" s="6" t="s">
        <v>336</v>
      </c>
      <c r="BJ25" s="6" t="s">
        <v>337</v>
      </c>
      <c r="BK25" s="6" t="s">
        <v>338</v>
      </c>
      <c r="BL25" s="6" t="s">
        <v>660</v>
      </c>
      <c r="BN25" s="12">
        <v>114943.26</v>
      </c>
      <c r="BO25" s="9">
        <v>41420</v>
      </c>
      <c r="BP25" s="9">
        <v>41420</v>
      </c>
      <c r="BS25" s="6" t="s">
        <v>335</v>
      </c>
      <c r="BT25" s="6" t="s">
        <v>1182</v>
      </c>
      <c r="BU25" s="6" t="s">
        <v>1182</v>
      </c>
      <c r="BV25" s="11">
        <v>29145</v>
      </c>
      <c r="BX25" s="6" t="s">
        <v>1469</v>
      </c>
      <c r="CB25" s="23" t="s">
        <v>898</v>
      </c>
      <c r="CG25" s="6" t="s">
        <v>1746</v>
      </c>
      <c r="CL25" s="6" t="s">
        <v>335</v>
      </c>
      <c r="CO25" s="6" t="s">
        <v>335</v>
      </c>
      <c r="CS25" s="6" t="s">
        <v>335</v>
      </c>
    </row>
    <row r="26" spans="1:97" s="6" customFormat="1" hidden="1">
      <c r="A26" s="6" t="s">
        <v>63</v>
      </c>
      <c r="B26" s="8">
        <v>300175</v>
      </c>
      <c r="C26" s="6" t="s">
        <v>2036</v>
      </c>
      <c r="D26" s="6" t="s">
        <v>385</v>
      </c>
      <c r="E26" s="6" t="s">
        <v>85</v>
      </c>
      <c r="F26" s="9">
        <v>39275</v>
      </c>
      <c r="G26" s="9">
        <v>41466</v>
      </c>
      <c r="H26" s="6">
        <v>840</v>
      </c>
      <c r="I26" s="12">
        <v>24288</v>
      </c>
      <c r="J26" s="6">
        <v>12.5</v>
      </c>
      <c r="L26" s="6" t="s">
        <v>333</v>
      </c>
      <c r="M26" s="6" t="s">
        <v>334</v>
      </c>
      <c r="N26" s="6" t="s">
        <v>351</v>
      </c>
      <c r="O26" s="6" t="s">
        <v>348</v>
      </c>
      <c r="P26" s="6" t="s">
        <v>335</v>
      </c>
      <c r="Q26" s="12">
        <v>62177.38</v>
      </c>
      <c r="R26" s="12">
        <v>62177.38</v>
      </c>
      <c r="S26" s="62">
        <f t="shared" si="0"/>
        <v>1</v>
      </c>
      <c r="T26" s="12">
        <v>0</v>
      </c>
      <c r="U26" s="12">
        <v>0</v>
      </c>
      <c r="V26" s="12">
        <v>10403.219999999999</v>
      </c>
      <c r="W26" s="12">
        <v>2317.5100000000002</v>
      </c>
      <c r="X26" s="12">
        <f t="shared" si="1"/>
        <v>26.82939016444373</v>
      </c>
      <c r="Y26" s="6" t="s">
        <v>336</v>
      </c>
      <c r="Z26" s="6" t="s">
        <v>336</v>
      </c>
      <c r="AD26" s="12">
        <v>9648.1200000000008</v>
      </c>
      <c r="AE26" s="12"/>
      <c r="AF26" s="12"/>
      <c r="AG26" s="12"/>
      <c r="AH26" s="12"/>
      <c r="AI26" s="12"/>
      <c r="AJ26" s="12"/>
      <c r="AK26" s="12"/>
      <c r="AL26" s="12">
        <f t="shared" si="2"/>
        <v>9648.1200000000008</v>
      </c>
      <c r="AM26" s="62">
        <f t="shared" si="3"/>
        <v>0.63087684821831158</v>
      </c>
      <c r="AN26" s="62">
        <f>IF(BN26/Q26&gt;1.5,1.5,BN26/Q26)</f>
        <v>1.5</v>
      </c>
      <c r="AO26" s="62">
        <f t="shared" si="4"/>
        <v>1.5850954157283565</v>
      </c>
      <c r="AP26" s="62">
        <f>BF26/Q26</f>
        <v>0.63360373177512463</v>
      </c>
      <c r="AQ26" s="62">
        <f>IF(BF26/Q26&gt;1,1,BF26/Q26)</f>
        <v>0.63360373177512463</v>
      </c>
      <c r="AR26" s="11">
        <v>42394</v>
      </c>
      <c r="AS26" s="12">
        <v>9648.1200000000008</v>
      </c>
      <c r="AT26" s="6">
        <v>1750</v>
      </c>
      <c r="AU26" s="6" t="s">
        <v>899</v>
      </c>
      <c r="AW26" s="6">
        <v>3</v>
      </c>
      <c r="AX26" s="11">
        <f t="shared" si="5"/>
        <v>42561</v>
      </c>
      <c r="AY26" s="64">
        <f t="shared" ca="1" si="6"/>
        <v>0</v>
      </c>
      <c r="AZ26" s="6" t="s">
        <v>336</v>
      </c>
      <c r="BA26" s="6" t="s">
        <v>336</v>
      </c>
      <c r="BB26" s="20">
        <v>39395.82</v>
      </c>
      <c r="BC26" s="19">
        <v>42675</v>
      </c>
      <c r="BD26" s="9" t="s">
        <v>1138</v>
      </c>
      <c r="BE26" s="20">
        <v>59132.28</v>
      </c>
      <c r="BF26" s="20">
        <v>39395.82</v>
      </c>
      <c r="BG26" s="9">
        <v>43040</v>
      </c>
      <c r="BH26" s="6" t="s">
        <v>336</v>
      </c>
      <c r="BJ26" s="6" t="s">
        <v>337</v>
      </c>
      <c r="BK26" s="6" t="s">
        <v>338</v>
      </c>
      <c r="BL26" s="6" t="s">
        <v>661</v>
      </c>
      <c r="BN26" s="12">
        <v>98557.08</v>
      </c>
      <c r="BO26" s="9">
        <v>41575</v>
      </c>
      <c r="BP26" s="9">
        <v>41575</v>
      </c>
      <c r="BS26" s="6" t="s">
        <v>335</v>
      </c>
      <c r="BT26" s="6" t="s">
        <v>1183</v>
      </c>
      <c r="BU26" s="6" t="s">
        <v>1183</v>
      </c>
      <c r="BV26" s="11">
        <v>26398</v>
      </c>
      <c r="BX26" s="6" t="s">
        <v>1470</v>
      </c>
      <c r="CB26" s="23" t="s">
        <v>899</v>
      </c>
      <c r="CG26" s="6" t="s">
        <v>1747</v>
      </c>
      <c r="CL26" s="6" t="s">
        <v>335</v>
      </c>
      <c r="CO26" s="6" t="s">
        <v>335</v>
      </c>
      <c r="CS26" s="6" t="s">
        <v>335</v>
      </c>
    </row>
    <row r="27" spans="1:97" s="6" customFormat="1">
      <c r="A27" s="6" t="s">
        <v>63</v>
      </c>
      <c r="B27" s="8">
        <v>300175</v>
      </c>
      <c r="C27" s="6" t="s">
        <v>2036</v>
      </c>
      <c r="D27" s="6" t="s">
        <v>386</v>
      </c>
      <c r="E27" s="6" t="s">
        <v>86</v>
      </c>
      <c r="F27" s="9">
        <v>39511</v>
      </c>
      <c r="G27" s="9">
        <v>42066</v>
      </c>
      <c r="H27" s="6">
        <v>840</v>
      </c>
      <c r="I27" s="12">
        <v>11690</v>
      </c>
      <c r="J27" s="6">
        <v>11</v>
      </c>
      <c r="L27" s="6" t="s">
        <v>333</v>
      </c>
      <c r="M27" s="6" t="s">
        <v>334</v>
      </c>
      <c r="N27" s="6" t="s">
        <v>352</v>
      </c>
      <c r="O27" s="6" t="s">
        <v>348</v>
      </c>
      <c r="P27" s="6" t="s">
        <v>335</v>
      </c>
      <c r="Q27" s="12">
        <v>70524.800000000003</v>
      </c>
      <c r="R27" s="12">
        <v>51603.38</v>
      </c>
      <c r="S27" s="62">
        <f t="shared" si="0"/>
        <v>0.73170544262443837</v>
      </c>
      <c r="T27" s="12">
        <v>18921.419999999998</v>
      </c>
      <c r="U27" s="12">
        <v>0</v>
      </c>
      <c r="V27" s="12">
        <v>63855.1</v>
      </c>
      <c r="W27" s="12">
        <v>2628.64</v>
      </c>
      <c r="X27" s="12">
        <f t="shared" si="1"/>
        <v>26.829387059468015</v>
      </c>
      <c r="Y27" s="6" t="s">
        <v>336</v>
      </c>
      <c r="Z27" s="6" t="s">
        <v>336</v>
      </c>
      <c r="AD27" s="12"/>
      <c r="AE27" s="12"/>
      <c r="AF27" s="12"/>
      <c r="AG27" s="12"/>
      <c r="AH27" s="12"/>
      <c r="AI27" s="12"/>
      <c r="AJ27" s="12"/>
      <c r="AK27" s="12"/>
      <c r="AL27" s="12">
        <f t="shared" si="2"/>
        <v>0</v>
      </c>
      <c r="AM27" s="62">
        <f t="shared" si="3"/>
        <v>0.63567353193023568</v>
      </c>
      <c r="AN27" s="62">
        <f>IF(BN27/Q27&gt;1.5,1.5,BN27/Q27)</f>
        <v>1.5</v>
      </c>
      <c r="AO27" s="62">
        <f t="shared" si="4"/>
        <v>1.5731345569218202</v>
      </c>
      <c r="AP27" s="62">
        <f>BF27/Q27</f>
        <v>0.62522502722446571</v>
      </c>
      <c r="AQ27" s="62">
        <f>IF(BF27/Q27&gt;1,1,BF27/Q27)</f>
        <v>0.62522502722446571</v>
      </c>
      <c r="AR27" s="11">
        <v>41934</v>
      </c>
      <c r="AS27" s="12">
        <v>1476.31</v>
      </c>
      <c r="AT27" s="6">
        <v>1446</v>
      </c>
      <c r="AU27" s="6" t="s">
        <v>900</v>
      </c>
      <c r="AW27" s="6">
        <v>3</v>
      </c>
      <c r="AX27" s="11">
        <f t="shared" si="5"/>
        <v>43161</v>
      </c>
      <c r="AY27" s="64">
        <f t="shared" ca="1" si="6"/>
        <v>0</v>
      </c>
      <c r="AZ27" s="6" t="s">
        <v>336</v>
      </c>
      <c r="BA27" s="6" t="s">
        <v>336</v>
      </c>
      <c r="BB27" s="20">
        <v>44093.87</v>
      </c>
      <c r="BC27" s="19">
        <v>42675</v>
      </c>
      <c r="BD27" s="9" t="s">
        <v>1138</v>
      </c>
      <c r="BE27" s="20">
        <v>61672.35</v>
      </c>
      <c r="BF27" s="20">
        <v>44093.87</v>
      </c>
      <c r="BG27" s="9">
        <v>43040</v>
      </c>
      <c r="BH27" s="6" t="s">
        <v>336</v>
      </c>
      <c r="BJ27" s="6" t="s">
        <v>337</v>
      </c>
      <c r="BK27" s="6" t="s">
        <v>338</v>
      </c>
      <c r="BL27" s="6" t="s">
        <v>662</v>
      </c>
      <c r="BN27" s="12">
        <v>110945</v>
      </c>
      <c r="BO27" s="9">
        <v>42468</v>
      </c>
      <c r="BP27" s="9">
        <v>42467</v>
      </c>
      <c r="BS27" s="6" t="s">
        <v>335</v>
      </c>
      <c r="BT27" s="6" t="s">
        <v>1184</v>
      </c>
      <c r="BU27" s="6" t="s">
        <v>1184</v>
      </c>
      <c r="BV27" s="11">
        <v>26796</v>
      </c>
      <c r="BX27" s="6" t="s">
        <v>1471</v>
      </c>
      <c r="CB27" s="23" t="s">
        <v>900</v>
      </c>
      <c r="CG27" s="6" t="s">
        <v>1748</v>
      </c>
      <c r="CL27" s="6" t="s">
        <v>335</v>
      </c>
      <c r="CO27" s="6" t="s">
        <v>335</v>
      </c>
      <c r="CS27" s="6" t="s">
        <v>335</v>
      </c>
    </row>
    <row r="28" spans="1:97" s="6" customFormat="1" hidden="1">
      <c r="A28" s="6" t="s">
        <v>63</v>
      </c>
      <c r="B28" s="8">
        <v>300175</v>
      </c>
      <c r="C28" s="6" t="s">
        <v>2036</v>
      </c>
      <c r="D28" s="6" t="s">
        <v>387</v>
      </c>
      <c r="E28" s="6" t="s">
        <v>87</v>
      </c>
      <c r="F28" s="9">
        <v>39722</v>
      </c>
      <c r="G28" s="9">
        <v>42277</v>
      </c>
      <c r="H28" s="6">
        <v>840</v>
      </c>
      <c r="I28" s="12">
        <v>10200</v>
      </c>
      <c r="J28" s="6">
        <v>12.99</v>
      </c>
      <c r="L28" s="6" t="s">
        <v>333</v>
      </c>
      <c r="M28" s="6" t="s">
        <v>334</v>
      </c>
      <c r="N28" s="6" t="s">
        <v>360</v>
      </c>
      <c r="O28" s="6" t="s">
        <v>640</v>
      </c>
      <c r="P28" s="6" t="s">
        <v>335</v>
      </c>
      <c r="Q28" s="12">
        <v>10906.68</v>
      </c>
      <c r="R28" s="12">
        <v>10821.9</v>
      </c>
      <c r="S28" s="62">
        <f t="shared" si="0"/>
        <v>0.99222678211884818</v>
      </c>
      <c r="T28" s="12">
        <v>84.78</v>
      </c>
      <c r="U28" s="12">
        <v>0</v>
      </c>
      <c r="V28" s="12"/>
      <c r="W28" s="12">
        <v>406.52</v>
      </c>
      <c r="X28" s="12">
        <f t="shared" si="1"/>
        <v>26.829381088261343</v>
      </c>
      <c r="Y28" s="6" t="s">
        <v>336</v>
      </c>
      <c r="Z28" s="6" t="s">
        <v>336</v>
      </c>
      <c r="AD28" s="12"/>
      <c r="AE28" s="12"/>
      <c r="AF28" s="12"/>
      <c r="AG28" s="12">
        <v>1999.89</v>
      </c>
      <c r="AH28" s="12">
        <v>3100.09</v>
      </c>
      <c r="AI28" s="12">
        <v>2999.87</v>
      </c>
      <c r="AJ28" s="12"/>
      <c r="AK28" s="12">
        <v>999.93</v>
      </c>
      <c r="AL28" s="12">
        <f t="shared" si="2"/>
        <v>9099.7800000000007</v>
      </c>
      <c r="AM28" s="62">
        <f t="shared" si="3"/>
        <v>0.1352120009595412</v>
      </c>
      <c r="AN28" s="62">
        <f>IF(BN28/Q28&gt;1.5,1.5,BN28/Q28)</f>
        <v>1.5</v>
      </c>
      <c r="AO28" s="62">
        <f t="shared" si="4"/>
        <v>7.3957932203016865</v>
      </c>
      <c r="AP28" s="62">
        <f>BF28/Q28</f>
        <v>2.8824536889319206E-2</v>
      </c>
      <c r="AQ28" s="62">
        <f>IF(BF28/Q28&gt;1,1,BF28/Q28)</f>
        <v>2.8824536889319206E-2</v>
      </c>
      <c r="AR28" s="11">
        <v>43018</v>
      </c>
      <c r="AS28" s="12">
        <v>999.92</v>
      </c>
      <c r="AT28" s="6">
        <v>1020</v>
      </c>
      <c r="AU28" s="6" t="s">
        <v>901</v>
      </c>
      <c r="AX28" s="11">
        <f t="shared" si="5"/>
        <v>43372</v>
      </c>
      <c r="AY28" s="64">
        <f t="shared" ca="1" si="6"/>
        <v>1</v>
      </c>
      <c r="AZ28" s="6" t="s">
        <v>336</v>
      </c>
      <c r="BA28" s="6" t="s">
        <v>336</v>
      </c>
      <c r="BB28" s="20">
        <v>314.38</v>
      </c>
      <c r="BC28" s="19">
        <v>42675</v>
      </c>
      <c r="BD28" s="9" t="s">
        <v>1138</v>
      </c>
      <c r="BE28" s="20">
        <v>19965.82</v>
      </c>
      <c r="BF28" s="20">
        <v>314.38</v>
      </c>
      <c r="BG28" s="9">
        <v>43040</v>
      </c>
      <c r="BH28" s="6" t="s">
        <v>336</v>
      </c>
      <c r="BJ28" s="6" t="s">
        <v>337</v>
      </c>
      <c r="BK28" s="6" t="s">
        <v>338</v>
      </c>
      <c r="BL28" s="6" t="s">
        <v>663</v>
      </c>
      <c r="BN28" s="12">
        <v>80663.55</v>
      </c>
      <c r="BO28" s="9">
        <v>41458</v>
      </c>
      <c r="BP28" s="9">
        <v>41458</v>
      </c>
      <c r="BS28" s="6" t="s">
        <v>335</v>
      </c>
      <c r="BT28" s="6" t="s">
        <v>1185</v>
      </c>
      <c r="BU28" s="6" t="s">
        <v>1185</v>
      </c>
      <c r="BV28" s="11">
        <v>24649</v>
      </c>
      <c r="BX28" s="6" t="s">
        <v>1472</v>
      </c>
      <c r="CB28" s="23" t="s">
        <v>901</v>
      </c>
      <c r="CG28" s="6" t="s">
        <v>1749</v>
      </c>
      <c r="CL28" s="6" t="s">
        <v>335</v>
      </c>
      <c r="CO28" s="6" t="s">
        <v>335</v>
      </c>
      <c r="CS28" s="6" t="s">
        <v>335</v>
      </c>
    </row>
    <row r="29" spans="1:97" s="6" customFormat="1" hidden="1">
      <c r="A29" s="6" t="s">
        <v>63</v>
      </c>
      <c r="B29" s="8">
        <v>300175</v>
      </c>
      <c r="C29" s="6" t="s">
        <v>2036</v>
      </c>
      <c r="D29" s="6" t="s">
        <v>388</v>
      </c>
      <c r="E29" s="6" t="s">
        <v>88</v>
      </c>
      <c r="F29" s="9">
        <v>39415</v>
      </c>
      <c r="G29" s="9">
        <v>41971</v>
      </c>
      <c r="H29" s="6">
        <v>840</v>
      </c>
      <c r="I29" s="12">
        <v>66000</v>
      </c>
      <c r="J29" s="6">
        <v>10.99</v>
      </c>
      <c r="L29" s="6" t="s">
        <v>333</v>
      </c>
      <c r="M29" s="6" t="s">
        <v>334</v>
      </c>
      <c r="N29" s="6" t="s">
        <v>349</v>
      </c>
      <c r="O29" s="6" t="s">
        <v>348</v>
      </c>
      <c r="P29" s="6" t="s">
        <v>335</v>
      </c>
      <c r="Q29" s="12">
        <v>547813.75</v>
      </c>
      <c r="R29" s="12">
        <v>542790.75</v>
      </c>
      <c r="S29" s="62">
        <f t="shared" si="0"/>
        <v>0.99083082525767197</v>
      </c>
      <c r="T29" s="12">
        <v>5023</v>
      </c>
      <c r="U29" s="12">
        <v>0</v>
      </c>
      <c r="V29" s="12"/>
      <c r="W29" s="12">
        <v>20418.419999999998</v>
      </c>
      <c r="X29" s="12">
        <f t="shared" si="1"/>
        <v>26.829389835256599</v>
      </c>
      <c r="Y29" s="6" t="s">
        <v>336</v>
      </c>
      <c r="Z29" s="6" t="s">
        <v>336</v>
      </c>
      <c r="AA29" s="6" t="s">
        <v>336</v>
      </c>
      <c r="AD29" s="12">
        <v>111.55000000000001</v>
      </c>
      <c r="AE29" s="12">
        <v>219.42000000000002</v>
      </c>
      <c r="AF29" s="12">
        <v>283.71000000000004</v>
      </c>
      <c r="AG29" s="12">
        <v>476.04999999999995</v>
      </c>
      <c r="AH29" s="12">
        <v>335.03</v>
      </c>
      <c r="AI29" s="12">
        <v>513.09999999999991</v>
      </c>
      <c r="AJ29" s="12"/>
      <c r="AK29" s="12"/>
      <c r="AL29" s="12">
        <f t="shared" si="2"/>
        <v>1938.86</v>
      </c>
      <c r="AM29" s="62">
        <f t="shared" si="3"/>
        <v>0.66017564473367074</v>
      </c>
      <c r="AN29" s="62">
        <f>IF(BN29/Q29&gt;1.5,1.5,BN29/Q29)</f>
        <v>1.5</v>
      </c>
      <c r="AO29" s="62">
        <f t="shared" si="4"/>
        <v>1.5147483976077636</v>
      </c>
      <c r="AP29" s="62">
        <f>BF29/Q29</f>
        <v>1.2362559355255322E-2</v>
      </c>
      <c r="AQ29" s="62">
        <f>IF(BF29/Q29&gt;1,1,BF29/Q29)</f>
        <v>1.2362559355255322E-2</v>
      </c>
      <c r="AR29" s="11">
        <v>42985</v>
      </c>
      <c r="AS29" s="12">
        <v>107.01</v>
      </c>
      <c r="AT29" s="6">
        <v>2056</v>
      </c>
      <c r="AU29" s="6" t="s">
        <v>902</v>
      </c>
      <c r="AW29" s="6">
        <v>3</v>
      </c>
      <c r="AX29" s="11">
        <f t="shared" si="5"/>
        <v>43066</v>
      </c>
      <c r="AY29" s="64">
        <f t="shared" ca="1" si="6"/>
        <v>0</v>
      </c>
      <c r="AZ29" s="6" t="s">
        <v>336</v>
      </c>
      <c r="BA29" s="6" t="s">
        <v>336</v>
      </c>
      <c r="BB29" s="20">
        <v>6772.38</v>
      </c>
      <c r="BC29" s="19">
        <v>42675</v>
      </c>
      <c r="BD29" s="9" t="s">
        <v>1138</v>
      </c>
      <c r="BE29" s="20">
        <v>522753.66</v>
      </c>
      <c r="BF29" s="20">
        <v>6772.38</v>
      </c>
      <c r="BG29" s="9">
        <v>43040</v>
      </c>
      <c r="BH29" s="6" t="s">
        <v>336</v>
      </c>
      <c r="BJ29" s="6" t="s">
        <v>337</v>
      </c>
      <c r="BK29" s="6" t="s">
        <v>338</v>
      </c>
      <c r="BL29" s="6" t="s">
        <v>664</v>
      </c>
      <c r="BN29" s="12">
        <v>829800</v>
      </c>
      <c r="BO29" s="9">
        <v>42412</v>
      </c>
      <c r="BP29" s="9">
        <v>42094</v>
      </c>
      <c r="BS29" s="6" t="s">
        <v>335</v>
      </c>
      <c r="BT29" s="6" t="s">
        <v>1186</v>
      </c>
      <c r="BU29" s="6" t="s">
        <v>1186</v>
      </c>
      <c r="BV29" s="11">
        <v>24749</v>
      </c>
      <c r="BX29" s="6" t="s">
        <v>1473</v>
      </c>
      <c r="CB29" s="23" t="s">
        <v>902</v>
      </c>
      <c r="CG29" s="6" t="s">
        <v>1750</v>
      </c>
      <c r="CH29" s="6" t="s">
        <v>1751</v>
      </c>
      <c r="CL29" s="6" t="s">
        <v>335</v>
      </c>
      <c r="CO29" s="6" t="s">
        <v>336</v>
      </c>
      <c r="CS29" s="6" t="s">
        <v>335</v>
      </c>
    </row>
    <row r="30" spans="1:97" s="6" customFormat="1">
      <c r="A30" s="6" t="s">
        <v>63</v>
      </c>
      <c r="B30" s="8">
        <v>300175</v>
      </c>
      <c r="C30" s="6" t="s">
        <v>2036</v>
      </c>
      <c r="D30" s="6" t="s">
        <v>389</v>
      </c>
      <c r="E30" s="6" t="s">
        <v>89</v>
      </c>
      <c r="F30" s="9">
        <v>39654</v>
      </c>
      <c r="G30" s="9">
        <v>42209</v>
      </c>
      <c r="H30" s="6">
        <v>840</v>
      </c>
      <c r="I30" s="12">
        <v>24600</v>
      </c>
      <c r="J30" s="6">
        <v>13</v>
      </c>
      <c r="L30" s="6" t="s">
        <v>333</v>
      </c>
      <c r="M30" s="6" t="s">
        <v>334</v>
      </c>
      <c r="N30" s="6" t="s">
        <v>639</v>
      </c>
      <c r="O30" s="6" t="s">
        <v>640</v>
      </c>
      <c r="P30" s="6" t="s">
        <v>335</v>
      </c>
      <c r="Q30" s="12">
        <v>134372.06</v>
      </c>
      <c r="R30" s="12">
        <v>93520.55</v>
      </c>
      <c r="S30" s="62">
        <f t="shared" si="0"/>
        <v>0.69598211116209729</v>
      </c>
      <c r="T30" s="12">
        <v>40851.51</v>
      </c>
      <c r="U30" s="12">
        <v>0</v>
      </c>
      <c r="V30" s="12"/>
      <c r="W30" s="12">
        <v>5008.3900000000003</v>
      </c>
      <c r="X30" s="12">
        <f t="shared" si="1"/>
        <v>26.829392279754568</v>
      </c>
      <c r="Y30" s="6" t="s">
        <v>336</v>
      </c>
      <c r="Z30" s="6" t="s">
        <v>336</v>
      </c>
      <c r="AD30" s="12"/>
      <c r="AE30" s="12"/>
      <c r="AF30" s="12"/>
      <c r="AG30" s="12"/>
      <c r="AH30" s="12"/>
      <c r="AI30" s="12"/>
      <c r="AJ30" s="12"/>
      <c r="AK30" s="12"/>
      <c r="AL30" s="12">
        <f t="shared" si="2"/>
        <v>0</v>
      </c>
      <c r="AM30" s="62">
        <f t="shared" si="3"/>
        <v>1.1105015122159079</v>
      </c>
      <c r="AN30" s="62">
        <f>IF(BN30/Q30&gt;1.5,1.5,BN30/Q30)</f>
        <v>0.90049404615810758</v>
      </c>
      <c r="AO30" s="62">
        <f t="shared" si="4"/>
        <v>0.90049404615810758</v>
      </c>
      <c r="AP30" s="62">
        <f>BF30/Q30</f>
        <v>1.386940112401343E-2</v>
      </c>
      <c r="AQ30" s="62">
        <f>IF(BF30/Q30&gt;1,1,BF30/Q30)</f>
        <v>1.386940112401343E-2</v>
      </c>
      <c r="AR30" s="11">
        <v>41835</v>
      </c>
      <c r="AS30" s="12">
        <v>110.4</v>
      </c>
      <c r="AT30" s="6">
        <v>1204</v>
      </c>
      <c r="AU30" s="6" t="s">
        <v>903</v>
      </c>
      <c r="AW30" s="6">
        <v>1</v>
      </c>
      <c r="AX30" s="11">
        <f t="shared" si="5"/>
        <v>43304</v>
      </c>
      <c r="AY30" s="64">
        <f t="shared" ca="1" si="6"/>
        <v>1</v>
      </c>
      <c r="AZ30" s="6" t="s">
        <v>336</v>
      </c>
      <c r="BA30" s="6" t="s">
        <v>336</v>
      </c>
      <c r="BB30" s="20">
        <v>1863.66</v>
      </c>
      <c r="BC30" s="19">
        <v>42675</v>
      </c>
      <c r="BD30" s="9" t="s">
        <v>1138</v>
      </c>
      <c r="BE30" s="20">
        <v>116228.69</v>
      </c>
      <c r="BF30" s="20">
        <v>1863.66</v>
      </c>
      <c r="BG30" s="9">
        <v>43040</v>
      </c>
      <c r="BH30" s="6" t="s">
        <v>336</v>
      </c>
      <c r="BJ30" s="6" t="s">
        <v>337</v>
      </c>
      <c r="BK30" s="6" t="s">
        <v>338</v>
      </c>
      <c r="BL30" s="6" t="s">
        <v>665</v>
      </c>
      <c r="BN30" s="12">
        <v>121001.24</v>
      </c>
      <c r="BO30" s="9">
        <v>41313</v>
      </c>
      <c r="BP30" s="9">
        <v>41313</v>
      </c>
      <c r="BS30" s="6" t="s">
        <v>335</v>
      </c>
      <c r="BT30" s="6" t="s">
        <v>1187</v>
      </c>
      <c r="BU30" s="6" t="s">
        <v>1187</v>
      </c>
      <c r="BV30" s="11">
        <v>25813</v>
      </c>
      <c r="BX30" s="6" t="s">
        <v>1474</v>
      </c>
      <c r="CB30" s="23" t="s">
        <v>903</v>
      </c>
      <c r="CG30" s="6" t="s">
        <v>1752</v>
      </c>
      <c r="CL30" s="6" t="s">
        <v>335</v>
      </c>
      <c r="CO30" s="6" t="s">
        <v>335</v>
      </c>
      <c r="CS30" s="6" t="s">
        <v>335</v>
      </c>
    </row>
    <row r="31" spans="1:97" s="6" customFormat="1">
      <c r="A31" s="6" t="s">
        <v>63</v>
      </c>
      <c r="B31" s="8">
        <v>300175</v>
      </c>
      <c r="C31" s="6" t="s">
        <v>2036</v>
      </c>
      <c r="D31" s="6" t="s">
        <v>390</v>
      </c>
      <c r="E31" s="6" t="s">
        <v>90</v>
      </c>
      <c r="F31" s="9">
        <v>38881</v>
      </c>
      <c r="G31" s="11">
        <v>41072</v>
      </c>
      <c r="H31" s="6">
        <v>980</v>
      </c>
      <c r="I31" s="12">
        <v>153950</v>
      </c>
      <c r="J31" s="6">
        <v>0</v>
      </c>
      <c r="L31" s="6" t="s">
        <v>333</v>
      </c>
      <c r="M31" s="6" t="s">
        <v>334</v>
      </c>
      <c r="N31" s="6" t="s">
        <v>351</v>
      </c>
      <c r="O31" s="6" t="s">
        <v>348</v>
      </c>
      <c r="P31" s="6" t="s">
        <v>335</v>
      </c>
      <c r="Q31" s="12">
        <v>195869.5</v>
      </c>
      <c r="R31" s="12">
        <v>153950</v>
      </c>
      <c r="S31" s="62">
        <f t="shared" si="0"/>
        <v>0.78598250365677147</v>
      </c>
      <c r="T31" s="12">
        <v>41919.5</v>
      </c>
      <c r="U31" s="12">
        <v>0</v>
      </c>
      <c r="V31" s="12"/>
      <c r="W31" s="12">
        <v>195869.5</v>
      </c>
      <c r="X31" s="12">
        <f t="shared" si="1"/>
        <v>1</v>
      </c>
      <c r="Y31" s="6" t="s">
        <v>336</v>
      </c>
      <c r="Z31" s="6" t="s">
        <v>335</v>
      </c>
      <c r="AD31" s="12"/>
      <c r="AE31" s="12"/>
      <c r="AF31" s="12"/>
      <c r="AG31" s="12"/>
      <c r="AH31" s="12"/>
      <c r="AI31" s="12"/>
      <c r="AJ31" s="12"/>
      <c r="AK31" s="12"/>
      <c r="AL31" s="12">
        <f t="shared" si="2"/>
        <v>0</v>
      </c>
      <c r="AM31" s="62" t="e">
        <f t="shared" si="3"/>
        <v>#DIV/0!</v>
      </c>
      <c r="AN31" s="62">
        <f>IF(BN31/Q31&gt;1.5,1.5,BN31/Q31)</f>
        <v>0</v>
      </c>
      <c r="AO31" s="62">
        <f t="shared" si="4"/>
        <v>0</v>
      </c>
      <c r="AP31" s="62">
        <f>BF31/Q31</f>
        <v>9.7481231125826125E-3</v>
      </c>
      <c r="AQ31" s="62">
        <f>IF(BF31/Q31&gt;1,1,BF31/Q31)</f>
        <v>9.7481231125826125E-3</v>
      </c>
      <c r="AR31" s="11">
        <v>41211</v>
      </c>
      <c r="AS31" s="12">
        <v>153950</v>
      </c>
      <c r="AT31" s="6">
        <v>4077</v>
      </c>
      <c r="AU31" s="6" t="s">
        <v>904</v>
      </c>
      <c r="AW31" s="6">
        <v>3</v>
      </c>
      <c r="AX31" s="11">
        <f t="shared" si="5"/>
        <v>42167</v>
      </c>
      <c r="AY31" s="64">
        <f t="shared" ca="1" si="6"/>
        <v>0</v>
      </c>
      <c r="AZ31" s="6" t="s">
        <v>336</v>
      </c>
      <c r="BA31" s="6" t="s">
        <v>336</v>
      </c>
      <c r="BB31" s="20">
        <v>1909.36</v>
      </c>
      <c r="BC31" s="19">
        <v>42675</v>
      </c>
      <c r="BD31" s="9" t="s">
        <v>1138</v>
      </c>
      <c r="BE31" s="20">
        <v>195869.5</v>
      </c>
      <c r="BF31" s="20">
        <v>1909.36</v>
      </c>
      <c r="BG31" s="9">
        <v>43040</v>
      </c>
      <c r="BH31" s="6" t="s">
        <v>336</v>
      </c>
      <c r="BJ31" s="6" t="s">
        <v>337</v>
      </c>
      <c r="BK31" s="6" t="s">
        <v>338</v>
      </c>
      <c r="BL31" s="6" t="s">
        <v>666</v>
      </c>
      <c r="BN31" s="12">
        <v>0</v>
      </c>
      <c r="BO31" s="9">
        <v>41123</v>
      </c>
      <c r="BP31" s="9">
        <v>41103</v>
      </c>
      <c r="BS31" s="6" t="s">
        <v>335</v>
      </c>
      <c r="BT31" s="6" t="s">
        <v>1188</v>
      </c>
      <c r="BU31" s="6" t="s">
        <v>1188</v>
      </c>
      <c r="BV31" s="11">
        <v>29885</v>
      </c>
      <c r="BX31" s="6" t="s">
        <v>1475</v>
      </c>
      <c r="CB31" s="23" t="s">
        <v>904</v>
      </c>
      <c r="CG31" s="6" t="s">
        <v>1753</v>
      </c>
      <c r="CL31" s="6" t="s">
        <v>335</v>
      </c>
      <c r="CO31" s="6" t="s">
        <v>335</v>
      </c>
      <c r="CS31" s="6" t="s">
        <v>335</v>
      </c>
    </row>
    <row r="32" spans="1:97" s="6" customFormat="1" hidden="1">
      <c r="A32" s="6" t="s">
        <v>63</v>
      </c>
      <c r="B32" s="8">
        <v>300175</v>
      </c>
      <c r="C32" s="6" t="s">
        <v>2036</v>
      </c>
      <c r="D32" s="6" t="s">
        <v>391</v>
      </c>
      <c r="E32" s="6" t="s">
        <v>91</v>
      </c>
      <c r="F32" s="9">
        <v>39192</v>
      </c>
      <c r="G32" s="9">
        <v>41383</v>
      </c>
      <c r="H32" s="6">
        <v>980</v>
      </c>
      <c r="I32" s="12">
        <v>71200</v>
      </c>
      <c r="J32" s="6">
        <v>0</v>
      </c>
      <c r="L32" s="6" t="s">
        <v>333</v>
      </c>
      <c r="M32" s="6" t="s">
        <v>334</v>
      </c>
      <c r="N32" s="6" t="s">
        <v>351</v>
      </c>
      <c r="O32" s="6" t="s">
        <v>348</v>
      </c>
      <c r="P32" s="6" t="s">
        <v>335</v>
      </c>
      <c r="Q32" s="12">
        <v>76319.679999999993</v>
      </c>
      <c r="R32" s="12">
        <v>63288.88</v>
      </c>
      <c r="S32" s="62">
        <f t="shared" si="0"/>
        <v>0.82926029039954052</v>
      </c>
      <c r="T32" s="12">
        <v>9967.5400000000009</v>
      </c>
      <c r="U32" s="12">
        <v>3063.26</v>
      </c>
      <c r="V32" s="12"/>
      <c r="W32" s="12">
        <v>73256.42</v>
      </c>
      <c r="X32" s="12">
        <f t="shared" si="1"/>
        <v>1.0418155842177381</v>
      </c>
      <c r="Y32" s="6" t="s">
        <v>336</v>
      </c>
      <c r="Z32" s="6" t="s">
        <v>336</v>
      </c>
      <c r="AA32" s="6" t="s">
        <v>336</v>
      </c>
      <c r="AD32" s="12"/>
      <c r="AE32" s="12"/>
      <c r="AF32" s="12"/>
      <c r="AG32" s="12"/>
      <c r="AH32" s="12"/>
      <c r="AI32" s="12"/>
      <c r="AJ32" s="12"/>
      <c r="AK32" s="12"/>
      <c r="AL32" s="12">
        <f t="shared" si="2"/>
        <v>0</v>
      </c>
      <c r="AM32" s="62" t="e">
        <f t="shared" si="3"/>
        <v>#DIV/0!</v>
      </c>
      <c r="AN32" s="62">
        <f>IF(BN32/Q32&gt;1.5,1.5,BN32/Q32)</f>
        <v>0</v>
      </c>
      <c r="AO32" s="62">
        <f t="shared" si="4"/>
        <v>0</v>
      </c>
      <c r="AP32" s="62">
        <f>BF32/Q32</f>
        <v>9.7480754636287796E-3</v>
      </c>
      <c r="AQ32" s="62">
        <f>IF(BF32/Q32&gt;1,1,BF32/Q32)</f>
        <v>9.7480754636287796E-3</v>
      </c>
      <c r="AR32" s="11">
        <v>42338</v>
      </c>
      <c r="AS32" s="12">
        <v>63288.88</v>
      </c>
      <c r="AT32" s="6">
        <v>671</v>
      </c>
      <c r="AU32" s="6" t="s">
        <v>905</v>
      </c>
      <c r="AW32" s="6">
        <v>3</v>
      </c>
      <c r="AX32" s="11">
        <f t="shared" si="5"/>
        <v>42478</v>
      </c>
      <c r="AY32" s="64">
        <f t="shared" ca="1" si="6"/>
        <v>0</v>
      </c>
      <c r="AZ32" s="6" t="s">
        <v>336</v>
      </c>
      <c r="BA32" s="6" t="s">
        <v>336</v>
      </c>
      <c r="BB32" s="20">
        <v>743.97</v>
      </c>
      <c r="BC32" s="19">
        <v>42675</v>
      </c>
      <c r="BD32" s="9" t="s">
        <v>1138</v>
      </c>
      <c r="BE32" s="20">
        <v>76319.679999999993</v>
      </c>
      <c r="BF32" s="20">
        <v>743.97</v>
      </c>
      <c r="BG32" s="9">
        <v>43040</v>
      </c>
      <c r="BH32" s="6" t="s">
        <v>336</v>
      </c>
      <c r="BJ32" s="6" t="s">
        <v>337</v>
      </c>
      <c r="BK32" s="6" t="s">
        <v>338</v>
      </c>
      <c r="BL32" s="6" t="s">
        <v>667</v>
      </c>
      <c r="BN32" s="12">
        <v>0</v>
      </c>
      <c r="BO32" s="9">
        <v>40896</v>
      </c>
      <c r="BP32" s="9">
        <v>40889</v>
      </c>
      <c r="BS32" s="6" t="s">
        <v>335</v>
      </c>
      <c r="BT32" s="6" t="s">
        <v>1189</v>
      </c>
      <c r="BU32" s="6" t="s">
        <v>1189</v>
      </c>
      <c r="BV32" s="11">
        <v>31411</v>
      </c>
      <c r="BX32" s="6" t="s">
        <v>1476</v>
      </c>
      <c r="CB32" s="23" t="s">
        <v>905</v>
      </c>
      <c r="CG32" s="6" t="s">
        <v>1754</v>
      </c>
      <c r="CH32" s="6" t="s">
        <v>1755</v>
      </c>
      <c r="CL32" s="6" t="s">
        <v>335</v>
      </c>
      <c r="CO32" s="6" t="s">
        <v>336</v>
      </c>
      <c r="CS32" s="6" t="s">
        <v>335</v>
      </c>
    </row>
    <row r="33" spans="1:97" s="6" customFormat="1" hidden="1">
      <c r="A33" s="6" t="s">
        <v>63</v>
      </c>
      <c r="B33" s="8">
        <v>300175</v>
      </c>
      <c r="C33" s="6" t="s">
        <v>2036</v>
      </c>
      <c r="D33" s="6" t="s">
        <v>392</v>
      </c>
      <c r="E33" s="6" t="s">
        <v>92</v>
      </c>
      <c r="F33" s="9">
        <v>39625</v>
      </c>
      <c r="G33" s="9">
        <v>42180</v>
      </c>
      <c r="H33" s="6">
        <v>840</v>
      </c>
      <c r="I33" s="12">
        <v>14100</v>
      </c>
      <c r="J33" s="6">
        <v>13</v>
      </c>
      <c r="L33" s="6" t="s">
        <v>333</v>
      </c>
      <c r="M33" s="6" t="s">
        <v>334</v>
      </c>
      <c r="N33" s="6" t="s">
        <v>351</v>
      </c>
      <c r="O33" s="6" t="s">
        <v>348</v>
      </c>
      <c r="P33" s="6" t="s">
        <v>335</v>
      </c>
      <c r="Q33" s="12">
        <v>84907.77</v>
      </c>
      <c r="R33" s="12">
        <v>62259.21</v>
      </c>
      <c r="S33" s="62">
        <f t="shared" si="0"/>
        <v>0.73325692100970263</v>
      </c>
      <c r="T33" s="12">
        <v>22648.560000000001</v>
      </c>
      <c r="U33" s="12">
        <v>0</v>
      </c>
      <c r="V33" s="12">
        <v>74426.97</v>
      </c>
      <c r="W33" s="12">
        <v>3164.73</v>
      </c>
      <c r="X33" s="12">
        <f t="shared" si="1"/>
        <v>26.829388289048357</v>
      </c>
      <c r="Y33" s="6" t="s">
        <v>336</v>
      </c>
      <c r="Z33" s="6" t="s">
        <v>336</v>
      </c>
      <c r="AD33" s="12"/>
      <c r="AE33" s="12"/>
      <c r="AF33" s="12"/>
      <c r="AG33" s="12"/>
      <c r="AH33" s="12"/>
      <c r="AI33" s="12"/>
      <c r="AJ33" s="12"/>
      <c r="AK33" s="12"/>
      <c r="AL33" s="12">
        <f t="shared" si="2"/>
        <v>0</v>
      </c>
      <c r="AM33" s="62">
        <f t="shared" si="3"/>
        <v>0.91139849082357227</v>
      </c>
      <c r="AN33" s="62">
        <f>IF(BN33/Q33&gt;1.5,1.5,BN33/Q33)</f>
        <v>1.0972148956450041</v>
      </c>
      <c r="AO33" s="62">
        <f t="shared" si="4"/>
        <v>1.0972148956450041</v>
      </c>
      <c r="AP33" s="62">
        <f>BF33/Q33</f>
        <v>0.41890960038168473</v>
      </c>
      <c r="AQ33" s="62">
        <f>IF(BF33/Q33&gt;1,1,BF33/Q33)</f>
        <v>0.41890960038168473</v>
      </c>
      <c r="AR33" s="11">
        <v>42040</v>
      </c>
      <c r="AS33" s="12">
        <v>1799.98</v>
      </c>
      <c r="AT33" s="6">
        <v>1538</v>
      </c>
      <c r="AU33" s="6" t="s">
        <v>906</v>
      </c>
      <c r="AW33" s="6">
        <v>2</v>
      </c>
      <c r="AX33" s="11">
        <f t="shared" si="5"/>
        <v>43275</v>
      </c>
      <c r="AY33" s="64">
        <f t="shared" ca="1" si="6"/>
        <v>1</v>
      </c>
      <c r="AZ33" s="6" t="s">
        <v>336</v>
      </c>
      <c r="BA33" s="6" t="s">
        <v>336</v>
      </c>
      <c r="BB33" s="20">
        <v>35568.68</v>
      </c>
      <c r="BC33" s="19">
        <v>42675</v>
      </c>
      <c r="BD33" s="9" t="s">
        <v>1138</v>
      </c>
      <c r="BE33" s="20">
        <v>73051.710000000006</v>
      </c>
      <c r="BF33" s="20">
        <v>35568.68</v>
      </c>
      <c r="BG33" s="9">
        <v>43040</v>
      </c>
      <c r="BH33" s="6" t="s">
        <v>336</v>
      </c>
      <c r="BJ33" s="6" t="s">
        <v>337</v>
      </c>
      <c r="BK33" s="6" t="s">
        <v>338</v>
      </c>
      <c r="BL33" s="6" t="s">
        <v>668</v>
      </c>
      <c r="BN33" s="12">
        <v>93162.07</v>
      </c>
      <c r="BO33" s="9">
        <v>41575</v>
      </c>
      <c r="BP33" s="9">
        <v>41575</v>
      </c>
      <c r="BS33" s="6" t="s">
        <v>335</v>
      </c>
      <c r="BT33" s="6" t="s">
        <v>1190</v>
      </c>
      <c r="BU33" s="6" t="s">
        <v>1190</v>
      </c>
      <c r="BV33" s="11">
        <v>26096</v>
      </c>
      <c r="BX33" s="6" t="s">
        <v>1477</v>
      </c>
      <c r="CB33" s="23" t="s">
        <v>906</v>
      </c>
      <c r="CG33" s="6" t="s">
        <v>1756</v>
      </c>
      <c r="CL33" s="6" t="s">
        <v>335</v>
      </c>
      <c r="CO33" s="6" t="s">
        <v>335</v>
      </c>
      <c r="CS33" s="6" t="s">
        <v>335</v>
      </c>
    </row>
    <row r="34" spans="1:97" s="6" customFormat="1">
      <c r="A34" s="6" t="s">
        <v>63</v>
      </c>
      <c r="B34" s="8">
        <v>300175</v>
      </c>
      <c r="C34" s="6" t="s">
        <v>2036</v>
      </c>
      <c r="D34" s="6" t="s">
        <v>393</v>
      </c>
      <c r="E34" s="6" t="s">
        <v>93</v>
      </c>
      <c r="F34" s="9">
        <v>39608</v>
      </c>
      <c r="G34" s="9">
        <v>42163</v>
      </c>
      <c r="H34" s="6">
        <v>980</v>
      </c>
      <c r="I34" s="12">
        <v>63040</v>
      </c>
      <c r="J34" s="6">
        <v>17</v>
      </c>
      <c r="L34" s="6" t="s">
        <v>333</v>
      </c>
      <c r="M34" s="6" t="s">
        <v>334</v>
      </c>
      <c r="N34" s="6" t="s">
        <v>639</v>
      </c>
      <c r="O34" s="6" t="s">
        <v>640</v>
      </c>
      <c r="P34" s="6" t="s">
        <v>335</v>
      </c>
      <c r="Q34" s="12">
        <v>8018.58</v>
      </c>
      <c r="R34" s="12">
        <v>5137.34</v>
      </c>
      <c r="S34" s="62">
        <f t="shared" si="0"/>
        <v>0.64067952181059495</v>
      </c>
      <c r="T34" s="12">
        <v>2881.24</v>
      </c>
      <c r="U34" s="12">
        <v>0</v>
      </c>
      <c r="V34" s="12">
        <v>0.56000000000000005</v>
      </c>
      <c r="W34" s="12">
        <v>8018.58</v>
      </c>
      <c r="X34" s="12">
        <f t="shared" si="1"/>
        <v>1</v>
      </c>
      <c r="Y34" s="6" t="s">
        <v>336</v>
      </c>
      <c r="Z34" s="6" t="s">
        <v>336</v>
      </c>
      <c r="AD34" s="12"/>
      <c r="AE34" s="12"/>
      <c r="AF34" s="12"/>
      <c r="AG34" s="12"/>
      <c r="AH34" s="12"/>
      <c r="AI34" s="12"/>
      <c r="AJ34" s="12"/>
      <c r="AK34" s="12"/>
      <c r="AL34" s="12">
        <f t="shared" si="2"/>
        <v>0</v>
      </c>
      <c r="AM34" s="62">
        <f t="shared" si="3"/>
        <v>0.1095068206698088</v>
      </c>
      <c r="AN34" s="62">
        <f>IF(BN34/Q34&gt;1.5,1.5,BN34/Q34)</f>
        <v>1.5</v>
      </c>
      <c r="AO34" s="62">
        <f t="shared" si="4"/>
        <v>9.1318512754128527</v>
      </c>
      <c r="AP34" s="62">
        <f>BF34/Q34</f>
        <v>1.3693197548693159E-2</v>
      </c>
      <c r="AQ34" s="62">
        <f>IF(BF34/Q34&gt;1,1,BF34/Q34)</f>
        <v>1.3693197548693159E-2</v>
      </c>
      <c r="AR34" s="11">
        <v>41869</v>
      </c>
      <c r="AS34" s="12">
        <v>1.97</v>
      </c>
      <c r="AT34" s="6">
        <v>1173</v>
      </c>
      <c r="AU34" s="6" t="s">
        <v>907</v>
      </c>
      <c r="AW34" s="6">
        <v>1</v>
      </c>
      <c r="AX34" s="11">
        <f t="shared" si="5"/>
        <v>43258</v>
      </c>
      <c r="AY34" s="64">
        <f t="shared" ca="1" si="6"/>
        <v>1</v>
      </c>
      <c r="AZ34" s="6" t="s">
        <v>336</v>
      </c>
      <c r="BA34" s="6" t="s">
        <v>336</v>
      </c>
      <c r="BB34" s="20">
        <v>109.8</v>
      </c>
      <c r="BC34" s="19">
        <v>42675</v>
      </c>
      <c r="BD34" s="9" t="s">
        <v>1138</v>
      </c>
      <c r="BE34" s="20">
        <v>7145.24</v>
      </c>
      <c r="BF34" s="20">
        <v>109.8</v>
      </c>
      <c r="BG34" s="9">
        <v>43040</v>
      </c>
      <c r="BH34" s="6" t="s">
        <v>336</v>
      </c>
      <c r="BJ34" s="6" t="s">
        <v>337</v>
      </c>
      <c r="BK34" s="6" t="s">
        <v>338</v>
      </c>
      <c r="BL34" s="6" t="s">
        <v>669</v>
      </c>
      <c r="BN34" s="12">
        <v>73224.479999999996</v>
      </c>
      <c r="BO34" s="9">
        <v>41599</v>
      </c>
      <c r="BP34" s="9">
        <v>41599</v>
      </c>
      <c r="BS34" s="6" t="s">
        <v>335</v>
      </c>
      <c r="BT34" s="6" t="s">
        <v>1191</v>
      </c>
      <c r="BU34" s="6" t="s">
        <v>1191</v>
      </c>
      <c r="BV34" s="11">
        <v>28303</v>
      </c>
      <c r="BX34" s="6" t="s">
        <v>1478</v>
      </c>
      <c r="CB34" s="23" t="s">
        <v>907</v>
      </c>
      <c r="CG34" s="6" t="s">
        <v>1757</v>
      </c>
      <c r="CL34" s="6" t="s">
        <v>335</v>
      </c>
      <c r="CO34" s="6" t="s">
        <v>335</v>
      </c>
      <c r="CS34" s="6" t="s">
        <v>335</v>
      </c>
    </row>
    <row r="35" spans="1:97" s="6" customFormat="1">
      <c r="A35" s="6" t="s">
        <v>63</v>
      </c>
      <c r="B35" s="8">
        <v>300175</v>
      </c>
      <c r="C35" s="6" t="s">
        <v>2036</v>
      </c>
      <c r="D35" s="6" t="s">
        <v>394</v>
      </c>
      <c r="E35" s="6" t="s">
        <v>94</v>
      </c>
      <c r="F35" s="9">
        <v>39646</v>
      </c>
      <c r="G35" s="9">
        <v>42201</v>
      </c>
      <c r="H35" s="6">
        <v>840</v>
      </c>
      <c r="I35" s="12">
        <v>16690</v>
      </c>
      <c r="J35" s="6">
        <v>12.5</v>
      </c>
      <c r="L35" s="6" t="s">
        <v>333</v>
      </c>
      <c r="M35" s="6" t="s">
        <v>334</v>
      </c>
      <c r="N35" s="6" t="s">
        <v>351</v>
      </c>
      <c r="O35" s="6" t="s">
        <v>348</v>
      </c>
      <c r="P35" s="6" t="s">
        <v>335</v>
      </c>
      <c r="Q35" s="12">
        <v>5.9</v>
      </c>
      <c r="R35" s="12">
        <v>5.63</v>
      </c>
      <c r="S35" s="62">
        <f t="shared" si="0"/>
        <v>0.95423728813559316</v>
      </c>
      <c r="T35" s="12">
        <v>0.27</v>
      </c>
      <c r="U35" s="12">
        <v>0</v>
      </c>
      <c r="V35" s="12">
        <v>3.9</v>
      </c>
      <c r="W35" s="12">
        <v>0.22</v>
      </c>
      <c r="X35" s="12">
        <f t="shared" si="1"/>
        <v>26.81818181818182</v>
      </c>
      <c r="Y35" s="6" t="s">
        <v>336</v>
      </c>
      <c r="Z35" s="6" t="s">
        <v>336</v>
      </c>
      <c r="AA35" s="6" t="s">
        <v>336</v>
      </c>
      <c r="AD35" s="12"/>
      <c r="AE35" s="12"/>
      <c r="AF35" s="12"/>
      <c r="AG35" s="12"/>
      <c r="AH35" s="12"/>
      <c r="AI35" s="12"/>
      <c r="AJ35" s="12"/>
      <c r="AK35" s="12"/>
      <c r="AL35" s="12">
        <f t="shared" si="2"/>
        <v>0</v>
      </c>
      <c r="AM35" s="62">
        <f t="shared" si="3"/>
        <v>6.2105263157894743E-5</v>
      </c>
      <c r="AN35" s="62">
        <f>IF(BN35/Q35&gt;1.5,1.5,BN35/Q35)</f>
        <v>1.5</v>
      </c>
      <c r="AO35" s="62">
        <f t="shared" si="4"/>
        <v>16101.694915254237</v>
      </c>
      <c r="AP35" s="62">
        <f>BF35/Q35</f>
        <v>0.49830508474576268</v>
      </c>
      <c r="AQ35" s="62">
        <f>IF(BF35/Q35&gt;1,1,BF35/Q35)</f>
        <v>0.49830508474576268</v>
      </c>
      <c r="AR35" s="11">
        <v>41715</v>
      </c>
      <c r="AS35" s="12">
        <v>377.79</v>
      </c>
      <c r="AT35" s="6">
        <v>898</v>
      </c>
      <c r="AU35" s="6" t="s">
        <v>908</v>
      </c>
      <c r="AW35" s="6">
        <v>1</v>
      </c>
      <c r="AX35" s="11">
        <f t="shared" si="5"/>
        <v>43296</v>
      </c>
      <c r="AY35" s="64">
        <f t="shared" ca="1" si="6"/>
        <v>1</v>
      </c>
      <c r="AZ35" s="6" t="s">
        <v>336</v>
      </c>
      <c r="BA35" s="6" t="s">
        <v>336</v>
      </c>
      <c r="BB35" s="20">
        <v>2.94</v>
      </c>
      <c r="BC35" s="19">
        <v>42675</v>
      </c>
      <c r="BD35" s="9" t="s">
        <v>1138</v>
      </c>
      <c r="BE35" s="20">
        <v>5.62</v>
      </c>
      <c r="BF35" s="20">
        <v>2.94</v>
      </c>
      <c r="BG35" s="9">
        <v>43040</v>
      </c>
      <c r="BH35" s="6" t="s">
        <v>336</v>
      </c>
      <c r="BJ35" s="6" t="s">
        <v>337</v>
      </c>
      <c r="BK35" s="6" t="s">
        <v>338</v>
      </c>
      <c r="BL35" s="6" t="s">
        <v>670</v>
      </c>
      <c r="BN35" s="12">
        <v>95000</v>
      </c>
      <c r="BO35" s="9">
        <v>41482</v>
      </c>
      <c r="BP35" s="9">
        <v>41482</v>
      </c>
      <c r="BS35" s="6" t="s">
        <v>335</v>
      </c>
      <c r="BT35" s="6" t="s">
        <v>1192</v>
      </c>
      <c r="BU35" s="6" t="s">
        <v>1193</v>
      </c>
      <c r="BV35" s="11">
        <v>31132</v>
      </c>
      <c r="BX35" s="6" t="s">
        <v>1479</v>
      </c>
      <c r="CB35" s="23" t="s">
        <v>908</v>
      </c>
      <c r="CG35" s="6" t="s">
        <v>1758</v>
      </c>
      <c r="CH35" s="6" t="s">
        <v>1759</v>
      </c>
      <c r="CL35" s="6" t="s">
        <v>335</v>
      </c>
      <c r="CO35" s="6" t="s">
        <v>336</v>
      </c>
      <c r="CS35" s="6" t="s">
        <v>335</v>
      </c>
    </row>
    <row r="36" spans="1:97" s="6" customFormat="1">
      <c r="A36" s="6" t="s">
        <v>63</v>
      </c>
      <c r="B36" s="8">
        <v>300175</v>
      </c>
      <c r="C36" s="6" t="s">
        <v>2036</v>
      </c>
      <c r="D36" s="6" t="s">
        <v>395</v>
      </c>
      <c r="E36" s="6" t="s">
        <v>95</v>
      </c>
      <c r="F36" s="9">
        <v>39435</v>
      </c>
      <c r="G36" s="9">
        <v>41991</v>
      </c>
      <c r="H36" s="6">
        <v>840</v>
      </c>
      <c r="I36" s="12">
        <v>20760</v>
      </c>
      <c r="J36" s="6">
        <v>12.5</v>
      </c>
      <c r="L36" s="6" t="s">
        <v>333</v>
      </c>
      <c r="M36" s="6" t="s">
        <v>334</v>
      </c>
      <c r="N36" s="6" t="s">
        <v>639</v>
      </c>
      <c r="O36" s="6" t="s">
        <v>640</v>
      </c>
      <c r="P36" s="6" t="s">
        <v>335</v>
      </c>
      <c r="Q36" s="12">
        <v>31780.21</v>
      </c>
      <c r="R36" s="12">
        <v>21717.32</v>
      </c>
      <c r="S36" s="62">
        <f t="shared" si="0"/>
        <v>0.6833598645194604</v>
      </c>
      <c r="T36" s="12">
        <v>10062.89</v>
      </c>
      <c r="U36" s="12">
        <v>0</v>
      </c>
      <c r="V36" s="12">
        <v>111.47</v>
      </c>
      <c r="W36" s="12">
        <v>1184.53</v>
      </c>
      <c r="X36" s="12">
        <f t="shared" si="1"/>
        <v>26.829383806235384</v>
      </c>
      <c r="Y36" s="6" t="s">
        <v>336</v>
      </c>
      <c r="Z36" s="6" t="s">
        <v>336</v>
      </c>
      <c r="AD36" s="12"/>
      <c r="AE36" s="12"/>
      <c r="AF36" s="12"/>
      <c r="AG36" s="12"/>
      <c r="AH36" s="12"/>
      <c r="AI36" s="12"/>
      <c r="AJ36" s="12"/>
      <c r="AK36" s="12"/>
      <c r="AL36" s="12">
        <f t="shared" si="2"/>
        <v>0</v>
      </c>
      <c r="AM36" s="62">
        <f t="shared" si="3"/>
        <v>0.33244740555700264</v>
      </c>
      <c r="AN36" s="62">
        <f>IF(BN36/Q36&gt;1.5,1.5,BN36/Q36)</f>
        <v>1.5</v>
      </c>
      <c r="AO36" s="62">
        <f t="shared" si="4"/>
        <v>3.0079945978959861</v>
      </c>
      <c r="AP36" s="62">
        <f>BF36/Q36</f>
        <v>1.377838598297494E-2</v>
      </c>
      <c r="AQ36" s="62">
        <f>IF(BF36/Q36&gt;1,1,BF36/Q36)</f>
        <v>1.377838598297494E-2</v>
      </c>
      <c r="AR36" s="11">
        <v>41687</v>
      </c>
      <c r="AS36" s="12">
        <v>701.95</v>
      </c>
      <c r="AT36" s="6">
        <v>1352</v>
      </c>
      <c r="AU36" s="6" t="s">
        <v>909</v>
      </c>
      <c r="AW36" s="6">
        <v>1</v>
      </c>
      <c r="AX36" s="11">
        <f t="shared" si="5"/>
        <v>43086</v>
      </c>
      <c r="AY36" s="64">
        <f t="shared" ca="1" si="6"/>
        <v>0</v>
      </c>
      <c r="AZ36" s="6" t="s">
        <v>336</v>
      </c>
      <c r="BA36" s="6" t="s">
        <v>336</v>
      </c>
      <c r="BB36" s="20">
        <v>437.88</v>
      </c>
      <c r="BC36" s="19">
        <v>42675</v>
      </c>
      <c r="BD36" s="9" t="s">
        <v>1138</v>
      </c>
      <c r="BE36" s="20">
        <v>27642.16</v>
      </c>
      <c r="BF36" s="20">
        <v>437.88</v>
      </c>
      <c r="BG36" s="9">
        <v>43040</v>
      </c>
      <c r="BH36" s="6" t="s">
        <v>336</v>
      </c>
      <c r="BJ36" s="6" t="s">
        <v>337</v>
      </c>
      <c r="BK36" s="6" t="s">
        <v>338</v>
      </c>
      <c r="BL36" s="6" t="s">
        <v>671</v>
      </c>
      <c r="BN36" s="12">
        <v>95594.7</v>
      </c>
      <c r="BO36" s="9">
        <v>41264</v>
      </c>
      <c r="BP36" s="9">
        <v>41264</v>
      </c>
      <c r="BS36" s="6" t="s">
        <v>335</v>
      </c>
      <c r="BT36" s="6" t="s">
        <v>1194</v>
      </c>
      <c r="BU36" s="6" t="s">
        <v>1194</v>
      </c>
      <c r="BV36" s="11">
        <v>29626</v>
      </c>
      <c r="BX36" s="6" t="s">
        <v>1480</v>
      </c>
      <c r="CB36" s="23" t="s">
        <v>909</v>
      </c>
      <c r="CG36" s="6" t="s">
        <v>1760</v>
      </c>
      <c r="CL36" s="6" t="s">
        <v>335</v>
      </c>
      <c r="CO36" s="6" t="s">
        <v>335</v>
      </c>
      <c r="CS36" s="6" t="s">
        <v>335</v>
      </c>
    </row>
    <row r="37" spans="1:97" s="6" customFormat="1">
      <c r="A37" s="6" t="s">
        <v>63</v>
      </c>
      <c r="B37" s="8">
        <v>300175</v>
      </c>
      <c r="C37" s="6" t="s">
        <v>2036</v>
      </c>
      <c r="D37" s="6" t="s">
        <v>396</v>
      </c>
      <c r="E37" s="6" t="s">
        <v>96</v>
      </c>
      <c r="F37" s="9">
        <v>39482</v>
      </c>
      <c r="G37" s="11"/>
      <c r="H37" s="6">
        <v>840</v>
      </c>
      <c r="I37" s="12">
        <v>16620</v>
      </c>
      <c r="J37" s="6">
        <v>0</v>
      </c>
      <c r="L37" s="6" t="s">
        <v>333</v>
      </c>
      <c r="M37" s="6" t="s">
        <v>334</v>
      </c>
      <c r="N37" s="6" t="s">
        <v>359</v>
      </c>
      <c r="O37" s="6" t="s">
        <v>348</v>
      </c>
      <c r="P37" s="6" t="s">
        <v>335</v>
      </c>
      <c r="Q37" s="12">
        <v>643965.18999999994</v>
      </c>
      <c r="R37" s="12">
        <v>424420.83</v>
      </c>
      <c r="S37" s="62">
        <f t="shared" si="0"/>
        <v>0.65907418070222101</v>
      </c>
      <c r="T37" s="12">
        <v>219544.36</v>
      </c>
      <c r="U37" s="12">
        <v>0</v>
      </c>
      <c r="V37" s="12"/>
      <c r="W37" s="12">
        <v>24002.23</v>
      </c>
      <c r="X37" s="12">
        <f t="shared" si="1"/>
        <v>26.829390019177382</v>
      </c>
      <c r="Y37" s="6" t="s">
        <v>335</v>
      </c>
      <c r="Z37" s="6" t="s">
        <v>335</v>
      </c>
      <c r="AD37" s="12"/>
      <c r="AE37" s="12"/>
      <c r="AF37" s="12"/>
      <c r="AG37" s="12"/>
      <c r="AH37" s="12"/>
      <c r="AI37" s="12"/>
      <c r="AJ37" s="12"/>
      <c r="AK37" s="12"/>
      <c r="AL37" s="12">
        <f t="shared" si="2"/>
        <v>0</v>
      </c>
      <c r="AM37" s="62" t="e">
        <f t="shared" si="3"/>
        <v>#DIV/0!</v>
      </c>
      <c r="AN37" s="62">
        <f>IF(BN37/Q37&gt;1.5,1.5,BN37/Q37)</f>
        <v>0</v>
      </c>
      <c r="AO37" s="62">
        <f t="shared" si="4"/>
        <v>0</v>
      </c>
      <c r="AP37" s="62">
        <f>BF37/Q37</f>
        <v>9.2636373714548147E-3</v>
      </c>
      <c r="AQ37" s="62">
        <f>IF(BF37/Q37&gt;1,1,BF37/Q37)</f>
        <v>9.2636373714548147E-3</v>
      </c>
      <c r="AS37" s="12"/>
      <c r="AT37" s="6">
        <v>1345</v>
      </c>
      <c r="AU37" s="6" t="s">
        <v>910</v>
      </c>
      <c r="AW37" s="6">
        <v>3</v>
      </c>
      <c r="AX37" s="11"/>
      <c r="AY37" s="64">
        <f t="shared" ca="1" si="6"/>
        <v>0</v>
      </c>
      <c r="AZ37" s="6" t="s">
        <v>336</v>
      </c>
      <c r="BA37" s="6" t="s">
        <v>336</v>
      </c>
      <c r="BB37" s="20">
        <v>5965.46</v>
      </c>
      <c r="BC37" s="19">
        <v>42675</v>
      </c>
      <c r="BD37" s="9" t="s">
        <v>1138</v>
      </c>
      <c r="BE37" s="20">
        <v>612427.41</v>
      </c>
      <c r="BF37" s="20">
        <v>5965.46</v>
      </c>
      <c r="BG37" s="9">
        <v>43040</v>
      </c>
      <c r="BH37" s="6" t="s">
        <v>336</v>
      </c>
      <c r="BJ37" s="6" t="s">
        <v>337</v>
      </c>
      <c r="BK37" s="6" t="s">
        <v>338</v>
      </c>
      <c r="BN37" s="12"/>
      <c r="BO37" s="11"/>
      <c r="BP37" s="11"/>
      <c r="BS37" s="6" t="s">
        <v>335</v>
      </c>
      <c r="BT37" s="6" t="s">
        <v>1195</v>
      </c>
      <c r="BU37" s="6" t="s">
        <v>1195</v>
      </c>
      <c r="BV37" s="11">
        <v>30162</v>
      </c>
      <c r="BX37" s="6" t="s">
        <v>1481</v>
      </c>
      <c r="CB37" s="23" t="s">
        <v>910</v>
      </c>
      <c r="CL37" s="6" t="s">
        <v>335</v>
      </c>
      <c r="CO37" s="6" t="s">
        <v>335</v>
      </c>
      <c r="CS37" s="6" t="s">
        <v>335</v>
      </c>
    </row>
    <row r="38" spans="1:97" s="6" customFormat="1" hidden="1">
      <c r="A38" s="6" t="s">
        <v>63</v>
      </c>
      <c r="B38" s="8">
        <v>300175</v>
      </c>
      <c r="C38" s="6" t="s">
        <v>2036</v>
      </c>
      <c r="D38" s="6" t="s">
        <v>397</v>
      </c>
      <c r="E38" s="6" t="s">
        <v>97</v>
      </c>
      <c r="F38" s="9">
        <v>39611</v>
      </c>
      <c r="G38" s="9">
        <v>42166</v>
      </c>
      <c r="H38" s="6">
        <v>840</v>
      </c>
      <c r="I38" s="12">
        <v>22200</v>
      </c>
      <c r="J38" s="6">
        <v>11</v>
      </c>
      <c r="L38" s="6" t="s">
        <v>333</v>
      </c>
      <c r="M38" s="6" t="s">
        <v>334</v>
      </c>
      <c r="N38" s="6" t="s">
        <v>349</v>
      </c>
      <c r="O38" s="6" t="s">
        <v>348</v>
      </c>
      <c r="P38" s="6" t="s">
        <v>335</v>
      </c>
      <c r="Q38" s="12">
        <v>29955.279999999999</v>
      </c>
      <c r="R38" s="12">
        <v>23103.59</v>
      </c>
      <c r="S38" s="62">
        <f t="shared" si="0"/>
        <v>0.77126937221084235</v>
      </c>
      <c r="T38" s="12">
        <v>6851.69</v>
      </c>
      <c r="U38" s="12">
        <v>0</v>
      </c>
      <c r="V38" s="12">
        <v>23855.13</v>
      </c>
      <c r="W38" s="12">
        <v>1116.51</v>
      </c>
      <c r="X38" s="12">
        <f t="shared" si="1"/>
        <v>26.82938800369007</v>
      </c>
      <c r="Y38" s="6" t="s">
        <v>336</v>
      </c>
      <c r="Z38" s="6" t="s">
        <v>336</v>
      </c>
      <c r="AD38" s="12"/>
      <c r="AE38" s="12"/>
      <c r="AF38" s="12"/>
      <c r="AG38" s="12"/>
      <c r="AH38" s="12"/>
      <c r="AI38" s="12"/>
      <c r="AJ38" s="12"/>
      <c r="AK38" s="12"/>
      <c r="AL38" s="12">
        <f t="shared" si="2"/>
        <v>0</v>
      </c>
      <c r="AM38" s="62">
        <f t="shared" si="3"/>
        <v>0.16109319709599354</v>
      </c>
      <c r="AN38" s="62">
        <f>IF(BN38/Q38&gt;1.5,1.5,BN38/Q38)</f>
        <v>1.5</v>
      </c>
      <c r="AO38" s="62">
        <f t="shared" si="4"/>
        <v>6.2075867760207881</v>
      </c>
      <c r="AP38" s="62">
        <f>BF38/Q38</f>
        <v>0.47962930074430954</v>
      </c>
      <c r="AQ38" s="62">
        <f>IF(BF38/Q38&gt;1,1,BF38/Q38)</f>
        <v>0.47962930074430954</v>
      </c>
      <c r="AR38" s="11">
        <v>42109</v>
      </c>
      <c r="AS38" s="12">
        <v>42109</v>
      </c>
      <c r="AT38" s="6">
        <v>960</v>
      </c>
      <c r="AU38" s="6" t="s">
        <v>911</v>
      </c>
      <c r="AW38" s="6">
        <v>1</v>
      </c>
      <c r="AX38" s="11">
        <f t="shared" si="5"/>
        <v>43261</v>
      </c>
      <c r="AY38" s="64">
        <f t="shared" ca="1" si="6"/>
        <v>1</v>
      </c>
      <c r="AZ38" s="6" t="s">
        <v>336</v>
      </c>
      <c r="BA38" s="6" t="s">
        <v>336</v>
      </c>
      <c r="BB38" s="20">
        <v>14367.43</v>
      </c>
      <c r="BC38" s="19">
        <v>42675</v>
      </c>
      <c r="BD38" s="9" t="s">
        <v>1138</v>
      </c>
      <c r="BE38" s="20">
        <v>26070.91</v>
      </c>
      <c r="BF38" s="20">
        <v>14367.43</v>
      </c>
      <c r="BG38" s="9">
        <v>43040</v>
      </c>
      <c r="BH38" s="6" t="s">
        <v>336</v>
      </c>
      <c r="BJ38" s="6" t="s">
        <v>337</v>
      </c>
      <c r="BK38" s="6" t="s">
        <v>338</v>
      </c>
      <c r="BL38" s="6" t="s">
        <v>647</v>
      </c>
      <c r="BN38" s="12">
        <v>185950</v>
      </c>
      <c r="BO38" s="9">
        <v>41956</v>
      </c>
      <c r="BP38" s="9">
        <v>41951</v>
      </c>
      <c r="BS38" s="6" t="s">
        <v>335</v>
      </c>
      <c r="BT38" s="6" t="s">
        <v>1196</v>
      </c>
      <c r="BU38" s="6" t="s">
        <v>1196</v>
      </c>
      <c r="BV38" s="11">
        <v>27635</v>
      </c>
      <c r="BX38" s="6" t="s">
        <v>1482</v>
      </c>
      <c r="CB38" s="23" t="s">
        <v>911</v>
      </c>
      <c r="CG38" s="6" t="s">
        <v>1761</v>
      </c>
      <c r="CL38" s="6" t="s">
        <v>335</v>
      </c>
      <c r="CO38" s="6" t="s">
        <v>335</v>
      </c>
      <c r="CS38" s="6" t="s">
        <v>335</v>
      </c>
    </row>
    <row r="39" spans="1:97" s="6" customFormat="1">
      <c r="A39" s="6" t="s">
        <v>63</v>
      </c>
      <c r="B39" s="8">
        <v>300175</v>
      </c>
      <c r="C39" s="6" t="s">
        <v>2036</v>
      </c>
      <c r="D39" s="6" t="s">
        <v>398</v>
      </c>
      <c r="E39" s="6" t="s">
        <v>98</v>
      </c>
      <c r="F39" s="9">
        <v>39478</v>
      </c>
      <c r="G39" s="9">
        <v>42034</v>
      </c>
      <c r="H39" s="6">
        <v>840</v>
      </c>
      <c r="I39" s="12">
        <v>30261</v>
      </c>
      <c r="J39" s="6">
        <v>12.5</v>
      </c>
      <c r="L39" s="6" t="s">
        <v>333</v>
      </c>
      <c r="M39" s="6" t="s">
        <v>334</v>
      </c>
      <c r="N39" s="6" t="s">
        <v>351</v>
      </c>
      <c r="O39" s="6" t="s">
        <v>348</v>
      </c>
      <c r="P39" s="6" t="s">
        <v>335</v>
      </c>
      <c r="Q39" s="12">
        <v>709527.37</v>
      </c>
      <c r="R39" s="12">
        <v>636986.6</v>
      </c>
      <c r="S39" s="62">
        <f t="shared" si="0"/>
        <v>0.8977618439159013</v>
      </c>
      <c r="T39" s="12">
        <v>72540.77</v>
      </c>
      <c r="U39" s="12">
        <v>0</v>
      </c>
      <c r="V39" s="12"/>
      <c r="W39" s="12">
        <v>26445.9</v>
      </c>
      <c r="X39" s="12">
        <f t="shared" si="1"/>
        <v>26.829390189027411</v>
      </c>
      <c r="Y39" s="6" t="s">
        <v>335</v>
      </c>
      <c r="Z39" s="6" t="s">
        <v>335</v>
      </c>
      <c r="AD39" s="12"/>
      <c r="AE39" s="12"/>
      <c r="AF39" s="12"/>
      <c r="AG39" s="12"/>
      <c r="AH39" s="12"/>
      <c r="AI39" s="12"/>
      <c r="AJ39" s="12"/>
      <c r="AK39" s="12"/>
      <c r="AL39" s="12">
        <f t="shared" si="2"/>
        <v>0</v>
      </c>
      <c r="AM39" s="62">
        <f t="shared" si="3"/>
        <v>4.2702973486839841</v>
      </c>
      <c r="AN39" s="62">
        <f>IF(BN39/Q39&gt;1.5,1.5,BN39/Q39)</f>
        <v>0.23417573024702346</v>
      </c>
      <c r="AO39" s="62">
        <f t="shared" si="4"/>
        <v>0.23417573024702346</v>
      </c>
      <c r="AP39" s="62">
        <f>BF39/Q39</f>
        <v>0.34397828796935631</v>
      </c>
      <c r="AQ39" s="62">
        <f>IF(BF39/Q39&gt;1,1,BF39/Q39)</f>
        <v>0.34397828796935631</v>
      </c>
      <c r="AR39" s="11">
        <v>39507</v>
      </c>
      <c r="AS39" s="12">
        <v>39507</v>
      </c>
      <c r="AT39" s="6">
        <v>2846</v>
      </c>
      <c r="AU39" s="6" t="s">
        <v>912</v>
      </c>
      <c r="AW39" s="6">
        <v>3</v>
      </c>
      <c r="AX39" s="11">
        <f t="shared" si="5"/>
        <v>43129</v>
      </c>
      <c r="AY39" s="64">
        <f t="shared" ca="1" si="6"/>
        <v>0</v>
      </c>
      <c r="AZ39" s="6" t="s">
        <v>336</v>
      </c>
      <c r="BA39" s="6" t="s">
        <v>336</v>
      </c>
      <c r="BB39" s="20">
        <v>244062.01</v>
      </c>
      <c r="BC39" s="19">
        <v>42675</v>
      </c>
      <c r="BD39" s="9" t="s">
        <v>1138</v>
      </c>
      <c r="BE39" s="20">
        <v>674778.72</v>
      </c>
      <c r="BF39" s="20">
        <v>244062.01</v>
      </c>
      <c r="BG39" s="9">
        <v>43040</v>
      </c>
      <c r="BH39" s="6" t="s">
        <v>336</v>
      </c>
      <c r="BJ39" s="6" t="s">
        <v>337</v>
      </c>
      <c r="BK39" s="6" t="s">
        <v>338</v>
      </c>
      <c r="BL39" s="6" t="s">
        <v>672</v>
      </c>
      <c r="BN39" s="12">
        <v>166154.09</v>
      </c>
      <c r="BO39" s="9">
        <v>41773</v>
      </c>
      <c r="BP39" s="9">
        <v>41779</v>
      </c>
      <c r="BS39" s="6" t="s">
        <v>335</v>
      </c>
      <c r="BT39" s="6" t="s">
        <v>1197</v>
      </c>
      <c r="BU39" s="6" t="s">
        <v>1197</v>
      </c>
      <c r="BV39" s="11">
        <v>25329</v>
      </c>
      <c r="BX39" s="6" t="s">
        <v>1483</v>
      </c>
      <c r="CB39" s="23" t="s">
        <v>912</v>
      </c>
      <c r="CG39" s="6" t="s">
        <v>1762</v>
      </c>
      <c r="CL39" s="6" t="s">
        <v>335</v>
      </c>
      <c r="CO39" s="6" t="s">
        <v>335</v>
      </c>
      <c r="CS39" s="6" t="s">
        <v>335</v>
      </c>
    </row>
    <row r="40" spans="1:97" s="6" customFormat="1" hidden="1">
      <c r="A40" s="6" t="s">
        <v>63</v>
      </c>
      <c r="B40" s="8">
        <v>300175</v>
      </c>
      <c r="C40" s="6" t="s">
        <v>2036</v>
      </c>
      <c r="D40" s="6" t="s">
        <v>399</v>
      </c>
      <c r="E40" s="6" t="s">
        <v>99</v>
      </c>
      <c r="F40" s="9">
        <v>39079</v>
      </c>
      <c r="G40" s="9">
        <v>40904</v>
      </c>
      <c r="H40" s="6">
        <v>980</v>
      </c>
      <c r="I40" s="12">
        <v>97900</v>
      </c>
      <c r="J40" s="6">
        <v>0</v>
      </c>
      <c r="L40" s="6" t="s">
        <v>333</v>
      </c>
      <c r="M40" s="6" t="s">
        <v>334</v>
      </c>
      <c r="N40" s="6" t="s">
        <v>351</v>
      </c>
      <c r="O40" s="6" t="s">
        <v>348</v>
      </c>
      <c r="P40" s="6" t="s">
        <v>335</v>
      </c>
      <c r="Q40" s="12">
        <v>70293.179999999993</v>
      </c>
      <c r="R40" s="12">
        <v>70293.179999999993</v>
      </c>
      <c r="S40" s="62">
        <f t="shared" si="0"/>
        <v>1</v>
      </c>
      <c r="T40" s="12">
        <v>0</v>
      </c>
      <c r="U40" s="12">
        <v>0</v>
      </c>
      <c r="V40" s="12"/>
      <c r="W40" s="12">
        <v>70293.179999999993</v>
      </c>
      <c r="X40" s="12">
        <f t="shared" si="1"/>
        <v>1</v>
      </c>
      <c r="Y40" s="6" t="s">
        <v>335</v>
      </c>
      <c r="Z40" s="6" t="s">
        <v>335</v>
      </c>
      <c r="AD40" s="12"/>
      <c r="AE40" s="12"/>
      <c r="AF40" s="12"/>
      <c r="AG40" s="12"/>
      <c r="AH40" s="12"/>
      <c r="AI40" s="12"/>
      <c r="AJ40" s="12"/>
      <c r="AK40" s="12"/>
      <c r="AL40" s="12">
        <f t="shared" si="2"/>
        <v>0</v>
      </c>
      <c r="AM40" s="62">
        <f t="shared" si="3"/>
        <v>1.7840908629441623</v>
      </c>
      <c r="AN40" s="62">
        <f>IF(BN40/Q40&gt;1.5,1.5,BN40/Q40)</f>
        <v>0.56050956863809553</v>
      </c>
      <c r="AO40" s="62">
        <f t="shared" si="4"/>
        <v>0.56050956863809553</v>
      </c>
      <c r="AP40" s="62">
        <f>BF40/Q40</f>
        <v>1.0182922439986355E-2</v>
      </c>
      <c r="AQ40" s="62">
        <f>IF(BF40/Q40&gt;1,1,BF40/Q40)</f>
        <v>1.0182922439986355E-2</v>
      </c>
      <c r="AR40" s="11">
        <v>42338</v>
      </c>
      <c r="AS40" s="12">
        <v>42338</v>
      </c>
      <c r="AT40" s="6">
        <v>3410</v>
      </c>
      <c r="AU40" s="6" t="s">
        <v>913</v>
      </c>
      <c r="AW40" s="6">
        <v>3</v>
      </c>
      <c r="AX40" s="11">
        <f t="shared" si="5"/>
        <v>41999</v>
      </c>
      <c r="AY40" s="64">
        <f t="shared" ca="1" si="6"/>
        <v>0</v>
      </c>
      <c r="AZ40" s="6" t="s">
        <v>336</v>
      </c>
      <c r="BA40" s="6" t="s">
        <v>336</v>
      </c>
      <c r="BB40" s="20">
        <v>715.79</v>
      </c>
      <c r="BC40" s="19">
        <v>42675</v>
      </c>
      <c r="BD40" s="9" t="s">
        <v>1138</v>
      </c>
      <c r="BE40" s="20">
        <v>70293.179999999993</v>
      </c>
      <c r="BF40" s="20">
        <v>715.79</v>
      </c>
      <c r="BG40" s="9">
        <v>43040</v>
      </c>
      <c r="BH40" s="6" t="s">
        <v>336</v>
      </c>
      <c r="BJ40" s="6" t="s">
        <v>337</v>
      </c>
      <c r="BK40" s="6" t="s">
        <v>339</v>
      </c>
      <c r="BL40" s="6" t="s">
        <v>673</v>
      </c>
      <c r="BN40" s="12">
        <v>39400</v>
      </c>
      <c r="BO40" s="9">
        <v>41313</v>
      </c>
      <c r="BP40" s="9">
        <v>41485</v>
      </c>
      <c r="BS40" s="6" t="s">
        <v>335</v>
      </c>
      <c r="BT40" s="6" t="s">
        <v>1198</v>
      </c>
      <c r="BU40" s="6" t="s">
        <v>1198</v>
      </c>
      <c r="BV40" s="11">
        <v>26068</v>
      </c>
      <c r="BX40" s="6" t="s">
        <v>1484</v>
      </c>
      <c r="CB40" s="23" t="s">
        <v>913</v>
      </c>
      <c r="CG40" s="6" t="s">
        <v>1763</v>
      </c>
      <c r="CL40" s="6" t="s">
        <v>335</v>
      </c>
      <c r="CO40" s="6" t="s">
        <v>335</v>
      </c>
      <c r="CS40" s="6" t="s">
        <v>335</v>
      </c>
    </row>
    <row r="41" spans="1:97" s="6" customFormat="1">
      <c r="A41" s="6" t="s">
        <v>63</v>
      </c>
      <c r="B41" s="8">
        <v>300175</v>
      </c>
      <c r="C41" s="6" t="s">
        <v>2036</v>
      </c>
      <c r="D41" s="6" t="s">
        <v>400</v>
      </c>
      <c r="E41" s="6" t="s">
        <v>100</v>
      </c>
      <c r="F41" s="9">
        <v>39561</v>
      </c>
      <c r="G41" s="9">
        <v>42116</v>
      </c>
      <c r="H41" s="6">
        <v>980</v>
      </c>
      <c r="I41" s="12">
        <v>43500</v>
      </c>
      <c r="J41" s="6">
        <v>15.5</v>
      </c>
      <c r="L41" s="6" t="s">
        <v>333</v>
      </c>
      <c r="M41" s="6" t="s">
        <v>334</v>
      </c>
      <c r="N41" s="6" t="s">
        <v>353</v>
      </c>
      <c r="O41" s="6" t="s">
        <v>348</v>
      </c>
      <c r="P41" s="6" t="s">
        <v>335</v>
      </c>
      <c r="Q41" s="12">
        <v>22307.88</v>
      </c>
      <c r="R41" s="12">
        <v>14161.78</v>
      </c>
      <c r="S41" s="62">
        <f t="shared" si="0"/>
        <v>0.63483307243897669</v>
      </c>
      <c r="T41" s="12">
        <v>8146.1</v>
      </c>
      <c r="U41" s="12">
        <v>0</v>
      </c>
      <c r="V41" s="12">
        <v>22931.69</v>
      </c>
      <c r="W41" s="12">
        <v>22307.88</v>
      </c>
      <c r="X41" s="12">
        <f t="shared" si="1"/>
        <v>1</v>
      </c>
      <c r="Y41" s="6" t="s">
        <v>336</v>
      </c>
      <c r="Z41" s="6" t="s">
        <v>336</v>
      </c>
      <c r="AD41" s="12"/>
      <c r="AE41" s="12"/>
      <c r="AF41" s="12"/>
      <c r="AG41" s="12"/>
      <c r="AH41" s="12"/>
      <c r="AI41" s="12"/>
      <c r="AJ41" s="12"/>
      <c r="AK41" s="12"/>
      <c r="AL41" s="12">
        <f t="shared" si="2"/>
        <v>0</v>
      </c>
      <c r="AM41" s="62">
        <f t="shared" si="3"/>
        <v>0.51468027957339546</v>
      </c>
      <c r="AN41" s="62">
        <f>IF(BN41/Q41&gt;1.5,1.5,BN41/Q41)</f>
        <v>1.5</v>
      </c>
      <c r="AO41" s="62">
        <f t="shared" si="4"/>
        <v>1.9429537903198331</v>
      </c>
      <c r="AP41" s="62">
        <f>BF41/Q41</f>
        <v>0.55941846558256547</v>
      </c>
      <c r="AQ41" s="62">
        <f>IF(BF41/Q41&gt;1,1,BF41/Q41)</f>
        <v>0.55941846558256547</v>
      </c>
      <c r="AR41" s="11">
        <v>41729</v>
      </c>
      <c r="AS41" s="12">
        <v>41729</v>
      </c>
      <c r="AT41" s="6">
        <v>1750</v>
      </c>
      <c r="AU41" s="6" t="s">
        <v>914</v>
      </c>
      <c r="AW41" s="6">
        <v>3</v>
      </c>
      <c r="AX41" s="11">
        <f t="shared" si="5"/>
        <v>43211</v>
      </c>
      <c r="AY41" s="64">
        <f t="shared" ca="1" si="6"/>
        <v>1</v>
      </c>
      <c r="AZ41" s="6" t="s">
        <v>336</v>
      </c>
      <c r="BA41" s="6" t="s">
        <v>336</v>
      </c>
      <c r="BB41" s="20">
        <v>12479.44</v>
      </c>
      <c r="BC41" s="19">
        <v>42675</v>
      </c>
      <c r="BD41" s="9" t="s">
        <v>1138</v>
      </c>
      <c r="BE41" s="20">
        <v>20112.79</v>
      </c>
      <c r="BF41" s="20">
        <v>12479.44</v>
      </c>
      <c r="BG41" s="9">
        <v>43040</v>
      </c>
      <c r="BH41" s="6" t="s">
        <v>336</v>
      </c>
      <c r="BJ41" s="6" t="s">
        <v>337</v>
      </c>
      <c r="BK41" s="6" t="s">
        <v>338</v>
      </c>
      <c r="BL41" s="6" t="s">
        <v>674</v>
      </c>
      <c r="BN41" s="12">
        <v>43343.18</v>
      </c>
      <c r="BO41" s="9">
        <v>41575</v>
      </c>
      <c r="BP41" s="9">
        <v>41575</v>
      </c>
      <c r="BS41" s="6" t="s">
        <v>335</v>
      </c>
      <c r="BT41" s="6" t="s">
        <v>1199</v>
      </c>
      <c r="BU41" s="6" t="s">
        <v>1199</v>
      </c>
      <c r="BV41" s="11">
        <v>27095</v>
      </c>
      <c r="BX41" s="6" t="s">
        <v>1485</v>
      </c>
      <c r="CB41" s="23" t="s">
        <v>914</v>
      </c>
      <c r="CG41" s="6" t="s">
        <v>1764</v>
      </c>
      <c r="CL41" s="6" t="s">
        <v>335</v>
      </c>
      <c r="CO41" s="6" t="s">
        <v>335</v>
      </c>
      <c r="CS41" s="6" t="s">
        <v>335</v>
      </c>
    </row>
    <row r="42" spans="1:97" s="6" customFormat="1">
      <c r="A42" s="6" t="s">
        <v>63</v>
      </c>
      <c r="B42" s="8">
        <v>300175</v>
      </c>
      <c r="C42" s="6" t="s">
        <v>2036</v>
      </c>
      <c r="D42" s="6" t="s">
        <v>401</v>
      </c>
      <c r="E42" s="6" t="s">
        <v>101</v>
      </c>
      <c r="F42" s="9">
        <v>39672</v>
      </c>
      <c r="G42" s="9">
        <v>42227</v>
      </c>
      <c r="H42" s="6">
        <v>840</v>
      </c>
      <c r="I42" s="12">
        <v>22550</v>
      </c>
      <c r="J42" s="6">
        <v>13</v>
      </c>
      <c r="L42" s="6" t="s">
        <v>333</v>
      </c>
      <c r="M42" s="6" t="s">
        <v>334</v>
      </c>
      <c r="N42" s="6" t="s">
        <v>360</v>
      </c>
      <c r="O42" s="6" t="s">
        <v>640</v>
      </c>
      <c r="P42" s="6" t="s">
        <v>335</v>
      </c>
      <c r="Q42" s="12">
        <v>189245.12</v>
      </c>
      <c r="R42" s="12">
        <v>132469.84</v>
      </c>
      <c r="S42" s="62">
        <f t="shared" si="0"/>
        <v>0.69999078443872154</v>
      </c>
      <c r="T42" s="12">
        <v>56775.28</v>
      </c>
      <c r="U42" s="12">
        <v>0</v>
      </c>
      <c r="V42" s="12"/>
      <c r="W42" s="12">
        <v>7053.65</v>
      </c>
      <c r="X42" s="12">
        <f t="shared" si="1"/>
        <v>26.829389039717025</v>
      </c>
      <c r="Y42" s="6" t="s">
        <v>336</v>
      </c>
      <c r="Z42" s="6" t="s">
        <v>336</v>
      </c>
      <c r="AD42" s="12"/>
      <c r="AE42" s="12"/>
      <c r="AF42" s="12"/>
      <c r="AG42" s="12"/>
      <c r="AH42" s="12"/>
      <c r="AI42" s="12"/>
      <c r="AJ42" s="12"/>
      <c r="AK42" s="12"/>
      <c r="AL42" s="12">
        <f t="shared" si="2"/>
        <v>0</v>
      </c>
      <c r="AM42" s="62">
        <f t="shared" si="3"/>
        <v>1.3081160307065778</v>
      </c>
      <c r="AN42" s="62">
        <f>IF(BN42/Q42&gt;1.5,1.5,BN42/Q42)</f>
        <v>0.76445817995201149</v>
      </c>
      <c r="AO42" s="62">
        <f t="shared" si="4"/>
        <v>0.76445817995201149</v>
      </c>
      <c r="AP42" s="62">
        <f>BF42/Q42</f>
        <v>1.3612451406937206E-2</v>
      </c>
      <c r="AQ42" s="62">
        <f>IF(BF42/Q42&gt;1,1,BF42/Q42)</f>
        <v>1.3612451406937206E-2</v>
      </c>
      <c r="AR42" s="11">
        <v>41866</v>
      </c>
      <c r="AS42" s="12">
        <v>41866</v>
      </c>
      <c r="AT42" s="6">
        <v>1173</v>
      </c>
      <c r="AU42" s="6" t="s">
        <v>915</v>
      </c>
      <c r="AX42" s="11">
        <f t="shared" si="5"/>
        <v>43322</v>
      </c>
      <c r="AY42" s="64">
        <f t="shared" ca="1" si="6"/>
        <v>1</v>
      </c>
      <c r="AZ42" s="6" t="s">
        <v>336</v>
      </c>
      <c r="BA42" s="6" t="s">
        <v>336</v>
      </c>
      <c r="BB42" s="20">
        <v>2576.09</v>
      </c>
      <c r="BC42" s="19">
        <v>42675</v>
      </c>
      <c r="BD42" s="9" t="s">
        <v>1138</v>
      </c>
      <c r="BE42" s="20">
        <v>163598.1</v>
      </c>
      <c r="BF42" s="20">
        <v>2576.09</v>
      </c>
      <c r="BG42" s="9">
        <v>43040</v>
      </c>
      <c r="BH42" s="6" t="s">
        <v>336</v>
      </c>
      <c r="BJ42" s="6" t="s">
        <v>337</v>
      </c>
      <c r="BK42" s="6" t="s">
        <v>338</v>
      </c>
      <c r="BL42" s="6" t="s">
        <v>675</v>
      </c>
      <c r="BN42" s="12">
        <v>144669.98000000001</v>
      </c>
      <c r="BO42" s="9">
        <v>41772</v>
      </c>
      <c r="BP42" s="9">
        <v>41450</v>
      </c>
      <c r="BS42" s="6" t="s">
        <v>335</v>
      </c>
      <c r="BT42" s="6" t="s">
        <v>1200</v>
      </c>
      <c r="BU42" s="6" t="s">
        <v>1200</v>
      </c>
      <c r="BV42" s="11">
        <v>26396</v>
      </c>
      <c r="BX42" s="6" t="s">
        <v>1486</v>
      </c>
      <c r="CB42" s="23" t="s">
        <v>915</v>
      </c>
      <c r="CG42" s="6" t="s">
        <v>1765</v>
      </c>
      <c r="CL42" s="6" t="s">
        <v>335</v>
      </c>
      <c r="CO42" s="6" t="s">
        <v>335</v>
      </c>
      <c r="CS42" s="6" t="s">
        <v>335</v>
      </c>
    </row>
    <row r="43" spans="1:97" s="6" customFormat="1">
      <c r="A43" s="6" t="s">
        <v>63</v>
      </c>
      <c r="B43" s="8">
        <v>300175</v>
      </c>
      <c r="C43" s="6" t="s">
        <v>2036</v>
      </c>
      <c r="D43" s="6" t="s">
        <v>402</v>
      </c>
      <c r="E43" s="6" t="s">
        <v>102</v>
      </c>
      <c r="F43" s="9">
        <v>39239</v>
      </c>
      <c r="G43" s="9">
        <v>40333</v>
      </c>
      <c r="H43" s="6">
        <v>980</v>
      </c>
      <c r="I43" s="12">
        <v>27100</v>
      </c>
      <c r="J43" s="6">
        <v>18</v>
      </c>
      <c r="L43" s="6" t="s">
        <v>333</v>
      </c>
      <c r="M43" s="6" t="s">
        <v>334</v>
      </c>
      <c r="N43" s="6" t="s">
        <v>352</v>
      </c>
      <c r="O43" s="6" t="s">
        <v>348</v>
      </c>
      <c r="P43" s="6" t="s">
        <v>335</v>
      </c>
      <c r="Q43" s="12">
        <v>4360.22</v>
      </c>
      <c r="R43" s="12">
        <v>1548.6</v>
      </c>
      <c r="S43" s="62">
        <f t="shared" si="0"/>
        <v>0.35516556504029612</v>
      </c>
      <c r="T43" s="12">
        <v>2586.0500000000002</v>
      </c>
      <c r="U43" s="12">
        <v>225.57</v>
      </c>
      <c r="V43" s="12">
        <v>6419.26</v>
      </c>
      <c r="W43" s="12">
        <v>4134.6499999999996</v>
      </c>
      <c r="X43" s="12">
        <f t="shared" si="1"/>
        <v>1.0545560083683021</v>
      </c>
      <c r="Y43" s="6" t="s">
        <v>336</v>
      </c>
      <c r="Z43" s="6" t="s">
        <v>336</v>
      </c>
      <c r="AA43" s="6" t="s">
        <v>336</v>
      </c>
      <c r="AD43" s="12"/>
      <c r="AE43" s="12"/>
      <c r="AF43" s="12"/>
      <c r="AG43" s="12"/>
      <c r="AH43" s="12"/>
      <c r="AI43" s="12"/>
      <c r="AJ43" s="12"/>
      <c r="AK43" s="12"/>
      <c r="AL43" s="12">
        <f t="shared" si="2"/>
        <v>0</v>
      </c>
      <c r="AM43" s="62" t="e">
        <f t="shared" si="3"/>
        <v>#DIV/0!</v>
      </c>
      <c r="AN43" s="62">
        <f>IF(BN43/Q43&gt;1.5,1.5,BN43/Q43)</f>
        <v>0</v>
      </c>
      <c r="AO43" s="62">
        <f t="shared" si="4"/>
        <v>0</v>
      </c>
      <c r="AP43" s="62">
        <f>BF43/Q43</f>
        <v>9.5064010531578681E-3</v>
      </c>
      <c r="AQ43" s="62">
        <f>IF(BF43/Q43&gt;1,1,BF43/Q43)</f>
        <v>9.5064010531578681E-3</v>
      </c>
      <c r="AR43" s="11">
        <v>39700</v>
      </c>
      <c r="AS43" s="12">
        <v>39700</v>
      </c>
      <c r="AT43" s="6">
        <v>3318</v>
      </c>
      <c r="AU43" s="6" t="s">
        <v>916</v>
      </c>
      <c r="AW43" s="6">
        <v>3</v>
      </c>
      <c r="AX43" s="11">
        <f t="shared" si="5"/>
        <v>41428</v>
      </c>
      <c r="AY43" s="64">
        <f t="shared" ca="1" si="6"/>
        <v>0</v>
      </c>
      <c r="AZ43" s="6" t="s">
        <v>336</v>
      </c>
      <c r="BA43" s="6" t="s">
        <v>336</v>
      </c>
      <c r="BB43" s="20">
        <v>41.45</v>
      </c>
      <c r="BC43" s="19">
        <v>42675</v>
      </c>
      <c r="BD43" s="9" t="s">
        <v>1138</v>
      </c>
      <c r="BE43" s="20">
        <v>4077.61</v>
      </c>
      <c r="BF43" s="20">
        <v>41.45</v>
      </c>
      <c r="BG43" s="9">
        <v>43040</v>
      </c>
      <c r="BH43" s="6" t="s">
        <v>336</v>
      </c>
      <c r="BJ43" s="6" t="s">
        <v>337</v>
      </c>
      <c r="BK43" s="6" t="s">
        <v>338</v>
      </c>
      <c r="BL43" s="6" t="s">
        <v>676</v>
      </c>
      <c r="BN43" s="12">
        <v>0</v>
      </c>
      <c r="BO43" s="9">
        <v>40736</v>
      </c>
      <c r="BP43" s="9">
        <v>40723</v>
      </c>
      <c r="BS43" s="6" t="s">
        <v>335</v>
      </c>
      <c r="BT43" s="6" t="s">
        <v>1201</v>
      </c>
      <c r="BU43" s="6" t="s">
        <v>1201</v>
      </c>
      <c r="BV43" s="11">
        <v>31841</v>
      </c>
      <c r="BX43" s="6" t="s">
        <v>1487</v>
      </c>
      <c r="CB43" s="23" t="s">
        <v>916</v>
      </c>
      <c r="CL43" s="6" t="s">
        <v>335</v>
      </c>
      <c r="CO43" s="6" t="s">
        <v>336</v>
      </c>
      <c r="CS43" s="6" t="s">
        <v>335</v>
      </c>
    </row>
    <row r="44" spans="1:97" s="6" customFormat="1" hidden="1">
      <c r="A44" s="6" t="s">
        <v>63</v>
      </c>
      <c r="B44" s="8">
        <v>300175</v>
      </c>
      <c r="C44" s="6" t="s">
        <v>2036</v>
      </c>
      <c r="D44" s="6" t="s">
        <v>403</v>
      </c>
      <c r="E44" s="6" t="s">
        <v>103</v>
      </c>
      <c r="F44" s="9">
        <v>39119</v>
      </c>
      <c r="G44" s="9">
        <v>39849</v>
      </c>
      <c r="H44" s="6">
        <v>980</v>
      </c>
      <c r="I44" s="12">
        <v>50000</v>
      </c>
      <c r="J44" s="6">
        <v>0</v>
      </c>
      <c r="L44" s="6" t="s">
        <v>333</v>
      </c>
      <c r="M44" s="6" t="s">
        <v>334</v>
      </c>
      <c r="N44" s="6" t="s">
        <v>351</v>
      </c>
      <c r="O44" s="6" t="s">
        <v>348</v>
      </c>
      <c r="P44" s="6" t="s">
        <v>335</v>
      </c>
      <c r="Q44" s="12">
        <v>18117.73</v>
      </c>
      <c r="R44" s="12">
        <v>18117.73</v>
      </c>
      <c r="S44" s="62">
        <f t="shared" si="0"/>
        <v>1</v>
      </c>
      <c r="T44" s="12">
        <v>0</v>
      </c>
      <c r="U44" s="12">
        <v>0</v>
      </c>
      <c r="V44" s="12"/>
      <c r="W44" s="12">
        <v>18117.73</v>
      </c>
      <c r="X44" s="12">
        <f t="shared" si="1"/>
        <v>1</v>
      </c>
      <c r="Y44" s="6" t="s">
        <v>336</v>
      </c>
      <c r="Z44" s="6" t="s">
        <v>336</v>
      </c>
      <c r="AA44" s="6" t="s">
        <v>336</v>
      </c>
      <c r="AD44" s="12"/>
      <c r="AE44" s="12"/>
      <c r="AF44" s="12"/>
      <c r="AG44" s="12"/>
      <c r="AH44" s="12"/>
      <c r="AI44" s="12"/>
      <c r="AJ44" s="12"/>
      <c r="AK44" s="12"/>
      <c r="AL44" s="12">
        <f t="shared" si="2"/>
        <v>0</v>
      </c>
      <c r="AM44" s="62" t="e">
        <f t="shared" si="3"/>
        <v>#DIV/0!</v>
      </c>
      <c r="AN44" s="62">
        <f>IF(BN44/Q44&gt;1.5,1.5,BN44/Q44)</f>
        <v>0</v>
      </c>
      <c r="AO44" s="62">
        <f t="shared" si="4"/>
        <v>0</v>
      </c>
      <c r="AP44" s="62">
        <f>BF44/Q44</f>
        <v>9.747909920282509E-3</v>
      </c>
      <c r="AQ44" s="62">
        <f>IF(BF44/Q44&gt;1,1,BF44/Q44)</f>
        <v>9.747909920282509E-3</v>
      </c>
      <c r="AR44" s="11">
        <v>42338</v>
      </c>
      <c r="AS44" s="12">
        <v>42338</v>
      </c>
      <c r="AT44" s="6">
        <v>671</v>
      </c>
      <c r="AU44" s="6" t="s">
        <v>917</v>
      </c>
      <c r="AW44" s="6">
        <v>3</v>
      </c>
      <c r="AX44" s="11">
        <f t="shared" si="5"/>
        <v>40944</v>
      </c>
      <c r="AY44" s="64">
        <f t="shared" ca="1" si="6"/>
        <v>0</v>
      </c>
      <c r="AZ44" s="6" t="s">
        <v>336</v>
      </c>
      <c r="BA44" s="6" t="s">
        <v>336</v>
      </c>
      <c r="BB44" s="20">
        <v>176.61</v>
      </c>
      <c r="BC44" s="19">
        <v>42675</v>
      </c>
      <c r="BD44" s="9" t="s">
        <v>1138</v>
      </c>
      <c r="BE44" s="20">
        <v>18117.73</v>
      </c>
      <c r="BF44" s="20">
        <v>176.61</v>
      </c>
      <c r="BG44" s="9">
        <v>43040</v>
      </c>
      <c r="BH44" s="6" t="s">
        <v>336</v>
      </c>
      <c r="BJ44" s="6" t="s">
        <v>337</v>
      </c>
      <c r="BK44" s="6" t="s">
        <v>339</v>
      </c>
      <c r="BL44" s="6" t="s">
        <v>677</v>
      </c>
      <c r="BN44" s="12">
        <v>0</v>
      </c>
      <c r="BO44" s="9">
        <v>40989</v>
      </c>
      <c r="BP44" s="9">
        <v>40981</v>
      </c>
      <c r="BS44" s="6" t="s">
        <v>335</v>
      </c>
      <c r="BT44" s="6" t="s">
        <v>1202</v>
      </c>
      <c r="BU44" s="6" t="s">
        <v>1202</v>
      </c>
      <c r="BV44" s="11">
        <v>29497</v>
      </c>
      <c r="BX44" s="6" t="s">
        <v>1488</v>
      </c>
      <c r="CB44" s="23" t="s">
        <v>917</v>
      </c>
      <c r="CL44" s="6" t="s">
        <v>335</v>
      </c>
      <c r="CO44" s="6" t="s">
        <v>336</v>
      </c>
      <c r="CS44" s="6" t="s">
        <v>335</v>
      </c>
    </row>
    <row r="45" spans="1:97" s="6" customFormat="1" hidden="1">
      <c r="A45" s="6" t="s">
        <v>63</v>
      </c>
      <c r="B45" s="8">
        <v>300175</v>
      </c>
      <c r="C45" s="6" t="s">
        <v>2036</v>
      </c>
      <c r="D45" s="6" t="s">
        <v>404</v>
      </c>
      <c r="E45" s="6" t="s">
        <v>104</v>
      </c>
      <c r="F45" s="9">
        <v>39545</v>
      </c>
      <c r="G45" s="9">
        <v>42100</v>
      </c>
      <c r="H45" s="6">
        <v>980</v>
      </c>
      <c r="I45" s="12">
        <v>175275</v>
      </c>
      <c r="J45" s="6">
        <v>15.5</v>
      </c>
      <c r="L45" s="6" t="s">
        <v>333</v>
      </c>
      <c r="M45" s="6" t="s">
        <v>334</v>
      </c>
      <c r="N45" s="6" t="s">
        <v>349</v>
      </c>
      <c r="O45" s="6" t="s">
        <v>348</v>
      </c>
      <c r="P45" s="6" t="s">
        <v>335</v>
      </c>
      <c r="Q45" s="12">
        <v>4168.68</v>
      </c>
      <c r="R45" s="12">
        <v>3014.12</v>
      </c>
      <c r="S45" s="62">
        <f t="shared" si="0"/>
        <v>0.72303942734870508</v>
      </c>
      <c r="T45" s="12">
        <v>1154.56</v>
      </c>
      <c r="U45" s="12">
        <v>0</v>
      </c>
      <c r="V45" s="12">
        <v>4153.5600000000004</v>
      </c>
      <c r="W45" s="12">
        <v>4168.68</v>
      </c>
      <c r="X45" s="12">
        <f t="shared" si="1"/>
        <v>1</v>
      </c>
      <c r="Y45" s="6" t="s">
        <v>336</v>
      </c>
      <c r="Z45" s="6" t="s">
        <v>336</v>
      </c>
      <c r="AD45" s="12"/>
      <c r="AE45" s="12"/>
      <c r="AF45" s="12"/>
      <c r="AG45" s="12"/>
      <c r="AH45" s="12"/>
      <c r="AI45" s="12"/>
      <c r="AJ45" s="12"/>
      <c r="AK45" s="12"/>
      <c r="AL45" s="12">
        <f t="shared" si="2"/>
        <v>0</v>
      </c>
      <c r="AM45" s="62">
        <f t="shared" si="3"/>
        <v>3.1141041874432732E-2</v>
      </c>
      <c r="AN45" s="62">
        <f>IF(BN45/Q45&gt;1.5,1.5,BN45/Q45)</f>
        <v>1.5</v>
      </c>
      <c r="AO45" s="62">
        <f t="shared" si="4"/>
        <v>32.111963499237163</v>
      </c>
      <c r="AP45" s="62">
        <f>BF45/Q45</f>
        <v>0.47182801270426128</v>
      </c>
      <c r="AQ45" s="62">
        <f>IF(BF45/Q45&gt;1,1,BF45/Q45)</f>
        <v>0.47182801270426128</v>
      </c>
      <c r="AR45" s="11">
        <v>42138</v>
      </c>
      <c r="AS45" s="12">
        <v>42138</v>
      </c>
      <c r="AT45" s="6">
        <v>939</v>
      </c>
      <c r="AU45" s="6" t="s">
        <v>918</v>
      </c>
      <c r="AX45" s="11">
        <f t="shared" si="5"/>
        <v>43195</v>
      </c>
      <c r="AY45" s="64">
        <f t="shared" ca="1" si="6"/>
        <v>1</v>
      </c>
      <c r="AZ45" s="6" t="s">
        <v>336</v>
      </c>
      <c r="BA45" s="6" t="s">
        <v>336</v>
      </c>
      <c r="BB45" s="20">
        <v>1966.9</v>
      </c>
      <c r="BC45" s="19">
        <v>42675</v>
      </c>
      <c r="BD45" s="9" t="s">
        <v>1138</v>
      </c>
      <c r="BE45" s="20">
        <v>3701.48</v>
      </c>
      <c r="BF45" s="20">
        <v>1966.9</v>
      </c>
      <c r="BG45" s="9">
        <v>43040</v>
      </c>
      <c r="BH45" s="6" t="s">
        <v>336</v>
      </c>
      <c r="BJ45" s="6" t="s">
        <v>337</v>
      </c>
      <c r="BK45" s="6" t="s">
        <v>338</v>
      </c>
      <c r="BL45" s="6" t="s">
        <v>678</v>
      </c>
      <c r="BN45" s="12">
        <v>133864.5</v>
      </c>
      <c r="BO45" s="9">
        <v>41620</v>
      </c>
      <c r="BP45" s="9">
        <v>41620</v>
      </c>
      <c r="BS45" s="6" t="s">
        <v>335</v>
      </c>
      <c r="BT45" s="6" t="s">
        <v>1203</v>
      </c>
      <c r="BU45" s="6" t="s">
        <v>1203</v>
      </c>
      <c r="BV45" s="11">
        <v>24755</v>
      </c>
      <c r="BX45" s="6" t="s">
        <v>1489</v>
      </c>
      <c r="CB45" s="23" t="s">
        <v>918</v>
      </c>
      <c r="CG45" s="6" t="s">
        <v>1766</v>
      </c>
      <c r="CL45" s="6" t="s">
        <v>335</v>
      </c>
      <c r="CO45" s="6" t="s">
        <v>335</v>
      </c>
      <c r="CS45" s="6" t="s">
        <v>335</v>
      </c>
    </row>
    <row r="46" spans="1:97" s="6" customFormat="1">
      <c r="A46" s="6" t="s">
        <v>63</v>
      </c>
      <c r="B46" s="8">
        <v>300175</v>
      </c>
      <c r="C46" s="6" t="s">
        <v>2036</v>
      </c>
      <c r="D46" s="6" t="s">
        <v>405</v>
      </c>
      <c r="E46" s="6" t="s">
        <v>105</v>
      </c>
      <c r="F46" s="9">
        <v>39696</v>
      </c>
      <c r="G46" s="9">
        <v>41521</v>
      </c>
      <c r="H46" s="6">
        <v>840</v>
      </c>
      <c r="I46" s="12">
        <v>15006</v>
      </c>
      <c r="J46" s="6">
        <v>12.49</v>
      </c>
      <c r="L46" s="6" t="s">
        <v>333</v>
      </c>
      <c r="M46" s="6" t="s">
        <v>334</v>
      </c>
      <c r="N46" s="6" t="s">
        <v>354</v>
      </c>
      <c r="O46" s="6" t="s">
        <v>348</v>
      </c>
      <c r="P46" s="6" t="s">
        <v>335</v>
      </c>
      <c r="Q46" s="12">
        <v>70196.42</v>
      </c>
      <c r="R46" s="12">
        <v>47394.92</v>
      </c>
      <c r="S46" s="62">
        <f t="shared" si="0"/>
        <v>0.67517574258060453</v>
      </c>
      <c r="T46" s="12">
        <v>22801.5</v>
      </c>
      <c r="U46" s="12">
        <v>0</v>
      </c>
      <c r="V46" s="12">
        <v>64437.73</v>
      </c>
      <c r="W46" s="12">
        <v>2616.4</v>
      </c>
      <c r="X46" s="12">
        <f t="shared" si="1"/>
        <v>26.829391530347038</v>
      </c>
      <c r="Y46" s="6" t="s">
        <v>336</v>
      </c>
      <c r="Z46" s="6" t="s">
        <v>336</v>
      </c>
      <c r="AA46" s="6" t="s">
        <v>336</v>
      </c>
      <c r="AD46" s="12"/>
      <c r="AE46" s="12"/>
      <c r="AF46" s="12"/>
      <c r="AG46" s="12"/>
      <c r="AH46" s="12"/>
      <c r="AI46" s="12"/>
      <c r="AJ46" s="12"/>
      <c r="AK46" s="12"/>
      <c r="AL46" s="12">
        <f t="shared" si="2"/>
        <v>0</v>
      </c>
      <c r="AM46" s="62">
        <f t="shared" si="3"/>
        <v>0.82043434513319113</v>
      </c>
      <c r="AN46" s="62">
        <f>IF(BN46/Q46&gt;1.5,1.5,BN46/Q46)</f>
        <v>1.2188665746771703</v>
      </c>
      <c r="AO46" s="62">
        <f t="shared" si="4"/>
        <v>1.2188665746771703</v>
      </c>
      <c r="AP46" s="62">
        <f>BF46/Q46</f>
        <v>1.0772629145474942E-2</v>
      </c>
      <c r="AQ46" s="62">
        <f>IF(BF46/Q46&gt;1,1,BF46/Q46)</f>
        <v>1.0772629145474942E-2</v>
      </c>
      <c r="AR46" s="11">
        <v>39726</v>
      </c>
      <c r="AS46" s="12">
        <v>39726</v>
      </c>
      <c r="AT46" s="6">
        <v>1660</v>
      </c>
      <c r="AU46" s="6" t="s">
        <v>919</v>
      </c>
      <c r="AW46" s="6">
        <v>3</v>
      </c>
      <c r="AX46" s="11">
        <f t="shared" si="5"/>
        <v>42616</v>
      </c>
      <c r="AY46" s="64">
        <f t="shared" ca="1" si="6"/>
        <v>0</v>
      </c>
      <c r="AZ46" s="6" t="s">
        <v>336</v>
      </c>
      <c r="BA46" s="6" t="s">
        <v>336</v>
      </c>
      <c r="BB46" s="20">
        <v>756.2</v>
      </c>
      <c r="BC46" s="19">
        <v>42675</v>
      </c>
      <c r="BD46" s="9" t="s">
        <v>1138</v>
      </c>
      <c r="BE46" s="20">
        <v>61129.120000000003</v>
      </c>
      <c r="BF46" s="20">
        <v>756.2</v>
      </c>
      <c r="BG46" s="9">
        <v>43040</v>
      </c>
      <c r="BH46" s="6" t="s">
        <v>336</v>
      </c>
      <c r="BJ46" s="6" t="s">
        <v>337</v>
      </c>
      <c r="BK46" s="6" t="s">
        <v>338</v>
      </c>
      <c r="BL46" s="6" t="s">
        <v>679</v>
      </c>
      <c r="BN46" s="12">
        <v>85560.07</v>
      </c>
      <c r="BO46" s="9">
        <v>41575</v>
      </c>
      <c r="BP46" s="9">
        <v>41575</v>
      </c>
      <c r="BS46" s="6" t="s">
        <v>335</v>
      </c>
      <c r="BT46" s="6" t="s">
        <v>1204</v>
      </c>
      <c r="BU46" s="6" t="s">
        <v>1204</v>
      </c>
      <c r="BV46" s="11">
        <v>26558</v>
      </c>
      <c r="BX46" s="6" t="s">
        <v>1490</v>
      </c>
      <c r="CB46" s="23" t="s">
        <v>919</v>
      </c>
      <c r="CG46" s="6" t="s">
        <v>1767</v>
      </c>
      <c r="CH46" s="6" t="s">
        <v>1768</v>
      </c>
      <c r="CL46" s="6" t="s">
        <v>335</v>
      </c>
      <c r="CO46" s="6" t="s">
        <v>336</v>
      </c>
      <c r="CS46" s="6" t="s">
        <v>335</v>
      </c>
    </row>
    <row r="47" spans="1:97" s="6" customFormat="1">
      <c r="A47" s="6" t="s">
        <v>63</v>
      </c>
      <c r="B47" s="8">
        <v>300175</v>
      </c>
      <c r="C47" s="6" t="s">
        <v>2036</v>
      </c>
      <c r="D47" s="6" t="s">
        <v>406</v>
      </c>
      <c r="E47" s="6" t="s">
        <v>106</v>
      </c>
      <c r="F47" s="9">
        <v>39020</v>
      </c>
      <c r="G47" s="9">
        <v>41575</v>
      </c>
      <c r="H47" s="6">
        <v>840</v>
      </c>
      <c r="I47" s="12">
        <v>9000</v>
      </c>
      <c r="J47" s="6">
        <v>12.5</v>
      </c>
      <c r="L47" s="6" t="s">
        <v>333</v>
      </c>
      <c r="M47" s="6" t="s">
        <v>334</v>
      </c>
      <c r="N47" s="6" t="s">
        <v>639</v>
      </c>
      <c r="O47" s="6" t="s">
        <v>640</v>
      </c>
      <c r="P47" s="6" t="s">
        <v>335</v>
      </c>
      <c r="Q47" s="12">
        <v>82798.45</v>
      </c>
      <c r="R47" s="12">
        <v>76003.100000000006</v>
      </c>
      <c r="S47" s="62">
        <f t="shared" si="0"/>
        <v>0.91792901920265424</v>
      </c>
      <c r="T47" s="12">
        <v>6795.35</v>
      </c>
      <c r="U47" s="12">
        <v>0</v>
      </c>
      <c r="V47" s="12"/>
      <c r="W47" s="12">
        <v>3086.11</v>
      </c>
      <c r="X47" s="12">
        <f t="shared" si="1"/>
        <v>26.829390397620305</v>
      </c>
      <c r="Y47" s="6" t="s">
        <v>336</v>
      </c>
      <c r="Z47" s="6" t="s">
        <v>336</v>
      </c>
      <c r="AA47" s="6" t="s">
        <v>336</v>
      </c>
      <c r="AD47" s="12"/>
      <c r="AE47" s="12"/>
      <c r="AF47" s="12"/>
      <c r="AG47" s="12"/>
      <c r="AH47" s="12"/>
      <c r="AI47" s="12"/>
      <c r="AJ47" s="12"/>
      <c r="AK47" s="12"/>
      <c r="AL47" s="12">
        <f t="shared" si="2"/>
        <v>0</v>
      </c>
      <c r="AM47" s="62">
        <f t="shared" si="3"/>
        <v>1.8799679309611992</v>
      </c>
      <c r="AN47" s="62">
        <f>IF(BN47/Q47&gt;1.5,1.5,BN47/Q47)</f>
        <v>0.53192396717571411</v>
      </c>
      <c r="AO47" s="62">
        <f t="shared" si="4"/>
        <v>0.53192396717571411</v>
      </c>
      <c r="AP47" s="62">
        <f>BF47/Q47</f>
        <v>1.2328250106131214E-2</v>
      </c>
      <c r="AQ47" s="62">
        <f>IF(BF47/Q47&gt;1,1,BF47/Q47)</f>
        <v>1.2328250106131214E-2</v>
      </c>
      <c r="AR47" s="11">
        <v>41709</v>
      </c>
      <c r="AS47" s="12">
        <v>41709</v>
      </c>
      <c r="AT47" s="6">
        <v>1933</v>
      </c>
      <c r="AU47" s="6" t="s">
        <v>920</v>
      </c>
      <c r="AW47" s="6">
        <v>1</v>
      </c>
      <c r="AX47" s="11">
        <f t="shared" si="5"/>
        <v>42670</v>
      </c>
      <c r="AY47" s="64">
        <f t="shared" ca="1" si="6"/>
        <v>0</v>
      </c>
      <c r="AZ47" s="6" t="s">
        <v>336</v>
      </c>
      <c r="BA47" s="6" t="s">
        <v>336</v>
      </c>
      <c r="BB47" s="20">
        <v>1020.76</v>
      </c>
      <c r="BC47" s="19">
        <v>42675</v>
      </c>
      <c r="BD47" s="9" t="s">
        <v>1138</v>
      </c>
      <c r="BE47" s="20">
        <v>78743.45</v>
      </c>
      <c r="BF47" s="20">
        <v>1020.76</v>
      </c>
      <c r="BG47" s="9">
        <v>43040</v>
      </c>
      <c r="BH47" s="6" t="s">
        <v>336</v>
      </c>
      <c r="BJ47" s="6" t="s">
        <v>337</v>
      </c>
      <c r="BK47" s="6" t="s">
        <v>338</v>
      </c>
      <c r="BL47" s="6" t="s">
        <v>680</v>
      </c>
      <c r="BN47" s="12">
        <v>44042.48</v>
      </c>
      <c r="BO47" s="9">
        <v>41575</v>
      </c>
      <c r="BP47" s="9">
        <v>41575</v>
      </c>
      <c r="BS47" s="6" t="s">
        <v>335</v>
      </c>
      <c r="BT47" s="6" t="s">
        <v>1205</v>
      </c>
      <c r="BU47" s="6" t="s">
        <v>1205</v>
      </c>
      <c r="BV47" s="11">
        <v>23304</v>
      </c>
      <c r="BX47" s="6" t="s">
        <v>1491</v>
      </c>
      <c r="CB47" s="23" t="s">
        <v>920</v>
      </c>
      <c r="CG47" s="6" t="s">
        <v>1769</v>
      </c>
      <c r="CH47" s="6" t="s">
        <v>1770</v>
      </c>
      <c r="CL47" s="6" t="s">
        <v>335</v>
      </c>
      <c r="CO47" s="6" t="s">
        <v>336</v>
      </c>
      <c r="CS47" s="6" t="s">
        <v>335</v>
      </c>
    </row>
    <row r="48" spans="1:97" s="6" customFormat="1" hidden="1">
      <c r="A48" s="6" t="s">
        <v>63</v>
      </c>
      <c r="B48" s="8">
        <v>300175</v>
      </c>
      <c r="C48" s="6" t="s">
        <v>2036</v>
      </c>
      <c r="D48" s="6" t="s">
        <v>407</v>
      </c>
      <c r="E48" s="6" t="s">
        <v>107</v>
      </c>
      <c r="F48" s="9">
        <v>39541</v>
      </c>
      <c r="G48" s="9">
        <v>42096</v>
      </c>
      <c r="H48" s="6">
        <v>840</v>
      </c>
      <c r="I48" s="12">
        <v>24290</v>
      </c>
      <c r="J48" s="6">
        <v>12.5</v>
      </c>
      <c r="L48" s="6" t="s">
        <v>333</v>
      </c>
      <c r="M48" s="6" t="s">
        <v>334</v>
      </c>
      <c r="N48" s="6" t="s">
        <v>353</v>
      </c>
      <c r="O48" s="6" t="s">
        <v>348</v>
      </c>
      <c r="P48" s="6" t="s">
        <v>335</v>
      </c>
      <c r="Q48" s="12">
        <v>42926.47</v>
      </c>
      <c r="R48" s="12">
        <v>34895.910000000003</v>
      </c>
      <c r="S48" s="62">
        <f t="shared" si="0"/>
        <v>0.81292288883758679</v>
      </c>
      <c r="T48" s="12">
        <v>8030.56</v>
      </c>
      <c r="U48" s="12">
        <v>0</v>
      </c>
      <c r="V48" s="12">
        <v>45288.35</v>
      </c>
      <c r="W48" s="12">
        <v>1599.98</v>
      </c>
      <c r="X48" s="12">
        <f t="shared" si="1"/>
        <v>26.829379117238965</v>
      </c>
      <c r="Y48" s="6" t="s">
        <v>336</v>
      </c>
      <c r="Z48" s="6" t="s">
        <v>336</v>
      </c>
      <c r="AD48" s="12"/>
      <c r="AE48" s="12"/>
      <c r="AF48" s="12"/>
      <c r="AG48" s="12"/>
      <c r="AH48" s="12"/>
      <c r="AI48" s="12"/>
      <c r="AJ48" s="12"/>
      <c r="AK48" s="12"/>
      <c r="AL48" s="12">
        <f t="shared" si="2"/>
        <v>0</v>
      </c>
      <c r="AM48" s="62">
        <f t="shared" si="3"/>
        <v>0.35348733681672845</v>
      </c>
      <c r="AN48" s="62">
        <f>IF(BN48/Q48&gt;1.5,1.5,BN48/Q48)</f>
        <v>1.5</v>
      </c>
      <c r="AO48" s="62">
        <f t="shared" si="4"/>
        <v>2.8289556537027152</v>
      </c>
      <c r="AP48" s="62">
        <f>BF48/Q48</f>
        <v>0.465301479483405</v>
      </c>
      <c r="AQ48" s="62">
        <f>IF(BF48/Q48&gt;1,1,BF48/Q48)</f>
        <v>0.465301479483405</v>
      </c>
      <c r="AR48" s="11">
        <v>42368</v>
      </c>
      <c r="AS48" s="12">
        <v>42368</v>
      </c>
      <c r="AT48" s="6">
        <v>1233</v>
      </c>
      <c r="AU48" s="6" t="s">
        <v>921</v>
      </c>
      <c r="AW48" s="6">
        <v>3</v>
      </c>
      <c r="AX48" s="11">
        <f t="shared" si="5"/>
        <v>43191</v>
      </c>
      <c r="AY48" s="64">
        <f t="shared" ca="1" si="6"/>
        <v>1</v>
      </c>
      <c r="AZ48" s="6" t="s">
        <v>336</v>
      </c>
      <c r="BA48" s="6" t="s">
        <v>336</v>
      </c>
      <c r="BB48" s="20">
        <v>19973.75</v>
      </c>
      <c r="BC48" s="19">
        <v>42675</v>
      </c>
      <c r="BD48" s="9" t="s">
        <v>1138</v>
      </c>
      <c r="BE48" s="20">
        <v>36676.15</v>
      </c>
      <c r="BF48" s="20">
        <v>19973.75</v>
      </c>
      <c r="BG48" s="9">
        <v>43040</v>
      </c>
      <c r="BH48" s="6" t="s">
        <v>336</v>
      </c>
      <c r="BJ48" s="6" t="s">
        <v>337</v>
      </c>
      <c r="BK48" s="6" t="s">
        <v>338</v>
      </c>
      <c r="BL48" s="6" t="s">
        <v>681</v>
      </c>
      <c r="BN48" s="12">
        <v>121437.08</v>
      </c>
      <c r="BO48" s="9">
        <v>41442</v>
      </c>
      <c r="BP48" s="9">
        <v>41442</v>
      </c>
      <c r="BS48" s="6" t="s">
        <v>335</v>
      </c>
      <c r="BT48" s="6" t="s">
        <v>1206</v>
      </c>
      <c r="BU48" s="6" t="s">
        <v>1206</v>
      </c>
      <c r="BV48" s="11">
        <v>28254</v>
      </c>
      <c r="BX48" s="6" t="s">
        <v>1492</v>
      </c>
      <c r="CB48" s="23" t="s">
        <v>921</v>
      </c>
      <c r="CG48" s="6" t="s">
        <v>1771</v>
      </c>
      <c r="CL48" s="6" t="s">
        <v>335</v>
      </c>
      <c r="CO48" s="6" t="s">
        <v>335</v>
      </c>
      <c r="CS48" s="6" t="s">
        <v>335</v>
      </c>
    </row>
    <row r="49" spans="1:97" s="6" customFormat="1">
      <c r="A49" s="6" t="s">
        <v>63</v>
      </c>
      <c r="B49" s="8">
        <v>300175</v>
      </c>
      <c r="C49" s="6" t="s">
        <v>2036</v>
      </c>
      <c r="D49" s="6" t="s">
        <v>408</v>
      </c>
      <c r="E49" s="6" t="s">
        <v>108</v>
      </c>
      <c r="F49" s="9">
        <v>39545</v>
      </c>
      <c r="G49" s="9">
        <v>42100</v>
      </c>
      <c r="H49" s="6">
        <v>980</v>
      </c>
      <c r="I49" s="12">
        <v>92793</v>
      </c>
      <c r="J49" s="6">
        <v>14</v>
      </c>
      <c r="L49" s="6" t="s">
        <v>333</v>
      </c>
      <c r="M49" s="6" t="s">
        <v>334</v>
      </c>
      <c r="N49" s="6" t="s">
        <v>360</v>
      </c>
      <c r="O49" s="6" t="s">
        <v>640</v>
      </c>
      <c r="P49" s="6" t="s">
        <v>335</v>
      </c>
      <c r="Q49" s="12">
        <v>19231.36</v>
      </c>
      <c r="R49" s="12">
        <v>13357.2</v>
      </c>
      <c r="S49" s="62">
        <f t="shared" si="0"/>
        <v>0.69455306332989453</v>
      </c>
      <c r="T49" s="12">
        <v>5874.16</v>
      </c>
      <c r="U49" s="12">
        <v>0</v>
      </c>
      <c r="V49" s="12">
        <v>0.24</v>
      </c>
      <c r="W49" s="12">
        <v>19231.36</v>
      </c>
      <c r="X49" s="12">
        <f t="shared" si="1"/>
        <v>1</v>
      </c>
      <c r="Y49" s="6" t="s">
        <v>336</v>
      </c>
      <c r="Z49" s="6" t="s">
        <v>336</v>
      </c>
      <c r="AA49" s="6" t="s">
        <v>336</v>
      </c>
      <c r="AD49" s="12"/>
      <c r="AE49" s="12"/>
      <c r="AF49" s="12"/>
      <c r="AG49" s="12"/>
      <c r="AH49" s="12"/>
      <c r="AI49" s="12"/>
      <c r="AJ49" s="12"/>
      <c r="AK49" s="12"/>
      <c r="AL49" s="12">
        <f t="shared" si="2"/>
        <v>0</v>
      </c>
      <c r="AM49" s="62">
        <f t="shared" si="3"/>
        <v>0.18601874429493387</v>
      </c>
      <c r="AN49" s="62">
        <f>IF(BN49/Q49&gt;1.5,1.5,BN49/Q49)</f>
        <v>1.5</v>
      </c>
      <c r="AO49" s="62">
        <f t="shared" si="4"/>
        <v>5.3758023353522582</v>
      </c>
      <c r="AP49" s="62">
        <f>BF49/Q49</f>
        <v>1.3436907218210257E-2</v>
      </c>
      <c r="AQ49" s="62">
        <f>IF(BF49/Q49&gt;1,1,BF49/Q49)</f>
        <v>1.3436907218210257E-2</v>
      </c>
      <c r="AR49" s="11">
        <v>41920</v>
      </c>
      <c r="AS49" s="12">
        <v>41920</v>
      </c>
      <c r="AT49" s="6">
        <v>1173</v>
      </c>
      <c r="AU49" s="6" t="s">
        <v>922</v>
      </c>
      <c r="AX49" s="11">
        <f t="shared" si="5"/>
        <v>43195</v>
      </c>
      <c r="AY49" s="64">
        <f t="shared" ca="1" si="6"/>
        <v>1</v>
      </c>
      <c r="AZ49" s="6" t="s">
        <v>336</v>
      </c>
      <c r="BA49" s="6" t="s">
        <v>336</v>
      </c>
      <c r="BB49" s="20">
        <v>258.41000000000003</v>
      </c>
      <c r="BC49" s="19">
        <v>42675</v>
      </c>
      <c r="BD49" s="9" t="s">
        <v>1138</v>
      </c>
      <c r="BE49" s="20">
        <v>17361.37</v>
      </c>
      <c r="BF49" s="20">
        <v>258.41000000000003</v>
      </c>
      <c r="BG49" s="9">
        <v>43040</v>
      </c>
      <c r="BH49" s="6" t="s">
        <v>336</v>
      </c>
      <c r="BJ49" s="6" t="s">
        <v>337</v>
      </c>
      <c r="BK49" s="6" t="s">
        <v>338</v>
      </c>
      <c r="BL49" s="6" t="s">
        <v>682</v>
      </c>
      <c r="BN49" s="12">
        <v>103383.99</v>
      </c>
      <c r="BO49" s="9">
        <v>41467</v>
      </c>
      <c r="BP49" s="9">
        <v>41467</v>
      </c>
      <c r="BS49" s="6" t="s">
        <v>335</v>
      </c>
      <c r="BT49" s="6" t="s">
        <v>1207</v>
      </c>
      <c r="BU49" s="6" t="s">
        <v>1207</v>
      </c>
      <c r="BV49" s="11">
        <v>22683</v>
      </c>
      <c r="BX49" s="6" t="s">
        <v>1493</v>
      </c>
      <c r="CB49" s="23" t="s">
        <v>922</v>
      </c>
      <c r="CG49" s="6" t="s">
        <v>1772</v>
      </c>
      <c r="CH49" s="6" t="s">
        <v>1773</v>
      </c>
      <c r="CL49" s="6" t="s">
        <v>335</v>
      </c>
      <c r="CO49" s="6" t="s">
        <v>336</v>
      </c>
      <c r="CS49" s="6" t="s">
        <v>335</v>
      </c>
    </row>
    <row r="50" spans="1:97" s="6" customFormat="1">
      <c r="A50" s="6" t="s">
        <v>63</v>
      </c>
      <c r="B50" s="8">
        <v>300175</v>
      </c>
      <c r="C50" s="6" t="s">
        <v>2036</v>
      </c>
      <c r="D50" s="6" t="s">
        <v>409</v>
      </c>
      <c r="E50" s="6" t="s">
        <v>109</v>
      </c>
      <c r="F50" s="9">
        <v>39241</v>
      </c>
      <c r="G50" s="11"/>
      <c r="H50" s="6">
        <v>840</v>
      </c>
      <c r="I50" s="12">
        <v>29700</v>
      </c>
      <c r="J50" s="6">
        <v>0</v>
      </c>
      <c r="L50" s="6" t="s">
        <v>333</v>
      </c>
      <c r="M50" s="6" t="s">
        <v>334</v>
      </c>
      <c r="N50" s="6" t="s">
        <v>359</v>
      </c>
      <c r="O50" s="6" t="s">
        <v>348</v>
      </c>
      <c r="P50" s="6" t="s">
        <v>335</v>
      </c>
      <c r="Q50" s="12">
        <v>976052.41</v>
      </c>
      <c r="R50" s="12">
        <v>641883.5</v>
      </c>
      <c r="S50" s="62">
        <f t="shared" si="0"/>
        <v>0.65763220645088105</v>
      </c>
      <c r="T50" s="12">
        <v>334168.90999999997</v>
      </c>
      <c r="U50" s="12">
        <v>0</v>
      </c>
      <c r="V50" s="12"/>
      <c r="W50" s="12">
        <v>36379.97</v>
      </c>
      <c r="X50" s="12">
        <f t="shared" si="1"/>
        <v>26.829390183664252</v>
      </c>
      <c r="Y50" s="6" t="s">
        <v>335</v>
      </c>
      <c r="Z50" s="6" t="s">
        <v>335</v>
      </c>
      <c r="AD50" s="12"/>
      <c r="AE50" s="12"/>
      <c r="AF50" s="12"/>
      <c r="AG50" s="12"/>
      <c r="AH50" s="12"/>
      <c r="AI50" s="12"/>
      <c r="AJ50" s="12"/>
      <c r="AK50" s="12"/>
      <c r="AL50" s="12">
        <f t="shared" si="2"/>
        <v>0</v>
      </c>
      <c r="AM50" s="62" t="e">
        <f t="shared" si="3"/>
        <v>#DIV/0!</v>
      </c>
      <c r="AN50" s="62">
        <f>IF(BN50/Q50&gt;1.5,1.5,BN50/Q50)</f>
        <v>0</v>
      </c>
      <c r="AO50" s="62">
        <f t="shared" si="4"/>
        <v>0</v>
      </c>
      <c r="AP50" s="62">
        <f>BF50/Q50</f>
        <v>9.2636316527306157E-3</v>
      </c>
      <c r="AQ50" s="62">
        <f>IF(BF50/Q50&gt;1,1,BF50/Q50)</f>
        <v>9.2636316527306157E-3</v>
      </c>
      <c r="AS50" s="12"/>
      <c r="AT50" s="6">
        <v>1046</v>
      </c>
      <c r="AU50" s="6" t="s">
        <v>923</v>
      </c>
      <c r="AW50" s="6">
        <v>3</v>
      </c>
      <c r="AX50" s="11"/>
      <c r="AY50" s="64">
        <f t="shared" ca="1" si="6"/>
        <v>0</v>
      </c>
      <c r="AZ50" s="6" t="s">
        <v>336</v>
      </c>
      <c r="BA50" s="6" t="s">
        <v>336</v>
      </c>
      <c r="BB50" s="20">
        <v>9041.7900000000009</v>
      </c>
      <c r="BC50" s="19">
        <v>42675</v>
      </c>
      <c r="BD50" s="9" t="s">
        <v>1138</v>
      </c>
      <c r="BE50" s="20">
        <v>928250.87000000011</v>
      </c>
      <c r="BF50" s="20">
        <v>9041.7900000000009</v>
      </c>
      <c r="BG50" s="9">
        <v>43040</v>
      </c>
      <c r="BH50" s="6" t="s">
        <v>336</v>
      </c>
      <c r="BJ50" s="6" t="s">
        <v>337</v>
      </c>
      <c r="BK50" s="6" t="s">
        <v>338</v>
      </c>
      <c r="BL50" s="6" t="s">
        <v>340</v>
      </c>
      <c r="BN50" s="12"/>
      <c r="BO50" s="11"/>
      <c r="BP50" s="11"/>
      <c r="BS50" s="6" t="s">
        <v>335</v>
      </c>
      <c r="BT50" s="6" t="s">
        <v>1208</v>
      </c>
      <c r="BU50" s="6" t="s">
        <v>1208</v>
      </c>
      <c r="BV50" s="11">
        <v>25131</v>
      </c>
      <c r="BX50" s="6" t="s">
        <v>1494</v>
      </c>
      <c r="CB50" s="23" t="s">
        <v>923</v>
      </c>
      <c r="CL50" s="6" t="s">
        <v>335</v>
      </c>
      <c r="CO50" s="6" t="s">
        <v>335</v>
      </c>
      <c r="CS50" s="6" t="s">
        <v>335</v>
      </c>
    </row>
    <row r="51" spans="1:97" s="6" customFormat="1">
      <c r="A51" s="6" t="s">
        <v>63</v>
      </c>
      <c r="B51" s="8">
        <v>300175</v>
      </c>
      <c r="C51" s="6" t="s">
        <v>2036</v>
      </c>
      <c r="D51" s="6" t="s">
        <v>410</v>
      </c>
      <c r="E51" s="6" t="s">
        <v>110</v>
      </c>
      <c r="F51" s="9">
        <v>39608</v>
      </c>
      <c r="G51" s="9">
        <v>42163</v>
      </c>
      <c r="H51" s="6">
        <v>840</v>
      </c>
      <c r="I51" s="12">
        <v>22175</v>
      </c>
      <c r="J51" s="6">
        <v>13</v>
      </c>
      <c r="L51" s="6" t="s">
        <v>333</v>
      </c>
      <c r="M51" s="6" t="s">
        <v>334</v>
      </c>
      <c r="N51" s="6" t="s">
        <v>349</v>
      </c>
      <c r="O51" s="6" t="s">
        <v>348</v>
      </c>
      <c r="P51" s="6" t="s">
        <v>335</v>
      </c>
      <c r="Q51" s="12">
        <v>217597.09</v>
      </c>
      <c r="R51" s="12">
        <v>154475.04</v>
      </c>
      <c r="S51" s="62">
        <f t="shared" si="0"/>
        <v>0.70991317025425293</v>
      </c>
      <c r="T51" s="12">
        <v>63122.05</v>
      </c>
      <c r="U51" s="12">
        <v>0</v>
      </c>
      <c r="V51" s="12">
        <v>184611.84</v>
      </c>
      <c r="W51" s="12">
        <v>8110.4</v>
      </c>
      <c r="X51" s="12">
        <f t="shared" si="1"/>
        <v>26.829390658907084</v>
      </c>
      <c r="Y51" s="6" t="s">
        <v>336</v>
      </c>
      <c r="Z51" s="6" t="s">
        <v>336</v>
      </c>
      <c r="AD51" s="12"/>
      <c r="AE51" s="12"/>
      <c r="AF51" s="12"/>
      <c r="AG51" s="12"/>
      <c r="AH51" s="12"/>
      <c r="AI51" s="12"/>
      <c r="AJ51" s="12"/>
      <c r="AK51" s="12"/>
      <c r="AL51" s="12">
        <f t="shared" si="2"/>
        <v>0</v>
      </c>
      <c r="AM51" s="62">
        <f t="shared" si="3"/>
        <v>1.1944530199316035</v>
      </c>
      <c r="AN51" s="62">
        <f>IF(BN51/Q51&gt;1.5,1.5,BN51/Q51)</f>
        <v>0.83720329164328444</v>
      </c>
      <c r="AO51" s="62">
        <f t="shared" si="4"/>
        <v>0.83720329164328444</v>
      </c>
      <c r="AP51" s="62">
        <f>BF51/Q51</f>
        <v>0.47462449980374283</v>
      </c>
      <c r="AQ51" s="62">
        <f>IF(BF51/Q51&gt;1,1,BF51/Q51)</f>
        <v>0.47462449980374283</v>
      </c>
      <c r="AR51" s="11">
        <v>41921</v>
      </c>
      <c r="AS51" s="12">
        <v>41921</v>
      </c>
      <c r="AT51" s="6">
        <v>1415</v>
      </c>
      <c r="AU51" s="6" t="s">
        <v>924</v>
      </c>
      <c r="AW51" s="6">
        <v>2</v>
      </c>
      <c r="AX51" s="11">
        <f t="shared" si="5"/>
        <v>43258</v>
      </c>
      <c r="AY51" s="64">
        <f t="shared" ca="1" si="6"/>
        <v>1</v>
      </c>
      <c r="AZ51" s="6" t="s">
        <v>336</v>
      </c>
      <c r="BA51" s="6" t="s">
        <v>336</v>
      </c>
      <c r="BB51" s="20">
        <v>103276.91</v>
      </c>
      <c r="BC51" s="19">
        <v>42675</v>
      </c>
      <c r="BD51" s="9" t="s">
        <v>1138</v>
      </c>
      <c r="BE51" s="20">
        <v>187842.36</v>
      </c>
      <c r="BF51" s="20">
        <v>103276.91</v>
      </c>
      <c r="BG51" s="9">
        <v>43040</v>
      </c>
      <c r="BH51" s="6" t="s">
        <v>336</v>
      </c>
      <c r="BJ51" s="6" t="s">
        <v>337</v>
      </c>
      <c r="BK51" s="6" t="s">
        <v>338</v>
      </c>
      <c r="BL51" s="6" t="s">
        <v>683</v>
      </c>
      <c r="BN51" s="12">
        <v>182173</v>
      </c>
      <c r="BO51" s="9">
        <v>42487</v>
      </c>
      <c r="BP51" s="9">
        <v>41781</v>
      </c>
      <c r="BS51" s="6" t="s">
        <v>335</v>
      </c>
      <c r="BT51" s="6" t="s">
        <v>1209</v>
      </c>
      <c r="BU51" s="6" t="s">
        <v>1209</v>
      </c>
      <c r="BV51" s="11">
        <v>27904</v>
      </c>
      <c r="BX51" s="6" t="s">
        <v>1495</v>
      </c>
      <c r="CB51" s="23" t="s">
        <v>924</v>
      </c>
      <c r="CG51" s="6" t="s">
        <v>1774</v>
      </c>
      <c r="CL51" s="6" t="s">
        <v>335</v>
      </c>
      <c r="CO51" s="6" t="s">
        <v>335</v>
      </c>
      <c r="CS51" s="6" t="s">
        <v>335</v>
      </c>
    </row>
    <row r="52" spans="1:97" s="6" customFormat="1">
      <c r="A52" s="6" t="s">
        <v>63</v>
      </c>
      <c r="B52" s="8">
        <v>300175</v>
      </c>
      <c r="C52" s="6" t="s">
        <v>2036</v>
      </c>
      <c r="D52" s="6" t="s">
        <v>411</v>
      </c>
      <c r="E52" s="6" t="s">
        <v>111</v>
      </c>
      <c r="F52" s="9">
        <v>39680</v>
      </c>
      <c r="G52" s="9">
        <v>42235</v>
      </c>
      <c r="H52" s="6">
        <v>840</v>
      </c>
      <c r="I52" s="12">
        <v>14600</v>
      </c>
      <c r="J52" s="6">
        <v>13</v>
      </c>
      <c r="L52" s="6" t="s">
        <v>333</v>
      </c>
      <c r="M52" s="6" t="s">
        <v>334</v>
      </c>
      <c r="N52" s="6" t="s">
        <v>639</v>
      </c>
      <c r="O52" s="6" t="s">
        <v>640</v>
      </c>
      <c r="P52" s="6" t="s">
        <v>335</v>
      </c>
      <c r="Q52" s="12">
        <v>93949.01</v>
      </c>
      <c r="R52" s="12">
        <v>65283.95</v>
      </c>
      <c r="S52" s="62">
        <f t="shared" si="0"/>
        <v>0.69488704564316328</v>
      </c>
      <c r="T52" s="12">
        <v>28665.06</v>
      </c>
      <c r="U52" s="12">
        <v>0</v>
      </c>
      <c r="V52" s="12">
        <v>1.1299999999999999</v>
      </c>
      <c r="W52" s="12">
        <v>3501.72</v>
      </c>
      <c r="X52" s="12">
        <f t="shared" si="1"/>
        <v>26.829389557131925</v>
      </c>
      <c r="Y52" s="6" t="s">
        <v>336</v>
      </c>
      <c r="Z52" s="6" t="s">
        <v>336</v>
      </c>
      <c r="AA52" s="6" t="s">
        <v>336</v>
      </c>
      <c r="AD52" s="12"/>
      <c r="AE52" s="12"/>
      <c r="AF52" s="12"/>
      <c r="AG52" s="12"/>
      <c r="AH52" s="12"/>
      <c r="AI52" s="12"/>
      <c r="AJ52" s="12"/>
      <c r="AK52" s="12"/>
      <c r="AL52" s="12">
        <f t="shared" si="2"/>
        <v>0</v>
      </c>
      <c r="AM52" s="62">
        <f t="shared" si="3"/>
        <v>0.8620946082410873</v>
      </c>
      <c r="AN52" s="62">
        <f>IF(BN52/Q52&gt;1.5,1.5,BN52/Q52)</f>
        <v>1.1599654961771284</v>
      </c>
      <c r="AO52" s="62">
        <f t="shared" si="4"/>
        <v>1.1599654961771284</v>
      </c>
      <c r="AP52" s="62">
        <f>BF52/Q52</f>
        <v>1.3633565696966898E-2</v>
      </c>
      <c r="AQ52" s="62">
        <f>IF(BF52/Q52&gt;1,1,BF52/Q52)</f>
        <v>1.3633565696966898E-2</v>
      </c>
      <c r="AR52" s="11">
        <v>41835</v>
      </c>
      <c r="AS52" s="12">
        <v>41835</v>
      </c>
      <c r="AT52" s="6">
        <v>1204</v>
      </c>
      <c r="AU52" s="6" t="s">
        <v>925</v>
      </c>
      <c r="AW52" s="6">
        <v>1</v>
      </c>
      <c r="AX52" s="11">
        <f t="shared" si="5"/>
        <v>43330</v>
      </c>
      <c r="AY52" s="64">
        <f t="shared" ca="1" si="6"/>
        <v>1</v>
      </c>
      <c r="AZ52" s="6" t="s">
        <v>336</v>
      </c>
      <c r="BA52" s="6" t="s">
        <v>336</v>
      </c>
      <c r="BB52" s="20">
        <v>1280.8599999999999</v>
      </c>
      <c r="BC52" s="19">
        <v>42675</v>
      </c>
      <c r="BD52" s="9" t="s">
        <v>1138</v>
      </c>
      <c r="BE52" s="20">
        <v>81276.62</v>
      </c>
      <c r="BF52" s="20">
        <v>1280.8599999999999</v>
      </c>
      <c r="BG52" s="9">
        <v>43040</v>
      </c>
      <c r="BH52" s="6" t="s">
        <v>336</v>
      </c>
      <c r="BJ52" s="6" t="s">
        <v>337</v>
      </c>
      <c r="BK52" s="6" t="s">
        <v>338</v>
      </c>
      <c r="BL52" s="6" t="s">
        <v>684</v>
      </c>
      <c r="BN52" s="12">
        <v>108977.61</v>
      </c>
      <c r="BO52" s="9">
        <v>41316</v>
      </c>
      <c r="BP52" s="9">
        <v>41316</v>
      </c>
      <c r="BS52" s="6" t="s">
        <v>335</v>
      </c>
      <c r="BT52" s="6" t="s">
        <v>1210</v>
      </c>
      <c r="BU52" s="6" t="s">
        <v>1211</v>
      </c>
      <c r="BV52" s="11">
        <v>25743</v>
      </c>
      <c r="BX52" s="6" t="s">
        <v>1496</v>
      </c>
      <c r="CB52" s="23" t="s">
        <v>925</v>
      </c>
      <c r="CG52" s="6" t="s">
        <v>1775</v>
      </c>
      <c r="CH52" s="6" t="s">
        <v>1776</v>
      </c>
      <c r="CL52" s="6" t="s">
        <v>335</v>
      </c>
      <c r="CO52" s="6" t="s">
        <v>336</v>
      </c>
      <c r="CS52" s="6" t="s">
        <v>335</v>
      </c>
    </row>
    <row r="53" spans="1:97" s="6" customFormat="1">
      <c r="A53" s="6" t="s">
        <v>63</v>
      </c>
      <c r="B53" s="8">
        <v>300175</v>
      </c>
      <c r="C53" s="6" t="s">
        <v>2036</v>
      </c>
      <c r="D53" s="6" t="s">
        <v>412</v>
      </c>
      <c r="E53" s="6" t="s">
        <v>112</v>
      </c>
      <c r="F53" s="9">
        <v>39366</v>
      </c>
      <c r="G53" s="9">
        <v>41922</v>
      </c>
      <c r="H53" s="6">
        <v>840</v>
      </c>
      <c r="I53" s="12">
        <v>20550</v>
      </c>
      <c r="J53" s="6">
        <v>10.99</v>
      </c>
      <c r="L53" s="6" t="s">
        <v>333</v>
      </c>
      <c r="M53" s="6" t="s">
        <v>334</v>
      </c>
      <c r="N53" s="6" t="s">
        <v>360</v>
      </c>
      <c r="O53" s="6" t="s">
        <v>640</v>
      </c>
      <c r="P53" s="6" t="s">
        <v>335</v>
      </c>
      <c r="Q53" s="12">
        <v>130910.79</v>
      </c>
      <c r="R53" s="12">
        <v>94534.16</v>
      </c>
      <c r="S53" s="62">
        <f t="shared" si="0"/>
        <v>0.72212657184331408</v>
      </c>
      <c r="T53" s="12">
        <v>36376.629999999997</v>
      </c>
      <c r="U53" s="12">
        <v>0</v>
      </c>
      <c r="V53" s="12">
        <v>1143.0899999999999</v>
      </c>
      <c r="W53" s="12">
        <v>4879.38</v>
      </c>
      <c r="X53" s="12">
        <f t="shared" si="1"/>
        <v>26.829390209411848</v>
      </c>
      <c r="Y53" s="6" t="s">
        <v>336</v>
      </c>
      <c r="Z53" s="6" t="s">
        <v>336</v>
      </c>
      <c r="AD53" s="12"/>
      <c r="AE53" s="12"/>
      <c r="AF53" s="12"/>
      <c r="AG53" s="12"/>
      <c r="AH53" s="12"/>
      <c r="AI53" s="12"/>
      <c r="AJ53" s="12"/>
      <c r="AK53" s="12"/>
      <c r="AL53" s="12">
        <f t="shared" si="2"/>
        <v>0</v>
      </c>
      <c r="AM53" s="62">
        <f t="shared" si="3"/>
        <v>1.0769914678702088</v>
      </c>
      <c r="AN53" s="62">
        <f>IF(BN53/Q53&gt;1.5,1.5,BN53/Q53)</f>
        <v>0.92851246257088516</v>
      </c>
      <c r="AO53" s="62">
        <f t="shared" si="4"/>
        <v>0.92851246257088516</v>
      </c>
      <c r="AP53" s="62">
        <f>BF53/Q53</f>
        <v>1.1111307173381201E-2</v>
      </c>
      <c r="AQ53" s="62">
        <f>IF(BF53/Q53&gt;1,1,BF53/Q53)</f>
        <v>1.1111307173381201E-2</v>
      </c>
      <c r="AR53" s="11">
        <v>41808</v>
      </c>
      <c r="AS53" s="12">
        <v>41808</v>
      </c>
      <c r="AT53" s="6">
        <v>1538</v>
      </c>
      <c r="AU53" s="6" t="s">
        <v>926</v>
      </c>
      <c r="AX53" s="11">
        <f t="shared" si="5"/>
        <v>43017</v>
      </c>
      <c r="AY53" s="64">
        <f t="shared" ca="1" si="6"/>
        <v>0</v>
      </c>
      <c r="AZ53" s="6" t="s">
        <v>336</v>
      </c>
      <c r="BA53" s="6" t="s">
        <v>336</v>
      </c>
      <c r="BB53" s="20">
        <v>1454.59</v>
      </c>
      <c r="BC53" s="19">
        <v>42675</v>
      </c>
      <c r="BD53" s="9" t="s">
        <v>1138</v>
      </c>
      <c r="BE53" s="20">
        <v>114618.66</v>
      </c>
      <c r="BF53" s="20">
        <v>1454.59</v>
      </c>
      <c r="BG53" s="9">
        <v>43040</v>
      </c>
      <c r="BH53" s="6" t="s">
        <v>336</v>
      </c>
      <c r="BJ53" s="6" t="s">
        <v>337</v>
      </c>
      <c r="BK53" s="6" t="s">
        <v>338</v>
      </c>
      <c r="BL53" s="6" t="s">
        <v>685</v>
      </c>
      <c r="BN53" s="12">
        <v>121552.3</v>
      </c>
      <c r="BO53" s="9">
        <v>41575</v>
      </c>
      <c r="BP53" s="9">
        <v>41575</v>
      </c>
      <c r="BS53" s="6" t="s">
        <v>335</v>
      </c>
      <c r="BT53" s="6" t="s">
        <v>1212</v>
      </c>
      <c r="BU53" s="6" t="s">
        <v>1212</v>
      </c>
      <c r="BV53" s="11">
        <v>28392</v>
      </c>
      <c r="BX53" s="6" t="s">
        <v>1497</v>
      </c>
      <c r="CB53" s="23" t="s">
        <v>926</v>
      </c>
      <c r="CG53" s="6" t="s">
        <v>1777</v>
      </c>
      <c r="CL53" s="6" t="s">
        <v>335</v>
      </c>
      <c r="CO53" s="6" t="s">
        <v>335</v>
      </c>
      <c r="CS53" s="6" t="s">
        <v>335</v>
      </c>
    </row>
    <row r="54" spans="1:97" s="6" customFormat="1">
      <c r="A54" s="6" t="s">
        <v>63</v>
      </c>
      <c r="B54" s="8">
        <v>300175</v>
      </c>
      <c r="C54" s="6" t="s">
        <v>2036</v>
      </c>
      <c r="D54" s="6" t="s">
        <v>413</v>
      </c>
      <c r="E54" s="6" t="s">
        <v>113</v>
      </c>
      <c r="F54" s="9">
        <v>41068</v>
      </c>
      <c r="G54" s="9">
        <v>42893</v>
      </c>
      <c r="H54" s="6">
        <v>980</v>
      </c>
      <c r="I54" s="12">
        <v>83000</v>
      </c>
      <c r="J54" s="6">
        <v>17.989999999999998</v>
      </c>
      <c r="L54" s="6" t="s">
        <v>333</v>
      </c>
      <c r="M54" s="6" t="s">
        <v>334</v>
      </c>
      <c r="N54" s="6" t="s">
        <v>639</v>
      </c>
      <c r="O54" s="6" t="s">
        <v>640</v>
      </c>
      <c r="P54" s="6" t="s">
        <v>335</v>
      </c>
      <c r="Q54" s="12">
        <v>88209.61</v>
      </c>
      <c r="R54" s="12">
        <v>56170.6</v>
      </c>
      <c r="S54" s="62">
        <f t="shared" si="0"/>
        <v>0.6367854930999014</v>
      </c>
      <c r="T54" s="12">
        <v>32039.01</v>
      </c>
      <c r="U54" s="12">
        <v>0</v>
      </c>
      <c r="V54" s="12"/>
      <c r="W54" s="12">
        <v>88209.61</v>
      </c>
      <c r="X54" s="12">
        <f t="shared" si="1"/>
        <v>1</v>
      </c>
      <c r="Y54" s="6" t="s">
        <v>336</v>
      </c>
      <c r="Z54" s="6" t="s">
        <v>336</v>
      </c>
      <c r="AA54" s="6" t="s">
        <v>336</v>
      </c>
      <c r="AD54" s="12"/>
      <c r="AE54" s="12"/>
      <c r="AF54" s="12"/>
      <c r="AG54" s="12"/>
      <c r="AH54" s="12"/>
      <c r="AI54" s="12"/>
      <c r="AJ54" s="12"/>
      <c r="AK54" s="12"/>
      <c r="AL54" s="12">
        <f t="shared" si="2"/>
        <v>0</v>
      </c>
      <c r="AM54" s="62">
        <f t="shared" si="3"/>
        <v>0.53115796259646286</v>
      </c>
      <c r="AN54" s="62">
        <f>IF(BN54/Q54&gt;1.5,1.5,BN54/Q54)</f>
        <v>1.5</v>
      </c>
      <c r="AO54" s="62">
        <f t="shared" si="4"/>
        <v>1.8826791094530404</v>
      </c>
      <c r="AP54" s="62">
        <f>BF54/Q54</f>
        <v>1.289836787624387E-2</v>
      </c>
      <c r="AQ54" s="62">
        <f>IF(BF54/Q54&gt;1,1,BF54/Q54)</f>
        <v>1.289836787624387E-2</v>
      </c>
      <c r="AR54" s="11">
        <v>41897</v>
      </c>
      <c r="AS54" s="12">
        <v>41897</v>
      </c>
      <c r="AT54" s="6">
        <v>1142</v>
      </c>
      <c r="AU54" s="6" t="s">
        <v>927</v>
      </c>
      <c r="AW54" s="6">
        <v>1</v>
      </c>
      <c r="AX54" s="11">
        <f t="shared" si="5"/>
        <v>43988</v>
      </c>
      <c r="AY54" s="64">
        <f t="shared" ca="1" si="6"/>
        <v>1</v>
      </c>
      <c r="AZ54" s="6" t="s">
        <v>336</v>
      </c>
      <c r="BA54" s="6" t="s">
        <v>336</v>
      </c>
      <c r="BB54" s="20">
        <v>1137.76</v>
      </c>
      <c r="BC54" s="19">
        <v>42675</v>
      </c>
      <c r="BD54" s="9" t="s">
        <v>1138</v>
      </c>
      <c r="BE54" s="20">
        <v>77976.350000000006</v>
      </c>
      <c r="BF54" s="20">
        <v>1137.76</v>
      </c>
      <c r="BG54" s="9">
        <v>43040</v>
      </c>
      <c r="BH54" s="6" t="s">
        <v>336</v>
      </c>
      <c r="BJ54" s="6" t="s">
        <v>337</v>
      </c>
      <c r="BK54" s="6" t="s">
        <v>338</v>
      </c>
      <c r="BL54" s="6" t="s">
        <v>686</v>
      </c>
      <c r="BN54" s="12">
        <v>166070.39000000001</v>
      </c>
      <c r="BO54" s="9">
        <v>41241</v>
      </c>
      <c r="BP54" s="9">
        <v>41241</v>
      </c>
      <c r="BS54" s="6" t="s">
        <v>335</v>
      </c>
      <c r="BT54" s="6" t="s">
        <v>1213</v>
      </c>
      <c r="BU54" s="6" t="s">
        <v>1213</v>
      </c>
      <c r="BV54" s="11">
        <v>29514</v>
      </c>
      <c r="BX54" s="6" t="s">
        <v>1498</v>
      </c>
      <c r="CB54" s="23" t="s">
        <v>927</v>
      </c>
      <c r="CG54" s="6" t="s">
        <v>1778</v>
      </c>
      <c r="CH54" s="6" t="s">
        <v>1779</v>
      </c>
      <c r="CL54" s="6" t="s">
        <v>335</v>
      </c>
      <c r="CO54" s="6" t="s">
        <v>336</v>
      </c>
      <c r="CS54" s="6" t="s">
        <v>335</v>
      </c>
    </row>
    <row r="55" spans="1:97" s="6" customFormat="1" hidden="1">
      <c r="A55" s="6" t="s">
        <v>63</v>
      </c>
      <c r="B55" s="8">
        <v>300175</v>
      </c>
      <c r="C55" s="6" t="s">
        <v>2036</v>
      </c>
      <c r="D55" s="6" t="s">
        <v>414</v>
      </c>
      <c r="E55" s="6" t="s">
        <v>114</v>
      </c>
      <c r="F55" s="9">
        <v>41039</v>
      </c>
      <c r="G55" s="9">
        <v>42863</v>
      </c>
      <c r="H55" s="6">
        <v>980</v>
      </c>
      <c r="I55" s="12">
        <v>225000</v>
      </c>
      <c r="J55" s="6">
        <v>18.989999999999998</v>
      </c>
      <c r="L55" s="6" t="s">
        <v>333</v>
      </c>
      <c r="M55" s="6" t="s">
        <v>334</v>
      </c>
      <c r="N55" s="6" t="s">
        <v>351</v>
      </c>
      <c r="O55" s="6" t="s">
        <v>348</v>
      </c>
      <c r="P55" s="6" t="s">
        <v>335</v>
      </c>
      <c r="Q55" s="12">
        <v>152805.72</v>
      </c>
      <c r="R55" s="12">
        <v>109570.65</v>
      </c>
      <c r="S55" s="62">
        <f t="shared" si="0"/>
        <v>0.71705856299096649</v>
      </c>
      <c r="T55" s="12">
        <v>43235.07</v>
      </c>
      <c r="U55" s="12">
        <v>0</v>
      </c>
      <c r="V55" s="12">
        <v>90494.02</v>
      </c>
      <c r="W55" s="12">
        <v>152805.72</v>
      </c>
      <c r="X55" s="12">
        <f t="shared" si="1"/>
        <v>1</v>
      </c>
      <c r="Y55" s="6" t="s">
        <v>336</v>
      </c>
      <c r="Z55" s="6" t="s">
        <v>336</v>
      </c>
      <c r="AA55" s="6" t="s">
        <v>336</v>
      </c>
      <c r="AD55" s="12"/>
      <c r="AE55" s="12"/>
      <c r="AF55" s="12"/>
      <c r="AG55" s="12"/>
      <c r="AH55" s="12"/>
      <c r="AI55" s="12"/>
      <c r="AJ55" s="12"/>
      <c r="AK55" s="12"/>
      <c r="AL55" s="12">
        <f t="shared" si="2"/>
        <v>0</v>
      </c>
      <c r="AM55" s="62">
        <f t="shared" si="3"/>
        <v>0.50762844304457633</v>
      </c>
      <c r="AN55" s="62">
        <f>IF(BN55/Q55&gt;1.5,1.5,BN55/Q55)</f>
        <v>1.5</v>
      </c>
      <c r="AO55" s="62">
        <f t="shared" si="4"/>
        <v>1.9699447769363609</v>
      </c>
      <c r="AP55" s="62">
        <f>BF55/Q55</f>
        <v>1.2462557029933171E-2</v>
      </c>
      <c r="AQ55" s="62">
        <f>IF(BF55/Q55&gt;1,1,BF55/Q55)</f>
        <v>1.2462557029933171E-2</v>
      </c>
      <c r="AR55" s="11">
        <v>42305</v>
      </c>
      <c r="AS55" s="12">
        <v>42305</v>
      </c>
      <c r="AT55" s="6">
        <v>1112</v>
      </c>
      <c r="AU55" s="6" t="s">
        <v>928</v>
      </c>
      <c r="AW55" s="6">
        <v>2</v>
      </c>
      <c r="AX55" s="11">
        <f t="shared" si="5"/>
        <v>43958</v>
      </c>
      <c r="AY55" s="64">
        <f t="shared" ca="1" si="6"/>
        <v>1</v>
      </c>
      <c r="AZ55" s="6" t="s">
        <v>336</v>
      </c>
      <c r="BA55" s="6" t="s">
        <v>336</v>
      </c>
      <c r="BB55" s="20">
        <v>1904.35</v>
      </c>
      <c r="BC55" s="19">
        <v>42675</v>
      </c>
      <c r="BD55" s="9" t="s">
        <v>1138</v>
      </c>
      <c r="BE55" s="20">
        <v>131711.55000000002</v>
      </c>
      <c r="BF55" s="20">
        <v>1904.35</v>
      </c>
      <c r="BG55" s="9">
        <v>43040</v>
      </c>
      <c r="BH55" s="6" t="s">
        <v>336</v>
      </c>
      <c r="BJ55" s="6" t="s">
        <v>337</v>
      </c>
      <c r="BK55" s="6" t="s">
        <v>338</v>
      </c>
      <c r="BL55" s="6" t="s">
        <v>687</v>
      </c>
      <c r="BN55" s="12">
        <v>301018.83</v>
      </c>
      <c r="BO55" s="9">
        <v>41533</v>
      </c>
      <c r="BP55" s="9">
        <v>41729</v>
      </c>
      <c r="BS55" s="6" t="s">
        <v>335</v>
      </c>
      <c r="BT55" s="6" t="s">
        <v>1214</v>
      </c>
      <c r="BU55" s="6" t="s">
        <v>1214</v>
      </c>
      <c r="BV55" s="11">
        <v>32552</v>
      </c>
      <c r="BX55" s="6" t="s">
        <v>1499</v>
      </c>
      <c r="CB55" s="23" t="s">
        <v>928</v>
      </c>
      <c r="CG55" s="6" t="s">
        <v>1780</v>
      </c>
      <c r="CH55" s="6" t="s">
        <v>1781</v>
      </c>
      <c r="CL55" s="6" t="s">
        <v>335</v>
      </c>
      <c r="CO55" s="6" t="s">
        <v>336</v>
      </c>
      <c r="CS55" s="6" t="s">
        <v>335</v>
      </c>
    </row>
    <row r="56" spans="1:97" s="6" customFormat="1">
      <c r="A56" s="6" t="s">
        <v>63</v>
      </c>
      <c r="B56" s="8">
        <v>300175</v>
      </c>
      <c r="C56" s="6" t="s">
        <v>2036</v>
      </c>
      <c r="D56" s="6" t="s">
        <v>415</v>
      </c>
      <c r="E56" s="6" t="s">
        <v>115</v>
      </c>
      <c r="F56" s="9">
        <v>39679</v>
      </c>
      <c r="G56" s="9">
        <v>42234</v>
      </c>
      <c r="H56" s="6">
        <v>840</v>
      </c>
      <c r="I56" s="12">
        <v>18200</v>
      </c>
      <c r="J56" s="6">
        <v>13</v>
      </c>
      <c r="L56" s="6" t="s">
        <v>333</v>
      </c>
      <c r="M56" s="6" t="s">
        <v>334</v>
      </c>
      <c r="N56" s="6" t="s">
        <v>360</v>
      </c>
      <c r="O56" s="6" t="s">
        <v>640</v>
      </c>
      <c r="P56" s="6" t="s">
        <v>335</v>
      </c>
      <c r="Q56" s="12">
        <v>123173.46</v>
      </c>
      <c r="R56" s="12">
        <v>86211.42</v>
      </c>
      <c r="S56" s="62">
        <f t="shared" si="0"/>
        <v>0.69991879744224117</v>
      </c>
      <c r="T56" s="12">
        <v>36962.04</v>
      </c>
      <c r="U56" s="12">
        <v>0</v>
      </c>
      <c r="V56" s="12"/>
      <c r="W56" s="12">
        <v>4590.99</v>
      </c>
      <c r="X56" s="12">
        <f t="shared" si="1"/>
        <v>26.82938973946796</v>
      </c>
      <c r="Y56" s="6" t="s">
        <v>336</v>
      </c>
      <c r="Z56" s="6" t="s">
        <v>336</v>
      </c>
      <c r="AA56" s="6" t="s">
        <v>336</v>
      </c>
      <c r="AD56" s="12"/>
      <c r="AE56" s="12"/>
      <c r="AF56" s="12"/>
      <c r="AG56" s="12"/>
      <c r="AH56" s="12"/>
      <c r="AI56" s="12"/>
      <c r="AJ56" s="12"/>
      <c r="AK56" s="12"/>
      <c r="AL56" s="12">
        <f t="shared" si="2"/>
        <v>0</v>
      </c>
      <c r="AM56" s="62">
        <f t="shared" si="3"/>
        <v>0.98607935550312409</v>
      </c>
      <c r="AN56" s="62">
        <f>IF(BN56/Q56&gt;1.5,1.5,BN56/Q56)</f>
        <v>1.0141171645255398</v>
      </c>
      <c r="AO56" s="62">
        <f t="shared" si="4"/>
        <v>1.0141171645255398</v>
      </c>
      <c r="AP56" s="62">
        <f>BF56/Q56</f>
        <v>1.329255506827526E-2</v>
      </c>
      <c r="AQ56" s="62">
        <f>IF(BF56/Q56&gt;1,1,BF56/Q56)</f>
        <v>1.329255506827526E-2</v>
      </c>
      <c r="AR56" s="11">
        <v>41866</v>
      </c>
      <c r="AS56" s="12">
        <v>41866</v>
      </c>
      <c r="AT56" s="6">
        <v>1173</v>
      </c>
      <c r="AU56" s="6" t="s">
        <v>929</v>
      </c>
      <c r="AX56" s="11">
        <f t="shared" si="5"/>
        <v>43329</v>
      </c>
      <c r="AY56" s="64">
        <f t="shared" ca="1" si="6"/>
        <v>1</v>
      </c>
      <c r="AZ56" s="6" t="s">
        <v>336</v>
      </c>
      <c r="BA56" s="6" t="s">
        <v>336</v>
      </c>
      <c r="BB56" s="20">
        <v>1637.29</v>
      </c>
      <c r="BC56" s="19">
        <v>42675</v>
      </c>
      <c r="BD56" s="9" t="s">
        <v>1138</v>
      </c>
      <c r="BE56" s="20">
        <v>106482.56</v>
      </c>
      <c r="BF56" s="20">
        <v>1637.29</v>
      </c>
      <c r="BG56" s="9">
        <v>43040</v>
      </c>
      <c r="BH56" s="6" t="s">
        <v>336</v>
      </c>
      <c r="BJ56" s="6" t="s">
        <v>337</v>
      </c>
      <c r="BK56" s="6" t="s">
        <v>338</v>
      </c>
      <c r="BL56" s="6" t="s">
        <v>688</v>
      </c>
      <c r="BN56" s="12">
        <v>124912.32000000001</v>
      </c>
      <c r="BO56" s="9">
        <v>41620</v>
      </c>
      <c r="BP56" s="9">
        <v>41620</v>
      </c>
      <c r="BS56" s="6" t="s">
        <v>335</v>
      </c>
      <c r="BT56" s="6" t="s">
        <v>1215</v>
      </c>
      <c r="BU56" s="6" t="s">
        <v>1215</v>
      </c>
      <c r="BV56" s="11">
        <v>30388</v>
      </c>
      <c r="BX56" s="6" t="s">
        <v>1500</v>
      </c>
      <c r="CB56" s="23" t="s">
        <v>929</v>
      </c>
      <c r="CG56" s="6" t="s">
        <v>1782</v>
      </c>
      <c r="CH56" s="6" t="s">
        <v>1783</v>
      </c>
      <c r="CL56" s="6" t="s">
        <v>335</v>
      </c>
      <c r="CO56" s="6" t="s">
        <v>336</v>
      </c>
      <c r="CS56" s="6" t="s">
        <v>335</v>
      </c>
    </row>
    <row r="57" spans="1:97" s="6" customFormat="1">
      <c r="A57" s="6" t="s">
        <v>63</v>
      </c>
      <c r="B57" s="8">
        <v>300175</v>
      </c>
      <c r="C57" s="6" t="s">
        <v>2036</v>
      </c>
      <c r="D57" s="6" t="s">
        <v>416</v>
      </c>
      <c r="E57" s="6" t="s">
        <v>116</v>
      </c>
      <c r="F57" s="9">
        <v>39525</v>
      </c>
      <c r="G57" s="11"/>
      <c r="H57" s="6">
        <v>840</v>
      </c>
      <c r="I57" s="12">
        <v>54136.65</v>
      </c>
      <c r="J57" s="6">
        <v>0</v>
      </c>
      <c r="L57" s="6" t="s">
        <v>333</v>
      </c>
      <c r="M57" s="6" t="s">
        <v>334</v>
      </c>
      <c r="N57" s="6" t="s">
        <v>351</v>
      </c>
      <c r="O57" s="6" t="s">
        <v>348</v>
      </c>
      <c r="P57" s="6" t="s">
        <v>335</v>
      </c>
      <c r="Q57" s="12">
        <v>1452453.3</v>
      </c>
      <c r="R57" s="12">
        <v>1015734.68</v>
      </c>
      <c r="S57" s="62">
        <f t="shared" si="0"/>
        <v>0.69932346878209439</v>
      </c>
      <c r="T57" s="12">
        <v>436718.62</v>
      </c>
      <c r="U57" s="12">
        <v>0</v>
      </c>
      <c r="V57" s="12"/>
      <c r="W57" s="12">
        <v>54136.65</v>
      </c>
      <c r="X57" s="12">
        <f t="shared" si="1"/>
        <v>26.8293900712364</v>
      </c>
      <c r="Y57" s="6" t="s">
        <v>335</v>
      </c>
      <c r="Z57" s="6" t="s">
        <v>335</v>
      </c>
      <c r="AD57" s="12"/>
      <c r="AE57" s="12"/>
      <c r="AF57" s="12"/>
      <c r="AG57" s="12"/>
      <c r="AH57" s="12"/>
      <c r="AI57" s="12"/>
      <c r="AJ57" s="12"/>
      <c r="AK57" s="12"/>
      <c r="AL57" s="12">
        <f t="shared" si="2"/>
        <v>0</v>
      </c>
      <c r="AM57" s="62" t="e">
        <f t="shared" si="3"/>
        <v>#DIV/0!</v>
      </c>
      <c r="AN57" s="62">
        <f>IF(BN57/Q57&gt;1.5,1.5,BN57/Q57)</f>
        <v>0</v>
      </c>
      <c r="AO57" s="62">
        <f t="shared" si="4"/>
        <v>0</v>
      </c>
      <c r="AP57" s="62">
        <f>BF57/Q57</f>
        <v>9.2636300251443537E-3</v>
      </c>
      <c r="AQ57" s="62">
        <f>IF(BF57/Q57&gt;1,1,BF57/Q57)</f>
        <v>9.2636300251443537E-3</v>
      </c>
      <c r="AS57" s="12"/>
      <c r="AT57" s="6">
        <v>1345</v>
      </c>
      <c r="AU57" s="6" t="s">
        <v>930</v>
      </c>
      <c r="AW57" s="6">
        <v>3</v>
      </c>
      <c r="AX57" s="11"/>
      <c r="AY57" s="64">
        <f t="shared" ca="1" si="6"/>
        <v>0</v>
      </c>
      <c r="AZ57" s="6" t="s">
        <v>336</v>
      </c>
      <c r="BA57" s="6" t="s">
        <v>336</v>
      </c>
      <c r="BB57" s="20">
        <v>13454.99</v>
      </c>
      <c r="BC57" s="19">
        <v>42675</v>
      </c>
      <c r="BD57" s="9" t="s">
        <v>1138</v>
      </c>
      <c r="BE57" s="20">
        <v>1381320.33</v>
      </c>
      <c r="BF57" s="20">
        <v>13454.99</v>
      </c>
      <c r="BG57" s="9">
        <v>43040</v>
      </c>
      <c r="BH57" s="6" t="s">
        <v>336</v>
      </c>
      <c r="BJ57" s="6" t="s">
        <v>337</v>
      </c>
      <c r="BK57" s="6" t="s">
        <v>338</v>
      </c>
      <c r="BN57" s="12"/>
      <c r="BO57" s="11"/>
      <c r="BP57" s="11"/>
      <c r="BS57" s="6" t="s">
        <v>335</v>
      </c>
      <c r="BT57" s="6" t="s">
        <v>1216</v>
      </c>
      <c r="BU57" s="6" t="s">
        <v>1216</v>
      </c>
      <c r="BV57" s="11">
        <v>21748</v>
      </c>
      <c r="BX57" s="6" t="s">
        <v>1501</v>
      </c>
      <c r="CB57" s="23" t="s">
        <v>930</v>
      </c>
      <c r="CL57" s="6" t="s">
        <v>335</v>
      </c>
      <c r="CO57" s="6" t="s">
        <v>335</v>
      </c>
      <c r="CS57" s="6" t="s">
        <v>335</v>
      </c>
    </row>
    <row r="58" spans="1:97" s="6" customFormat="1">
      <c r="A58" s="6" t="s">
        <v>63</v>
      </c>
      <c r="B58" s="8">
        <v>300175</v>
      </c>
      <c r="C58" s="6" t="s">
        <v>2036</v>
      </c>
      <c r="D58" s="6" t="s">
        <v>417</v>
      </c>
      <c r="E58" s="6" t="s">
        <v>117</v>
      </c>
      <c r="F58" s="9">
        <v>39246</v>
      </c>
      <c r="G58" s="11"/>
      <c r="H58" s="6">
        <v>840</v>
      </c>
      <c r="I58" s="12">
        <v>15813.54</v>
      </c>
      <c r="J58" s="6">
        <v>0</v>
      </c>
      <c r="L58" s="6" t="s">
        <v>333</v>
      </c>
      <c r="M58" s="6" t="s">
        <v>334</v>
      </c>
      <c r="N58" s="6" t="s">
        <v>351</v>
      </c>
      <c r="O58" s="6" t="s">
        <v>358</v>
      </c>
      <c r="P58" s="6" t="s">
        <v>335</v>
      </c>
      <c r="Q58" s="12">
        <v>458580.28</v>
      </c>
      <c r="R58" s="12">
        <v>318197.09999999998</v>
      </c>
      <c r="S58" s="62">
        <f t="shared" si="0"/>
        <v>0.69387436372100419</v>
      </c>
      <c r="T58" s="12">
        <v>140383.18</v>
      </c>
      <c r="U58" s="12">
        <v>0</v>
      </c>
      <c r="V58" s="12"/>
      <c r="W58" s="12">
        <v>17092.46</v>
      </c>
      <c r="X58" s="12">
        <f t="shared" si="1"/>
        <v>26.829390269159621</v>
      </c>
      <c r="Y58" s="6" t="s">
        <v>336</v>
      </c>
      <c r="Z58" s="6" t="s">
        <v>335</v>
      </c>
      <c r="AD58" s="12"/>
      <c r="AE58" s="12"/>
      <c r="AF58" s="12"/>
      <c r="AG58" s="12"/>
      <c r="AH58" s="12"/>
      <c r="AI58" s="12"/>
      <c r="AJ58" s="12"/>
      <c r="AK58" s="12"/>
      <c r="AL58" s="12">
        <f t="shared" si="2"/>
        <v>0</v>
      </c>
      <c r="AM58" s="62" t="e">
        <f t="shared" si="3"/>
        <v>#DIV/0!</v>
      </c>
      <c r="AN58" s="62">
        <f>IF(BN58/Q58&gt;1.5,1.5,BN58/Q58)</f>
        <v>0</v>
      </c>
      <c r="AO58" s="62">
        <f t="shared" si="4"/>
        <v>0</v>
      </c>
      <c r="AP58" s="62">
        <f>BF58/Q58</f>
        <v>9.2636342757695545E-3</v>
      </c>
      <c r="AQ58" s="62">
        <f>IF(BF58/Q58&gt;1,1,BF58/Q58)</f>
        <v>9.2636342757695545E-3</v>
      </c>
      <c r="AS58" s="12"/>
      <c r="AT58" s="6">
        <v>1345</v>
      </c>
      <c r="AU58" s="6" t="s">
        <v>931</v>
      </c>
      <c r="AW58" s="6">
        <v>3</v>
      </c>
      <c r="AX58" s="11"/>
      <c r="AY58" s="64">
        <f t="shared" ca="1" si="6"/>
        <v>0</v>
      </c>
      <c r="AZ58" s="6" t="s">
        <v>336</v>
      </c>
      <c r="BA58" s="6" t="s">
        <v>336</v>
      </c>
      <c r="BB58" s="20">
        <v>4248.12</v>
      </c>
      <c r="BC58" s="19">
        <v>42675</v>
      </c>
      <c r="BD58" s="9" t="s">
        <v>1138</v>
      </c>
      <c r="BE58" s="20">
        <v>436121.59999999998</v>
      </c>
      <c r="BF58" s="20">
        <v>4248.12</v>
      </c>
      <c r="BG58" s="9">
        <v>43040</v>
      </c>
      <c r="BH58" s="6" t="s">
        <v>336</v>
      </c>
      <c r="BJ58" s="6" t="s">
        <v>337</v>
      </c>
      <c r="BK58" s="16" t="s">
        <v>338</v>
      </c>
      <c r="BL58" s="6" t="s">
        <v>341</v>
      </c>
      <c r="BN58" s="12"/>
      <c r="BO58" s="11"/>
      <c r="BP58" s="11"/>
      <c r="BS58" s="6" t="s">
        <v>335</v>
      </c>
      <c r="BT58" s="6" t="s">
        <v>1217</v>
      </c>
      <c r="BU58" s="6" t="s">
        <v>1217</v>
      </c>
      <c r="BV58" s="11">
        <v>29488</v>
      </c>
      <c r="BX58" s="6" t="s">
        <v>1502</v>
      </c>
      <c r="CB58" s="23" t="s">
        <v>931</v>
      </c>
      <c r="CL58" s="6" t="s">
        <v>335</v>
      </c>
      <c r="CO58" s="6" t="s">
        <v>335</v>
      </c>
      <c r="CS58" s="6" t="s">
        <v>335</v>
      </c>
    </row>
    <row r="59" spans="1:97" s="6" customFormat="1">
      <c r="A59" s="6" t="s">
        <v>63</v>
      </c>
      <c r="B59" s="8">
        <v>300175</v>
      </c>
      <c r="C59" s="6" t="s">
        <v>2036</v>
      </c>
      <c r="D59" s="6" t="s">
        <v>418</v>
      </c>
      <c r="E59" s="6" t="s">
        <v>118</v>
      </c>
      <c r="F59" s="9">
        <v>39540</v>
      </c>
      <c r="G59" s="9">
        <v>42095</v>
      </c>
      <c r="H59" s="6">
        <v>840</v>
      </c>
      <c r="I59" s="12">
        <v>22178</v>
      </c>
      <c r="J59" s="6">
        <v>10.8</v>
      </c>
      <c r="L59" s="6" t="s">
        <v>333</v>
      </c>
      <c r="M59" s="6" t="s">
        <v>334</v>
      </c>
      <c r="N59" s="6" t="s">
        <v>639</v>
      </c>
      <c r="O59" s="6" t="s">
        <v>640</v>
      </c>
      <c r="P59" s="6" t="s">
        <v>335</v>
      </c>
      <c r="Q59" s="12">
        <v>96698.76</v>
      </c>
      <c r="R59" s="12">
        <v>70841.929999999993</v>
      </c>
      <c r="S59" s="62">
        <f t="shared" si="0"/>
        <v>0.73260432708754486</v>
      </c>
      <c r="T59" s="12">
        <v>25856.83</v>
      </c>
      <c r="U59" s="12">
        <v>0</v>
      </c>
      <c r="V59" s="12">
        <v>16.77</v>
      </c>
      <c r="W59" s="12">
        <v>3604.21</v>
      </c>
      <c r="X59" s="12">
        <f t="shared" si="1"/>
        <v>26.829391184198478</v>
      </c>
      <c r="Y59" s="6" t="s">
        <v>336</v>
      </c>
      <c r="Z59" s="6" t="s">
        <v>336</v>
      </c>
      <c r="AD59" s="12"/>
      <c r="AE59" s="12"/>
      <c r="AF59" s="12"/>
      <c r="AG59" s="12"/>
      <c r="AH59" s="12"/>
      <c r="AI59" s="12"/>
      <c r="AJ59" s="12"/>
      <c r="AK59" s="12"/>
      <c r="AL59" s="12">
        <f t="shared" si="2"/>
        <v>0</v>
      </c>
      <c r="AM59" s="62">
        <f t="shared" si="3"/>
        <v>0.94153709898476257</v>
      </c>
      <c r="AN59" s="62">
        <f>IF(BN59/Q59&gt;1.5,1.5,BN59/Q59)</f>
        <v>1.06209304028304</v>
      </c>
      <c r="AO59" s="62">
        <f t="shared" si="4"/>
        <v>1.06209304028304</v>
      </c>
      <c r="AP59" s="62">
        <f>BF59/Q59</f>
        <v>1.3939372128453356E-2</v>
      </c>
      <c r="AQ59" s="62">
        <f>IF(BF59/Q59&gt;1,1,BF59/Q59)</f>
        <v>1.3939372128453356E-2</v>
      </c>
      <c r="AR59" s="11">
        <v>41841</v>
      </c>
      <c r="AS59" s="12">
        <v>41841</v>
      </c>
      <c r="AT59" s="6">
        <v>1204</v>
      </c>
      <c r="AU59" s="6" t="s">
        <v>932</v>
      </c>
      <c r="AW59" s="6">
        <v>1</v>
      </c>
      <c r="AX59" s="11">
        <f t="shared" si="5"/>
        <v>43190</v>
      </c>
      <c r="AY59" s="64">
        <f t="shared" ca="1" si="6"/>
        <v>1</v>
      </c>
      <c r="AZ59" s="6" t="s">
        <v>336</v>
      </c>
      <c r="BA59" s="6" t="s">
        <v>336</v>
      </c>
      <c r="BB59" s="20">
        <v>1347.92</v>
      </c>
      <c r="BC59" s="19">
        <v>42675</v>
      </c>
      <c r="BD59" s="9" t="s">
        <v>1138</v>
      </c>
      <c r="BE59" s="20">
        <v>84686.76</v>
      </c>
      <c r="BF59" s="20">
        <v>1347.92</v>
      </c>
      <c r="BG59" s="9">
        <v>43040</v>
      </c>
      <c r="BH59" s="6" t="s">
        <v>336</v>
      </c>
      <c r="BJ59" s="6" t="s">
        <v>337</v>
      </c>
      <c r="BK59" s="6" t="s">
        <v>338</v>
      </c>
      <c r="BL59" s="6" t="s">
        <v>689</v>
      </c>
      <c r="BN59" s="12">
        <v>102703.08</v>
      </c>
      <c r="BO59" s="9">
        <v>40876</v>
      </c>
      <c r="BP59" s="9">
        <v>40876</v>
      </c>
      <c r="BS59" s="6" t="s">
        <v>335</v>
      </c>
      <c r="BT59" s="6" t="s">
        <v>1218</v>
      </c>
      <c r="BU59" s="6" t="s">
        <v>1218</v>
      </c>
      <c r="BV59" s="11">
        <v>28583</v>
      </c>
      <c r="BX59" s="6" t="s">
        <v>1503</v>
      </c>
      <c r="CB59" s="23" t="s">
        <v>932</v>
      </c>
      <c r="CG59" s="6" t="s">
        <v>1784</v>
      </c>
      <c r="CL59" s="6" t="s">
        <v>335</v>
      </c>
      <c r="CO59" s="6" t="s">
        <v>335</v>
      </c>
      <c r="CS59" s="6" t="s">
        <v>335</v>
      </c>
    </row>
    <row r="60" spans="1:97" s="6" customFormat="1">
      <c r="A60" s="6" t="s">
        <v>63</v>
      </c>
      <c r="B60" s="8">
        <v>300175</v>
      </c>
      <c r="C60" s="6" t="s">
        <v>2036</v>
      </c>
      <c r="D60" s="6" t="s">
        <v>419</v>
      </c>
      <c r="E60" s="6" t="s">
        <v>119</v>
      </c>
      <c r="F60" s="9">
        <v>39563</v>
      </c>
      <c r="G60" s="9">
        <v>42118</v>
      </c>
      <c r="H60" s="6">
        <v>980</v>
      </c>
      <c r="I60" s="12">
        <v>175500</v>
      </c>
      <c r="J60" s="6">
        <v>14.5</v>
      </c>
      <c r="L60" s="6" t="s">
        <v>333</v>
      </c>
      <c r="M60" s="6" t="s">
        <v>334</v>
      </c>
      <c r="N60" s="6" t="s">
        <v>639</v>
      </c>
      <c r="O60" s="6" t="s">
        <v>640</v>
      </c>
      <c r="P60" s="6" t="s">
        <v>335</v>
      </c>
      <c r="Q60" s="12">
        <v>34726.86</v>
      </c>
      <c r="R60" s="12">
        <v>23297.52</v>
      </c>
      <c r="S60" s="62">
        <f t="shared" si="0"/>
        <v>0.67087896803799707</v>
      </c>
      <c r="T60" s="12">
        <v>11429.34</v>
      </c>
      <c r="U60" s="12">
        <v>0</v>
      </c>
      <c r="V60" s="12">
        <v>5.67</v>
      </c>
      <c r="W60" s="12">
        <v>34726.86</v>
      </c>
      <c r="X60" s="12">
        <f t="shared" si="1"/>
        <v>1</v>
      </c>
      <c r="Y60" s="6" t="s">
        <v>336</v>
      </c>
      <c r="Z60" s="6" t="s">
        <v>336</v>
      </c>
      <c r="AD60" s="12"/>
      <c r="AE60" s="12"/>
      <c r="AF60" s="12"/>
      <c r="AG60" s="12"/>
      <c r="AH60" s="12"/>
      <c r="AI60" s="12"/>
      <c r="AJ60" s="12"/>
      <c r="AK60" s="12"/>
      <c r="AL60" s="12">
        <f t="shared" si="2"/>
        <v>0</v>
      </c>
      <c r="AM60" s="62">
        <f t="shared" si="3"/>
        <v>0.23161026305648347</v>
      </c>
      <c r="AN60" s="62">
        <f>IF(BN60/Q60&gt;1.5,1.5,BN60/Q60)</f>
        <v>1.5</v>
      </c>
      <c r="AO60" s="62">
        <f t="shared" si="4"/>
        <v>4.3175979630752677</v>
      </c>
      <c r="AP60" s="62">
        <f>BF60/Q60</f>
        <v>1.4681431030620102E-2</v>
      </c>
      <c r="AQ60" s="62">
        <f>IF(BF60/Q60&gt;1,1,BF60/Q60)</f>
        <v>1.4681431030620102E-2</v>
      </c>
      <c r="AR60" s="11">
        <v>41824</v>
      </c>
      <c r="AS60" s="12">
        <v>41824</v>
      </c>
      <c r="AT60" s="6">
        <v>1265</v>
      </c>
      <c r="AU60" s="6" t="s">
        <v>933</v>
      </c>
      <c r="AW60" s="6">
        <v>1</v>
      </c>
      <c r="AX60" s="11">
        <f t="shared" si="5"/>
        <v>43213</v>
      </c>
      <c r="AY60" s="64">
        <f t="shared" ca="1" si="6"/>
        <v>1</v>
      </c>
      <c r="AZ60" s="6" t="s">
        <v>336</v>
      </c>
      <c r="BA60" s="6" t="s">
        <v>336</v>
      </c>
      <c r="BB60" s="20">
        <v>509.84</v>
      </c>
      <c r="BC60" s="19">
        <v>42675</v>
      </c>
      <c r="BD60" s="9" t="s">
        <v>1138</v>
      </c>
      <c r="BE60" s="20">
        <v>31348.69</v>
      </c>
      <c r="BF60" s="20">
        <v>509.84</v>
      </c>
      <c r="BG60" s="9">
        <v>43040</v>
      </c>
      <c r="BH60" s="6" t="s">
        <v>336</v>
      </c>
      <c r="BJ60" s="6" t="s">
        <v>337</v>
      </c>
      <c r="BK60" s="6" t="s">
        <v>338</v>
      </c>
      <c r="BL60" s="6" t="s">
        <v>690</v>
      </c>
      <c r="BN60" s="12">
        <v>149936.62</v>
      </c>
      <c r="BO60" s="9">
        <v>41381</v>
      </c>
      <c r="BP60" s="9">
        <v>41381</v>
      </c>
      <c r="BS60" s="6" t="s">
        <v>335</v>
      </c>
      <c r="BT60" s="6" t="s">
        <v>1219</v>
      </c>
      <c r="BU60" s="6" t="s">
        <v>1219</v>
      </c>
      <c r="BV60" s="11">
        <v>23286</v>
      </c>
      <c r="BX60" s="6" t="s">
        <v>1504</v>
      </c>
      <c r="CB60" s="23" t="s">
        <v>933</v>
      </c>
      <c r="CG60" s="6" t="s">
        <v>1785</v>
      </c>
      <c r="CL60" s="6" t="s">
        <v>335</v>
      </c>
      <c r="CO60" s="6" t="s">
        <v>335</v>
      </c>
      <c r="CS60" s="6" t="s">
        <v>335</v>
      </c>
    </row>
    <row r="61" spans="1:97" s="6" customFormat="1">
      <c r="A61" s="6" t="s">
        <v>63</v>
      </c>
      <c r="B61" s="8">
        <v>300175</v>
      </c>
      <c r="C61" s="6" t="s">
        <v>2036</v>
      </c>
      <c r="D61" s="6" t="s">
        <v>420</v>
      </c>
      <c r="E61" s="6" t="s">
        <v>120</v>
      </c>
      <c r="F61" s="9">
        <v>39559</v>
      </c>
      <c r="G61" s="9">
        <v>42114</v>
      </c>
      <c r="H61" s="6">
        <v>840</v>
      </c>
      <c r="I61" s="12">
        <v>16140</v>
      </c>
      <c r="J61" s="6">
        <v>13</v>
      </c>
      <c r="L61" s="6" t="s">
        <v>333</v>
      </c>
      <c r="M61" s="6" t="s">
        <v>334</v>
      </c>
      <c r="N61" s="6" t="s">
        <v>351</v>
      </c>
      <c r="O61" s="6" t="s">
        <v>348</v>
      </c>
      <c r="P61" s="6" t="s">
        <v>335</v>
      </c>
      <c r="Q61" s="12">
        <v>417315.87</v>
      </c>
      <c r="R61" s="12">
        <v>366011.37</v>
      </c>
      <c r="S61" s="62">
        <f t="shared" si="0"/>
        <v>0.87706075016988927</v>
      </c>
      <c r="T61" s="12">
        <v>51304.5</v>
      </c>
      <c r="U61" s="12">
        <v>0</v>
      </c>
      <c r="V61" s="12"/>
      <c r="W61" s="12">
        <v>15554.43</v>
      </c>
      <c r="X61" s="12">
        <f t="shared" si="1"/>
        <v>26.829390083725343</v>
      </c>
      <c r="Y61" s="6" t="s">
        <v>336</v>
      </c>
      <c r="Z61" s="6" t="s">
        <v>335</v>
      </c>
      <c r="AD61" s="12"/>
      <c r="AE61" s="12"/>
      <c r="AF61" s="12"/>
      <c r="AG61" s="12"/>
      <c r="AH61" s="12"/>
      <c r="AI61" s="12"/>
      <c r="AJ61" s="12"/>
      <c r="AK61" s="12"/>
      <c r="AL61" s="12">
        <f t="shared" si="2"/>
        <v>0</v>
      </c>
      <c r="AM61" s="62">
        <f t="shared" si="3"/>
        <v>5.8245389814743991</v>
      </c>
      <c r="AN61" s="62">
        <f>IF(BN61/Q61&gt;1.5,1.5,BN61/Q61)</f>
        <v>0.17168740790998435</v>
      </c>
      <c r="AO61" s="62">
        <f t="shared" si="4"/>
        <v>0.17168740790998435</v>
      </c>
      <c r="AP61" s="62">
        <f>BF61/Q61</f>
        <v>0.26795170765971588</v>
      </c>
      <c r="AQ61" s="62">
        <f>IF(BF61/Q61&gt;1,1,BF61/Q61)</f>
        <v>0.26795170765971588</v>
      </c>
      <c r="AR61" s="11">
        <v>39589</v>
      </c>
      <c r="AS61" s="12">
        <v>39589</v>
      </c>
      <c r="AT61" s="6">
        <v>3060</v>
      </c>
      <c r="AU61" s="6" t="s">
        <v>934</v>
      </c>
      <c r="AW61" s="6">
        <v>3</v>
      </c>
      <c r="AX61" s="11">
        <f t="shared" si="5"/>
        <v>43209</v>
      </c>
      <c r="AY61" s="64">
        <f t="shared" ca="1" si="6"/>
        <v>1</v>
      </c>
      <c r="AZ61" s="6" t="s">
        <v>336</v>
      </c>
      <c r="BA61" s="6" t="s">
        <v>336</v>
      </c>
      <c r="BB61" s="20">
        <v>111820.5</v>
      </c>
      <c r="BC61" s="19">
        <v>42675</v>
      </c>
      <c r="BD61" s="9" t="s">
        <v>1138</v>
      </c>
      <c r="BE61" s="20">
        <v>396878.1</v>
      </c>
      <c r="BF61" s="20">
        <v>111820.5</v>
      </c>
      <c r="BG61" s="9">
        <v>43040</v>
      </c>
      <c r="BH61" s="6" t="s">
        <v>336</v>
      </c>
      <c r="BJ61" s="6" t="s">
        <v>337</v>
      </c>
      <c r="BK61" s="6" t="s">
        <v>338</v>
      </c>
      <c r="BL61" s="6" t="s">
        <v>691</v>
      </c>
      <c r="BN61" s="12">
        <v>71647.88</v>
      </c>
      <c r="BO61" s="9">
        <v>41771</v>
      </c>
      <c r="BP61" s="9">
        <v>41575</v>
      </c>
      <c r="BS61" s="6" t="s">
        <v>335</v>
      </c>
      <c r="BT61" s="6" t="s">
        <v>1220</v>
      </c>
      <c r="BU61" s="6" t="s">
        <v>1220</v>
      </c>
      <c r="BV61" s="11">
        <v>29990</v>
      </c>
      <c r="BX61" s="6" t="s">
        <v>1505</v>
      </c>
      <c r="CB61" s="23" t="s">
        <v>934</v>
      </c>
      <c r="CG61" s="6" t="s">
        <v>1786</v>
      </c>
      <c r="CL61" s="6" t="s">
        <v>335</v>
      </c>
      <c r="CO61" s="6" t="s">
        <v>335</v>
      </c>
      <c r="CS61" s="6" t="s">
        <v>335</v>
      </c>
    </row>
    <row r="62" spans="1:97" s="6" customFormat="1" hidden="1">
      <c r="A62" s="6" t="s">
        <v>63</v>
      </c>
      <c r="B62" s="8">
        <v>300175</v>
      </c>
      <c r="C62" s="6" t="s">
        <v>2036</v>
      </c>
      <c r="D62" s="6" t="s">
        <v>421</v>
      </c>
      <c r="E62" s="6" t="s">
        <v>121</v>
      </c>
      <c r="F62" s="9">
        <v>39567</v>
      </c>
      <c r="G62" s="9">
        <v>42122</v>
      </c>
      <c r="H62" s="6">
        <v>840</v>
      </c>
      <c r="I62" s="12">
        <v>25000</v>
      </c>
      <c r="J62" s="6">
        <v>13</v>
      </c>
      <c r="L62" s="6" t="s">
        <v>333</v>
      </c>
      <c r="M62" s="6" t="s">
        <v>334</v>
      </c>
      <c r="N62" s="6" t="s">
        <v>353</v>
      </c>
      <c r="O62" s="6" t="s">
        <v>348</v>
      </c>
      <c r="P62" s="6" t="s">
        <v>335</v>
      </c>
      <c r="Q62" s="12">
        <v>10694.72</v>
      </c>
      <c r="R62" s="12">
        <v>8612.23</v>
      </c>
      <c r="S62" s="62">
        <f t="shared" si="0"/>
        <v>0.8052786795727237</v>
      </c>
      <c r="T62" s="12">
        <v>2082.4899999999998</v>
      </c>
      <c r="U62" s="12">
        <v>0</v>
      </c>
      <c r="V62" s="12">
        <v>19855.16</v>
      </c>
      <c r="W62" s="12">
        <v>398.62</v>
      </c>
      <c r="X62" s="12">
        <f t="shared" si="1"/>
        <v>26.829361296472829</v>
      </c>
      <c r="Y62" s="6" t="s">
        <v>336</v>
      </c>
      <c r="Z62" s="6" t="s">
        <v>336</v>
      </c>
      <c r="AD62" s="12"/>
      <c r="AE62" s="12"/>
      <c r="AF62" s="12"/>
      <c r="AG62" s="12"/>
      <c r="AH62" s="12"/>
      <c r="AI62" s="12"/>
      <c r="AJ62" s="12"/>
      <c r="AK62" s="12"/>
      <c r="AL62" s="12">
        <f t="shared" si="2"/>
        <v>0</v>
      </c>
      <c r="AM62" s="62">
        <f t="shared" si="3"/>
        <v>6.7938053102966786E-2</v>
      </c>
      <c r="AN62" s="62">
        <f>IF(BN62/Q62&gt;1.5,1.5,BN62/Q62)</f>
        <v>1.5</v>
      </c>
      <c r="AO62" s="62">
        <f t="shared" si="4"/>
        <v>14.719291388647859</v>
      </c>
      <c r="AP62" s="62">
        <f>BF62/Q62</f>
        <v>0.46158571706412138</v>
      </c>
      <c r="AQ62" s="62">
        <f>IF(BF62/Q62&gt;1,1,BF62/Q62)</f>
        <v>0.46158571706412138</v>
      </c>
      <c r="AR62" s="11">
        <v>42361</v>
      </c>
      <c r="AS62" s="12">
        <v>42361</v>
      </c>
      <c r="AT62" s="6">
        <v>960</v>
      </c>
      <c r="AU62" s="6" t="s">
        <v>935</v>
      </c>
      <c r="AW62" s="6">
        <v>3</v>
      </c>
      <c r="AX62" s="11">
        <f t="shared" si="5"/>
        <v>43217</v>
      </c>
      <c r="AY62" s="64">
        <f t="shared" ca="1" si="6"/>
        <v>1</v>
      </c>
      <c r="AZ62" s="6" t="s">
        <v>336</v>
      </c>
      <c r="BA62" s="6" t="s">
        <v>336</v>
      </c>
      <c r="BB62" s="20">
        <v>4936.53</v>
      </c>
      <c r="BC62" s="19">
        <v>42675</v>
      </c>
      <c r="BD62" s="9" t="s">
        <v>1138</v>
      </c>
      <c r="BE62" s="20">
        <v>9105.9599999999991</v>
      </c>
      <c r="BF62" s="20">
        <v>4936.53</v>
      </c>
      <c r="BG62" s="9">
        <v>43040</v>
      </c>
      <c r="BH62" s="6" t="s">
        <v>336</v>
      </c>
      <c r="BJ62" s="6" t="s">
        <v>337</v>
      </c>
      <c r="BK62" s="6" t="s">
        <v>338</v>
      </c>
      <c r="BL62" s="6" t="s">
        <v>650</v>
      </c>
      <c r="BN62" s="12">
        <v>157418.70000000001</v>
      </c>
      <c r="BO62" s="9">
        <v>41772</v>
      </c>
      <c r="BP62" s="9">
        <v>41575</v>
      </c>
      <c r="BS62" s="6" t="s">
        <v>335</v>
      </c>
      <c r="BT62" s="6" t="s">
        <v>1221</v>
      </c>
      <c r="BU62" s="6" t="s">
        <v>1221</v>
      </c>
      <c r="BV62" s="11">
        <v>25716</v>
      </c>
      <c r="BX62" s="6" t="s">
        <v>1506</v>
      </c>
      <c r="CB62" s="23" t="s">
        <v>935</v>
      </c>
      <c r="CG62" s="6" t="s">
        <v>1787</v>
      </c>
      <c r="CL62" s="6" t="s">
        <v>335</v>
      </c>
      <c r="CO62" s="6" t="s">
        <v>335</v>
      </c>
      <c r="CS62" s="6" t="s">
        <v>335</v>
      </c>
    </row>
    <row r="63" spans="1:97" s="6" customFormat="1">
      <c r="A63" s="6" t="s">
        <v>63</v>
      </c>
      <c r="B63" s="8">
        <v>300175</v>
      </c>
      <c r="C63" s="6" t="s">
        <v>2036</v>
      </c>
      <c r="D63" s="6" t="s">
        <v>422</v>
      </c>
      <c r="E63" s="6" t="s">
        <v>122</v>
      </c>
      <c r="F63" s="9">
        <v>39559</v>
      </c>
      <c r="G63" s="9">
        <v>42114</v>
      </c>
      <c r="H63" s="6">
        <v>840</v>
      </c>
      <c r="I63" s="12">
        <v>21174</v>
      </c>
      <c r="J63" s="6">
        <v>12</v>
      </c>
      <c r="L63" s="6" t="s">
        <v>333</v>
      </c>
      <c r="M63" s="6" t="s">
        <v>334</v>
      </c>
      <c r="N63" s="6" t="s">
        <v>360</v>
      </c>
      <c r="O63" s="6" t="s">
        <v>640</v>
      </c>
      <c r="P63" s="6" t="s">
        <v>335</v>
      </c>
      <c r="Q63" s="12">
        <v>86886.18</v>
      </c>
      <c r="R63" s="12">
        <v>61812.23</v>
      </c>
      <c r="S63" s="62">
        <f t="shared" si="0"/>
        <v>0.71141613085072919</v>
      </c>
      <c r="T63" s="12">
        <v>25073.95</v>
      </c>
      <c r="U63" s="12">
        <v>0</v>
      </c>
      <c r="V63" s="12"/>
      <c r="W63" s="12">
        <v>3238.47</v>
      </c>
      <c r="X63" s="12">
        <f t="shared" si="1"/>
        <v>26.829391657171442</v>
      </c>
      <c r="Y63" s="6" t="s">
        <v>336</v>
      </c>
      <c r="Z63" s="6" t="s">
        <v>336</v>
      </c>
      <c r="AD63" s="12"/>
      <c r="AE63" s="12"/>
      <c r="AF63" s="12"/>
      <c r="AG63" s="12"/>
      <c r="AH63" s="12"/>
      <c r="AI63" s="12"/>
      <c r="AJ63" s="12"/>
      <c r="AK63" s="12"/>
      <c r="AL63" s="12">
        <f t="shared" si="2"/>
        <v>0</v>
      </c>
      <c r="AM63" s="62">
        <f t="shared" si="3"/>
        <v>0.84042200344560114</v>
      </c>
      <c r="AN63" s="62">
        <f>IF(BN63/Q63&gt;1.5,1.5,BN63/Q63)</f>
        <v>1.1898784133449072</v>
      </c>
      <c r="AO63" s="62">
        <f t="shared" si="4"/>
        <v>1.1898784133449072</v>
      </c>
      <c r="AP63" s="62">
        <f>BF63/Q63</f>
        <v>1.4011549362625912E-2</v>
      </c>
      <c r="AQ63" s="62">
        <f>IF(BF63/Q63&gt;1,1,BF63/Q63)</f>
        <v>1.4011549362625912E-2</v>
      </c>
      <c r="AR63" s="11">
        <v>41835</v>
      </c>
      <c r="AS63" s="12">
        <v>41835</v>
      </c>
      <c r="AT63" s="6">
        <v>1204</v>
      </c>
      <c r="AU63" s="6" t="s">
        <v>936</v>
      </c>
      <c r="AX63" s="11">
        <f t="shared" si="5"/>
        <v>43209</v>
      </c>
      <c r="AY63" s="64">
        <f t="shared" ca="1" si="6"/>
        <v>1</v>
      </c>
      <c r="AZ63" s="6" t="s">
        <v>336</v>
      </c>
      <c r="BA63" s="6" t="s">
        <v>336</v>
      </c>
      <c r="BB63" s="20">
        <v>1217.4100000000001</v>
      </c>
      <c r="BC63" s="19">
        <v>42675</v>
      </c>
      <c r="BD63" s="9" t="s">
        <v>1138</v>
      </c>
      <c r="BE63" s="20">
        <v>75576.73</v>
      </c>
      <c r="BF63" s="20">
        <v>1217.4100000000001</v>
      </c>
      <c r="BG63" s="9">
        <v>43040</v>
      </c>
      <c r="BH63" s="6" t="s">
        <v>336</v>
      </c>
      <c r="BJ63" s="6" t="s">
        <v>337</v>
      </c>
      <c r="BK63" s="6" t="s">
        <v>338</v>
      </c>
      <c r="BL63" s="6" t="s">
        <v>692</v>
      </c>
      <c r="BN63" s="12">
        <v>103383.99</v>
      </c>
      <c r="BO63" s="9">
        <v>41383</v>
      </c>
      <c r="BP63" s="9">
        <v>41383</v>
      </c>
      <c r="BS63" s="6" t="s">
        <v>335</v>
      </c>
      <c r="BT63" s="6" t="s">
        <v>1222</v>
      </c>
      <c r="BU63" s="6" t="s">
        <v>1222</v>
      </c>
      <c r="BV63" s="11">
        <v>21498</v>
      </c>
      <c r="BX63" s="6" t="s">
        <v>1507</v>
      </c>
      <c r="CB63" s="23" t="s">
        <v>936</v>
      </c>
      <c r="CG63" s="6" t="s">
        <v>1788</v>
      </c>
      <c r="CL63" s="6" t="s">
        <v>335</v>
      </c>
      <c r="CO63" s="6" t="s">
        <v>335</v>
      </c>
      <c r="CS63" s="6" t="s">
        <v>335</v>
      </c>
    </row>
    <row r="64" spans="1:97" s="6" customFormat="1">
      <c r="A64" s="6" t="s">
        <v>63</v>
      </c>
      <c r="B64" s="8">
        <v>300175</v>
      </c>
      <c r="C64" s="6" t="s">
        <v>2036</v>
      </c>
      <c r="D64" s="6" t="s">
        <v>423</v>
      </c>
      <c r="E64" s="6" t="s">
        <v>123</v>
      </c>
      <c r="F64" s="9">
        <v>39552</v>
      </c>
      <c r="G64" s="9">
        <v>42107</v>
      </c>
      <c r="H64" s="6">
        <v>840</v>
      </c>
      <c r="I64" s="12">
        <v>21672</v>
      </c>
      <c r="J64" s="6">
        <v>12.5</v>
      </c>
      <c r="L64" s="6" t="s">
        <v>333</v>
      </c>
      <c r="M64" s="6" t="s">
        <v>334</v>
      </c>
      <c r="N64" s="6" t="s">
        <v>352</v>
      </c>
      <c r="O64" s="6" t="s">
        <v>348</v>
      </c>
      <c r="P64" s="6" t="s">
        <v>335</v>
      </c>
      <c r="Q64" s="12">
        <v>529972.47999999998</v>
      </c>
      <c r="R64" s="12">
        <v>430577.64</v>
      </c>
      <c r="S64" s="62">
        <f t="shared" si="0"/>
        <v>0.81245282773928196</v>
      </c>
      <c r="T64" s="12">
        <v>99394.84</v>
      </c>
      <c r="U64" s="12">
        <v>0</v>
      </c>
      <c r="V64" s="12"/>
      <c r="W64" s="12">
        <v>19753.43</v>
      </c>
      <c r="X64" s="12">
        <f t="shared" si="1"/>
        <v>26.829390136295316</v>
      </c>
      <c r="Y64" s="6" t="s">
        <v>335</v>
      </c>
      <c r="Z64" s="6" t="s">
        <v>335</v>
      </c>
      <c r="AD64" s="12"/>
      <c r="AE64" s="12"/>
      <c r="AF64" s="12"/>
      <c r="AG64" s="12"/>
      <c r="AH64" s="12"/>
      <c r="AI64" s="12"/>
      <c r="AJ64" s="12"/>
      <c r="AK64" s="12"/>
      <c r="AL64" s="12">
        <f t="shared" si="2"/>
        <v>0</v>
      </c>
      <c r="AM64" s="62">
        <f t="shared" si="3"/>
        <v>3.4170935246454874</v>
      </c>
      <c r="AN64" s="62">
        <f>IF(BN64/Q64&gt;1.5,1.5,BN64/Q64)</f>
        <v>0.29264636533580007</v>
      </c>
      <c r="AO64" s="62">
        <f t="shared" si="4"/>
        <v>0.29264636533580007</v>
      </c>
      <c r="AP64" s="62">
        <f>BF64/Q64</f>
        <v>0.4298651884716731</v>
      </c>
      <c r="AQ64" s="62">
        <f>IF(BF64/Q64&gt;1,1,BF64/Q64)</f>
        <v>0.4298651884716731</v>
      </c>
      <c r="AR64" s="11">
        <v>39582</v>
      </c>
      <c r="AS64" s="12">
        <v>39582</v>
      </c>
      <c r="AT64" s="6">
        <v>2815</v>
      </c>
      <c r="AU64" s="6" t="s">
        <v>937</v>
      </c>
      <c r="AW64" s="6">
        <v>1</v>
      </c>
      <c r="AX64" s="11">
        <f t="shared" si="5"/>
        <v>43202</v>
      </c>
      <c r="AY64" s="64">
        <f t="shared" ca="1" si="6"/>
        <v>1</v>
      </c>
      <c r="AZ64" s="6" t="s">
        <v>336</v>
      </c>
      <c r="BA64" s="6" t="s">
        <v>336</v>
      </c>
      <c r="BB64" s="20">
        <v>227816.72</v>
      </c>
      <c r="BC64" s="19">
        <v>42675</v>
      </c>
      <c r="BD64" s="9" t="s">
        <v>1138</v>
      </c>
      <c r="BE64" s="20">
        <v>504017.42</v>
      </c>
      <c r="BF64" s="20">
        <v>227816.72</v>
      </c>
      <c r="BG64" s="9">
        <v>43040</v>
      </c>
      <c r="BH64" s="6" t="s">
        <v>336</v>
      </c>
      <c r="BJ64" s="6" t="s">
        <v>337</v>
      </c>
      <c r="BK64" s="6" t="s">
        <v>338</v>
      </c>
      <c r="BL64" s="6" t="s">
        <v>693</v>
      </c>
      <c r="BN64" s="12">
        <v>155094.51999999999</v>
      </c>
      <c r="BO64" s="9">
        <v>41772</v>
      </c>
      <c r="BP64" s="9">
        <v>41575</v>
      </c>
      <c r="BS64" s="6" t="s">
        <v>335</v>
      </c>
      <c r="BT64" s="6" t="s">
        <v>1223</v>
      </c>
      <c r="BU64" s="6" t="s">
        <v>1223</v>
      </c>
      <c r="BV64" s="11">
        <v>29087</v>
      </c>
      <c r="BX64" s="6" t="s">
        <v>1508</v>
      </c>
      <c r="CB64" s="23" t="s">
        <v>937</v>
      </c>
      <c r="CG64" s="6" t="s">
        <v>1789</v>
      </c>
      <c r="CL64" s="6" t="s">
        <v>335</v>
      </c>
      <c r="CO64" s="6" t="s">
        <v>335</v>
      </c>
      <c r="CS64" s="6" t="s">
        <v>335</v>
      </c>
    </row>
    <row r="65" spans="1:97" s="6" customFormat="1">
      <c r="A65" s="6" t="s">
        <v>63</v>
      </c>
      <c r="B65" s="8">
        <v>300175</v>
      </c>
      <c r="C65" s="6" t="s">
        <v>2036</v>
      </c>
      <c r="D65" s="6" t="s">
        <v>424</v>
      </c>
      <c r="E65" s="6" t="s">
        <v>124</v>
      </c>
      <c r="F65" s="9">
        <v>39436</v>
      </c>
      <c r="G65" s="9">
        <v>41992</v>
      </c>
      <c r="H65" s="6">
        <v>840</v>
      </c>
      <c r="I65" s="12">
        <v>15130</v>
      </c>
      <c r="J65" s="6">
        <v>10.99</v>
      </c>
      <c r="L65" s="6" t="s">
        <v>333</v>
      </c>
      <c r="M65" s="6" t="s">
        <v>334</v>
      </c>
      <c r="N65" s="6" t="s">
        <v>354</v>
      </c>
      <c r="O65" s="6" t="s">
        <v>348</v>
      </c>
      <c r="P65" s="6" t="s">
        <v>335</v>
      </c>
      <c r="Q65" s="12">
        <v>34733.06</v>
      </c>
      <c r="R65" s="12">
        <v>26431.51</v>
      </c>
      <c r="S65" s="62">
        <f t="shared" si="0"/>
        <v>0.76098996172522659</v>
      </c>
      <c r="T65" s="12">
        <v>8301.5499999999993</v>
      </c>
      <c r="U65" s="12">
        <v>0</v>
      </c>
      <c r="V65" s="12">
        <v>30252.9</v>
      </c>
      <c r="W65" s="12">
        <v>1294.5899999999999</v>
      </c>
      <c r="X65" s="12">
        <f t="shared" si="1"/>
        <v>26.829389999922757</v>
      </c>
      <c r="Y65" s="6" t="s">
        <v>336</v>
      </c>
      <c r="Z65" s="6" t="s">
        <v>336</v>
      </c>
      <c r="AD65" s="12"/>
      <c r="AE65" s="12"/>
      <c r="AF65" s="12"/>
      <c r="AG65" s="12"/>
      <c r="AH65" s="12"/>
      <c r="AI65" s="12"/>
      <c r="AJ65" s="12"/>
      <c r="AK65" s="12"/>
      <c r="AL65" s="12">
        <f t="shared" si="2"/>
        <v>0</v>
      </c>
      <c r="AM65" s="62">
        <f t="shared" si="3"/>
        <v>0.48376305247788681</v>
      </c>
      <c r="AN65" s="62">
        <f>IF(BN65/Q65&gt;1.5,1.5,BN65/Q65)</f>
        <v>1.5</v>
      </c>
      <c r="AO65" s="62">
        <f t="shared" si="4"/>
        <v>2.0671276875691347</v>
      </c>
      <c r="AP65" s="62">
        <f>BF65/Q65</f>
        <v>0.62070488462577156</v>
      </c>
      <c r="AQ65" s="62">
        <f>IF(BF65/Q65&gt;1,1,BF65/Q65)</f>
        <v>0.62070488462577156</v>
      </c>
      <c r="AR65" s="11">
        <v>41997</v>
      </c>
      <c r="AS65" s="12">
        <v>41997</v>
      </c>
      <c r="AT65" s="6">
        <v>1142</v>
      </c>
      <c r="AU65" s="6" t="s">
        <v>938</v>
      </c>
      <c r="AW65" s="6">
        <v>3</v>
      </c>
      <c r="AX65" s="11">
        <f t="shared" si="5"/>
        <v>43087</v>
      </c>
      <c r="AY65" s="64">
        <f t="shared" ca="1" si="6"/>
        <v>0</v>
      </c>
      <c r="AZ65" s="6" t="s">
        <v>336</v>
      </c>
      <c r="BA65" s="6" t="s">
        <v>336</v>
      </c>
      <c r="BB65" s="20">
        <v>21558.98</v>
      </c>
      <c r="BC65" s="19">
        <v>42675</v>
      </c>
      <c r="BD65" s="9" t="s">
        <v>1138</v>
      </c>
      <c r="BE65" s="20">
        <v>30269.22</v>
      </c>
      <c r="BF65" s="20">
        <v>21558.98</v>
      </c>
      <c r="BG65" s="9">
        <v>43040</v>
      </c>
      <c r="BH65" s="6" t="s">
        <v>336</v>
      </c>
      <c r="BJ65" s="6" t="s">
        <v>337</v>
      </c>
      <c r="BK65" s="6" t="s">
        <v>338</v>
      </c>
      <c r="BL65" s="6" t="s">
        <v>694</v>
      </c>
      <c r="BN65" s="12">
        <v>71797.67</v>
      </c>
      <c r="BO65" s="9">
        <v>41333</v>
      </c>
      <c r="BP65" s="9">
        <v>41333</v>
      </c>
      <c r="BS65" s="6" t="s">
        <v>335</v>
      </c>
      <c r="BT65" s="6" t="s">
        <v>1224</v>
      </c>
      <c r="BU65" s="6" t="s">
        <v>1224</v>
      </c>
      <c r="BV65" s="11">
        <v>23674</v>
      </c>
      <c r="BX65" s="6" t="s">
        <v>1509</v>
      </c>
      <c r="CB65" s="23" t="s">
        <v>938</v>
      </c>
      <c r="CG65" s="6" t="s">
        <v>1790</v>
      </c>
      <c r="CL65" s="6" t="s">
        <v>335</v>
      </c>
      <c r="CO65" s="6" t="s">
        <v>335</v>
      </c>
      <c r="CS65" s="6" t="s">
        <v>335</v>
      </c>
    </row>
    <row r="66" spans="1:97" s="6" customFormat="1" hidden="1">
      <c r="A66" s="6" t="s">
        <v>63</v>
      </c>
      <c r="B66" s="8">
        <v>300175</v>
      </c>
      <c r="C66" s="6" t="s">
        <v>2036</v>
      </c>
      <c r="D66" s="6" t="s">
        <v>425</v>
      </c>
      <c r="E66" s="6" t="s">
        <v>125</v>
      </c>
      <c r="F66" s="9">
        <v>39559</v>
      </c>
      <c r="G66" s="9">
        <v>42114</v>
      </c>
      <c r="H66" s="6">
        <v>840</v>
      </c>
      <c r="I66" s="12">
        <v>37425</v>
      </c>
      <c r="J66" s="6">
        <v>13</v>
      </c>
      <c r="L66" s="6" t="s">
        <v>333</v>
      </c>
      <c r="M66" s="6" t="s">
        <v>334</v>
      </c>
      <c r="N66" s="6" t="s">
        <v>352</v>
      </c>
      <c r="O66" s="6" t="s">
        <v>348</v>
      </c>
      <c r="P66" s="6" t="s">
        <v>335</v>
      </c>
      <c r="Q66" s="12">
        <v>10002.27</v>
      </c>
      <c r="R66" s="12">
        <v>8976.31</v>
      </c>
      <c r="S66" s="62">
        <f t="shared" si="0"/>
        <v>0.89742728400653038</v>
      </c>
      <c r="T66" s="12">
        <v>1025.96</v>
      </c>
      <c r="U66" s="12">
        <v>0</v>
      </c>
      <c r="V66" s="12">
        <v>74196.63</v>
      </c>
      <c r="W66" s="12">
        <v>372.81</v>
      </c>
      <c r="X66" s="12">
        <f t="shared" si="1"/>
        <v>26.829403717711436</v>
      </c>
      <c r="Y66" s="6" t="s">
        <v>336</v>
      </c>
      <c r="Z66" s="6" t="s">
        <v>336</v>
      </c>
      <c r="AD66" s="12"/>
      <c r="AE66" s="12"/>
      <c r="AF66" s="12"/>
      <c r="AG66" s="12">
        <v>100641.65</v>
      </c>
      <c r="AH66" s="12"/>
      <c r="AI66" s="12"/>
      <c r="AJ66" s="12"/>
      <c r="AK66" s="12"/>
      <c r="AL66" s="12">
        <f t="shared" si="2"/>
        <v>100641.65</v>
      </c>
      <c r="AM66" s="62">
        <f t="shared" si="3"/>
        <v>3.2079121231558691E-2</v>
      </c>
      <c r="AN66" s="62">
        <f>IF(BN66/Q66&gt;1.5,1.5,BN66/Q66)</f>
        <v>1.5</v>
      </c>
      <c r="AO66" s="62">
        <f t="shared" si="4"/>
        <v>31.172923746309586</v>
      </c>
      <c r="AP66" s="62">
        <f>BF66/Q66</f>
        <v>5.0856105664014271</v>
      </c>
      <c r="AQ66" s="62">
        <f>IF(BF66/Q66&gt;1,1,BF66/Q66)</f>
        <v>1</v>
      </c>
      <c r="AR66" s="11">
        <v>42719</v>
      </c>
      <c r="AS66" s="12">
        <v>42719</v>
      </c>
      <c r="AT66" s="6">
        <v>925</v>
      </c>
      <c r="AU66" s="6" t="s">
        <v>939</v>
      </c>
      <c r="AW66" s="6">
        <v>4</v>
      </c>
      <c r="AX66" s="11">
        <f t="shared" si="5"/>
        <v>43209</v>
      </c>
      <c r="AY66" s="64">
        <f t="shared" ca="1" si="6"/>
        <v>1</v>
      </c>
      <c r="AZ66" s="6" t="s">
        <v>336</v>
      </c>
      <c r="BA66" s="6" t="s">
        <v>336</v>
      </c>
      <c r="BB66" s="20">
        <v>50867.65</v>
      </c>
      <c r="BC66" s="19">
        <v>42675</v>
      </c>
      <c r="BD66" s="9" t="s">
        <v>1138</v>
      </c>
      <c r="BE66" s="20">
        <v>104781.7</v>
      </c>
      <c r="BF66" s="20">
        <v>50867.65</v>
      </c>
      <c r="BG66" s="9">
        <v>43040</v>
      </c>
      <c r="BH66" s="6" t="s">
        <v>336</v>
      </c>
      <c r="BJ66" s="6" t="s">
        <v>337</v>
      </c>
      <c r="BK66" s="6" t="s">
        <v>338</v>
      </c>
      <c r="BL66" s="6" t="s">
        <v>695</v>
      </c>
      <c r="BN66" s="12">
        <v>311800</v>
      </c>
      <c r="BO66" s="9">
        <v>42331</v>
      </c>
      <c r="BP66" s="9">
        <v>42319</v>
      </c>
      <c r="BS66" s="6" t="s">
        <v>335</v>
      </c>
      <c r="BT66" s="6" t="s">
        <v>1225</v>
      </c>
      <c r="BU66" s="6" t="s">
        <v>1225</v>
      </c>
      <c r="BV66" s="11">
        <v>24812</v>
      </c>
      <c r="BX66" s="6" t="s">
        <v>1510</v>
      </c>
      <c r="CB66" s="23" t="s">
        <v>939</v>
      </c>
      <c r="CG66" s="6" t="s">
        <v>1791</v>
      </c>
      <c r="CL66" s="6" t="s">
        <v>335</v>
      </c>
      <c r="CO66" s="6" t="s">
        <v>335</v>
      </c>
      <c r="CS66" s="6" t="s">
        <v>335</v>
      </c>
    </row>
    <row r="67" spans="1:97" s="6" customFormat="1">
      <c r="A67" s="6" t="s">
        <v>63</v>
      </c>
      <c r="B67" s="8">
        <v>300175</v>
      </c>
      <c r="C67" s="6" t="s">
        <v>2036</v>
      </c>
      <c r="D67" s="6" t="s">
        <v>426</v>
      </c>
      <c r="E67" s="6" t="s">
        <v>126</v>
      </c>
      <c r="F67" s="9">
        <v>39472</v>
      </c>
      <c r="G67" s="9">
        <v>42027</v>
      </c>
      <c r="H67" s="6">
        <v>840</v>
      </c>
      <c r="I67" s="12">
        <v>15320</v>
      </c>
      <c r="J67" s="6">
        <v>10.99</v>
      </c>
      <c r="L67" s="6" t="s">
        <v>333</v>
      </c>
      <c r="M67" s="6" t="s">
        <v>334</v>
      </c>
      <c r="N67" s="6" t="s">
        <v>351</v>
      </c>
      <c r="O67" s="6" t="s">
        <v>348</v>
      </c>
      <c r="P67" s="6" t="s">
        <v>335</v>
      </c>
      <c r="Q67" s="12">
        <v>96383.24</v>
      </c>
      <c r="R67" s="12">
        <v>86390.37</v>
      </c>
      <c r="S67" s="62">
        <f t="shared" si="0"/>
        <v>0.89632149738896505</v>
      </c>
      <c r="T67" s="12">
        <v>9992.8700000000008</v>
      </c>
      <c r="U67" s="12">
        <v>0</v>
      </c>
      <c r="V67" s="12">
        <v>6209.73</v>
      </c>
      <c r="W67" s="12">
        <v>3592.45</v>
      </c>
      <c r="X67" s="12">
        <f t="shared" si="1"/>
        <v>26.82938941390973</v>
      </c>
      <c r="Y67" s="6" t="s">
        <v>336</v>
      </c>
      <c r="Z67" s="6" t="s">
        <v>336</v>
      </c>
      <c r="AD67" s="12"/>
      <c r="AE67" s="12"/>
      <c r="AF67" s="12"/>
      <c r="AG67" s="12"/>
      <c r="AH67" s="12"/>
      <c r="AI67" s="12"/>
      <c r="AJ67" s="12"/>
      <c r="AK67" s="12"/>
      <c r="AL67" s="12">
        <f t="shared" si="2"/>
        <v>0</v>
      </c>
      <c r="AM67" s="62">
        <f t="shared" si="3"/>
        <v>1.2066520624693746</v>
      </c>
      <c r="AN67" s="62">
        <f>IF(BN67/Q67&gt;1.5,1.5,BN67/Q67)</f>
        <v>0.82873931193846562</v>
      </c>
      <c r="AO67" s="62">
        <f t="shared" si="4"/>
        <v>0.82873931193846562</v>
      </c>
      <c r="AP67" s="62">
        <f>BF67/Q67</f>
        <v>0.67320407572934871</v>
      </c>
      <c r="AQ67" s="62">
        <f>IF(BF67/Q67&gt;1,1,BF67/Q67)</f>
        <v>0.67320407572934871</v>
      </c>
      <c r="AR67" s="11">
        <v>39503</v>
      </c>
      <c r="AS67" s="12">
        <v>39503</v>
      </c>
      <c r="AT67" s="6">
        <v>1385</v>
      </c>
      <c r="AU67" s="6" t="s">
        <v>940</v>
      </c>
      <c r="AW67" s="6">
        <v>3</v>
      </c>
      <c r="AX67" s="11">
        <f t="shared" si="5"/>
        <v>43122</v>
      </c>
      <c r="AY67" s="64">
        <f t="shared" ca="1" si="6"/>
        <v>0</v>
      </c>
      <c r="AZ67" s="6" t="s">
        <v>336</v>
      </c>
      <c r="BA67" s="6" t="s">
        <v>336</v>
      </c>
      <c r="BB67" s="20">
        <v>64885.59</v>
      </c>
      <c r="BC67" s="19">
        <v>42675</v>
      </c>
      <c r="BD67" s="9" t="s">
        <v>1138</v>
      </c>
      <c r="BE67" s="20">
        <v>91662.94</v>
      </c>
      <c r="BF67" s="20">
        <v>64885.59</v>
      </c>
      <c r="BG67" s="9">
        <v>43040</v>
      </c>
      <c r="BH67" s="6" t="s">
        <v>336</v>
      </c>
      <c r="BJ67" s="6" t="s">
        <v>337</v>
      </c>
      <c r="BK67" s="6" t="s">
        <v>338</v>
      </c>
      <c r="BL67" s="6" t="s">
        <v>696</v>
      </c>
      <c r="BN67" s="12">
        <v>79876.58</v>
      </c>
      <c r="BO67" s="9">
        <v>41409</v>
      </c>
      <c r="BP67" s="9">
        <v>41409</v>
      </c>
      <c r="BS67" s="6" t="s">
        <v>335</v>
      </c>
      <c r="BT67" s="6" t="s">
        <v>1226</v>
      </c>
      <c r="BU67" s="6" t="s">
        <v>1226</v>
      </c>
      <c r="BV67" s="11">
        <v>27894</v>
      </c>
      <c r="BX67" s="6" t="s">
        <v>1511</v>
      </c>
      <c r="CB67" s="23" t="s">
        <v>940</v>
      </c>
      <c r="CG67" s="6" t="s">
        <v>1792</v>
      </c>
      <c r="CL67" s="6" t="s">
        <v>335</v>
      </c>
      <c r="CO67" s="6" t="s">
        <v>335</v>
      </c>
      <c r="CS67" s="6" t="s">
        <v>335</v>
      </c>
    </row>
    <row r="68" spans="1:97" s="6" customFormat="1">
      <c r="A68" s="6" t="s">
        <v>63</v>
      </c>
      <c r="B68" s="8">
        <v>300175</v>
      </c>
      <c r="C68" s="6" t="s">
        <v>2036</v>
      </c>
      <c r="D68" s="6" t="s">
        <v>427</v>
      </c>
      <c r="E68" s="6" t="s">
        <v>127</v>
      </c>
      <c r="F68" s="9">
        <v>39575</v>
      </c>
      <c r="G68" s="9">
        <v>42130</v>
      </c>
      <c r="H68" s="6">
        <v>980</v>
      </c>
      <c r="I68" s="12">
        <v>142000</v>
      </c>
      <c r="J68" s="6">
        <v>14.5</v>
      </c>
      <c r="L68" s="6" t="s">
        <v>333</v>
      </c>
      <c r="M68" s="6" t="s">
        <v>334</v>
      </c>
      <c r="N68" s="6" t="s">
        <v>360</v>
      </c>
      <c r="O68" s="6" t="s">
        <v>640</v>
      </c>
      <c r="P68" s="6" t="s">
        <v>335</v>
      </c>
      <c r="Q68" s="12">
        <v>30214.73</v>
      </c>
      <c r="R68" s="12">
        <v>20577.82</v>
      </c>
      <c r="S68" s="62">
        <f t="shared" si="0"/>
        <v>0.68105258594069851</v>
      </c>
      <c r="T68" s="12">
        <v>9636.91</v>
      </c>
      <c r="U68" s="12">
        <v>0</v>
      </c>
      <c r="V68" s="12"/>
      <c r="W68" s="12">
        <v>30214.73</v>
      </c>
      <c r="X68" s="12">
        <f t="shared" si="1"/>
        <v>1</v>
      </c>
      <c r="Y68" s="6" t="s">
        <v>336</v>
      </c>
      <c r="Z68" s="6" t="s">
        <v>336</v>
      </c>
      <c r="AD68" s="12"/>
      <c r="AE68" s="12"/>
      <c r="AF68" s="12"/>
      <c r="AG68" s="12"/>
      <c r="AH68" s="12"/>
      <c r="AI68" s="12"/>
      <c r="AJ68" s="12"/>
      <c r="AK68" s="12"/>
      <c r="AL68" s="12">
        <f t="shared" si="2"/>
        <v>0</v>
      </c>
      <c r="AM68" s="62">
        <f t="shared" si="3"/>
        <v>0.20065871635317073</v>
      </c>
      <c r="AN68" s="62">
        <f>IF(BN68/Q68&gt;1.5,1.5,BN68/Q68)</f>
        <v>1.5</v>
      </c>
      <c r="AO68" s="62">
        <f t="shared" si="4"/>
        <v>4.9835861515227835</v>
      </c>
      <c r="AP68" s="62">
        <f>BF68/Q68</f>
        <v>1.4497564598459097E-2</v>
      </c>
      <c r="AQ68" s="62">
        <f>IF(BF68/Q68&gt;1,1,BF68/Q68)</f>
        <v>1.4497564598459097E-2</v>
      </c>
      <c r="AR68" s="11">
        <v>41866</v>
      </c>
      <c r="AS68" s="12">
        <v>41866</v>
      </c>
      <c r="AT68" s="6">
        <v>1173</v>
      </c>
      <c r="AU68" s="6" t="s">
        <v>941</v>
      </c>
      <c r="AX68" s="11">
        <f t="shared" si="5"/>
        <v>43225</v>
      </c>
      <c r="AY68" s="64">
        <f t="shared" ca="1" si="6"/>
        <v>1</v>
      </c>
      <c r="AZ68" s="6" t="s">
        <v>336</v>
      </c>
      <c r="BA68" s="6" t="s">
        <v>336</v>
      </c>
      <c r="BB68" s="20">
        <v>438.04</v>
      </c>
      <c r="BC68" s="19">
        <v>42675</v>
      </c>
      <c r="BD68" s="9" t="s">
        <v>1138</v>
      </c>
      <c r="BE68" s="20">
        <v>27230.95</v>
      </c>
      <c r="BF68" s="20">
        <v>438.04</v>
      </c>
      <c r="BG68" s="9">
        <v>43040</v>
      </c>
      <c r="BH68" s="6" t="s">
        <v>336</v>
      </c>
      <c r="BJ68" s="6" t="s">
        <v>337</v>
      </c>
      <c r="BK68" s="6" t="s">
        <v>338</v>
      </c>
      <c r="BL68" s="6" t="s">
        <v>697</v>
      </c>
      <c r="BN68" s="12">
        <v>150577.71</v>
      </c>
      <c r="BO68" s="9">
        <v>41465</v>
      </c>
      <c r="BP68" s="9">
        <v>41465</v>
      </c>
      <c r="BS68" s="6" t="s">
        <v>335</v>
      </c>
      <c r="BT68" s="6" t="s">
        <v>1227</v>
      </c>
      <c r="BU68" s="6" t="s">
        <v>1227</v>
      </c>
      <c r="BV68" s="11">
        <v>24047</v>
      </c>
      <c r="BX68" s="6" t="s">
        <v>1512</v>
      </c>
      <c r="CB68" s="23" t="s">
        <v>941</v>
      </c>
      <c r="CG68" s="6" t="s">
        <v>1793</v>
      </c>
      <c r="CL68" s="6" t="s">
        <v>335</v>
      </c>
      <c r="CO68" s="6" t="s">
        <v>335</v>
      </c>
      <c r="CS68" s="6" t="s">
        <v>335</v>
      </c>
    </row>
    <row r="69" spans="1:97" s="6" customFormat="1">
      <c r="A69" s="6" t="s">
        <v>63</v>
      </c>
      <c r="B69" s="8">
        <v>300175</v>
      </c>
      <c r="C69" s="6" t="s">
        <v>2036</v>
      </c>
      <c r="D69" s="6" t="s">
        <v>428</v>
      </c>
      <c r="E69" s="6" t="s">
        <v>128</v>
      </c>
      <c r="F69" s="9">
        <v>39342</v>
      </c>
      <c r="G69" s="9">
        <v>41533</v>
      </c>
      <c r="H69" s="6">
        <v>840</v>
      </c>
      <c r="I69" s="12">
        <v>7980</v>
      </c>
      <c r="J69" s="6">
        <v>9.99</v>
      </c>
      <c r="L69" s="6" t="s">
        <v>333</v>
      </c>
      <c r="M69" s="6" t="s">
        <v>334</v>
      </c>
      <c r="N69" s="6" t="s">
        <v>352</v>
      </c>
      <c r="O69" s="6" t="s">
        <v>348</v>
      </c>
      <c r="P69" s="6" t="s">
        <v>335</v>
      </c>
      <c r="Q69" s="12">
        <v>93.36</v>
      </c>
      <c r="R69" s="12">
        <v>69.760000000000005</v>
      </c>
      <c r="S69" s="62">
        <f t="shared" si="0"/>
        <v>0.74721508140531279</v>
      </c>
      <c r="T69" s="12">
        <v>23.6</v>
      </c>
      <c r="U69" s="12">
        <v>0</v>
      </c>
      <c r="V69" s="12">
        <v>140.94999999999999</v>
      </c>
      <c r="W69" s="12">
        <v>3.48</v>
      </c>
      <c r="X69" s="12">
        <f t="shared" si="1"/>
        <v>26.827586206896552</v>
      </c>
      <c r="Y69" s="6" t="s">
        <v>336</v>
      </c>
      <c r="Z69" s="6" t="s">
        <v>336</v>
      </c>
      <c r="AD69" s="12"/>
      <c r="AE69" s="12"/>
      <c r="AF69" s="12"/>
      <c r="AG69" s="12"/>
      <c r="AH69" s="12"/>
      <c r="AI69" s="12"/>
      <c r="AJ69" s="12"/>
      <c r="AK69" s="12"/>
      <c r="AL69" s="12">
        <f t="shared" si="2"/>
        <v>0</v>
      </c>
      <c r="AM69" s="62">
        <f t="shared" si="3"/>
        <v>2.4274173355974668E-3</v>
      </c>
      <c r="AN69" s="62">
        <f>IF(BN69/Q69&gt;1.5,1.5,BN69/Q69)</f>
        <v>1.5</v>
      </c>
      <c r="AO69" s="62">
        <f t="shared" si="4"/>
        <v>411.96047557840615</v>
      </c>
      <c r="AP69" s="62">
        <f>BF69/Q69</f>
        <v>0.42609254498714655</v>
      </c>
      <c r="AQ69" s="62">
        <f>IF(BF69/Q69&gt;1,1,BF69/Q69)</f>
        <v>0.42609254498714655</v>
      </c>
      <c r="AR69" s="11">
        <v>41696</v>
      </c>
      <c r="AS69" s="12">
        <v>41696</v>
      </c>
      <c r="AT69" s="6">
        <v>1538</v>
      </c>
      <c r="AU69" s="6" t="s">
        <v>942</v>
      </c>
      <c r="AW69" s="6">
        <v>1</v>
      </c>
      <c r="AX69" s="11">
        <f t="shared" ref="AX69:AX131" si="7">G69+1095</f>
        <v>42628</v>
      </c>
      <c r="AY69" s="64">
        <f t="shared" ca="1" si="6"/>
        <v>0</v>
      </c>
      <c r="AZ69" s="6" t="s">
        <v>336</v>
      </c>
      <c r="BA69" s="6" t="s">
        <v>336</v>
      </c>
      <c r="BB69" s="20">
        <v>39.78</v>
      </c>
      <c r="BC69" s="19">
        <v>42675</v>
      </c>
      <c r="BD69" s="9" t="s">
        <v>1138</v>
      </c>
      <c r="BE69" s="20">
        <v>82.67</v>
      </c>
      <c r="BF69" s="20">
        <v>39.78</v>
      </c>
      <c r="BG69" s="9">
        <v>43040</v>
      </c>
      <c r="BH69" s="6" t="s">
        <v>336</v>
      </c>
      <c r="BJ69" s="6" t="s">
        <v>337</v>
      </c>
      <c r="BK69" s="6" t="s">
        <v>338</v>
      </c>
      <c r="BL69" s="6" t="s">
        <v>698</v>
      </c>
      <c r="BN69" s="12">
        <v>38460.629999999997</v>
      </c>
      <c r="BO69" s="9">
        <v>41333</v>
      </c>
      <c r="BP69" s="9">
        <v>41333</v>
      </c>
      <c r="BS69" s="6" t="s">
        <v>335</v>
      </c>
      <c r="BT69" s="6" t="s">
        <v>1228</v>
      </c>
      <c r="BU69" s="6" t="s">
        <v>1228</v>
      </c>
      <c r="BV69" s="11">
        <v>28942</v>
      </c>
      <c r="BX69" s="6" t="s">
        <v>1513</v>
      </c>
      <c r="CB69" s="23" t="s">
        <v>942</v>
      </c>
      <c r="CG69" s="6" t="s">
        <v>1794</v>
      </c>
      <c r="CL69" s="6" t="s">
        <v>335</v>
      </c>
      <c r="CO69" s="6" t="s">
        <v>335</v>
      </c>
      <c r="CS69" s="6" t="s">
        <v>335</v>
      </c>
    </row>
    <row r="70" spans="1:97" s="6" customFormat="1">
      <c r="A70" s="6" t="s">
        <v>63</v>
      </c>
      <c r="B70" s="8">
        <v>300175</v>
      </c>
      <c r="C70" s="6" t="s">
        <v>2036</v>
      </c>
      <c r="D70" s="6" t="s">
        <v>429</v>
      </c>
      <c r="E70" s="6" t="s">
        <v>129</v>
      </c>
      <c r="F70" s="9">
        <v>39455</v>
      </c>
      <c r="G70" s="9">
        <v>42010</v>
      </c>
      <c r="H70" s="6">
        <v>840</v>
      </c>
      <c r="I70" s="12">
        <v>20792</v>
      </c>
      <c r="J70" s="6">
        <v>10.99</v>
      </c>
      <c r="L70" s="6" t="s">
        <v>333</v>
      </c>
      <c r="M70" s="6" t="s">
        <v>334</v>
      </c>
      <c r="N70" s="6" t="s">
        <v>639</v>
      </c>
      <c r="O70" s="6" t="s">
        <v>640</v>
      </c>
      <c r="P70" s="6" t="s">
        <v>335</v>
      </c>
      <c r="Q70" s="12">
        <v>83600.92</v>
      </c>
      <c r="R70" s="12">
        <v>60133.52</v>
      </c>
      <c r="S70" s="62">
        <f t="shared" ref="S70:S133" si="8">R70/Q70</f>
        <v>0.71929256280911735</v>
      </c>
      <c r="T70" s="12">
        <v>23467.4</v>
      </c>
      <c r="U70" s="12">
        <v>0</v>
      </c>
      <c r="V70" s="12">
        <v>112.98</v>
      </c>
      <c r="W70" s="12">
        <v>3116.02</v>
      </c>
      <c r="X70" s="12">
        <f t="shared" ref="X70:X133" si="9">Q70/W70</f>
        <v>26.829391338951609</v>
      </c>
      <c r="Y70" s="6" t="s">
        <v>336</v>
      </c>
      <c r="Z70" s="6" t="s">
        <v>336</v>
      </c>
      <c r="AA70" s="6" t="s">
        <v>336</v>
      </c>
      <c r="AD70" s="12"/>
      <c r="AE70" s="12"/>
      <c r="AF70" s="12"/>
      <c r="AG70" s="12"/>
      <c r="AH70" s="12"/>
      <c r="AI70" s="12"/>
      <c r="AJ70" s="12"/>
      <c r="AK70" s="12"/>
      <c r="AL70" s="12">
        <f t="shared" ref="AL70:AL133" si="10">SUM(AD70:AK70)</f>
        <v>0</v>
      </c>
      <c r="AM70" s="62">
        <f t="shared" ref="AM70:AM133" si="11">Q70/BN70</f>
        <v>0.77590798797764227</v>
      </c>
      <c r="AN70" s="62">
        <f>IF(BN70/Q70&gt;1.5,1.5,BN70/Q70)</f>
        <v>1.2888126111530831</v>
      </c>
      <c r="AO70" s="62">
        <f t="shared" ref="AO70:AO133" si="12">BN70/Q70</f>
        <v>1.2888126111530831</v>
      </c>
      <c r="AP70" s="62">
        <f>BF70/Q70</f>
        <v>1.4043027277690245E-2</v>
      </c>
      <c r="AQ70" s="62">
        <f>IF(BF70/Q70&gt;1,1,BF70/Q70)</f>
        <v>1.4043027277690245E-2</v>
      </c>
      <c r="AR70" s="11">
        <v>41744</v>
      </c>
      <c r="AS70" s="12">
        <v>41744</v>
      </c>
      <c r="AT70" s="6">
        <v>1295</v>
      </c>
      <c r="AU70" s="6" t="s">
        <v>943</v>
      </c>
      <c r="AW70" s="6">
        <v>1</v>
      </c>
      <c r="AX70" s="11">
        <f t="shared" si="7"/>
        <v>43105</v>
      </c>
      <c r="AY70" s="64">
        <f t="shared" ref="AY70:AY133" ca="1" si="13">IF(AX70&gt;TODAY(),1,0)</f>
        <v>0</v>
      </c>
      <c r="AZ70" s="6" t="s">
        <v>336</v>
      </c>
      <c r="BA70" s="6" t="s">
        <v>336</v>
      </c>
      <c r="BB70" s="20">
        <v>1174.01</v>
      </c>
      <c r="BC70" s="19">
        <v>42675</v>
      </c>
      <c r="BD70" s="9" t="s">
        <v>1138</v>
      </c>
      <c r="BE70" s="20">
        <v>73220.89</v>
      </c>
      <c r="BF70" s="20">
        <v>1174.01</v>
      </c>
      <c r="BG70" s="9">
        <v>43040</v>
      </c>
      <c r="BH70" s="6" t="s">
        <v>336</v>
      </c>
      <c r="BJ70" s="6" t="s">
        <v>337</v>
      </c>
      <c r="BK70" s="6" t="s">
        <v>338</v>
      </c>
      <c r="BL70" s="6" t="s">
        <v>699</v>
      </c>
      <c r="BN70" s="12">
        <v>107745.92</v>
      </c>
      <c r="BO70" s="9">
        <v>41167</v>
      </c>
      <c r="BP70" s="9">
        <v>41167</v>
      </c>
      <c r="BS70" s="6" t="s">
        <v>335</v>
      </c>
      <c r="BT70" s="6" t="s">
        <v>1229</v>
      </c>
      <c r="BU70" s="6" t="s">
        <v>1229</v>
      </c>
      <c r="BV70" s="11">
        <v>22628</v>
      </c>
      <c r="BX70" s="6" t="s">
        <v>1514</v>
      </c>
      <c r="CB70" s="23" t="s">
        <v>943</v>
      </c>
      <c r="CG70" s="6" t="s">
        <v>1795</v>
      </c>
      <c r="CL70" s="6" t="s">
        <v>335</v>
      </c>
      <c r="CO70" s="6" t="s">
        <v>336</v>
      </c>
      <c r="CS70" s="6" t="s">
        <v>335</v>
      </c>
    </row>
    <row r="71" spans="1:97" s="6" customFormat="1" hidden="1">
      <c r="A71" s="6" t="s">
        <v>63</v>
      </c>
      <c r="B71" s="8">
        <v>300175</v>
      </c>
      <c r="C71" s="6" t="s">
        <v>2036</v>
      </c>
      <c r="D71" s="6" t="s">
        <v>430</v>
      </c>
      <c r="E71" s="6" t="s">
        <v>130</v>
      </c>
      <c r="F71" s="9">
        <v>41037</v>
      </c>
      <c r="G71" s="9">
        <v>43592</v>
      </c>
      <c r="H71" s="6">
        <v>980</v>
      </c>
      <c r="I71" s="12">
        <v>489636</v>
      </c>
      <c r="J71" s="6">
        <v>19.989999999999998</v>
      </c>
      <c r="L71" s="6" t="s">
        <v>333</v>
      </c>
      <c r="M71" s="6" t="s">
        <v>334</v>
      </c>
      <c r="N71" s="6" t="s">
        <v>355</v>
      </c>
      <c r="O71" s="6" t="s">
        <v>348</v>
      </c>
      <c r="P71" s="6" t="s">
        <v>335</v>
      </c>
      <c r="Q71" s="12">
        <v>348278.83</v>
      </c>
      <c r="R71" s="12">
        <v>283385.32</v>
      </c>
      <c r="S71" s="62">
        <f t="shared" si="8"/>
        <v>0.81367368783224636</v>
      </c>
      <c r="T71" s="12">
        <v>64893.51</v>
      </c>
      <c r="U71" s="12">
        <v>0</v>
      </c>
      <c r="V71" s="12">
        <v>60685.62</v>
      </c>
      <c r="W71" s="12">
        <v>348278.83</v>
      </c>
      <c r="X71" s="12">
        <f t="shared" si="9"/>
        <v>1</v>
      </c>
      <c r="Y71" s="6" t="s">
        <v>336</v>
      </c>
      <c r="Z71" s="6" t="s">
        <v>336</v>
      </c>
      <c r="AA71" s="6" t="s">
        <v>336</v>
      </c>
      <c r="AD71" s="12">
        <v>42000</v>
      </c>
      <c r="AE71" s="12">
        <v>48000</v>
      </c>
      <c r="AF71" s="12">
        <v>64832.53</v>
      </c>
      <c r="AG71" s="12"/>
      <c r="AH71" s="12"/>
      <c r="AI71" s="12"/>
      <c r="AJ71" s="12"/>
      <c r="AK71" s="12"/>
      <c r="AL71" s="12">
        <f t="shared" si="10"/>
        <v>154832.53</v>
      </c>
      <c r="AM71" s="62">
        <f t="shared" si="11"/>
        <v>0.24926520624496323</v>
      </c>
      <c r="AN71" s="62">
        <f>IF(BN71/Q71&gt;1.5,1.5,BN71/Q71)</f>
        <v>1.5</v>
      </c>
      <c r="AO71" s="62">
        <f t="shared" si="12"/>
        <v>4.0117913569423669</v>
      </c>
      <c r="AP71" s="62">
        <f>BF71/Q71</f>
        <v>0.10989915752272396</v>
      </c>
      <c r="AQ71" s="62">
        <f>IF(BF71/Q71&gt;1,1,BF71/Q71)</f>
        <v>0.10989915752272396</v>
      </c>
      <c r="AR71" s="11">
        <v>42635</v>
      </c>
      <c r="AS71" s="12">
        <v>42635</v>
      </c>
      <c r="AT71" s="6">
        <v>473</v>
      </c>
      <c r="AU71" s="6" t="s">
        <v>944</v>
      </c>
      <c r="AW71" s="6">
        <v>1</v>
      </c>
      <c r="AX71" s="11">
        <f t="shared" si="7"/>
        <v>44687</v>
      </c>
      <c r="AY71" s="64">
        <f t="shared" ca="1" si="13"/>
        <v>1</v>
      </c>
      <c r="AZ71" s="6" t="s">
        <v>336</v>
      </c>
      <c r="BA71" s="6" t="s">
        <v>336</v>
      </c>
      <c r="BB71" s="20">
        <v>38275.550000000003</v>
      </c>
      <c r="BC71" s="19">
        <v>42675</v>
      </c>
      <c r="BD71" s="9" t="s">
        <v>1138</v>
      </c>
      <c r="BE71" s="20">
        <v>290935.36</v>
      </c>
      <c r="BF71" s="20">
        <v>38275.550000000003</v>
      </c>
      <c r="BG71" s="9">
        <v>43040</v>
      </c>
      <c r="BH71" s="6" t="s">
        <v>336</v>
      </c>
      <c r="BJ71" s="6" t="s">
        <v>337</v>
      </c>
      <c r="BK71" s="6" t="s">
        <v>338</v>
      </c>
      <c r="BL71" s="6" t="s">
        <v>700</v>
      </c>
      <c r="BN71" s="12">
        <v>1397222</v>
      </c>
      <c r="BO71" s="9">
        <v>42416</v>
      </c>
      <c r="BP71" s="9">
        <v>42389</v>
      </c>
      <c r="BS71" s="6" t="s">
        <v>335</v>
      </c>
      <c r="BT71" s="6" t="s">
        <v>1230</v>
      </c>
      <c r="BU71" s="6" t="s">
        <v>1230</v>
      </c>
      <c r="BV71" s="11">
        <v>26141</v>
      </c>
      <c r="BX71" s="6" t="s">
        <v>1515</v>
      </c>
      <c r="CB71" s="23" t="s">
        <v>944</v>
      </c>
      <c r="CG71" s="6" t="s">
        <v>1796</v>
      </c>
      <c r="CH71" s="6" t="s">
        <v>1797</v>
      </c>
      <c r="CL71" s="6" t="s">
        <v>335</v>
      </c>
      <c r="CO71" s="6" t="s">
        <v>336</v>
      </c>
      <c r="CS71" s="6" t="s">
        <v>335</v>
      </c>
    </row>
    <row r="72" spans="1:97" s="6" customFormat="1">
      <c r="A72" s="6" t="s">
        <v>63</v>
      </c>
      <c r="B72" s="8">
        <v>300175</v>
      </c>
      <c r="C72" s="6" t="s">
        <v>2036</v>
      </c>
      <c r="D72" s="6" t="s">
        <v>431</v>
      </c>
      <c r="E72" s="6" t="s">
        <v>131</v>
      </c>
      <c r="F72" s="9">
        <v>39653</v>
      </c>
      <c r="G72" s="9">
        <v>42208</v>
      </c>
      <c r="H72" s="6">
        <v>840</v>
      </c>
      <c r="I72" s="12">
        <v>12000</v>
      </c>
      <c r="J72" s="6">
        <v>13</v>
      </c>
      <c r="L72" s="6" t="s">
        <v>333</v>
      </c>
      <c r="M72" s="6" t="s">
        <v>334</v>
      </c>
      <c r="N72" s="6" t="s">
        <v>360</v>
      </c>
      <c r="O72" s="6" t="s">
        <v>640</v>
      </c>
      <c r="P72" s="6" t="s">
        <v>335</v>
      </c>
      <c r="Q72" s="12">
        <v>92740.61</v>
      </c>
      <c r="R72" s="12">
        <v>64475.05</v>
      </c>
      <c r="S72" s="62">
        <f t="shared" si="8"/>
        <v>0.69521917097590802</v>
      </c>
      <c r="T72" s="12">
        <v>28265.56</v>
      </c>
      <c r="U72" s="12">
        <v>0</v>
      </c>
      <c r="V72" s="12"/>
      <c r="W72" s="12">
        <v>3456.68</v>
      </c>
      <c r="X72" s="12">
        <f t="shared" si="9"/>
        <v>26.829388314799171</v>
      </c>
      <c r="Y72" s="6" t="s">
        <v>336</v>
      </c>
      <c r="Z72" s="6" t="s">
        <v>336</v>
      </c>
      <c r="AA72" s="6" t="s">
        <v>336</v>
      </c>
      <c r="AD72" s="12"/>
      <c r="AE72" s="12"/>
      <c r="AF72" s="12"/>
      <c r="AG72" s="12"/>
      <c r="AH72" s="12"/>
      <c r="AI72" s="12"/>
      <c r="AJ72" s="12"/>
      <c r="AK72" s="12"/>
      <c r="AL72" s="12">
        <f t="shared" si="10"/>
        <v>0</v>
      </c>
      <c r="AM72" s="62">
        <f t="shared" si="11"/>
        <v>1.1497214045253401</v>
      </c>
      <c r="AN72" s="62">
        <f>IF(BN72/Q72&gt;1.5,1.5,BN72/Q72)</f>
        <v>0.86977592664098291</v>
      </c>
      <c r="AO72" s="62">
        <f t="shared" si="12"/>
        <v>0.86977592664098291</v>
      </c>
      <c r="AP72" s="62">
        <f>BF72/Q72</f>
        <v>1.3632323531190921E-2</v>
      </c>
      <c r="AQ72" s="62">
        <f>IF(BF72/Q72&gt;1,1,BF72/Q72)</f>
        <v>1.3632323531190921E-2</v>
      </c>
      <c r="AR72" s="11">
        <v>41835</v>
      </c>
      <c r="AS72" s="12">
        <v>41835</v>
      </c>
      <c r="AT72" s="6">
        <v>1204</v>
      </c>
      <c r="AU72" s="6" t="s">
        <v>945</v>
      </c>
      <c r="AX72" s="11">
        <f t="shared" si="7"/>
        <v>43303</v>
      </c>
      <c r="AY72" s="64">
        <f t="shared" ca="1" si="13"/>
        <v>1</v>
      </c>
      <c r="AZ72" s="6" t="s">
        <v>336</v>
      </c>
      <c r="BA72" s="6" t="s">
        <v>336</v>
      </c>
      <c r="BB72" s="20">
        <v>1264.27</v>
      </c>
      <c r="BC72" s="19">
        <v>42675</v>
      </c>
      <c r="BD72" s="9" t="s">
        <v>1138</v>
      </c>
      <c r="BE72" s="20">
        <v>80227.679999999993</v>
      </c>
      <c r="BF72" s="20">
        <v>1264.27</v>
      </c>
      <c r="BG72" s="9">
        <v>43040</v>
      </c>
      <c r="BH72" s="6" t="s">
        <v>336</v>
      </c>
      <c r="BJ72" s="6" t="s">
        <v>337</v>
      </c>
      <c r="BK72" s="6" t="s">
        <v>338</v>
      </c>
      <c r="BL72" s="6" t="s">
        <v>663</v>
      </c>
      <c r="BN72" s="12">
        <v>80663.55</v>
      </c>
      <c r="BO72" s="9">
        <v>41695</v>
      </c>
      <c r="BP72" s="9">
        <v>41695</v>
      </c>
      <c r="BS72" s="6" t="s">
        <v>335</v>
      </c>
      <c r="BT72" s="6" t="s">
        <v>1231</v>
      </c>
      <c r="BU72" s="6" t="s">
        <v>1231</v>
      </c>
      <c r="BV72" s="11">
        <v>21102</v>
      </c>
      <c r="BX72" s="6" t="s">
        <v>1516</v>
      </c>
      <c r="CB72" s="23" t="s">
        <v>945</v>
      </c>
      <c r="CG72" s="6" t="s">
        <v>1798</v>
      </c>
      <c r="CL72" s="6" t="s">
        <v>335</v>
      </c>
      <c r="CO72" s="6" t="s">
        <v>336</v>
      </c>
      <c r="CS72" s="6" t="s">
        <v>335</v>
      </c>
    </row>
    <row r="73" spans="1:97" s="6" customFormat="1">
      <c r="A73" s="6" t="s">
        <v>63</v>
      </c>
      <c r="B73" s="8">
        <v>300175</v>
      </c>
      <c r="C73" s="6" t="s">
        <v>2036</v>
      </c>
      <c r="D73" s="6" t="s">
        <v>432</v>
      </c>
      <c r="E73" s="6" t="s">
        <v>132</v>
      </c>
      <c r="F73" s="9">
        <v>39426</v>
      </c>
      <c r="G73" s="9">
        <v>42347</v>
      </c>
      <c r="H73" s="6">
        <v>840</v>
      </c>
      <c r="I73" s="12">
        <v>34000</v>
      </c>
      <c r="J73" s="6">
        <v>10.99</v>
      </c>
      <c r="L73" s="6" t="s">
        <v>333</v>
      </c>
      <c r="M73" s="6" t="s">
        <v>334</v>
      </c>
      <c r="N73" s="6" t="s">
        <v>355</v>
      </c>
      <c r="O73" s="6" t="s">
        <v>348</v>
      </c>
      <c r="P73" s="6" t="s">
        <v>335</v>
      </c>
      <c r="Q73" s="12">
        <v>980219.28</v>
      </c>
      <c r="R73" s="12">
        <v>713222.85</v>
      </c>
      <c r="S73" s="62">
        <f t="shared" si="8"/>
        <v>0.72761561066213665</v>
      </c>
      <c r="T73" s="12">
        <v>266996.43</v>
      </c>
      <c r="U73" s="12">
        <v>0</v>
      </c>
      <c r="V73" s="12">
        <v>243061.5</v>
      </c>
      <c r="W73" s="12">
        <v>36535.279999999999</v>
      </c>
      <c r="X73" s="12">
        <f t="shared" si="9"/>
        <v>26.829390112789611</v>
      </c>
      <c r="Y73" s="6" t="s">
        <v>336</v>
      </c>
      <c r="Z73" s="6" t="s">
        <v>335</v>
      </c>
      <c r="AD73" s="12"/>
      <c r="AE73" s="12"/>
      <c r="AF73" s="12"/>
      <c r="AG73" s="12"/>
      <c r="AH73" s="12"/>
      <c r="AI73" s="12"/>
      <c r="AJ73" s="12"/>
      <c r="AK73" s="12"/>
      <c r="AL73" s="12">
        <f t="shared" si="10"/>
        <v>0</v>
      </c>
      <c r="AM73" s="62">
        <f t="shared" si="11"/>
        <v>5.5057790445476282</v>
      </c>
      <c r="AN73" s="62">
        <f>IF(BN73/Q73&gt;1.5,1.5,BN73/Q73)</f>
        <v>0.18162733954794277</v>
      </c>
      <c r="AO73" s="62">
        <f t="shared" si="12"/>
        <v>0.18162733954794277</v>
      </c>
      <c r="AP73" s="62">
        <f>BF73/Q73</f>
        <v>0.3168137133560564</v>
      </c>
      <c r="AQ73" s="62">
        <f>IF(BF73/Q73&gt;1,1,BF73/Q73)</f>
        <v>0.3168137133560564</v>
      </c>
      <c r="AR73" s="11">
        <v>39457</v>
      </c>
      <c r="AS73" s="12">
        <v>39457</v>
      </c>
      <c r="AT73" s="6">
        <v>2115</v>
      </c>
      <c r="AU73" s="6" t="s">
        <v>946</v>
      </c>
      <c r="AW73" s="6">
        <v>4</v>
      </c>
      <c r="AX73" s="11">
        <f t="shared" si="7"/>
        <v>43442</v>
      </c>
      <c r="AY73" s="64">
        <f t="shared" ca="1" si="13"/>
        <v>1</v>
      </c>
      <c r="AZ73" s="6" t="s">
        <v>336</v>
      </c>
      <c r="BA73" s="6" t="s">
        <v>336</v>
      </c>
      <c r="BB73" s="20">
        <v>310546.90999999997</v>
      </c>
      <c r="BC73" s="19">
        <v>42675</v>
      </c>
      <c r="BD73" s="9" t="s">
        <v>1138</v>
      </c>
      <c r="BE73" s="20">
        <v>932213.67</v>
      </c>
      <c r="BF73" s="20">
        <v>310546.90999999997</v>
      </c>
      <c r="BG73" s="9">
        <v>43040</v>
      </c>
      <c r="BH73" s="6" t="s">
        <v>336</v>
      </c>
      <c r="BJ73" s="6" t="s">
        <v>337</v>
      </c>
      <c r="BK73" s="6" t="s">
        <v>338</v>
      </c>
      <c r="BL73" s="6" t="s">
        <v>701</v>
      </c>
      <c r="BN73" s="12">
        <v>178034.62</v>
      </c>
      <c r="BO73" s="9">
        <v>41772</v>
      </c>
      <c r="BP73" s="9">
        <v>41575</v>
      </c>
      <c r="BS73" s="6" t="s">
        <v>335</v>
      </c>
      <c r="BT73" s="6" t="s">
        <v>1232</v>
      </c>
      <c r="BU73" s="6" t="s">
        <v>1232</v>
      </c>
      <c r="BV73" s="11">
        <v>29195</v>
      </c>
      <c r="BX73" s="6" t="s">
        <v>1517</v>
      </c>
      <c r="CB73" s="23" t="s">
        <v>946</v>
      </c>
      <c r="CG73" s="6" t="s">
        <v>1799</v>
      </c>
      <c r="CL73" s="6" t="s">
        <v>335</v>
      </c>
      <c r="CO73" s="6" t="s">
        <v>335</v>
      </c>
      <c r="CS73" s="6" t="s">
        <v>335</v>
      </c>
    </row>
    <row r="74" spans="1:97" s="6" customFormat="1">
      <c r="A74" s="6" t="s">
        <v>63</v>
      </c>
      <c r="B74" s="8">
        <v>300175</v>
      </c>
      <c r="C74" s="6" t="s">
        <v>2036</v>
      </c>
      <c r="D74" s="6" t="s">
        <v>433</v>
      </c>
      <c r="E74" s="6" t="s">
        <v>133</v>
      </c>
      <c r="F74" s="9">
        <v>39394</v>
      </c>
      <c r="G74" s="9">
        <v>41220</v>
      </c>
      <c r="H74" s="6">
        <v>980</v>
      </c>
      <c r="I74" s="12">
        <v>55880</v>
      </c>
      <c r="J74" s="6">
        <v>16.5</v>
      </c>
      <c r="L74" s="6" t="s">
        <v>333</v>
      </c>
      <c r="M74" s="6" t="s">
        <v>334</v>
      </c>
      <c r="N74" s="6" t="s">
        <v>351</v>
      </c>
      <c r="O74" s="6" t="s">
        <v>348</v>
      </c>
      <c r="P74" s="6" t="s">
        <v>335</v>
      </c>
      <c r="Q74" s="12">
        <v>105354.59</v>
      </c>
      <c r="R74" s="12">
        <v>51165.31</v>
      </c>
      <c r="S74" s="62">
        <f t="shared" si="8"/>
        <v>0.48564860819068251</v>
      </c>
      <c r="T74" s="12">
        <v>47245.63</v>
      </c>
      <c r="U74" s="12">
        <v>6943.65</v>
      </c>
      <c r="V74" s="12"/>
      <c r="W74" s="12">
        <v>98410.94</v>
      </c>
      <c r="X74" s="12">
        <f t="shared" si="9"/>
        <v>1.0705577042552383</v>
      </c>
      <c r="Y74" s="6" t="s">
        <v>335</v>
      </c>
      <c r="Z74" s="6" t="s">
        <v>335</v>
      </c>
      <c r="AD74" s="12"/>
      <c r="AE74" s="12"/>
      <c r="AF74" s="12"/>
      <c r="AG74" s="12"/>
      <c r="AH74" s="12"/>
      <c r="AI74" s="12"/>
      <c r="AJ74" s="12"/>
      <c r="AK74" s="12"/>
      <c r="AL74" s="12">
        <f t="shared" si="10"/>
        <v>0</v>
      </c>
      <c r="AM74" s="62" t="e">
        <f t="shared" si="11"/>
        <v>#DIV/0!</v>
      </c>
      <c r="AN74" s="62">
        <f>IF(BN74/Q74&gt;1.5,1.5,BN74/Q74)</f>
        <v>0</v>
      </c>
      <c r="AO74" s="62">
        <f t="shared" si="12"/>
        <v>0</v>
      </c>
      <c r="AP74" s="62">
        <f>BF74/Q74</f>
        <v>9.7481277275152413E-3</v>
      </c>
      <c r="AQ74" s="62">
        <f>IF(BF74/Q74&gt;1,1,BF74/Q74)</f>
        <v>9.7481277275152413E-3</v>
      </c>
      <c r="AR74" s="11">
        <v>41605</v>
      </c>
      <c r="AS74" s="12">
        <v>41605</v>
      </c>
      <c r="AT74" s="6">
        <v>3410</v>
      </c>
      <c r="AU74" s="6" t="s">
        <v>947</v>
      </c>
      <c r="AW74" s="6">
        <v>3</v>
      </c>
      <c r="AX74" s="11">
        <f t="shared" si="7"/>
        <v>42315</v>
      </c>
      <c r="AY74" s="64">
        <f t="shared" ca="1" si="13"/>
        <v>0</v>
      </c>
      <c r="AZ74" s="6" t="s">
        <v>336</v>
      </c>
      <c r="BA74" s="6" t="s">
        <v>336</v>
      </c>
      <c r="BB74" s="20">
        <v>1027.01</v>
      </c>
      <c r="BC74" s="19">
        <v>42675</v>
      </c>
      <c r="BD74" s="9" t="s">
        <v>1138</v>
      </c>
      <c r="BE74" s="20">
        <v>105354.59</v>
      </c>
      <c r="BF74" s="20">
        <v>1027.01</v>
      </c>
      <c r="BG74" s="9">
        <v>43040</v>
      </c>
      <c r="BH74" s="6" t="s">
        <v>336</v>
      </c>
      <c r="BJ74" s="6" t="s">
        <v>337</v>
      </c>
      <c r="BK74" s="6" t="s">
        <v>338</v>
      </c>
      <c r="BL74" s="6" t="s">
        <v>702</v>
      </c>
      <c r="BN74" s="12">
        <v>0</v>
      </c>
      <c r="BO74" s="9">
        <v>40687</v>
      </c>
      <c r="BP74" s="9">
        <v>39785</v>
      </c>
      <c r="BS74" s="6" t="s">
        <v>335</v>
      </c>
      <c r="BT74" s="6" t="s">
        <v>1233</v>
      </c>
      <c r="BU74" s="6" t="s">
        <v>1233</v>
      </c>
      <c r="BV74" s="11">
        <v>30333</v>
      </c>
      <c r="BX74" s="6" t="s">
        <v>1518</v>
      </c>
      <c r="CB74" s="23" t="s">
        <v>947</v>
      </c>
      <c r="CG74" s="6" t="s">
        <v>1800</v>
      </c>
      <c r="CL74" s="6" t="s">
        <v>335</v>
      </c>
      <c r="CO74" s="6" t="s">
        <v>335</v>
      </c>
      <c r="CS74" s="6" t="s">
        <v>335</v>
      </c>
    </row>
    <row r="75" spans="1:97" s="6" customFormat="1" hidden="1">
      <c r="A75" s="6" t="s">
        <v>63</v>
      </c>
      <c r="B75" s="8">
        <v>300175</v>
      </c>
      <c r="C75" s="6" t="s">
        <v>2036</v>
      </c>
      <c r="D75" s="6" t="s">
        <v>434</v>
      </c>
      <c r="E75" s="6" t="s">
        <v>134</v>
      </c>
      <c r="F75" s="9">
        <v>39549</v>
      </c>
      <c r="G75" s="9">
        <v>42104</v>
      </c>
      <c r="H75" s="6">
        <v>840</v>
      </c>
      <c r="I75" s="12">
        <v>23881</v>
      </c>
      <c r="J75" s="6">
        <v>13</v>
      </c>
      <c r="L75" s="6" t="s">
        <v>333</v>
      </c>
      <c r="M75" s="6" t="s">
        <v>334</v>
      </c>
      <c r="N75" s="6" t="s">
        <v>349</v>
      </c>
      <c r="O75" s="6" t="s">
        <v>348</v>
      </c>
      <c r="P75" s="6" t="s">
        <v>335</v>
      </c>
      <c r="Q75" s="12">
        <v>63822.3</v>
      </c>
      <c r="R75" s="12">
        <v>59243.32</v>
      </c>
      <c r="S75" s="62">
        <f t="shared" si="8"/>
        <v>0.92825423088794978</v>
      </c>
      <c r="T75" s="12">
        <v>4578.9799999999996</v>
      </c>
      <c r="U75" s="12">
        <v>0</v>
      </c>
      <c r="V75" s="12">
        <v>67632.89</v>
      </c>
      <c r="W75" s="12">
        <v>2378.8200000000002</v>
      </c>
      <c r="X75" s="12">
        <f t="shared" si="9"/>
        <v>26.829394405629682</v>
      </c>
      <c r="Y75" s="6" t="s">
        <v>336</v>
      </c>
      <c r="Z75" s="6" t="s">
        <v>336</v>
      </c>
      <c r="AD75" s="12"/>
      <c r="AE75" s="12">
        <v>2496.87</v>
      </c>
      <c r="AF75" s="12"/>
      <c r="AG75" s="12">
        <v>10400.130000000001</v>
      </c>
      <c r="AH75" s="12">
        <v>10399.959999999999</v>
      </c>
      <c r="AI75" s="12"/>
      <c r="AJ75" s="12"/>
      <c r="AK75" s="12"/>
      <c r="AL75" s="12">
        <f t="shared" si="10"/>
        <v>23296.959999999999</v>
      </c>
      <c r="AM75" s="62">
        <f t="shared" si="11"/>
        <v>0.49286696917198092</v>
      </c>
      <c r="AN75" s="62">
        <f>IF(BN75/Q75&gt;1.5,1.5,BN75/Q75)</f>
        <v>1.5</v>
      </c>
      <c r="AO75" s="62">
        <f t="shared" si="12"/>
        <v>2.0289450552549813</v>
      </c>
      <c r="AP75" s="62">
        <f>BF75/Q75</f>
        <v>0.62650014179996649</v>
      </c>
      <c r="AQ75" s="62">
        <f>IF(BF75/Q75&gt;1,1,BF75/Q75)</f>
        <v>0.62650014179996649</v>
      </c>
      <c r="AR75" s="11">
        <v>42823</v>
      </c>
      <c r="AS75" s="12">
        <v>42823</v>
      </c>
      <c r="AT75" s="6">
        <v>1173</v>
      </c>
      <c r="AU75" s="6" t="s">
        <v>948</v>
      </c>
      <c r="AW75" s="6">
        <v>1</v>
      </c>
      <c r="AX75" s="11">
        <f t="shared" si="7"/>
        <v>43199</v>
      </c>
      <c r="AY75" s="64">
        <f t="shared" ca="1" si="13"/>
        <v>1</v>
      </c>
      <c r="AZ75" s="6" t="s">
        <v>336</v>
      </c>
      <c r="BA75" s="6" t="s">
        <v>336</v>
      </c>
      <c r="BB75" s="20">
        <v>39984.68</v>
      </c>
      <c r="BC75" s="19">
        <v>42675</v>
      </c>
      <c r="BD75" s="9" t="s">
        <v>1138</v>
      </c>
      <c r="BE75" s="20">
        <v>73167.56</v>
      </c>
      <c r="BF75" s="20">
        <v>39984.68</v>
      </c>
      <c r="BG75" s="9">
        <v>43040</v>
      </c>
      <c r="BH75" s="6" t="s">
        <v>336</v>
      </c>
      <c r="BJ75" s="6" t="s">
        <v>337</v>
      </c>
      <c r="BK75" s="6" t="s">
        <v>338</v>
      </c>
      <c r="BL75" s="6" t="s">
        <v>703</v>
      </c>
      <c r="BN75" s="12">
        <v>129491.94</v>
      </c>
      <c r="BO75" s="9">
        <v>41481</v>
      </c>
      <c r="BP75" s="9">
        <v>41481</v>
      </c>
      <c r="BS75" s="6" t="s">
        <v>335</v>
      </c>
      <c r="BT75" s="6" t="s">
        <v>1234</v>
      </c>
      <c r="BU75" s="6" t="s">
        <v>1234</v>
      </c>
      <c r="BV75" s="11">
        <v>27790</v>
      </c>
      <c r="BX75" s="6" t="s">
        <v>1519</v>
      </c>
      <c r="CB75" s="23" t="s">
        <v>948</v>
      </c>
      <c r="CG75" s="6" t="s">
        <v>1801</v>
      </c>
      <c r="CL75" s="6" t="s">
        <v>335</v>
      </c>
      <c r="CO75" s="6" t="s">
        <v>335</v>
      </c>
      <c r="CS75" s="6" t="s">
        <v>335</v>
      </c>
    </row>
    <row r="76" spans="1:97" s="6" customFormat="1" hidden="1">
      <c r="A76" s="6" t="s">
        <v>63</v>
      </c>
      <c r="B76" s="8">
        <v>300175</v>
      </c>
      <c r="C76" s="6" t="s">
        <v>2036</v>
      </c>
      <c r="D76" s="6" t="s">
        <v>435</v>
      </c>
      <c r="E76" s="6" t="s">
        <v>135</v>
      </c>
      <c r="F76" s="9">
        <v>39610</v>
      </c>
      <c r="G76" s="9">
        <v>42531</v>
      </c>
      <c r="H76" s="6">
        <v>980</v>
      </c>
      <c r="I76" s="12">
        <v>636322.75</v>
      </c>
      <c r="J76" s="6">
        <v>13</v>
      </c>
      <c r="L76" s="6" t="s">
        <v>333</v>
      </c>
      <c r="M76" s="6" t="s">
        <v>334</v>
      </c>
      <c r="N76" s="6" t="s">
        <v>351</v>
      </c>
      <c r="O76" s="6" t="s">
        <v>348</v>
      </c>
      <c r="P76" s="6" t="s">
        <v>335</v>
      </c>
      <c r="Q76" s="12">
        <v>684896.2</v>
      </c>
      <c r="R76" s="12">
        <v>636321.75</v>
      </c>
      <c r="S76" s="62">
        <f t="shared" si="8"/>
        <v>0.92907764709455254</v>
      </c>
      <c r="T76" s="12">
        <v>48574.45</v>
      </c>
      <c r="U76" s="12">
        <v>0</v>
      </c>
      <c r="V76" s="12">
        <v>253734.53</v>
      </c>
      <c r="W76" s="12">
        <v>684896.2</v>
      </c>
      <c r="X76" s="12">
        <f t="shared" si="9"/>
        <v>1</v>
      </c>
      <c r="Y76" s="6" t="s">
        <v>336</v>
      </c>
      <c r="Z76" s="6" t="s">
        <v>335</v>
      </c>
      <c r="AD76" s="12">
        <v>1</v>
      </c>
      <c r="AE76" s="12"/>
      <c r="AF76" s="12"/>
      <c r="AG76" s="12"/>
      <c r="AH76" s="12"/>
      <c r="AI76" s="12"/>
      <c r="AJ76" s="12"/>
      <c r="AK76" s="12"/>
      <c r="AL76" s="12">
        <f t="shared" si="10"/>
        <v>1</v>
      </c>
      <c r="AM76" s="62">
        <f t="shared" si="11"/>
        <v>1.717002090196533</v>
      </c>
      <c r="AN76" s="62">
        <f>IF(BN76/Q76&gt;1.5,1.5,BN76/Q76)</f>
        <v>0.58241047329507745</v>
      </c>
      <c r="AO76" s="62">
        <f t="shared" si="12"/>
        <v>0.58241047329507745</v>
      </c>
      <c r="AP76" s="62">
        <f>BF76/Q76</f>
        <v>0.66565114538524239</v>
      </c>
      <c r="AQ76" s="62">
        <f>IF(BF76/Q76&gt;1,1,BF76/Q76)</f>
        <v>0.66565114538524239</v>
      </c>
      <c r="AR76" s="11">
        <v>42430</v>
      </c>
      <c r="AS76" s="12">
        <v>42430</v>
      </c>
      <c r="AT76" s="6">
        <v>508</v>
      </c>
      <c r="AU76" s="6" t="s">
        <v>949</v>
      </c>
      <c r="AW76" s="6">
        <v>3</v>
      </c>
      <c r="AX76" s="11">
        <f t="shared" si="7"/>
        <v>43626</v>
      </c>
      <c r="AY76" s="64">
        <f t="shared" ca="1" si="13"/>
        <v>1</v>
      </c>
      <c r="AZ76" s="6" t="s">
        <v>336</v>
      </c>
      <c r="BA76" s="6" t="s">
        <v>336</v>
      </c>
      <c r="BB76" s="20">
        <v>455901.94</v>
      </c>
      <c r="BC76" s="19">
        <v>42675</v>
      </c>
      <c r="BD76" s="9" t="s">
        <v>1138</v>
      </c>
      <c r="BE76" s="20">
        <v>643554.24</v>
      </c>
      <c r="BF76" s="20">
        <v>455901.94</v>
      </c>
      <c r="BG76" s="9">
        <v>43040</v>
      </c>
      <c r="BH76" s="6" t="s">
        <v>336</v>
      </c>
      <c r="BJ76" s="6" t="s">
        <v>337</v>
      </c>
      <c r="BK76" s="6" t="s">
        <v>338</v>
      </c>
      <c r="BL76" s="6" t="s">
        <v>704</v>
      </c>
      <c r="BN76" s="12">
        <v>398890.72</v>
      </c>
      <c r="BO76" s="9">
        <v>41575</v>
      </c>
      <c r="BP76" s="11"/>
      <c r="BS76" s="6" t="s">
        <v>335</v>
      </c>
      <c r="BT76" s="6" t="s">
        <v>1235</v>
      </c>
      <c r="BU76" s="6" t="s">
        <v>1235</v>
      </c>
      <c r="BV76" s="11">
        <v>21129</v>
      </c>
      <c r="BX76" s="6" t="s">
        <v>1520</v>
      </c>
      <c r="CB76" s="23" t="s">
        <v>949</v>
      </c>
      <c r="CG76" s="6" t="s">
        <v>1802</v>
      </c>
      <c r="CL76" s="6" t="s">
        <v>335</v>
      </c>
      <c r="CO76" s="6" t="s">
        <v>335</v>
      </c>
      <c r="CS76" s="6" t="s">
        <v>335</v>
      </c>
    </row>
    <row r="77" spans="1:97" s="6" customFormat="1">
      <c r="A77" s="6" t="s">
        <v>63</v>
      </c>
      <c r="B77" s="8">
        <v>300175</v>
      </c>
      <c r="C77" s="6" t="s">
        <v>2036</v>
      </c>
      <c r="D77" s="6" t="s">
        <v>436</v>
      </c>
      <c r="E77" s="6" t="s">
        <v>136</v>
      </c>
      <c r="F77" s="9">
        <v>39654</v>
      </c>
      <c r="G77" s="9">
        <v>42209</v>
      </c>
      <c r="H77" s="6">
        <v>980</v>
      </c>
      <c r="I77" s="12">
        <v>100000</v>
      </c>
      <c r="J77" s="6">
        <v>21</v>
      </c>
      <c r="L77" s="6" t="s">
        <v>333</v>
      </c>
      <c r="M77" s="6" t="s">
        <v>334</v>
      </c>
      <c r="N77" s="6" t="s">
        <v>360</v>
      </c>
      <c r="O77" s="6" t="s">
        <v>640</v>
      </c>
      <c r="P77" s="6" t="s">
        <v>335</v>
      </c>
      <c r="Q77" s="12">
        <v>40829.31</v>
      </c>
      <c r="R77" s="12">
        <v>24126.12</v>
      </c>
      <c r="S77" s="62">
        <f t="shared" si="8"/>
        <v>0.59090197703561487</v>
      </c>
      <c r="T77" s="12">
        <v>16703.189999999999</v>
      </c>
      <c r="U77" s="12">
        <v>0</v>
      </c>
      <c r="V77" s="12">
        <v>0.77</v>
      </c>
      <c r="W77" s="12">
        <v>40829.31</v>
      </c>
      <c r="X77" s="12">
        <f t="shared" si="9"/>
        <v>1</v>
      </c>
      <c r="Y77" s="6" t="s">
        <v>336</v>
      </c>
      <c r="Z77" s="6" t="s">
        <v>336</v>
      </c>
      <c r="AA77" s="6" t="s">
        <v>336</v>
      </c>
      <c r="AD77" s="12"/>
      <c r="AE77" s="12"/>
      <c r="AF77" s="12"/>
      <c r="AG77" s="12"/>
      <c r="AH77" s="12"/>
      <c r="AI77" s="12"/>
      <c r="AJ77" s="12"/>
      <c r="AK77" s="12"/>
      <c r="AL77" s="12">
        <f t="shared" si="10"/>
        <v>0</v>
      </c>
      <c r="AM77" s="62">
        <f t="shared" si="11"/>
        <v>0.3491108510240245</v>
      </c>
      <c r="AN77" s="62">
        <f>IF(BN77/Q77&gt;1.5,1.5,BN77/Q77)</f>
        <v>1.5</v>
      </c>
      <c r="AO77" s="62">
        <f t="shared" si="12"/>
        <v>2.8644197024147604</v>
      </c>
      <c r="AP77" s="62">
        <f>BF77/Q77</f>
        <v>1.2576014632625436E-2</v>
      </c>
      <c r="AQ77" s="62">
        <f>IF(BF77/Q77&gt;1,1,BF77/Q77)</f>
        <v>1.2576014632625436E-2</v>
      </c>
      <c r="AR77" s="11">
        <v>41835</v>
      </c>
      <c r="AS77" s="12">
        <v>41835</v>
      </c>
      <c r="AT77" s="6">
        <v>1173</v>
      </c>
      <c r="AU77" s="6" t="s">
        <v>950</v>
      </c>
      <c r="AX77" s="11">
        <f t="shared" si="7"/>
        <v>43304</v>
      </c>
      <c r="AY77" s="64">
        <f t="shared" ca="1" si="13"/>
        <v>1</v>
      </c>
      <c r="AZ77" s="6" t="s">
        <v>336</v>
      </c>
      <c r="BA77" s="6" t="s">
        <v>336</v>
      </c>
      <c r="BB77" s="20">
        <v>513.47</v>
      </c>
      <c r="BC77" s="19">
        <v>42675</v>
      </c>
      <c r="BD77" s="9" t="s">
        <v>1138</v>
      </c>
      <c r="BE77" s="20">
        <v>35762.870000000003</v>
      </c>
      <c r="BF77" s="20">
        <v>513.47</v>
      </c>
      <c r="BG77" s="9">
        <v>43040</v>
      </c>
      <c r="BH77" s="6" t="s">
        <v>336</v>
      </c>
      <c r="BJ77" s="6" t="s">
        <v>337</v>
      </c>
      <c r="BK77" s="6" t="s">
        <v>338</v>
      </c>
      <c r="BL77" s="6" t="s">
        <v>705</v>
      </c>
      <c r="BN77" s="12">
        <v>116952.28</v>
      </c>
      <c r="BO77" s="9">
        <v>41481</v>
      </c>
      <c r="BP77" s="9">
        <v>41481</v>
      </c>
      <c r="BS77" s="6" t="s">
        <v>335</v>
      </c>
      <c r="BT77" s="6" t="s">
        <v>1236</v>
      </c>
      <c r="BU77" s="6" t="s">
        <v>1236</v>
      </c>
      <c r="BV77" s="11">
        <v>30415</v>
      </c>
      <c r="BX77" s="6" t="s">
        <v>1521</v>
      </c>
      <c r="CB77" s="23" t="s">
        <v>950</v>
      </c>
      <c r="CG77" s="6" t="s">
        <v>1803</v>
      </c>
      <c r="CH77" s="6" t="s">
        <v>1804</v>
      </c>
      <c r="CL77" s="6" t="s">
        <v>335</v>
      </c>
      <c r="CO77" s="6" t="s">
        <v>336</v>
      </c>
      <c r="CS77" s="6" t="s">
        <v>335</v>
      </c>
    </row>
    <row r="78" spans="1:97" s="6" customFormat="1" hidden="1">
      <c r="A78" s="6" t="s">
        <v>63</v>
      </c>
      <c r="B78" s="8">
        <v>300175</v>
      </c>
      <c r="C78" s="6" t="s">
        <v>2036</v>
      </c>
      <c r="D78" s="6" t="s">
        <v>437</v>
      </c>
      <c r="E78" s="6" t="s">
        <v>137</v>
      </c>
      <c r="F78" s="9">
        <v>39440</v>
      </c>
      <c r="G78" s="9">
        <v>41996</v>
      </c>
      <c r="H78" s="6">
        <v>840</v>
      </c>
      <c r="I78" s="12">
        <v>14674.57</v>
      </c>
      <c r="J78" s="6">
        <v>10.5</v>
      </c>
      <c r="L78" s="6" t="s">
        <v>333</v>
      </c>
      <c r="M78" s="6" t="s">
        <v>334</v>
      </c>
      <c r="N78" s="6" t="s">
        <v>2034</v>
      </c>
      <c r="O78" s="6" t="s">
        <v>356</v>
      </c>
      <c r="P78" s="6" t="s">
        <v>335</v>
      </c>
      <c r="Q78" s="12">
        <v>40.78</v>
      </c>
      <c r="R78" s="12">
        <v>39.979999999999997</v>
      </c>
      <c r="S78" s="62">
        <f t="shared" si="8"/>
        <v>0.98038254046101014</v>
      </c>
      <c r="T78" s="12">
        <v>0.8</v>
      </c>
      <c r="U78" s="12">
        <v>0</v>
      </c>
      <c r="V78" s="12"/>
      <c r="W78" s="12">
        <v>1.52</v>
      </c>
      <c r="X78" s="12">
        <f t="shared" si="9"/>
        <v>26.828947368421051</v>
      </c>
      <c r="Y78" s="6" t="s">
        <v>335</v>
      </c>
      <c r="Z78" s="6" t="s">
        <v>335</v>
      </c>
      <c r="AA78" s="6" t="s">
        <v>335</v>
      </c>
      <c r="AD78" s="12"/>
      <c r="AE78" s="12"/>
      <c r="AF78" s="12"/>
      <c r="AG78" s="12"/>
      <c r="AH78" s="12"/>
      <c r="AI78" s="12"/>
      <c r="AJ78" s="12"/>
      <c r="AK78" s="12"/>
      <c r="AL78" s="12">
        <f t="shared" si="10"/>
        <v>0</v>
      </c>
      <c r="AM78" s="62">
        <f t="shared" si="11"/>
        <v>4.0954276829620768E-4</v>
      </c>
      <c r="AN78" s="62">
        <f>IF(BN78/Q78&gt;1.5,1.5,BN78/Q78)</f>
        <v>1.5</v>
      </c>
      <c r="AO78" s="62">
        <f t="shared" si="12"/>
        <v>2441.7474252084357</v>
      </c>
      <c r="AP78" s="62">
        <f>BF78/Q78</f>
        <v>9.5635115252574784E-3</v>
      </c>
      <c r="AQ78" s="62">
        <f>IF(BF78/Q78&gt;1,1,BF78/Q78)</f>
        <v>9.5635115252574784E-3</v>
      </c>
      <c r="AR78" s="11">
        <v>42090</v>
      </c>
      <c r="AS78" s="12">
        <v>42090</v>
      </c>
      <c r="AT78" s="6">
        <v>1012</v>
      </c>
      <c r="AU78" s="6" t="s">
        <v>951</v>
      </c>
      <c r="AW78" s="6">
        <v>1</v>
      </c>
      <c r="AX78" s="11">
        <f t="shared" si="7"/>
        <v>43091</v>
      </c>
      <c r="AY78" s="64">
        <f t="shared" ca="1" si="13"/>
        <v>0</v>
      </c>
      <c r="AZ78" s="6" t="s">
        <v>336</v>
      </c>
      <c r="BA78" s="6" t="s">
        <v>336</v>
      </c>
      <c r="BB78" s="20">
        <v>0.39</v>
      </c>
      <c r="BC78" s="19">
        <v>42675</v>
      </c>
      <c r="BD78" s="9" t="s">
        <v>1138</v>
      </c>
      <c r="BE78" s="20">
        <v>38.79</v>
      </c>
      <c r="BF78" s="20">
        <v>0.39</v>
      </c>
      <c r="BG78" s="9">
        <v>43040</v>
      </c>
      <c r="BH78" s="6" t="s">
        <v>336</v>
      </c>
      <c r="BJ78" s="6" t="s">
        <v>337</v>
      </c>
      <c r="BK78" s="6" t="s">
        <v>338</v>
      </c>
      <c r="BL78" s="6" t="s">
        <v>706</v>
      </c>
      <c r="BN78" s="12">
        <v>99574.46</v>
      </c>
      <c r="BO78" s="9">
        <v>41533</v>
      </c>
      <c r="BP78" s="9">
        <v>41533</v>
      </c>
      <c r="BS78" s="6" t="s">
        <v>335</v>
      </c>
      <c r="BT78" s="6" t="s">
        <v>1237</v>
      </c>
      <c r="BU78" s="6" t="s">
        <v>1237</v>
      </c>
      <c r="BV78" s="11">
        <v>23108</v>
      </c>
      <c r="BX78" s="6" t="s">
        <v>1522</v>
      </c>
      <c r="CB78" s="23" t="s">
        <v>951</v>
      </c>
      <c r="CG78" s="6" t="s">
        <v>1805</v>
      </c>
      <c r="CH78" s="6" t="s">
        <v>1806</v>
      </c>
      <c r="CL78" s="6" t="s">
        <v>335</v>
      </c>
      <c r="CO78" s="6" t="s">
        <v>336</v>
      </c>
      <c r="CS78" s="6" t="s">
        <v>335</v>
      </c>
    </row>
    <row r="79" spans="1:97" s="6" customFormat="1">
      <c r="A79" s="6" t="s">
        <v>63</v>
      </c>
      <c r="B79" s="8">
        <v>300175</v>
      </c>
      <c r="C79" s="6" t="s">
        <v>2036</v>
      </c>
      <c r="D79" s="6" t="s">
        <v>438</v>
      </c>
      <c r="E79" s="6" t="s">
        <v>138</v>
      </c>
      <c r="F79" s="9">
        <v>39289</v>
      </c>
      <c r="G79" s="11"/>
      <c r="H79" s="6">
        <v>840</v>
      </c>
      <c r="I79" s="12">
        <v>25180</v>
      </c>
      <c r="J79" s="6">
        <v>0</v>
      </c>
      <c r="L79" s="6" t="s">
        <v>333</v>
      </c>
      <c r="M79" s="6" t="s">
        <v>334</v>
      </c>
      <c r="N79" s="6" t="s">
        <v>359</v>
      </c>
      <c r="O79" s="6" t="s">
        <v>348</v>
      </c>
      <c r="P79" s="6" t="s">
        <v>335</v>
      </c>
      <c r="Q79" s="12">
        <v>386275.07</v>
      </c>
      <c r="R79" s="12">
        <v>274636.37</v>
      </c>
      <c r="S79" s="62">
        <f t="shared" si="8"/>
        <v>0.71098652574187604</v>
      </c>
      <c r="T79" s="12">
        <v>111638.7</v>
      </c>
      <c r="U79" s="12">
        <v>0</v>
      </c>
      <c r="V79" s="12"/>
      <c r="W79" s="12">
        <v>14397.46</v>
      </c>
      <c r="X79" s="12">
        <f t="shared" si="9"/>
        <v>26.829390045188529</v>
      </c>
      <c r="Y79" s="6" t="s">
        <v>336</v>
      </c>
      <c r="Z79" s="6" t="s">
        <v>336</v>
      </c>
      <c r="AD79" s="12"/>
      <c r="AE79" s="12"/>
      <c r="AF79" s="12"/>
      <c r="AG79" s="12"/>
      <c r="AH79" s="12"/>
      <c r="AI79" s="12"/>
      <c r="AJ79" s="12"/>
      <c r="AK79" s="12"/>
      <c r="AL79" s="12">
        <f t="shared" si="10"/>
        <v>0</v>
      </c>
      <c r="AM79" s="62" t="e">
        <f t="shared" si="11"/>
        <v>#DIV/0!</v>
      </c>
      <c r="AN79" s="62">
        <f>IF(BN79/Q79&gt;1.5,1.5,BN79/Q79)</f>
        <v>0</v>
      </c>
      <c r="AO79" s="62">
        <f t="shared" si="12"/>
        <v>0</v>
      </c>
      <c r="AP79" s="62">
        <f>BF79/Q79</f>
        <v>9.2636317430477722E-3</v>
      </c>
      <c r="AQ79" s="62">
        <f>IF(BF79/Q79&gt;1,1,BF79/Q79)</f>
        <v>9.2636317430477722E-3</v>
      </c>
      <c r="AS79" s="12"/>
      <c r="AT79" s="6">
        <v>1345</v>
      </c>
      <c r="AU79" s="6" t="s">
        <v>952</v>
      </c>
      <c r="AW79" s="6">
        <v>3</v>
      </c>
      <c r="AX79" s="11"/>
      <c r="AY79" s="64">
        <f t="shared" ca="1" si="13"/>
        <v>0</v>
      </c>
      <c r="AZ79" s="6" t="s">
        <v>336</v>
      </c>
      <c r="BA79" s="6" t="s">
        <v>336</v>
      </c>
      <c r="BB79" s="20">
        <v>3578.3100000000004</v>
      </c>
      <c r="BC79" s="19">
        <v>42675</v>
      </c>
      <c r="BD79" s="9" t="s">
        <v>1138</v>
      </c>
      <c r="BE79" s="20">
        <v>367357.5</v>
      </c>
      <c r="BF79" s="20">
        <v>3578.3100000000004</v>
      </c>
      <c r="BG79" s="9">
        <v>43040</v>
      </c>
      <c r="BH79" s="6" t="s">
        <v>336</v>
      </c>
      <c r="BJ79" s="6" t="s">
        <v>337</v>
      </c>
      <c r="BK79" s="16" t="s">
        <v>338</v>
      </c>
      <c r="BL79" s="6" t="s">
        <v>342</v>
      </c>
      <c r="BN79" s="12"/>
      <c r="BO79" s="11"/>
      <c r="BP79" s="11"/>
      <c r="BS79" s="6" t="s">
        <v>335</v>
      </c>
      <c r="BT79" s="6" t="s">
        <v>1238</v>
      </c>
      <c r="BU79" s="6" t="s">
        <v>1238</v>
      </c>
      <c r="BV79" s="11">
        <v>30027</v>
      </c>
      <c r="BX79" s="6" t="s">
        <v>1523</v>
      </c>
      <c r="CB79" s="23" t="s">
        <v>952</v>
      </c>
      <c r="CL79" s="6" t="s">
        <v>335</v>
      </c>
      <c r="CO79" s="6" t="s">
        <v>335</v>
      </c>
      <c r="CS79" s="6" t="s">
        <v>335</v>
      </c>
    </row>
    <row r="80" spans="1:97" s="6" customFormat="1" hidden="1">
      <c r="A80" s="6" t="s">
        <v>63</v>
      </c>
      <c r="B80" s="8">
        <v>300175</v>
      </c>
      <c r="C80" s="6" t="s">
        <v>2036</v>
      </c>
      <c r="D80" s="6" t="s">
        <v>439</v>
      </c>
      <c r="E80" s="6" t="s">
        <v>139</v>
      </c>
      <c r="F80" s="9">
        <v>39547</v>
      </c>
      <c r="G80" s="9">
        <v>42102</v>
      </c>
      <c r="H80" s="6">
        <v>840</v>
      </c>
      <c r="I80" s="12">
        <v>50000</v>
      </c>
      <c r="J80" s="6">
        <v>13</v>
      </c>
      <c r="L80" s="6" t="s">
        <v>333</v>
      </c>
      <c r="M80" s="6" t="s">
        <v>334</v>
      </c>
      <c r="N80" s="6" t="s">
        <v>352</v>
      </c>
      <c r="O80" s="6" t="s">
        <v>348</v>
      </c>
      <c r="P80" s="6" t="s">
        <v>335</v>
      </c>
      <c r="Q80" s="12">
        <v>285755.53999999998</v>
      </c>
      <c r="R80" s="12">
        <v>215499.03</v>
      </c>
      <c r="S80" s="62">
        <f t="shared" si="8"/>
        <v>0.75413771505532323</v>
      </c>
      <c r="T80" s="12">
        <v>70256.509999999995</v>
      </c>
      <c r="U80" s="12">
        <v>0</v>
      </c>
      <c r="V80" s="12">
        <v>239845.73</v>
      </c>
      <c r="W80" s="12">
        <v>10650.84</v>
      </c>
      <c r="X80" s="12">
        <f t="shared" si="9"/>
        <v>26.829389982386363</v>
      </c>
      <c r="Y80" s="6" t="s">
        <v>336</v>
      </c>
      <c r="Z80" s="6" t="s">
        <v>336</v>
      </c>
      <c r="AD80" s="12"/>
      <c r="AE80" s="12"/>
      <c r="AF80" s="12"/>
      <c r="AG80" s="12"/>
      <c r="AH80" s="12"/>
      <c r="AI80" s="12"/>
      <c r="AJ80" s="12"/>
      <c r="AK80" s="12"/>
      <c r="AL80" s="12">
        <f t="shared" si="10"/>
        <v>0</v>
      </c>
      <c r="AM80" s="62">
        <f t="shared" si="11"/>
        <v>0.42403255675916307</v>
      </c>
      <c r="AN80" s="62">
        <f>IF(BN80/Q80&gt;1.5,1.5,BN80/Q80)</f>
        <v>1.5</v>
      </c>
      <c r="AO80" s="62">
        <f t="shared" si="12"/>
        <v>2.3583094836936498</v>
      </c>
      <c r="AP80" s="62">
        <f>BF80/Q80</f>
        <v>0.60432266685013347</v>
      </c>
      <c r="AQ80" s="62">
        <f>IF(BF80/Q80&gt;1,1,BF80/Q80)</f>
        <v>0.60432266685013347</v>
      </c>
      <c r="AR80" s="11">
        <v>42244</v>
      </c>
      <c r="AS80" s="12">
        <v>42244</v>
      </c>
      <c r="AT80" s="6">
        <v>1321</v>
      </c>
      <c r="AU80" s="6" t="s">
        <v>953</v>
      </c>
      <c r="AW80" s="6">
        <v>2</v>
      </c>
      <c r="AX80" s="11">
        <f t="shared" si="7"/>
        <v>43197</v>
      </c>
      <c r="AY80" s="64">
        <f t="shared" ca="1" si="13"/>
        <v>1</v>
      </c>
      <c r="AZ80" s="6" t="s">
        <v>336</v>
      </c>
      <c r="BA80" s="6" t="s">
        <v>336</v>
      </c>
      <c r="BB80" s="20">
        <v>172688.55</v>
      </c>
      <c r="BC80" s="19">
        <v>42675</v>
      </c>
      <c r="BD80" s="9" t="s">
        <v>1138</v>
      </c>
      <c r="BE80" s="20">
        <v>245118.39</v>
      </c>
      <c r="BF80" s="20">
        <v>172688.55</v>
      </c>
      <c r="BG80" s="9">
        <v>43040</v>
      </c>
      <c r="BH80" s="6" t="s">
        <v>336</v>
      </c>
      <c r="BJ80" s="6" t="s">
        <v>337</v>
      </c>
      <c r="BK80" s="6" t="s">
        <v>338</v>
      </c>
      <c r="BL80" s="6" t="s">
        <v>707</v>
      </c>
      <c r="BN80" s="12">
        <v>673900</v>
      </c>
      <c r="BO80" s="9">
        <v>42416</v>
      </c>
      <c r="BP80" s="9">
        <v>42062</v>
      </c>
      <c r="BS80" s="6" t="s">
        <v>335</v>
      </c>
      <c r="BT80" s="6" t="s">
        <v>1239</v>
      </c>
      <c r="BU80" s="6" t="s">
        <v>1239</v>
      </c>
      <c r="BV80" s="11">
        <v>30486</v>
      </c>
      <c r="BX80" s="6" t="s">
        <v>1524</v>
      </c>
      <c r="CB80" s="23" t="s">
        <v>953</v>
      </c>
      <c r="CG80" s="6" t="s">
        <v>1807</v>
      </c>
      <c r="CL80" s="6" t="s">
        <v>335</v>
      </c>
      <c r="CO80" s="6" t="s">
        <v>335</v>
      </c>
      <c r="CS80" s="6" t="s">
        <v>335</v>
      </c>
    </row>
    <row r="81" spans="1:97" s="6" customFormat="1">
      <c r="A81" s="6" t="s">
        <v>63</v>
      </c>
      <c r="B81" s="8">
        <v>300175</v>
      </c>
      <c r="C81" s="6" t="s">
        <v>2036</v>
      </c>
      <c r="D81" s="6" t="s">
        <v>440</v>
      </c>
      <c r="E81" s="6" t="s">
        <v>140</v>
      </c>
      <c r="F81" s="9">
        <v>39472</v>
      </c>
      <c r="G81" s="9">
        <v>41663</v>
      </c>
      <c r="H81" s="6">
        <v>840</v>
      </c>
      <c r="I81" s="12">
        <v>32000</v>
      </c>
      <c r="J81" s="6">
        <v>12.5</v>
      </c>
      <c r="L81" s="6" t="s">
        <v>333</v>
      </c>
      <c r="M81" s="6" t="s">
        <v>334</v>
      </c>
      <c r="N81" s="6" t="s">
        <v>355</v>
      </c>
      <c r="O81" s="6" t="s">
        <v>348</v>
      </c>
      <c r="P81" s="6" t="s">
        <v>335</v>
      </c>
      <c r="Q81" s="12">
        <v>953586.01</v>
      </c>
      <c r="R81" s="12">
        <v>763712.54</v>
      </c>
      <c r="S81" s="62">
        <f t="shared" si="8"/>
        <v>0.80088479905446608</v>
      </c>
      <c r="T81" s="12">
        <v>189873.47</v>
      </c>
      <c r="U81" s="12">
        <v>0</v>
      </c>
      <c r="V81" s="12"/>
      <c r="W81" s="12">
        <v>35542.589999999997</v>
      </c>
      <c r="X81" s="12">
        <f t="shared" si="9"/>
        <v>26.82939003601032</v>
      </c>
      <c r="Y81" s="6" t="s">
        <v>336</v>
      </c>
      <c r="Z81" s="6" t="s">
        <v>336</v>
      </c>
      <c r="AA81" s="6" t="s">
        <v>336</v>
      </c>
      <c r="AD81" s="12"/>
      <c r="AE81" s="12"/>
      <c r="AF81" s="12"/>
      <c r="AG81" s="12"/>
      <c r="AH81" s="12"/>
      <c r="AI81" s="12"/>
      <c r="AJ81" s="12"/>
      <c r="AK81" s="12"/>
      <c r="AL81" s="12">
        <f t="shared" si="10"/>
        <v>0</v>
      </c>
      <c r="AM81" s="62">
        <f t="shared" si="11"/>
        <v>5.0438871697199836</v>
      </c>
      <c r="AN81" s="62">
        <f>IF(BN81/Q81&gt;1.5,1.5,BN81/Q81)</f>
        <v>0.1982597878087578</v>
      </c>
      <c r="AO81" s="62">
        <f t="shared" si="12"/>
        <v>0.1982597878087578</v>
      </c>
      <c r="AP81" s="62">
        <f>BF81/Q81</f>
        <v>9.2636321289990397E-3</v>
      </c>
      <c r="AQ81" s="62">
        <f>IF(BF81/Q81&gt;1,1,BF81/Q81)</f>
        <v>9.2636321289990397E-3</v>
      </c>
      <c r="AR81" s="11">
        <v>39503</v>
      </c>
      <c r="AS81" s="12">
        <v>39503</v>
      </c>
      <c r="AT81" s="6">
        <v>3211</v>
      </c>
      <c r="AU81" s="6" t="s">
        <v>954</v>
      </c>
      <c r="AW81" s="6">
        <v>3</v>
      </c>
      <c r="AX81" s="11">
        <f t="shared" si="7"/>
        <v>42758</v>
      </c>
      <c r="AY81" s="64">
        <f t="shared" ca="1" si="13"/>
        <v>0</v>
      </c>
      <c r="AZ81" s="6" t="s">
        <v>336</v>
      </c>
      <c r="BA81" s="6" t="s">
        <v>336</v>
      </c>
      <c r="BB81" s="20">
        <v>8833.67</v>
      </c>
      <c r="BC81" s="19">
        <v>42675</v>
      </c>
      <c r="BD81" s="9" t="s">
        <v>1138</v>
      </c>
      <c r="BE81" s="20">
        <v>906884.75</v>
      </c>
      <c r="BF81" s="20">
        <v>8833.67</v>
      </c>
      <c r="BG81" s="9">
        <v>43040</v>
      </c>
      <c r="BH81" s="6" t="s">
        <v>336</v>
      </c>
      <c r="BJ81" s="6" t="s">
        <v>337</v>
      </c>
      <c r="BK81" s="6" t="s">
        <v>338</v>
      </c>
      <c r="BL81" s="6" t="s">
        <v>708</v>
      </c>
      <c r="BN81" s="12">
        <v>189057.76</v>
      </c>
      <c r="BO81" s="9">
        <v>41772</v>
      </c>
      <c r="BP81" s="9">
        <v>41575</v>
      </c>
      <c r="BS81" s="6" t="s">
        <v>335</v>
      </c>
      <c r="BT81" s="6" t="s">
        <v>1240</v>
      </c>
      <c r="BU81" s="6" t="s">
        <v>1240</v>
      </c>
      <c r="BV81" s="11">
        <v>22786</v>
      </c>
      <c r="BX81" s="6" t="s">
        <v>1525</v>
      </c>
      <c r="CB81" s="23" t="s">
        <v>954</v>
      </c>
      <c r="CG81" s="6" t="s">
        <v>1808</v>
      </c>
      <c r="CH81" s="6" t="s">
        <v>1809</v>
      </c>
      <c r="CL81" s="6" t="s">
        <v>335</v>
      </c>
      <c r="CO81" s="6" t="s">
        <v>336</v>
      </c>
      <c r="CS81" s="6" t="s">
        <v>335</v>
      </c>
    </row>
    <row r="82" spans="1:97" s="6" customFormat="1">
      <c r="A82" s="6" t="s">
        <v>63</v>
      </c>
      <c r="B82" s="8">
        <v>300175</v>
      </c>
      <c r="C82" s="6" t="s">
        <v>2036</v>
      </c>
      <c r="D82" s="6" t="s">
        <v>441</v>
      </c>
      <c r="E82" s="6" t="s">
        <v>141</v>
      </c>
      <c r="F82" s="9">
        <v>39398</v>
      </c>
      <c r="G82" s="9">
        <v>42319</v>
      </c>
      <c r="H82" s="6">
        <v>840</v>
      </c>
      <c r="I82" s="12">
        <v>27500</v>
      </c>
      <c r="J82" s="6">
        <v>12.5</v>
      </c>
      <c r="L82" s="6" t="s">
        <v>333</v>
      </c>
      <c r="M82" s="6" t="s">
        <v>334</v>
      </c>
      <c r="N82" s="6" t="s">
        <v>360</v>
      </c>
      <c r="O82" s="6" t="s">
        <v>640</v>
      </c>
      <c r="P82" s="6" t="s">
        <v>335</v>
      </c>
      <c r="Q82" s="12">
        <v>710698.2</v>
      </c>
      <c r="R82" s="12">
        <v>488863.14</v>
      </c>
      <c r="S82" s="62">
        <f t="shared" si="8"/>
        <v>0.68786320269278867</v>
      </c>
      <c r="T82" s="12">
        <v>221835.06</v>
      </c>
      <c r="U82" s="12">
        <v>0</v>
      </c>
      <c r="V82" s="12">
        <v>25.53</v>
      </c>
      <c r="W82" s="12">
        <v>26489.54</v>
      </c>
      <c r="X82" s="12">
        <f t="shared" si="9"/>
        <v>26.829390015832661</v>
      </c>
      <c r="Y82" s="6" t="s">
        <v>336</v>
      </c>
      <c r="Z82" s="6" t="s">
        <v>336</v>
      </c>
      <c r="AA82" s="6" t="s">
        <v>336</v>
      </c>
      <c r="AD82" s="12"/>
      <c r="AE82" s="12"/>
      <c r="AF82" s="12"/>
      <c r="AG82" s="12"/>
      <c r="AH82" s="12"/>
      <c r="AI82" s="12"/>
      <c r="AJ82" s="12"/>
      <c r="AK82" s="12"/>
      <c r="AL82" s="12">
        <f t="shared" si="10"/>
        <v>0</v>
      </c>
      <c r="AM82" s="62">
        <f t="shared" si="11"/>
        <v>5.1682255495844025</v>
      </c>
      <c r="AN82" s="62">
        <f>IF(BN82/Q82&gt;1.5,1.5,BN82/Q82)</f>
        <v>0.19349000743212802</v>
      </c>
      <c r="AO82" s="62">
        <f t="shared" si="12"/>
        <v>0.19349000743212802</v>
      </c>
      <c r="AP82" s="62">
        <f>BF82/Q82</f>
        <v>1.3760848134974874E-2</v>
      </c>
      <c r="AQ82" s="62">
        <f>IF(BF82/Q82&gt;1,1,BF82/Q82)</f>
        <v>1.3760848134974874E-2</v>
      </c>
      <c r="AR82" s="11">
        <v>41744</v>
      </c>
      <c r="AS82" s="12">
        <v>41744</v>
      </c>
      <c r="AT82" s="6">
        <v>1295</v>
      </c>
      <c r="AU82" s="6" t="s">
        <v>955</v>
      </c>
      <c r="AX82" s="11">
        <f t="shared" si="7"/>
        <v>43414</v>
      </c>
      <c r="AY82" s="64">
        <f t="shared" ca="1" si="13"/>
        <v>1</v>
      </c>
      <c r="AZ82" s="6" t="s">
        <v>336</v>
      </c>
      <c r="BA82" s="6" t="s">
        <v>336</v>
      </c>
      <c r="BB82" s="20">
        <v>9779.81</v>
      </c>
      <c r="BC82" s="19">
        <v>42675</v>
      </c>
      <c r="BD82" s="9" t="s">
        <v>1138</v>
      </c>
      <c r="BE82" s="20">
        <v>617778.26</v>
      </c>
      <c r="BF82" s="20">
        <v>9779.81</v>
      </c>
      <c r="BG82" s="9">
        <v>43040</v>
      </c>
      <c r="BH82" s="6" t="s">
        <v>336</v>
      </c>
      <c r="BJ82" s="6" t="s">
        <v>337</v>
      </c>
      <c r="BK82" s="6" t="s">
        <v>338</v>
      </c>
      <c r="BL82" s="6" t="s">
        <v>709</v>
      </c>
      <c r="BN82" s="12">
        <v>137513</v>
      </c>
      <c r="BO82" s="9">
        <v>41810</v>
      </c>
      <c r="BP82" s="9">
        <v>41695</v>
      </c>
      <c r="BS82" s="6" t="s">
        <v>335</v>
      </c>
      <c r="BT82" s="6" t="s">
        <v>1241</v>
      </c>
      <c r="BU82" s="6" t="s">
        <v>1241</v>
      </c>
      <c r="BV82" s="11">
        <v>25528</v>
      </c>
      <c r="BX82" s="6" t="s">
        <v>1526</v>
      </c>
      <c r="CB82" s="23" t="s">
        <v>955</v>
      </c>
      <c r="CG82" s="6" t="s">
        <v>1810</v>
      </c>
      <c r="CH82" s="6" t="s">
        <v>1811</v>
      </c>
      <c r="CL82" s="6" t="s">
        <v>335</v>
      </c>
      <c r="CO82" s="6" t="s">
        <v>336</v>
      </c>
      <c r="CS82" s="6" t="s">
        <v>335</v>
      </c>
    </row>
    <row r="83" spans="1:97" s="6" customFormat="1" hidden="1">
      <c r="A83" s="6" t="s">
        <v>63</v>
      </c>
      <c r="B83" s="8">
        <v>300175</v>
      </c>
      <c r="C83" s="6" t="s">
        <v>2036</v>
      </c>
      <c r="D83" s="6" t="s">
        <v>442</v>
      </c>
      <c r="E83" s="6" t="s">
        <v>142</v>
      </c>
      <c r="F83" s="9">
        <v>39612</v>
      </c>
      <c r="G83" s="9">
        <v>42167</v>
      </c>
      <c r="H83" s="6">
        <v>840</v>
      </c>
      <c r="I83" s="12">
        <v>27600</v>
      </c>
      <c r="J83" s="6">
        <v>12.5</v>
      </c>
      <c r="L83" s="6" t="s">
        <v>333</v>
      </c>
      <c r="M83" s="6" t="s">
        <v>334</v>
      </c>
      <c r="N83" s="6" t="s">
        <v>351</v>
      </c>
      <c r="O83" s="6" t="s">
        <v>348</v>
      </c>
      <c r="P83" s="6" t="s">
        <v>335</v>
      </c>
      <c r="Q83" s="12">
        <v>34864.25</v>
      </c>
      <c r="R83" s="12">
        <v>26436.34</v>
      </c>
      <c r="S83" s="62">
        <f t="shared" si="8"/>
        <v>0.75826498490574157</v>
      </c>
      <c r="T83" s="12">
        <v>8427.91</v>
      </c>
      <c r="U83" s="12">
        <v>0</v>
      </c>
      <c r="V83" s="12">
        <v>24175.07</v>
      </c>
      <c r="W83" s="12">
        <v>1299.48</v>
      </c>
      <c r="X83" s="12">
        <f t="shared" si="9"/>
        <v>26.829385600394005</v>
      </c>
      <c r="Y83" s="6" t="s">
        <v>336</v>
      </c>
      <c r="Z83" s="6" t="s">
        <v>336</v>
      </c>
      <c r="AD83" s="12"/>
      <c r="AE83" s="12"/>
      <c r="AF83" s="12"/>
      <c r="AG83" s="12"/>
      <c r="AH83" s="12"/>
      <c r="AI83" s="12"/>
      <c r="AJ83" s="12"/>
      <c r="AK83" s="12"/>
      <c r="AL83" s="12">
        <f t="shared" si="10"/>
        <v>0</v>
      </c>
      <c r="AM83" s="62">
        <f t="shared" si="11"/>
        <v>0.17432398688659415</v>
      </c>
      <c r="AN83" s="62">
        <f>IF(BN83/Q83&gt;1.5,1.5,BN83/Q83)</f>
        <v>1.5</v>
      </c>
      <c r="AO83" s="62">
        <f t="shared" si="12"/>
        <v>5.7364452125027778</v>
      </c>
      <c r="AP83" s="62">
        <f>BF83/Q83</f>
        <v>0.44385036247732279</v>
      </c>
      <c r="AQ83" s="62">
        <f>IF(BF83/Q83&gt;1,1,BF83/Q83)</f>
        <v>0.44385036247732279</v>
      </c>
      <c r="AR83" s="11">
        <v>42130</v>
      </c>
      <c r="AS83" s="12">
        <v>42130</v>
      </c>
      <c r="AT83" s="6">
        <v>915</v>
      </c>
      <c r="AU83" s="6" t="s">
        <v>956</v>
      </c>
      <c r="AW83" s="6">
        <v>2</v>
      </c>
      <c r="AX83" s="11">
        <f t="shared" si="7"/>
        <v>43262</v>
      </c>
      <c r="AY83" s="64">
        <f t="shared" ca="1" si="13"/>
        <v>1</v>
      </c>
      <c r="AZ83" s="6" t="s">
        <v>336</v>
      </c>
      <c r="BA83" s="6" t="s">
        <v>336</v>
      </c>
      <c r="BB83" s="20">
        <v>15474.51</v>
      </c>
      <c r="BC83" s="19">
        <v>42675</v>
      </c>
      <c r="BD83" s="9" t="s">
        <v>1138</v>
      </c>
      <c r="BE83" s="20">
        <v>29970.43</v>
      </c>
      <c r="BF83" s="20">
        <v>15474.51</v>
      </c>
      <c r="BG83" s="9">
        <v>43040</v>
      </c>
      <c r="BH83" s="6" t="s">
        <v>336</v>
      </c>
      <c r="BJ83" s="6" t="s">
        <v>337</v>
      </c>
      <c r="BK83" s="6" t="s">
        <v>338</v>
      </c>
      <c r="BL83" s="6" t="s">
        <v>710</v>
      </c>
      <c r="BN83" s="12">
        <v>199996.86</v>
      </c>
      <c r="BO83" s="9">
        <v>41773</v>
      </c>
      <c r="BP83" s="9">
        <v>41290</v>
      </c>
      <c r="BS83" s="6" t="s">
        <v>335</v>
      </c>
      <c r="BT83" s="6" t="s">
        <v>1242</v>
      </c>
      <c r="BU83" s="6" t="s">
        <v>1242</v>
      </c>
      <c r="BV83" s="11">
        <v>23947</v>
      </c>
      <c r="BX83" s="6" t="s">
        <v>1527</v>
      </c>
      <c r="CB83" s="23" t="s">
        <v>956</v>
      </c>
      <c r="CG83" s="6" t="s">
        <v>1812</v>
      </c>
      <c r="CL83" s="6" t="s">
        <v>335</v>
      </c>
      <c r="CO83" s="6" t="s">
        <v>335</v>
      </c>
      <c r="CS83" s="6" t="s">
        <v>335</v>
      </c>
    </row>
    <row r="84" spans="1:97" s="6" customFormat="1">
      <c r="A84" s="6" t="s">
        <v>63</v>
      </c>
      <c r="B84" s="8">
        <v>300175</v>
      </c>
      <c r="C84" s="6" t="s">
        <v>2036</v>
      </c>
      <c r="D84" s="6" t="s">
        <v>443</v>
      </c>
      <c r="E84" s="6" t="s">
        <v>143</v>
      </c>
      <c r="F84" s="9">
        <v>39394</v>
      </c>
      <c r="G84" s="11">
        <v>40123</v>
      </c>
      <c r="H84" s="6">
        <v>980</v>
      </c>
      <c r="I84" s="12">
        <v>147291.63</v>
      </c>
      <c r="J84" s="6">
        <v>16.5</v>
      </c>
      <c r="L84" s="6" t="s">
        <v>333</v>
      </c>
      <c r="M84" s="6" t="s">
        <v>334</v>
      </c>
      <c r="N84" s="6" t="s">
        <v>351</v>
      </c>
      <c r="O84" s="6" t="s">
        <v>348</v>
      </c>
      <c r="P84" s="6" t="s">
        <v>335</v>
      </c>
      <c r="Q84" s="12">
        <v>215982.04</v>
      </c>
      <c r="R84" s="12">
        <v>108530.31</v>
      </c>
      <c r="S84" s="62">
        <f t="shared" si="8"/>
        <v>0.50249692057728501</v>
      </c>
      <c r="T84" s="12">
        <v>90664.56</v>
      </c>
      <c r="U84" s="12">
        <v>16787.169999999998</v>
      </c>
      <c r="V84" s="12"/>
      <c r="W84" s="12">
        <v>199194.87</v>
      </c>
      <c r="X84" s="12">
        <f t="shared" si="9"/>
        <v>1.0842751121050458</v>
      </c>
      <c r="Y84" s="6" t="s">
        <v>336</v>
      </c>
      <c r="Z84" s="6" t="s">
        <v>336</v>
      </c>
      <c r="AD84" s="12"/>
      <c r="AE84" s="12"/>
      <c r="AF84" s="12"/>
      <c r="AG84" s="12"/>
      <c r="AH84" s="12"/>
      <c r="AI84" s="12"/>
      <c r="AJ84" s="12"/>
      <c r="AK84" s="12"/>
      <c r="AL84" s="12">
        <f t="shared" si="10"/>
        <v>0</v>
      </c>
      <c r="AM84" s="62" t="e">
        <f t="shared" si="11"/>
        <v>#DIV/0!</v>
      </c>
      <c r="AN84" s="62">
        <f>IF(BN84/Q84&gt;1.5,1.5,BN84/Q84)</f>
        <v>0</v>
      </c>
      <c r="AO84" s="62">
        <f t="shared" si="12"/>
        <v>0</v>
      </c>
      <c r="AP84" s="62">
        <f>BF84/Q84</f>
        <v>9.7481253533858656E-3</v>
      </c>
      <c r="AQ84" s="62">
        <f>IF(BF84/Q84&gt;1,1,BF84/Q84)</f>
        <v>9.7481253533858656E-3</v>
      </c>
      <c r="AR84" s="11">
        <v>41605</v>
      </c>
      <c r="AS84" s="12">
        <v>41605</v>
      </c>
      <c r="AT84" s="6">
        <v>3256</v>
      </c>
      <c r="AU84" s="6" t="s">
        <v>957</v>
      </c>
      <c r="AW84" s="6">
        <v>3</v>
      </c>
      <c r="AX84" s="11">
        <f t="shared" si="7"/>
        <v>41218</v>
      </c>
      <c r="AY84" s="64">
        <f t="shared" ca="1" si="13"/>
        <v>0</v>
      </c>
      <c r="AZ84" s="6" t="s">
        <v>336</v>
      </c>
      <c r="BA84" s="6" t="s">
        <v>336</v>
      </c>
      <c r="BB84" s="20">
        <v>2105.42</v>
      </c>
      <c r="BC84" s="19">
        <v>42675</v>
      </c>
      <c r="BD84" s="9" t="s">
        <v>1138</v>
      </c>
      <c r="BE84" s="20">
        <v>215982.04</v>
      </c>
      <c r="BF84" s="20">
        <v>2105.42</v>
      </c>
      <c r="BG84" s="9">
        <v>43040</v>
      </c>
      <c r="BH84" s="6" t="s">
        <v>336</v>
      </c>
      <c r="BJ84" s="6" t="s">
        <v>337</v>
      </c>
      <c r="BK84" s="6" t="s">
        <v>339</v>
      </c>
      <c r="BL84" s="6" t="s">
        <v>711</v>
      </c>
      <c r="BN84" s="12">
        <v>0</v>
      </c>
      <c r="BO84" s="9">
        <v>41003</v>
      </c>
      <c r="BP84" s="9">
        <v>40994</v>
      </c>
      <c r="BS84" s="6" t="s">
        <v>335</v>
      </c>
      <c r="BT84" s="6" t="s">
        <v>1243</v>
      </c>
      <c r="BU84" s="6" t="s">
        <v>1243</v>
      </c>
      <c r="BV84" s="11">
        <v>18934</v>
      </c>
      <c r="BX84" s="6" t="s">
        <v>1528</v>
      </c>
      <c r="CB84" s="23" t="s">
        <v>957</v>
      </c>
      <c r="CL84" s="6" t="s">
        <v>335</v>
      </c>
      <c r="CO84" s="6" t="s">
        <v>335</v>
      </c>
      <c r="CS84" s="6" t="s">
        <v>335</v>
      </c>
    </row>
    <row r="85" spans="1:97" s="6" customFormat="1">
      <c r="A85" s="6" t="s">
        <v>63</v>
      </c>
      <c r="B85" s="8">
        <v>300175</v>
      </c>
      <c r="C85" s="6" t="s">
        <v>2036</v>
      </c>
      <c r="D85" s="6" t="s">
        <v>444</v>
      </c>
      <c r="E85" s="6" t="s">
        <v>144</v>
      </c>
      <c r="F85" s="9">
        <v>39639</v>
      </c>
      <c r="G85" s="9">
        <v>42194</v>
      </c>
      <c r="H85" s="6">
        <v>840</v>
      </c>
      <c r="I85" s="12">
        <v>21000</v>
      </c>
      <c r="J85" s="6">
        <v>13</v>
      </c>
      <c r="L85" s="6" t="s">
        <v>333</v>
      </c>
      <c r="M85" s="6" t="s">
        <v>334</v>
      </c>
      <c r="N85" s="6" t="s">
        <v>350</v>
      </c>
      <c r="O85" s="6" t="s">
        <v>348</v>
      </c>
      <c r="P85" s="6" t="s">
        <v>335</v>
      </c>
      <c r="Q85" s="12">
        <v>118613.54</v>
      </c>
      <c r="R85" s="12">
        <v>82398.69</v>
      </c>
      <c r="S85" s="62">
        <f t="shared" si="8"/>
        <v>0.69468198993133501</v>
      </c>
      <c r="T85" s="12">
        <v>36214.85</v>
      </c>
      <c r="U85" s="12">
        <v>0</v>
      </c>
      <c r="V85" s="12">
        <v>2.44</v>
      </c>
      <c r="W85" s="12">
        <v>4421.03</v>
      </c>
      <c r="X85" s="12">
        <f t="shared" si="9"/>
        <v>26.82939043616533</v>
      </c>
      <c r="Y85" s="6" t="s">
        <v>336</v>
      </c>
      <c r="Z85" s="6" t="s">
        <v>336</v>
      </c>
      <c r="AA85" s="6" t="s">
        <v>336</v>
      </c>
      <c r="AD85" s="12"/>
      <c r="AE85" s="12"/>
      <c r="AF85" s="12"/>
      <c r="AG85" s="12"/>
      <c r="AH85" s="12"/>
      <c r="AI85" s="12"/>
      <c r="AJ85" s="12"/>
      <c r="AK85" s="12"/>
      <c r="AL85" s="12">
        <f t="shared" si="10"/>
        <v>0</v>
      </c>
      <c r="AM85" s="62">
        <f t="shared" si="11"/>
        <v>1.2731956256446426</v>
      </c>
      <c r="AN85" s="62">
        <f>IF(BN85/Q85&gt;1.5,1.5,BN85/Q85)</f>
        <v>0.78542525583504219</v>
      </c>
      <c r="AO85" s="62">
        <f t="shared" si="12"/>
        <v>0.78542525583504219</v>
      </c>
      <c r="AP85" s="62">
        <f>BF85/Q85</f>
        <v>1.3944529435678255E-2</v>
      </c>
      <c r="AQ85" s="62">
        <f>IF(BF85/Q85&gt;1,1,BF85/Q85)</f>
        <v>1.3944529435678255E-2</v>
      </c>
      <c r="AR85" s="11">
        <v>41806</v>
      </c>
      <c r="AS85" s="12">
        <v>41806</v>
      </c>
      <c r="AT85" s="6">
        <v>1204</v>
      </c>
      <c r="AU85" s="6" t="s">
        <v>958</v>
      </c>
      <c r="AX85" s="11">
        <f t="shared" si="7"/>
        <v>43289</v>
      </c>
      <c r="AY85" s="64">
        <f t="shared" ca="1" si="13"/>
        <v>1</v>
      </c>
      <c r="AZ85" s="6" t="s">
        <v>336</v>
      </c>
      <c r="BA85" s="6" t="s">
        <v>336</v>
      </c>
      <c r="BB85" s="20">
        <v>1654.01</v>
      </c>
      <c r="BC85" s="19">
        <v>42675</v>
      </c>
      <c r="BD85" s="9" t="s">
        <v>1138</v>
      </c>
      <c r="BE85" s="20">
        <v>102617.48</v>
      </c>
      <c r="BF85" s="20">
        <v>1654.01</v>
      </c>
      <c r="BG85" s="9">
        <v>43040</v>
      </c>
      <c r="BH85" s="6" t="s">
        <v>336</v>
      </c>
      <c r="BJ85" s="6" t="s">
        <v>337</v>
      </c>
      <c r="BK85" s="6" t="s">
        <v>338</v>
      </c>
      <c r="BL85" s="6" t="s">
        <v>712</v>
      </c>
      <c r="BN85" s="12">
        <v>93162.07</v>
      </c>
      <c r="BO85" s="9">
        <v>41491</v>
      </c>
      <c r="BP85" s="9">
        <v>41697</v>
      </c>
      <c r="BS85" s="6" t="s">
        <v>335</v>
      </c>
      <c r="BT85" s="6" t="s">
        <v>1244</v>
      </c>
      <c r="BU85" s="6" t="s">
        <v>1244</v>
      </c>
      <c r="BV85" s="11">
        <v>25817</v>
      </c>
      <c r="BX85" s="6" t="s">
        <v>1529</v>
      </c>
      <c r="CB85" s="23" t="s">
        <v>958</v>
      </c>
      <c r="CG85" s="6" t="s">
        <v>1813</v>
      </c>
      <c r="CL85" s="6" t="s">
        <v>335</v>
      </c>
      <c r="CO85" s="6" t="s">
        <v>336</v>
      </c>
      <c r="CS85" s="6" t="s">
        <v>335</v>
      </c>
    </row>
    <row r="86" spans="1:97" s="6" customFormat="1" hidden="1">
      <c r="A86" s="6" t="s">
        <v>63</v>
      </c>
      <c r="B86" s="8">
        <v>300175</v>
      </c>
      <c r="C86" s="6" t="s">
        <v>2036</v>
      </c>
      <c r="D86" s="6" t="s">
        <v>445</v>
      </c>
      <c r="E86" s="6" t="s">
        <v>145</v>
      </c>
      <c r="F86" s="9">
        <v>39035</v>
      </c>
      <c r="G86" s="9">
        <v>40861</v>
      </c>
      <c r="H86" s="6">
        <v>980</v>
      </c>
      <c r="I86" s="12">
        <v>44300</v>
      </c>
      <c r="J86" s="6">
        <v>18</v>
      </c>
      <c r="L86" s="6" t="s">
        <v>333</v>
      </c>
      <c r="M86" s="6" t="s">
        <v>334</v>
      </c>
      <c r="N86" s="6" t="s">
        <v>350</v>
      </c>
      <c r="O86" s="6" t="s">
        <v>348</v>
      </c>
      <c r="P86" s="6" t="s">
        <v>335</v>
      </c>
      <c r="Q86" s="12">
        <v>73050.84</v>
      </c>
      <c r="R86" s="12">
        <v>25103.16</v>
      </c>
      <c r="S86" s="62">
        <f t="shared" si="8"/>
        <v>0.3436395803251544</v>
      </c>
      <c r="T86" s="12">
        <v>36890.71</v>
      </c>
      <c r="U86" s="12">
        <v>11056.97</v>
      </c>
      <c r="V86" s="12">
        <v>104197.02</v>
      </c>
      <c r="W86" s="12">
        <v>61993.87</v>
      </c>
      <c r="X86" s="12">
        <f t="shared" si="9"/>
        <v>1.1783558600229345</v>
      </c>
      <c r="Y86" s="6" t="s">
        <v>336</v>
      </c>
      <c r="Z86" s="6" t="s">
        <v>336</v>
      </c>
      <c r="AA86" s="6" t="s">
        <v>336</v>
      </c>
      <c r="AD86" s="12"/>
      <c r="AE86" s="12"/>
      <c r="AF86" s="12"/>
      <c r="AG86" s="12"/>
      <c r="AH86" s="12">
        <v>242.65</v>
      </c>
      <c r="AI86" s="12">
        <v>890.78</v>
      </c>
      <c r="AJ86" s="12"/>
      <c r="AK86" s="12">
        <v>304.8</v>
      </c>
      <c r="AL86" s="12">
        <f t="shared" si="10"/>
        <v>1438.23</v>
      </c>
      <c r="AM86" s="62" t="e">
        <f t="shared" si="11"/>
        <v>#DIV/0!</v>
      </c>
      <c r="AN86" s="62">
        <f>IF(BN86/Q86&gt;1.5,1.5,BN86/Q86)</f>
        <v>0</v>
      </c>
      <c r="AO86" s="62">
        <f t="shared" si="12"/>
        <v>0</v>
      </c>
      <c r="AP86" s="62">
        <f>BF86/Q86</f>
        <v>8.9377480122062938E-3</v>
      </c>
      <c r="AQ86" s="62">
        <f>IF(BF86/Q86&gt;1,1,BF86/Q86)</f>
        <v>8.9377480122062938E-3</v>
      </c>
      <c r="AR86" s="11">
        <v>43013</v>
      </c>
      <c r="AS86" s="12">
        <v>43053</v>
      </c>
      <c r="AT86" s="6">
        <v>3168</v>
      </c>
      <c r="AU86" s="6" t="s">
        <v>959</v>
      </c>
      <c r="AW86" s="6">
        <v>3</v>
      </c>
      <c r="AX86" s="11">
        <f t="shared" si="7"/>
        <v>41956</v>
      </c>
      <c r="AY86" s="64">
        <f t="shared" ca="1" si="13"/>
        <v>0</v>
      </c>
      <c r="AZ86" s="6" t="s">
        <v>336</v>
      </c>
      <c r="BA86" s="6" t="s">
        <v>336</v>
      </c>
      <c r="BB86" s="20">
        <v>652.91</v>
      </c>
      <c r="BC86" s="19">
        <v>42675</v>
      </c>
      <c r="BD86" s="9" t="s">
        <v>1138</v>
      </c>
      <c r="BE86" s="20">
        <v>69043.02</v>
      </c>
      <c r="BF86" s="20">
        <v>652.91</v>
      </c>
      <c r="BG86" s="9">
        <v>43040</v>
      </c>
      <c r="BH86" s="6" t="s">
        <v>336</v>
      </c>
      <c r="BJ86" s="6" t="s">
        <v>337</v>
      </c>
      <c r="BK86" s="6" t="s">
        <v>339</v>
      </c>
      <c r="BL86" s="6" t="s">
        <v>713</v>
      </c>
      <c r="BN86" s="12">
        <v>0</v>
      </c>
      <c r="BO86" s="9">
        <v>41106</v>
      </c>
      <c r="BP86" s="9">
        <v>41095</v>
      </c>
      <c r="BS86" s="6" t="s">
        <v>335</v>
      </c>
      <c r="BT86" s="6" t="s">
        <v>1245</v>
      </c>
      <c r="BU86" s="6" t="s">
        <v>1246</v>
      </c>
      <c r="BV86" s="11">
        <v>27551</v>
      </c>
      <c r="BX86" s="6" t="s">
        <v>1530</v>
      </c>
      <c r="CB86" s="23" t="s">
        <v>959</v>
      </c>
      <c r="CG86" s="6" t="s">
        <v>1814</v>
      </c>
      <c r="CH86" s="6" t="s">
        <v>1815</v>
      </c>
      <c r="CL86" s="6" t="s">
        <v>335</v>
      </c>
      <c r="CO86" s="6" t="s">
        <v>336</v>
      </c>
      <c r="CS86" s="6" t="s">
        <v>335</v>
      </c>
    </row>
    <row r="87" spans="1:97" s="6" customFormat="1">
      <c r="A87" s="6" t="s">
        <v>63</v>
      </c>
      <c r="B87" s="8">
        <v>300175</v>
      </c>
      <c r="C87" s="6" t="s">
        <v>2036</v>
      </c>
      <c r="D87" s="6" t="s">
        <v>446</v>
      </c>
      <c r="E87" s="6" t="s">
        <v>146</v>
      </c>
      <c r="F87" s="9">
        <v>38936</v>
      </c>
      <c r="G87" s="11">
        <v>40026</v>
      </c>
      <c r="H87" s="6">
        <v>980</v>
      </c>
      <c r="I87" s="12">
        <v>177000</v>
      </c>
      <c r="J87" s="6">
        <v>0</v>
      </c>
      <c r="L87" s="6" t="s">
        <v>333</v>
      </c>
      <c r="M87" s="6" t="s">
        <v>334</v>
      </c>
      <c r="N87" s="6" t="s">
        <v>351</v>
      </c>
      <c r="O87" s="6" t="s">
        <v>348</v>
      </c>
      <c r="P87" s="6" t="s">
        <v>335</v>
      </c>
      <c r="Q87" s="12">
        <v>226613.3</v>
      </c>
      <c r="R87" s="12">
        <v>226613.3</v>
      </c>
      <c r="S87" s="62">
        <f t="shared" si="8"/>
        <v>1</v>
      </c>
      <c r="T87" s="12">
        <v>0</v>
      </c>
      <c r="U87" s="12">
        <v>0</v>
      </c>
      <c r="V87" s="12">
        <v>36128.76</v>
      </c>
      <c r="W87" s="12">
        <v>226613.3</v>
      </c>
      <c r="X87" s="12">
        <f t="shared" si="9"/>
        <v>1</v>
      </c>
      <c r="Y87" s="6" t="s">
        <v>335</v>
      </c>
      <c r="Z87" s="6" t="s">
        <v>335</v>
      </c>
      <c r="AD87" s="12"/>
      <c r="AE87" s="12"/>
      <c r="AF87" s="12"/>
      <c r="AG87" s="12"/>
      <c r="AH87" s="12"/>
      <c r="AI87" s="12"/>
      <c r="AJ87" s="12"/>
      <c r="AK87" s="12"/>
      <c r="AL87" s="12">
        <f t="shared" si="10"/>
        <v>0</v>
      </c>
      <c r="AM87" s="62" t="e">
        <f t="shared" si="11"/>
        <v>#DIV/0!</v>
      </c>
      <c r="AN87" s="62">
        <f>IF(BN87/Q87&gt;1.5,1.5,BN87/Q87)</f>
        <v>0</v>
      </c>
      <c r="AO87" s="62">
        <f t="shared" si="12"/>
        <v>0</v>
      </c>
      <c r="AP87" s="62">
        <f>BF87/Q87</f>
        <v>9.7481039285867172E-3</v>
      </c>
      <c r="AQ87" s="62">
        <f>IF(BF87/Q87&gt;1,1,BF87/Q87)</f>
        <v>9.7481039285867172E-3</v>
      </c>
      <c r="AR87" s="11">
        <v>40616</v>
      </c>
      <c r="AS87" s="12">
        <v>40616</v>
      </c>
      <c r="AT87" s="6">
        <v>3895</v>
      </c>
      <c r="AU87" s="6" t="s">
        <v>960</v>
      </c>
      <c r="AW87" s="6">
        <v>3</v>
      </c>
      <c r="AX87" s="11">
        <f t="shared" si="7"/>
        <v>41121</v>
      </c>
      <c r="AY87" s="64">
        <f t="shared" ca="1" si="13"/>
        <v>0</v>
      </c>
      <c r="AZ87" s="6" t="s">
        <v>336</v>
      </c>
      <c r="BA87" s="6" t="s">
        <v>336</v>
      </c>
      <c r="BB87" s="20">
        <v>2209.0500000000002</v>
      </c>
      <c r="BC87" s="19">
        <v>42675</v>
      </c>
      <c r="BD87" s="9" t="s">
        <v>1138</v>
      </c>
      <c r="BE87" s="20">
        <v>226613.3</v>
      </c>
      <c r="BF87" s="20">
        <v>2209.0500000000002</v>
      </c>
      <c r="BG87" s="9">
        <v>43040</v>
      </c>
      <c r="BH87" s="6" t="s">
        <v>336</v>
      </c>
      <c r="BJ87" s="6" t="s">
        <v>337</v>
      </c>
      <c r="BK87" s="6" t="s">
        <v>338</v>
      </c>
      <c r="BL87" s="6" t="s">
        <v>714</v>
      </c>
      <c r="BN87" s="12">
        <v>0</v>
      </c>
      <c r="BO87" s="9">
        <v>41121</v>
      </c>
      <c r="BP87" s="9">
        <v>41101</v>
      </c>
      <c r="BS87" s="6" t="s">
        <v>335</v>
      </c>
      <c r="BT87" s="6" t="s">
        <v>1247</v>
      </c>
      <c r="BU87" s="6" t="s">
        <v>1247</v>
      </c>
      <c r="BV87" s="11">
        <v>24840</v>
      </c>
      <c r="BX87" s="6" t="s">
        <v>1531</v>
      </c>
      <c r="CB87" s="23" t="s">
        <v>960</v>
      </c>
      <c r="CL87" s="6" t="s">
        <v>335</v>
      </c>
      <c r="CO87" s="6" t="s">
        <v>335</v>
      </c>
      <c r="CS87" s="6" t="s">
        <v>335</v>
      </c>
    </row>
    <row r="88" spans="1:97" s="6" customFormat="1" hidden="1">
      <c r="A88" s="6" t="s">
        <v>63</v>
      </c>
      <c r="B88" s="8">
        <v>300175</v>
      </c>
      <c r="C88" s="6" t="s">
        <v>2036</v>
      </c>
      <c r="D88" s="6" t="s">
        <v>447</v>
      </c>
      <c r="E88" s="6" t="s">
        <v>147</v>
      </c>
      <c r="F88" s="9">
        <v>39637</v>
      </c>
      <c r="G88" s="9">
        <v>42192</v>
      </c>
      <c r="H88" s="6">
        <v>980</v>
      </c>
      <c r="I88" s="12">
        <v>97290</v>
      </c>
      <c r="J88" s="6">
        <v>21</v>
      </c>
      <c r="L88" s="6" t="s">
        <v>333</v>
      </c>
      <c r="M88" s="6" t="s">
        <v>334</v>
      </c>
      <c r="N88" s="6" t="s">
        <v>351</v>
      </c>
      <c r="O88" s="6" t="s">
        <v>348</v>
      </c>
      <c r="P88" s="6" t="s">
        <v>335</v>
      </c>
      <c r="Q88" s="12">
        <v>381.77</v>
      </c>
      <c r="R88" s="12">
        <v>246.91</v>
      </c>
      <c r="S88" s="62">
        <f t="shared" si="8"/>
        <v>0.64675066139298532</v>
      </c>
      <c r="T88" s="12">
        <v>134.86000000000001</v>
      </c>
      <c r="U88" s="12">
        <v>0</v>
      </c>
      <c r="V88" s="12">
        <v>272</v>
      </c>
      <c r="W88" s="12">
        <v>381.77</v>
      </c>
      <c r="X88" s="12">
        <f t="shared" si="9"/>
        <v>1</v>
      </c>
      <c r="Y88" s="6" t="s">
        <v>336</v>
      </c>
      <c r="Z88" s="6" t="s">
        <v>336</v>
      </c>
      <c r="AD88" s="12"/>
      <c r="AE88" s="12"/>
      <c r="AF88" s="12"/>
      <c r="AG88" s="12"/>
      <c r="AH88" s="12"/>
      <c r="AI88" s="12"/>
      <c r="AJ88" s="12"/>
      <c r="AK88" s="12"/>
      <c r="AL88" s="12">
        <f t="shared" si="10"/>
        <v>0</v>
      </c>
      <c r="AM88" s="62">
        <f t="shared" si="11"/>
        <v>5.3519131368670791E-3</v>
      </c>
      <c r="AN88" s="62">
        <f>IF(BN88/Q88&gt;1.5,1.5,BN88/Q88)</f>
        <v>1.5</v>
      </c>
      <c r="AO88" s="62">
        <f t="shared" si="12"/>
        <v>186.84907143044242</v>
      </c>
      <c r="AP88" s="62">
        <f>BF88/Q88</f>
        <v>0.42481074992796714</v>
      </c>
      <c r="AQ88" s="62">
        <f>IF(BF88/Q88&gt;1,1,BF88/Q88)</f>
        <v>0.42481074992796714</v>
      </c>
      <c r="AR88" s="11">
        <v>42109</v>
      </c>
      <c r="AS88" s="12">
        <v>42109</v>
      </c>
      <c r="AT88" s="6">
        <v>930</v>
      </c>
      <c r="AU88" s="6">
        <v>0</v>
      </c>
      <c r="AW88" s="6">
        <v>1</v>
      </c>
      <c r="AX88" s="11">
        <f t="shared" si="7"/>
        <v>43287</v>
      </c>
      <c r="AY88" s="64">
        <f t="shared" ca="1" si="13"/>
        <v>1</v>
      </c>
      <c r="AZ88" s="6" t="s">
        <v>336</v>
      </c>
      <c r="BA88" s="6" t="s">
        <v>336</v>
      </c>
      <c r="BB88" s="20">
        <v>162.18</v>
      </c>
      <c r="BC88" s="19">
        <v>42675</v>
      </c>
      <c r="BD88" s="9" t="s">
        <v>1138</v>
      </c>
      <c r="BE88" s="20">
        <v>329.91</v>
      </c>
      <c r="BF88" s="20">
        <v>162.18</v>
      </c>
      <c r="BG88" s="9">
        <v>43040</v>
      </c>
      <c r="BH88" s="6" t="s">
        <v>336</v>
      </c>
      <c r="BJ88" s="6" t="s">
        <v>337</v>
      </c>
      <c r="BK88" s="6" t="s">
        <v>338</v>
      </c>
      <c r="BL88" s="6" t="s">
        <v>715</v>
      </c>
      <c r="BN88" s="12">
        <v>71333.37</v>
      </c>
      <c r="BO88" s="9">
        <v>41255</v>
      </c>
      <c r="BP88" s="9">
        <v>41255</v>
      </c>
      <c r="BS88" s="6" t="s">
        <v>335</v>
      </c>
      <c r="BT88" s="6" t="s">
        <v>1248</v>
      </c>
      <c r="BU88" s="6" t="s">
        <v>1248</v>
      </c>
      <c r="BV88" s="11">
        <v>26842</v>
      </c>
      <c r="BX88" s="6" t="s">
        <v>1532</v>
      </c>
      <c r="CB88" s="23"/>
      <c r="CG88" s="6" t="s">
        <v>1816</v>
      </c>
      <c r="CL88" s="6" t="s">
        <v>335</v>
      </c>
      <c r="CO88" s="6" t="s">
        <v>335</v>
      </c>
      <c r="CS88" s="6" t="s">
        <v>335</v>
      </c>
    </row>
    <row r="89" spans="1:97" s="6" customFormat="1">
      <c r="A89" s="6" t="s">
        <v>63</v>
      </c>
      <c r="B89" s="8">
        <v>300175</v>
      </c>
      <c r="C89" s="6" t="s">
        <v>2036</v>
      </c>
      <c r="D89" s="6" t="s">
        <v>448</v>
      </c>
      <c r="E89" s="6" t="s">
        <v>148</v>
      </c>
      <c r="F89" s="9">
        <v>39617</v>
      </c>
      <c r="G89" s="9">
        <v>42172</v>
      </c>
      <c r="H89" s="6">
        <v>980</v>
      </c>
      <c r="I89" s="12">
        <v>83880</v>
      </c>
      <c r="J89" s="6">
        <v>17</v>
      </c>
      <c r="L89" s="6" t="s">
        <v>333</v>
      </c>
      <c r="M89" s="6" t="s">
        <v>334</v>
      </c>
      <c r="N89" s="6" t="s">
        <v>639</v>
      </c>
      <c r="O89" s="6" t="s">
        <v>640</v>
      </c>
      <c r="P89" s="6" t="s">
        <v>335</v>
      </c>
      <c r="Q89" s="12">
        <v>20557.169999999998</v>
      </c>
      <c r="R89" s="12">
        <v>12977.27</v>
      </c>
      <c r="S89" s="62">
        <f t="shared" si="8"/>
        <v>0.63127706780651238</v>
      </c>
      <c r="T89" s="12">
        <v>7579.9</v>
      </c>
      <c r="U89" s="12">
        <v>0</v>
      </c>
      <c r="V89" s="12">
        <v>28.1</v>
      </c>
      <c r="W89" s="12">
        <v>20557.169999999998</v>
      </c>
      <c r="X89" s="12">
        <f t="shared" si="9"/>
        <v>1</v>
      </c>
      <c r="Y89" s="6" t="s">
        <v>336</v>
      </c>
      <c r="Z89" s="6" t="s">
        <v>336</v>
      </c>
      <c r="AD89" s="12"/>
      <c r="AE89" s="12"/>
      <c r="AF89" s="12"/>
      <c r="AG89" s="12"/>
      <c r="AH89" s="12"/>
      <c r="AI89" s="12"/>
      <c r="AJ89" s="12"/>
      <c r="AK89" s="12"/>
      <c r="AL89" s="12">
        <f t="shared" si="10"/>
        <v>0</v>
      </c>
      <c r="AM89" s="62">
        <f t="shared" si="11"/>
        <v>0.33451901065075507</v>
      </c>
      <c r="AN89" s="62">
        <f>IF(BN89/Q89&gt;1.5,1.5,BN89/Q89)</f>
        <v>1.5</v>
      </c>
      <c r="AO89" s="62">
        <f t="shared" si="12"/>
        <v>2.9893667270348985</v>
      </c>
      <c r="AP89" s="62">
        <f>BF89/Q89</f>
        <v>1.424223275869198E-2</v>
      </c>
      <c r="AQ89" s="62">
        <f>IF(BF89/Q89&gt;1,1,BF89/Q89)</f>
        <v>1.424223275869198E-2</v>
      </c>
      <c r="AR89" s="11">
        <v>41806</v>
      </c>
      <c r="AS89" s="12">
        <v>41806</v>
      </c>
      <c r="AT89" s="6">
        <v>1233</v>
      </c>
      <c r="AU89" s="6" t="s">
        <v>961</v>
      </c>
      <c r="AW89" s="6">
        <v>1</v>
      </c>
      <c r="AX89" s="11">
        <f t="shared" si="7"/>
        <v>43267</v>
      </c>
      <c r="AY89" s="64">
        <f t="shared" ca="1" si="13"/>
        <v>1</v>
      </c>
      <c r="AZ89" s="6" t="s">
        <v>336</v>
      </c>
      <c r="BA89" s="6" t="s">
        <v>336</v>
      </c>
      <c r="BB89" s="20">
        <v>292.77999999999997</v>
      </c>
      <c r="BC89" s="19">
        <v>42675</v>
      </c>
      <c r="BD89" s="9" t="s">
        <v>1138</v>
      </c>
      <c r="BE89" s="20">
        <v>18351.05</v>
      </c>
      <c r="BF89" s="20">
        <v>292.77999999999997</v>
      </c>
      <c r="BG89" s="9">
        <v>43040</v>
      </c>
      <c r="BH89" s="6" t="s">
        <v>336</v>
      </c>
      <c r="BJ89" s="6" t="s">
        <v>337</v>
      </c>
      <c r="BK89" s="6" t="s">
        <v>338</v>
      </c>
      <c r="BL89" s="6" t="s">
        <v>716</v>
      </c>
      <c r="BN89" s="12">
        <v>61452.92</v>
      </c>
      <c r="BO89" s="9">
        <v>41626</v>
      </c>
      <c r="BP89" s="9">
        <v>41626</v>
      </c>
      <c r="BS89" s="6" t="s">
        <v>335</v>
      </c>
      <c r="BT89" s="6" t="s">
        <v>1249</v>
      </c>
      <c r="BU89" s="6" t="s">
        <v>1249</v>
      </c>
      <c r="BV89" s="11">
        <v>29175</v>
      </c>
      <c r="BX89" s="6" t="s">
        <v>1533</v>
      </c>
      <c r="CB89" s="23" t="s">
        <v>961</v>
      </c>
      <c r="CG89" s="6" t="s">
        <v>1817</v>
      </c>
      <c r="CL89" s="6" t="s">
        <v>335</v>
      </c>
      <c r="CO89" s="6" t="s">
        <v>335</v>
      </c>
      <c r="CS89" s="6" t="s">
        <v>335</v>
      </c>
    </row>
    <row r="90" spans="1:97" s="6" customFormat="1">
      <c r="A90" s="6" t="s">
        <v>63</v>
      </c>
      <c r="B90" s="8">
        <v>300175</v>
      </c>
      <c r="C90" s="6" t="s">
        <v>2036</v>
      </c>
      <c r="D90" s="6" t="s">
        <v>449</v>
      </c>
      <c r="E90" s="6" t="s">
        <v>149</v>
      </c>
      <c r="F90" s="9">
        <v>39275</v>
      </c>
      <c r="G90" s="11"/>
      <c r="H90" s="6">
        <v>840</v>
      </c>
      <c r="I90" s="12">
        <v>28550</v>
      </c>
      <c r="J90" s="6">
        <v>0</v>
      </c>
      <c r="L90" s="6" t="s">
        <v>333</v>
      </c>
      <c r="M90" s="6" t="s">
        <v>334</v>
      </c>
      <c r="N90" s="6" t="s">
        <v>359</v>
      </c>
      <c r="O90" s="6" t="s">
        <v>348</v>
      </c>
      <c r="P90" s="6" t="s">
        <v>335</v>
      </c>
      <c r="Q90" s="12">
        <v>612783.26</v>
      </c>
      <c r="R90" s="12">
        <v>397422.14</v>
      </c>
      <c r="S90" s="62">
        <f t="shared" si="8"/>
        <v>0.64855254042024579</v>
      </c>
      <c r="T90" s="12">
        <v>215361.12</v>
      </c>
      <c r="U90" s="12">
        <v>0</v>
      </c>
      <c r="V90" s="12"/>
      <c r="W90" s="12">
        <v>22840</v>
      </c>
      <c r="X90" s="12">
        <f t="shared" si="9"/>
        <v>26.829389667250439</v>
      </c>
      <c r="Y90" s="6" t="s">
        <v>336</v>
      </c>
      <c r="Z90" s="6" t="s">
        <v>336</v>
      </c>
      <c r="AD90" s="12"/>
      <c r="AE90" s="12"/>
      <c r="AF90" s="12"/>
      <c r="AG90" s="12"/>
      <c r="AH90" s="12"/>
      <c r="AI90" s="12"/>
      <c r="AJ90" s="12"/>
      <c r="AK90" s="12"/>
      <c r="AL90" s="12">
        <f t="shared" si="10"/>
        <v>0</v>
      </c>
      <c r="AM90" s="62" t="e">
        <f t="shared" si="11"/>
        <v>#DIV/0!</v>
      </c>
      <c r="AN90" s="62">
        <f>IF(BN90/Q90&gt;1.5,1.5,BN90/Q90)</f>
        <v>0</v>
      </c>
      <c r="AO90" s="62">
        <f t="shared" si="12"/>
        <v>0</v>
      </c>
      <c r="AP90" s="62">
        <f>BF90/Q90</f>
        <v>9.2636342578940566E-3</v>
      </c>
      <c r="AQ90" s="62">
        <f>IF(BF90/Q90&gt;1,1,BF90/Q90)</f>
        <v>9.2636342578940566E-3</v>
      </c>
      <c r="AS90" s="12"/>
      <c r="AT90" s="6">
        <v>1345</v>
      </c>
      <c r="AU90" s="6" t="s">
        <v>962</v>
      </c>
      <c r="AW90" s="6">
        <v>3</v>
      </c>
      <c r="AX90" s="11"/>
      <c r="AY90" s="64">
        <f t="shared" ca="1" si="13"/>
        <v>0</v>
      </c>
      <c r="AZ90" s="6" t="s">
        <v>336</v>
      </c>
      <c r="BA90" s="6" t="s">
        <v>336</v>
      </c>
      <c r="BB90" s="20">
        <v>5676.6</v>
      </c>
      <c r="BC90" s="19">
        <v>42675</v>
      </c>
      <c r="BD90" s="9" t="s">
        <v>1138</v>
      </c>
      <c r="BE90" s="20">
        <v>582772.60000000009</v>
      </c>
      <c r="BF90" s="20">
        <v>5676.6</v>
      </c>
      <c r="BG90" s="9">
        <v>43040</v>
      </c>
      <c r="BH90" s="6" t="s">
        <v>336</v>
      </c>
      <c r="BJ90" s="6" t="s">
        <v>337</v>
      </c>
      <c r="BK90" s="16" t="s">
        <v>338</v>
      </c>
      <c r="BL90" s="6" t="s">
        <v>343</v>
      </c>
      <c r="BN90" s="12"/>
      <c r="BO90" s="11"/>
      <c r="BP90" s="11"/>
      <c r="BS90" s="6" t="s">
        <v>335</v>
      </c>
      <c r="BT90" s="6" t="s">
        <v>1250</v>
      </c>
      <c r="BU90" s="6" t="s">
        <v>1250</v>
      </c>
      <c r="BV90" s="11">
        <v>30641</v>
      </c>
      <c r="BX90" s="6" t="s">
        <v>1534</v>
      </c>
      <c r="CB90" s="23" t="s">
        <v>962</v>
      </c>
      <c r="CL90" s="6" t="s">
        <v>335</v>
      </c>
      <c r="CO90" s="6" t="s">
        <v>335</v>
      </c>
      <c r="CS90" s="6" t="s">
        <v>335</v>
      </c>
    </row>
    <row r="91" spans="1:97" s="6" customFormat="1">
      <c r="A91" s="6" t="s">
        <v>63</v>
      </c>
      <c r="B91" s="8">
        <v>300175</v>
      </c>
      <c r="C91" s="6" t="s">
        <v>2036</v>
      </c>
      <c r="D91" s="6" t="s">
        <v>450</v>
      </c>
      <c r="E91" s="6" t="s">
        <v>150</v>
      </c>
      <c r="F91" s="9">
        <v>39744</v>
      </c>
      <c r="G91" s="9">
        <v>41904</v>
      </c>
      <c r="H91" s="6">
        <v>840</v>
      </c>
      <c r="I91" s="12">
        <v>48000</v>
      </c>
      <c r="J91" s="6">
        <v>12</v>
      </c>
      <c r="L91" s="6" t="s">
        <v>333</v>
      </c>
      <c r="M91" s="6" t="s">
        <v>334</v>
      </c>
      <c r="N91" s="6" t="s">
        <v>351</v>
      </c>
      <c r="O91" s="6" t="s">
        <v>348</v>
      </c>
      <c r="P91" s="6" t="s">
        <v>335</v>
      </c>
      <c r="Q91" s="12">
        <v>947546.72</v>
      </c>
      <c r="R91" s="12">
        <v>668099.83999999997</v>
      </c>
      <c r="S91" s="62">
        <f t="shared" si="8"/>
        <v>0.70508379787331221</v>
      </c>
      <c r="T91" s="12">
        <v>279446.88</v>
      </c>
      <c r="U91" s="12">
        <v>0</v>
      </c>
      <c r="V91" s="12">
        <v>857494.05</v>
      </c>
      <c r="W91" s="12">
        <v>35317.49</v>
      </c>
      <c r="X91" s="12">
        <f t="shared" si="9"/>
        <v>26.829390197321498</v>
      </c>
      <c r="Y91" s="6" t="s">
        <v>336</v>
      </c>
      <c r="Z91" s="6" t="s">
        <v>335</v>
      </c>
      <c r="AD91" s="12"/>
      <c r="AE91" s="12"/>
      <c r="AF91" s="12"/>
      <c r="AG91" s="12"/>
      <c r="AH91" s="12"/>
      <c r="AI91" s="12"/>
      <c r="AJ91" s="12"/>
      <c r="AK91" s="12"/>
      <c r="AL91" s="12">
        <f t="shared" si="10"/>
        <v>0</v>
      </c>
      <c r="AM91" s="62">
        <f t="shared" si="11"/>
        <v>1.2645758975043373</v>
      </c>
      <c r="AN91" s="62">
        <f>IF(BN91/Q91&gt;1.5,1.5,BN91/Q91)</f>
        <v>0.79077894966487772</v>
      </c>
      <c r="AO91" s="62">
        <f t="shared" si="12"/>
        <v>0.79077894966487772</v>
      </c>
      <c r="AP91" s="62">
        <f>BF91/Q91</f>
        <v>0.451185013864013</v>
      </c>
      <c r="AQ91" s="62">
        <f>IF(BF91/Q91&gt;1,1,BF91/Q91)</f>
        <v>0.451185013864013</v>
      </c>
      <c r="AR91" s="11">
        <v>41950</v>
      </c>
      <c r="AS91" s="12">
        <v>41950</v>
      </c>
      <c r="AT91" s="6">
        <v>1706</v>
      </c>
      <c r="AU91" s="6" t="s">
        <v>963</v>
      </c>
      <c r="AW91" s="6">
        <v>2</v>
      </c>
      <c r="AX91" s="11">
        <f t="shared" si="7"/>
        <v>42999</v>
      </c>
      <c r="AY91" s="64">
        <f t="shared" ca="1" si="13"/>
        <v>0</v>
      </c>
      <c r="AZ91" s="6" t="s">
        <v>336</v>
      </c>
      <c r="BA91" s="6" t="s">
        <v>336</v>
      </c>
      <c r="BB91" s="20">
        <v>427518.88</v>
      </c>
      <c r="BC91" s="19">
        <v>42675</v>
      </c>
      <c r="BD91" s="9" t="s">
        <v>1138</v>
      </c>
      <c r="BE91" s="20">
        <v>816557.04</v>
      </c>
      <c r="BF91" s="20">
        <v>427518.88</v>
      </c>
      <c r="BG91" s="9">
        <v>43040</v>
      </c>
      <c r="BH91" s="6" t="s">
        <v>336</v>
      </c>
      <c r="BJ91" s="6" t="s">
        <v>337</v>
      </c>
      <c r="BK91" s="6" t="s">
        <v>338</v>
      </c>
      <c r="BL91" s="6" t="s">
        <v>717</v>
      </c>
      <c r="BN91" s="12">
        <v>749300</v>
      </c>
      <c r="BO91" s="9">
        <v>42417</v>
      </c>
      <c r="BP91" s="9">
        <v>42410</v>
      </c>
      <c r="BS91" s="6" t="s">
        <v>335</v>
      </c>
      <c r="BT91" s="6" t="s">
        <v>1251</v>
      </c>
      <c r="BU91" s="6" t="s">
        <v>1251</v>
      </c>
      <c r="BV91" s="11">
        <v>20816</v>
      </c>
      <c r="BX91" s="6" t="s">
        <v>1535</v>
      </c>
      <c r="CB91" s="23" t="s">
        <v>963</v>
      </c>
      <c r="CG91" s="6" t="s">
        <v>1818</v>
      </c>
      <c r="CL91" s="6" t="s">
        <v>335</v>
      </c>
      <c r="CO91" s="6" t="s">
        <v>335</v>
      </c>
      <c r="CS91" s="6" t="s">
        <v>335</v>
      </c>
    </row>
    <row r="92" spans="1:97" s="6" customFormat="1">
      <c r="A92" s="6" t="s">
        <v>63</v>
      </c>
      <c r="B92" s="8">
        <v>300175</v>
      </c>
      <c r="C92" s="6" t="s">
        <v>2036</v>
      </c>
      <c r="D92" s="6" t="s">
        <v>451</v>
      </c>
      <c r="E92" s="6" t="s">
        <v>151</v>
      </c>
      <c r="F92" s="9">
        <v>39395</v>
      </c>
      <c r="G92" s="9">
        <v>41950</v>
      </c>
      <c r="H92" s="6">
        <v>840</v>
      </c>
      <c r="I92" s="12">
        <v>34480</v>
      </c>
      <c r="J92" s="6">
        <v>10.99</v>
      </c>
      <c r="L92" s="6" t="s">
        <v>333</v>
      </c>
      <c r="M92" s="6" t="s">
        <v>334</v>
      </c>
      <c r="N92" s="6" t="s">
        <v>352</v>
      </c>
      <c r="O92" s="6" t="s">
        <v>348</v>
      </c>
      <c r="P92" s="6" t="s">
        <v>335</v>
      </c>
      <c r="Q92" s="12">
        <v>543942.01</v>
      </c>
      <c r="R92" s="12">
        <v>352397.33</v>
      </c>
      <c r="S92" s="62">
        <f t="shared" si="8"/>
        <v>0.64785827077412173</v>
      </c>
      <c r="T92" s="12">
        <v>191544.68</v>
      </c>
      <c r="U92" s="12">
        <v>0</v>
      </c>
      <c r="V92" s="12">
        <v>502415.87</v>
      </c>
      <c r="W92" s="12">
        <v>20274.11</v>
      </c>
      <c r="X92" s="12">
        <f t="shared" si="9"/>
        <v>26.82939029136174</v>
      </c>
      <c r="Y92" s="6" t="s">
        <v>336</v>
      </c>
      <c r="Z92" s="6" t="s">
        <v>336</v>
      </c>
      <c r="AA92" s="6" t="s">
        <v>336</v>
      </c>
      <c r="AD92" s="12"/>
      <c r="AE92" s="12"/>
      <c r="AF92" s="12"/>
      <c r="AG92" s="12"/>
      <c r="AH92" s="12"/>
      <c r="AI92" s="12"/>
      <c r="AJ92" s="12"/>
      <c r="AK92" s="12"/>
      <c r="AL92" s="12">
        <f t="shared" si="10"/>
        <v>0</v>
      </c>
      <c r="AM92" s="62">
        <f t="shared" si="11"/>
        <v>3.4115498416596148</v>
      </c>
      <c r="AN92" s="62">
        <f>IF(BN92/Q92&gt;1.5,1.5,BN92/Q92)</f>
        <v>0.29312190834460461</v>
      </c>
      <c r="AO92" s="62">
        <f t="shared" si="12"/>
        <v>0.29312190834460461</v>
      </c>
      <c r="AP92" s="62">
        <f>BF92/Q92</f>
        <v>0.35447096649144638</v>
      </c>
      <c r="AQ92" s="62">
        <f>IF(BF92/Q92&gt;1,1,BF92/Q92)</f>
        <v>0.35447096649144638</v>
      </c>
      <c r="AR92" s="11">
        <v>39425</v>
      </c>
      <c r="AS92" s="12">
        <v>39425</v>
      </c>
      <c r="AT92" s="6">
        <v>2023</v>
      </c>
      <c r="AU92" s="6" t="s">
        <v>964</v>
      </c>
      <c r="AX92" s="11">
        <f t="shared" si="7"/>
        <v>43045</v>
      </c>
      <c r="AY92" s="64">
        <f t="shared" ca="1" si="13"/>
        <v>0</v>
      </c>
      <c r="AZ92" s="6" t="s">
        <v>336</v>
      </c>
      <c r="BA92" s="6" t="s">
        <v>336</v>
      </c>
      <c r="BB92" s="20">
        <v>192811.65</v>
      </c>
      <c r="BC92" s="19">
        <v>42675</v>
      </c>
      <c r="BD92" s="9" t="s">
        <v>1138</v>
      </c>
      <c r="BE92" s="20">
        <v>480471.77</v>
      </c>
      <c r="BF92" s="20">
        <v>192811.65</v>
      </c>
      <c r="BG92" s="9">
        <v>43040</v>
      </c>
      <c r="BH92" s="6" t="s">
        <v>336</v>
      </c>
      <c r="BJ92" s="6" t="s">
        <v>337</v>
      </c>
      <c r="BK92" s="6" t="s">
        <v>338</v>
      </c>
      <c r="BL92" s="6" t="s">
        <v>718</v>
      </c>
      <c r="BN92" s="12">
        <v>159441.32</v>
      </c>
      <c r="BO92" s="9">
        <v>41773</v>
      </c>
      <c r="BP92" s="9">
        <v>41255</v>
      </c>
      <c r="BS92" s="6" t="s">
        <v>335</v>
      </c>
      <c r="BT92" s="6" t="s">
        <v>1252</v>
      </c>
      <c r="BU92" s="6" t="s">
        <v>1252</v>
      </c>
      <c r="BV92" s="11">
        <v>29639</v>
      </c>
      <c r="BX92" s="6" t="s">
        <v>1536</v>
      </c>
      <c r="CB92" s="23" t="s">
        <v>964</v>
      </c>
      <c r="CG92" s="6" t="s">
        <v>1819</v>
      </c>
      <c r="CH92" s="6" t="s">
        <v>1820</v>
      </c>
      <c r="CL92" s="6" t="s">
        <v>335</v>
      </c>
      <c r="CO92" s="6" t="s">
        <v>336</v>
      </c>
      <c r="CS92" s="6" t="s">
        <v>335</v>
      </c>
    </row>
    <row r="93" spans="1:97" s="6" customFormat="1">
      <c r="A93" s="6" t="s">
        <v>63</v>
      </c>
      <c r="B93" s="8">
        <v>300175</v>
      </c>
      <c r="C93" s="6" t="s">
        <v>2036</v>
      </c>
      <c r="D93" s="6" t="s">
        <v>452</v>
      </c>
      <c r="E93" s="6" t="s">
        <v>152</v>
      </c>
      <c r="F93" s="9">
        <v>39506</v>
      </c>
      <c r="G93" s="9">
        <v>42062</v>
      </c>
      <c r="H93" s="6">
        <v>840</v>
      </c>
      <c r="I93" s="12">
        <v>22811</v>
      </c>
      <c r="J93" s="6">
        <v>12.5</v>
      </c>
      <c r="L93" s="6" t="s">
        <v>333</v>
      </c>
      <c r="M93" s="6" t="s">
        <v>334</v>
      </c>
      <c r="N93" s="6" t="s">
        <v>351</v>
      </c>
      <c r="O93" s="6" t="s">
        <v>348</v>
      </c>
      <c r="P93" s="6" t="s">
        <v>335</v>
      </c>
      <c r="Q93" s="12">
        <v>889304.94</v>
      </c>
      <c r="R93" s="12">
        <v>567326.77</v>
      </c>
      <c r="S93" s="62">
        <f t="shared" si="8"/>
        <v>0.63794402176603227</v>
      </c>
      <c r="T93" s="12">
        <v>321978.17</v>
      </c>
      <c r="U93" s="12">
        <v>0</v>
      </c>
      <c r="V93" s="12">
        <v>13892.23</v>
      </c>
      <c r="W93" s="12">
        <v>33146.67</v>
      </c>
      <c r="X93" s="12">
        <f t="shared" si="9"/>
        <v>26.829390101630118</v>
      </c>
      <c r="Y93" s="6" t="s">
        <v>336</v>
      </c>
      <c r="Z93" s="6" t="s">
        <v>335</v>
      </c>
      <c r="AA93" s="6" t="s">
        <v>336</v>
      </c>
      <c r="AD93" s="12"/>
      <c r="AE93" s="12"/>
      <c r="AF93" s="12"/>
      <c r="AG93" s="12"/>
      <c r="AH93" s="12"/>
      <c r="AI93" s="12"/>
      <c r="AJ93" s="12"/>
      <c r="AK93" s="12"/>
      <c r="AL93" s="12">
        <f t="shared" si="10"/>
        <v>0</v>
      </c>
      <c r="AM93" s="62">
        <f t="shared" si="11"/>
        <v>11.308401919200499</v>
      </c>
      <c r="AN93" s="62">
        <f>IF(BN93/Q93&gt;1.5,1.5,BN93/Q93)</f>
        <v>8.8429824757298672E-2</v>
      </c>
      <c r="AO93" s="62">
        <f t="shared" si="12"/>
        <v>8.8429824757298672E-2</v>
      </c>
      <c r="AP93" s="62">
        <f>BF93/Q93</f>
        <v>0.12989364480534651</v>
      </c>
      <c r="AQ93" s="62">
        <f>IF(BF93/Q93&gt;1,1,BF93/Q93)</f>
        <v>0.12989364480534651</v>
      </c>
      <c r="AR93" s="11">
        <v>39535</v>
      </c>
      <c r="AS93" s="12">
        <v>39535</v>
      </c>
      <c r="AT93" s="6">
        <v>3242</v>
      </c>
      <c r="AU93" s="6" t="s">
        <v>965</v>
      </c>
      <c r="AW93" s="6">
        <v>3</v>
      </c>
      <c r="AX93" s="11">
        <f t="shared" si="7"/>
        <v>43157</v>
      </c>
      <c r="AY93" s="64">
        <f t="shared" ca="1" si="13"/>
        <v>0</v>
      </c>
      <c r="AZ93" s="6" t="s">
        <v>336</v>
      </c>
      <c r="BA93" s="6" t="s">
        <v>336</v>
      </c>
      <c r="BB93" s="20">
        <v>115515.06</v>
      </c>
      <c r="BC93" s="19">
        <v>42675</v>
      </c>
      <c r="BD93" s="9" t="s">
        <v>1138</v>
      </c>
      <c r="BE93" s="20">
        <v>845751.81</v>
      </c>
      <c r="BF93" s="20">
        <v>115515.06</v>
      </c>
      <c r="BG93" s="9">
        <v>43040</v>
      </c>
      <c r="BH93" s="6" t="s">
        <v>336</v>
      </c>
      <c r="BJ93" s="6" t="s">
        <v>337</v>
      </c>
      <c r="BK93" s="6" t="s">
        <v>338</v>
      </c>
      <c r="BL93" s="6" t="s">
        <v>719</v>
      </c>
      <c r="BN93" s="12">
        <v>78641.08</v>
      </c>
      <c r="BO93" s="9">
        <v>41771</v>
      </c>
      <c r="BP93" s="9">
        <v>41575</v>
      </c>
      <c r="BS93" s="6" t="s">
        <v>335</v>
      </c>
      <c r="BT93" s="6" t="s">
        <v>1253</v>
      </c>
      <c r="BU93" s="6" t="s">
        <v>1253</v>
      </c>
      <c r="BV93" s="11">
        <v>25257</v>
      </c>
      <c r="BX93" s="6" t="s">
        <v>1537</v>
      </c>
      <c r="CB93" s="23" t="s">
        <v>965</v>
      </c>
      <c r="CG93" s="6" t="s">
        <v>1821</v>
      </c>
      <c r="CH93" s="6" t="s">
        <v>1822</v>
      </c>
      <c r="CL93" s="6" t="s">
        <v>335</v>
      </c>
      <c r="CO93" s="6" t="s">
        <v>336</v>
      </c>
      <c r="CS93" s="6" t="s">
        <v>335</v>
      </c>
    </row>
    <row r="94" spans="1:97" s="6" customFormat="1">
      <c r="A94" s="6" t="s">
        <v>63</v>
      </c>
      <c r="B94" s="8">
        <v>300175</v>
      </c>
      <c r="C94" s="6" t="s">
        <v>2036</v>
      </c>
      <c r="D94" s="6" t="s">
        <v>453</v>
      </c>
      <c r="E94" s="6" t="s">
        <v>153</v>
      </c>
      <c r="F94" s="9">
        <v>39395</v>
      </c>
      <c r="G94" s="9">
        <v>41950</v>
      </c>
      <c r="H94" s="6">
        <v>840</v>
      </c>
      <c r="I94" s="12">
        <v>40000</v>
      </c>
      <c r="J94" s="6">
        <v>10.99</v>
      </c>
      <c r="L94" s="6" t="s">
        <v>333</v>
      </c>
      <c r="M94" s="6" t="s">
        <v>334</v>
      </c>
      <c r="N94" s="6" t="s">
        <v>351</v>
      </c>
      <c r="O94" s="6" t="s">
        <v>348</v>
      </c>
      <c r="P94" s="6" t="s">
        <v>335</v>
      </c>
      <c r="Q94" s="12">
        <v>364067.58</v>
      </c>
      <c r="R94" s="12">
        <v>364067.58</v>
      </c>
      <c r="S94" s="62">
        <f t="shared" si="8"/>
        <v>1</v>
      </c>
      <c r="T94" s="12">
        <v>0</v>
      </c>
      <c r="U94" s="12">
        <v>0</v>
      </c>
      <c r="V94" s="12"/>
      <c r="W94" s="12">
        <v>13569.73</v>
      </c>
      <c r="X94" s="12">
        <f t="shared" si="9"/>
        <v>26.829390120510876</v>
      </c>
      <c r="Y94" s="6" t="s">
        <v>336</v>
      </c>
      <c r="Z94" s="6" t="s">
        <v>335</v>
      </c>
      <c r="AD94" s="12"/>
      <c r="AE94" s="12"/>
      <c r="AF94" s="12"/>
      <c r="AG94" s="12"/>
      <c r="AH94" s="12"/>
      <c r="AI94" s="12"/>
      <c r="AJ94" s="12"/>
      <c r="AK94" s="12"/>
      <c r="AL94" s="12">
        <f t="shared" si="10"/>
        <v>0</v>
      </c>
      <c r="AM94" s="62">
        <f t="shared" si="11"/>
        <v>0.9526848951586947</v>
      </c>
      <c r="AN94" s="62">
        <f>IF(BN94/Q94&gt;1.5,1.5,BN94/Q94)</f>
        <v>1.049665009996221</v>
      </c>
      <c r="AO94" s="62">
        <f t="shared" si="12"/>
        <v>1.049665009996221</v>
      </c>
      <c r="AP94" s="62">
        <f>BF94/Q94</f>
        <v>0.67320402437371651</v>
      </c>
      <c r="AQ94" s="62">
        <f>IF(BF94/Q94&gt;1,1,BF94/Q94)</f>
        <v>0.67320402437371651</v>
      </c>
      <c r="AR94" s="11">
        <v>39425</v>
      </c>
      <c r="AS94" s="12">
        <v>39425</v>
      </c>
      <c r="AT94" s="6">
        <v>1933</v>
      </c>
      <c r="AU94" s="6" t="s">
        <v>966</v>
      </c>
      <c r="AW94" s="6">
        <v>3</v>
      </c>
      <c r="AX94" s="11">
        <f t="shared" si="7"/>
        <v>43045</v>
      </c>
      <c r="AY94" s="64">
        <f t="shared" ca="1" si="13"/>
        <v>0</v>
      </c>
      <c r="AZ94" s="6" t="s">
        <v>336</v>
      </c>
      <c r="BA94" s="6" t="s">
        <v>336</v>
      </c>
      <c r="BB94" s="20">
        <v>245091.76</v>
      </c>
      <c r="BC94" s="19">
        <v>42675</v>
      </c>
      <c r="BD94" s="9" t="s">
        <v>1138</v>
      </c>
      <c r="BE94" s="20">
        <v>346237.6</v>
      </c>
      <c r="BF94" s="20">
        <v>245091.76</v>
      </c>
      <c r="BG94" s="9">
        <v>43040</v>
      </c>
      <c r="BH94" s="6" t="s">
        <v>336</v>
      </c>
      <c r="BJ94" s="6" t="s">
        <v>337</v>
      </c>
      <c r="BK94" s="6" t="s">
        <v>338</v>
      </c>
      <c r="BL94" s="6" t="s">
        <v>701</v>
      </c>
      <c r="BN94" s="12">
        <v>382149</v>
      </c>
      <c r="BO94" s="9">
        <v>42418</v>
      </c>
      <c r="BP94" s="9">
        <v>42416</v>
      </c>
      <c r="BS94" s="6" t="s">
        <v>335</v>
      </c>
      <c r="BT94" s="6" t="s">
        <v>1254</v>
      </c>
      <c r="BU94" s="6" t="s">
        <v>1254</v>
      </c>
      <c r="BV94" s="11">
        <v>23080</v>
      </c>
      <c r="BX94" s="6" t="s">
        <v>1538</v>
      </c>
      <c r="CB94" s="23" t="s">
        <v>966</v>
      </c>
      <c r="CG94" s="6" t="s">
        <v>1823</v>
      </c>
      <c r="CL94" s="6" t="s">
        <v>335</v>
      </c>
      <c r="CO94" s="6" t="s">
        <v>335</v>
      </c>
      <c r="CS94" s="6" t="s">
        <v>335</v>
      </c>
    </row>
    <row r="95" spans="1:97" s="6" customFormat="1" hidden="1">
      <c r="A95" s="6" t="s">
        <v>63</v>
      </c>
      <c r="B95" s="8">
        <v>300175</v>
      </c>
      <c r="C95" s="6" t="s">
        <v>2036</v>
      </c>
      <c r="D95" s="6" t="s">
        <v>454</v>
      </c>
      <c r="E95" s="6" t="s">
        <v>154</v>
      </c>
      <c r="F95" s="9">
        <v>39623</v>
      </c>
      <c r="G95" s="9">
        <v>42178</v>
      </c>
      <c r="H95" s="6">
        <v>840</v>
      </c>
      <c r="I95" s="12">
        <v>19445</v>
      </c>
      <c r="J95" s="6">
        <v>13</v>
      </c>
      <c r="L95" s="6" t="s">
        <v>333</v>
      </c>
      <c r="M95" s="6" t="s">
        <v>334</v>
      </c>
      <c r="N95" s="6" t="s">
        <v>360</v>
      </c>
      <c r="O95" s="6" t="s">
        <v>640</v>
      </c>
      <c r="P95" s="6" t="s">
        <v>335</v>
      </c>
      <c r="Q95" s="12">
        <v>131213.96</v>
      </c>
      <c r="R95" s="12">
        <v>91849.61</v>
      </c>
      <c r="S95" s="62">
        <f t="shared" si="8"/>
        <v>0.69999876537526962</v>
      </c>
      <c r="T95" s="12">
        <v>39364.35</v>
      </c>
      <c r="U95" s="12">
        <v>0</v>
      </c>
      <c r="V95" s="12"/>
      <c r="W95" s="12">
        <v>4890.68</v>
      </c>
      <c r="X95" s="12">
        <f t="shared" si="9"/>
        <v>26.829389778108563</v>
      </c>
      <c r="Y95" s="6" t="s">
        <v>336</v>
      </c>
      <c r="Z95" s="6" t="s">
        <v>336</v>
      </c>
      <c r="AA95" s="6" t="s">
        <v>336</v>
      </c>
      <c r="AD95" s="12"/>
      <c r="AE95" s="12"/>
      <c r="AF95" s="12"/>
      <c r="AG95" s="12"/>
      <c r="AH95" s="12"/>
      <c r="AI95" s="12"/>
      <c r="AJ95" s="12"/>
      <c r="AK95" s="12"/>
      <c r="AL95" s="12">
        <f t="shared" si="10"/>
        <v>0</v>
      </c>
      <c r="AM95" s="62">
        <f t="shared" si="11"/>
        <v>1.1933794857700089</v>
      </c>
      <c r="AN95" s="62">
        <f>IF(BN95/Q95&gt;1.5,1.5,BN95/Q95)</f>
        <v>0.83795641866155102</v>
      </c>
      <c r="AO95" s="62">
        <f t="shared" si="12"/>
        <v>0.83795641866155102</v>
      </c>
      <c r="AP95" s="62">
        <f>BF95/Q95</f>
        <v>1.3612499767555223E-2</v>
      </c>
      <c r="AQ95" s="62">
        <f>IF(BF95/Q95&gt;1,1,BF95/Q95)</f>
        <v>1.3612499767555223E-2</v>
      </c>
      <c r="AR95" s="11">
        <v>42178</v>
      </c>
      <c r="AS95" s="12">
        <v>42178</v>
      </c>
      <c r="AT95" s="6">
        <v>1204</v>
      </c>
      <c r="AU95" s="6" t="s">
        <v>967</v>
      </c>
      <c r="AX95" s="11">
        <f t="shared" si="7"/>
        <v>43273</v>
      </c>
      <c r="AY95" s="64">
        <f t="shared" ca="1" si="13"/>
        <v>1</v>
      </c>
      <c r="AZ95" s="6" t="s">
        <v>336</v>
      </c>
      <c r="BA95" s="6" t="s">
        <v>336</v>
      </c>
      <c r="BB95" s="20">
        <v>1786.15</v>
      </c>
      <c r="BC95" s="19">
        <v>42675</v>
      </c>
      <c r="BD95" s="9" t="s">
        <v>1138</v>
      </c>
      <c r="BE95" s="20">
        <v>113431.95</v>
      </c>
      <c r="BF95" s="20">
        <v>1786.15</v>
      </c>
      <c r="BG95" s="9">
        <v>43040</v>
      </c>
      <c r="BH95" s="6" t="s">
        <v>336</v>
      </c>
      <c r="BJ95" s="6" t="s">
        <v>337</v>
      </c>
      <c r="BK95" s="6" t="s">
        <v>338</v>
      </c>
      <c r="BL95" s="6" t="s">
        <v>683</v>
      </c>
      <c r="BN95" s="12">
        <v>109951.58</v>
      </c>
      <c r="BO95" s="9">
        <v>41087</v>
      </c>
      <c r="BP95" s="9">
        <v>41087</v>
      </c>
      <c r="BS95" s="6" t="s">
        <v>335</v>
      </c>
      <c r="BT95" s="6" t="s">
        <v>1255</v>
      </c>
      <c r="BU95" s="6" t="s">
        <v>1255</v>
      </c>
      <c r="BV95" s="11">
        <v>24939</v>
      </c>
      <c r="BX95" s="6" t="s">
        <v>1539</v>
      </c>
      <c r="CB95" s="23" t="s">
        <v>967</v>
      </c>
      <c r="CG95" s="6" t="s">
        <v>1824</v>
      </c>
      <c r="CL95" s="6" t="s">
        <v>335</v>
      </c>
      <c r="CO95" s="6" t="s">
        <v>336</v>
      </c>
      <c r="CS95" s="6" t="s">
        <v>335</v>
      </c>
    </row>
    <row r="96" spans="1:97" s="6" customFormat="1">
      <c r="A96" s="6" t="s">
        <v>63</v>
      </c>
      <c r="B96" s="8">
        <v>300175</v>
      </c>
      <c r="C96" s="6" t="s">
        <v>2036</v>
      </c>
      <c r="D96" s="6" t="s">
        <v>455</v>
      </c>
      <c r="E96" s="6" t="s">
        <v>155</v>
      </c>
      <c r="F96" s="9">
        <v>39217</v>
      </c>
      <c r="G96" s="9">
        <v>41773</v>
      </c>
      <c r="H96" s="6">
        <v>980</v>
      </c>
      <c r="I96" s="12">
        <v>73500</v>
      </c>
      <c r="J96" s="6">
        <v>14</v>
      </c>
      <c r="L96" s="6" t="s">
        <v>333</v>
      </c>
      <c r="M96" s="6" t="s">
        <v>334</v>
      </c>
      <c r="N96" s="6" t="s">
        <v>360</v>
      </c>
      <c r="O96" s="6" t="s">
        <v>640</v>
      </c>
      <c r="P96" s="6" t="s">
        <v>335</v>
      </c>
      <c r="Q96" s="12">
        <v>15050.98</v>
      </c>
      <c r="R96" s="12">
        <v>4196.1099999999997</v>
      </c>
      <c r="S96" s="62">
        <f t="shared" si="8"/>
        <v>0.27879314170904484</v>
      </c>
      <c r="T96" s="12">
        <v>2034.87</v>
      </c>
      <c r="U96" s="12">
        <v>8820</v>
      </c>
      <c r="V96" s="12">
        <v>482.89</v>
      </c>
      <c r="W96" s="12">
        <v>6230.98</v>
      </c>
      <c r="X96" s="12">
        <f t="shared" si="9"/>
        <v>2.4155076729503224</v>
      </c>
      <c r="Y96" s="6" t="s">
        <v>336</v>
      </c>
      <c r="Z96" s="6" t="s">
        <v>336</v>
      </c>
      <c r="AD96" s="12"/>
      <c r="AE96" s="12"/>
      <c r="AF96" s="12"/>
      <c r="AG96" s="12"/>
      <c r="AH96" s="12"/>
      <c r="AI96" s="12"/>
      <c r="AJ96" s="12"/>
      <c r="AK96" s="12"/>
      <c r="AL96" s="12">
        <f t="shared" si="10"/>
        <v>0</v>
      </c>
      <c r="AM96" s="62">
        <f t="shared" si="11"/>
        <v>0.2215317814852702</v>
      </c>
      <c r="AN96" s="62">
        <f>IF(BN96/Q96&gt;1.5,1.5,BN96/Q96)</f>
        <v>1.5</v>
      </c>
      <c r="AO96" s="62">
        <f t="shared" si="12"/>
        <v>4.5140250003654252</v>
      </c>
      <c r="AP96" s="62">
        <f>BF96/Q96</f>
        <v>1.2790529254573456E-2</v>
      </c>
      <c r="AQ96" s="62">
        <f>IF(BF96/Q96&gt;1,1,BF96/Q96)</f>
        <v>1.2790529254573456E-2</v>
      </c>
      <c r="AR96" s="11">
        <v>41793</v>
      </c>
      <c r="AS96" s="12">
        <v>41793</v>
      </c>
      <c r="AT96" s="6">
        <v>1369</v>
      </c>
      <c r="AU96" s="6" t="s">
        <v>968</v>
      </c>
      <c r="AX96" s="11">
        <f t="shared" si="7"/>
        <v>42868</v>
      </c>
      <c r="AY96" s="64">
        <f t="shared" ca="1" si="13"/>
        <v>0</v>
      </c>
      <c r="AZ96" s="6" t="s">
        <v>336</v>
      </c>
      <c r="BA96" s="6" t="s">
        <v>336</v>
      </c>
      <c r="BB96" s="20">
        <v>192.51</v>
      </c>
      <c r="BC96" s="19">
        <v>42675</v>
      </c>
      <c r="BD96" s="9" t="s">
        <v>1138</v>
      </c>
      <c r="BE96" s="20">
        <v>12029.87</v>
      </c>
      <c r="BF96" s="20">
        <v>192.51</v>
      </c>
      <c r="BG96" s="9">
        <v>43040</v>
      </c>
      <c r="BH96" s="6" t="s">
        <v>336</v>
      </c>
      <c r="BJ96" s="6" t="s">
        <v>337</v>
      </c>
      <c r="BK96" s="6" t="s">
        <v>338</v>
      </c>
      <c r="BL96" s="6" t="s">
        <v>720</v>
      </c>
      <c r="BN96" s="12">
        <v>67940.5</v>
      </c>
      <c r="BO96" s="9">
        <v>41116</v>
      </c>
      <c r="BP96" s="9">
        <v>41100</v>
      </c>
      <c r="BS96" s="6" t="s">
        <v>335</v>
      </c>
      <c r="BT96" s="6" t="s">
        <v>1256</v>
      </c>
      <c r="BU96" s="6" t="s">
        <v>1256</v>
      </c>
      <c r="BV96" s="11">
        <v>26702</v>
      </c>
      <c r="BX96" s="6" t="s">
        <v>1540</v>
      </c>
      <c r="CB96" s="23" t="s">
        <v>968</v>
      </c>
      <c r="CG96" s="6" t="s">
        <v>1825</v>
      </c>
      <c r="CL96" s="6" t="s">
        <v>335</v>
      </c>
      <c r="CO96" s="6" t="s">
        <v>335</v>
      </c>
      <c r="CS96" s="6" t="s">
        <v>335</v>
      </c>
    </row>
    <row r="97" spans="1:97" s="6" customFormat="1">
      <c r="A97" s="6" t="s">
        <v>63</v>
      </c>
      <c r="B97" s="8">
        <v>300175</v>
      </c>
      <c r="C97" s="6" t="s">
        <v>2036</v>
      </c>
      <c r="D97" s="6" t="s">
        <v>456</v>
      </c>
      <c r="E97" s="6" t="s">
        <v>156</v>
      </c>
      <c r="F97" s="9">
        <v>39637</v>
      </c>
      <c r="G97" s="9">
        <v>42192</v>
      </c>
      <c r="H97" s="6">
        <v>840</v>
      </c>
      <c r="I97" s="12">
        <v>27500</v>
      </c>
      <c r="J97" s="6">
        <v>13</v>
      </c>
      <c r="L97" s="6" t="s">
        <v>333</v>
      </c>
      <c r="M97" s="6" t="s">
        <v>334</v>
      </c>
      <c r="N97" s="6" t="s">
        <v>639</v>
      </c>
      <c r="O97" s="6" t="s">
        <v>640</v>
      </c>
      <c r="P97" s="6" t="s">
        <v>335</v>
      </c>
      <c r="Q97" s="12">
        <v>201402.32</v>
      </c>
      <c r="R97" s="12">
        <v>139930.56</v>
      </c>
      <c r="S97" s="62">
        <f t="shared" si="8"/>
        <v>0.69478127163579839</v>
      </c>
      <c r="T97" s="12">
        <v>61471.76</v>
      </c>
      <c r="U97" s="12">
        <v>0</v>
      </c>
      <c r="V97" s="12">
        <v>1.8</v>
      </c>
      <c r="W97" s="12">
        <v>7506.78</v>
      </c>
      <c r="X97" s="12">
        <f t="shared" si="9"/>
        <v>26.829388899101879</v>
      </c>
      <c r="Y97" s="6" t="s">
        <v>336</v>
      </c>
      <c r="Z97" s="6" t="s">
        <v>336</v>
      </c>
      <c r="AD97" s="12"/>
      <c r="AE97" s="12"/>
      <c r="AF97" s="12"/>
      <c r="AG97" s="12"/>
      <c r="AH97" s="12"/>
      <c r="AI97" s="12"/>
      <c r="AJ97" s="12"/>
      <c r="AK97" s="12"/>
      <c r="AL97" s="12">
        <f t="shared" si="10"/>
        <v>0</v>
      </c>
      <c r="AM97" s="62">
        <f t="shared" si="11"/>
        <v>0.63990490626978536</v>
      </c>
      <c r="AN97" s="62">
        <f>IF(BN97/Q97&gt;1.5,1.5,BN97/Q97)</f>
        <v>1.5</v>
      </c>
      <c r="AO97" s="62">
        <f t="shared" si="12"/>
        <v>1.5627321969280195</v>
      </c>
      <c r="AP97" s="62">
        <f>BF97/Q97</f>
        <v>1.3634003818823934E-2</v>
      </c>
      <c r="AQ97" s="62">
        <f>IF(BF97/Q97&gt;1,1,BF97/Q97)</f>
        <v>1.3634003818823934E-2</v>
      </c>
      <c r="AR97" s="11">
        <v>41806</v>
      </c>
      <c r="AS97" s="12">
        <v>41806</v>
      </c>
      <c r="AT97" s="6">
        <v>1204</v>
      </c>
      <c r="AU97" s="6" t="s">
        <v>969</v>
      </c>
      <c r="AW97" s="6">
        <v>1</v>
      </c>
      <c r="AX97" s="11">
        <f t="shared" si="7"/>
        <v>43287</v>
      </c>
      <c r="AY97" s="64">
        <f t="shared" ca="1" si="13"/>
        <v>1</v>
      </c>
      <c r="AZ97" s="6" t="s">
        <v>336</v>
      </c>
      <c r="BA97" s="6" t="s">
        <v>336</v>
      </c>
      <c r="BB97" s="20">
        <v>2745.92</v>
      </c>
      <c r="BC97" s="19">
        <v>42675</v>
      </c>
      <c r="BD97" s="9" t="s">
        <v>1138</v>
      </c>
      <c r="BE97" s="20">
        <v>174237.78</v>
      </c>
      <c r="BF97" s="20">
        <v>2745.92</v>
      </c>
      <c r="BG97" s="9">
        <v>43040</v>
      </c>
      <c r="BH97" s="6" t="s">
        <v>336</v>
      </c>
      <c r="BJ97" s="6" t="s">
        <v>337</v>
      </c>
      <c r="BK97" s="6" t="s">
        <v>338</v>
      </c>
      <c r="BL97" s="6" t="s">
        <v>721</v>
      </c>
      <c r="BN97" s="12">
        <v>314737.89</v>
      </c>
      <c r="BO97" s="9">
        <v>41771</v>
      </c>
      <c r="BP97" s="9">
        <v>41288</v>
      </c>
      <c r="BS97" s="6" t="s">
        <v>335</v>
      </c>
      <c r="BT97" s="6" t="s">
        <v>1257</v>
      </c>
      <c r="BU97" s="6" t="s">
        <v>1257</v>
      </c>
      <c r="BV97" s="11">
        <v>27086</v>
      </c>
      <c r="BX97" s="6" t="s">
        <v>1541</v>
      </c>
      <c r="CB97" s="23" t="s">
        <v>969</v>
      </c>
      <c r="CG97" s="6" t="s">
        <v>1826</v>
      </c>
      <c r="CL97" s="6" t="s">
        <v>335</v>
      </c>
      <c r="CO97" s="6" t="s">
        <v>335</v>
      </c>
      <c r="CS97" s="6" t="s">
        <v>335</v>
      </c>
    </row>
    <row r="98" spans="1:97" s="6" customFormat="1">
      <c r="A98" s="6" t="s">
        <v>63</v>
      </c>
      <c r="B98" s="8">
        <v>300175</v>
      </c>
      <c r="C98" s="6" t="s">
        <v>2036</v>
      </c>
      <c r="D98" s="6" t="s">
        <v>457</v>
      </c>
      <c r="E98" s="6" t="s">
        <v>157</v>
      </c>
      <c r="F98" s="9">
        <v>39671</v>
      </c>
      <c r="G98" s="9">
        <v>42226</v>
      </c>
      <c r="H98" s="6">
        <v>840</v>
      </c>
      <c r="I98" s="12">
        <v>34000</v>
      </c>
      <c r="J98" s="6">
        <v>13</v>
      </c>
      <c r="L98" s="6" t="s">
        <v>333</v>
      </c>
      <c r="M98" s="6" t="s">
        <v>334</v>
      </c>
      <c r="N98" s="6" t="s">
        <v>351</v>
      </c>
      <c r="O98" s="6" t="s">
        <v>348</v>
      </c>
      <c r="P98" s="6" t="s">
        <v>335</v>
      </c>
      <c r="Q98" s="12">
        <v>1388985.96</v>
      </c>
      <c r="R98" s="12">
        <v>877207.83</v>
      </c>
      <c r="S98" s="62">
        <f t="shared" si="8"/>
        <v>0.63154549812728122</v>
      </c>
      <c r="T98" s="12">
        <v>511778.13</v>
      </c>
      <c r="U98" s="12">
        <v>0</v>
      </c>
      <c r="V98" s="12"/>
      <c r="W98" s="12">
        <v>51771.06</v>
      </c>
      <c r="X98" s="12">
        <f t="shared" si="9"/>
        <v>26.829390010558022</v>
      </c>
      <c r="Y98" s="6" t="s">
        <v>336</v>
      </c>
      <c r="Z98" s="6" t="s">
        <v>335</v>
      </c>
      <c r="AD98" s="12"/>
      <c r="AE98" s="12"/>
      <c r="AF98" s="12"/>
      <c r="AG98" s="12"/>
      <c r="AH98" s="12"/>
      <c r="AI98" s="12"/>
      <c r="AJ98" s="12"/>
      <c r="AK98" s="12"/>
      <c r="AL98" s="12">
        <f t="shared" si="10"/>
        <v>0</v>
      </c>
      <c r="AM98" s="62">
        <f t="shared" si="11"/>
        <v>6.7267281909422163</v>
      </c>
      <c r="AN98" s="62">
        <f>IF(BN98/Q98&gt;1.5,1.5,BN98/Q98)</f>
        <v>0.14866068192654736</v>
      </c>
      <c r="AO98" s="62">
        <f t="shared" si="12"/>
        <v>0.14866068192654736</v>
      </c>
      <c r="AP98" s="62">
        <f>BF98/Q98</f>
        <v>0.19107035466362812</v>
      </c>
      <c r="AQ98" s="62">
        <f>IF(BF98/Q98&gt;1,1,BF98/Q98)</f>
        <v>0.19107035466362812</v>
      </c>
      <c r="AR98" s="11">
        <v>39702</v>
      </c>
      <c r="AS98" s="12">
        <v>39702</v>
      </c>
      <c r="AT98" s="6">
        <v>3242</v>
      </c>
      <c r="AU98" s="6" t="s">
        <v>970</v>
      </c>
      <c r="AW98" s="6">
        <v>3</v>
      </c>
      <c r="AX98" s="11">
        <f t="shared" si="7"/>
        <v>43321</v>
      </c>
      <c r="AY98" s="64">
        <f t="shared" ca="1" si="13"/>
        <v>1</v>
      </c>
      <c r="AZ98" s="6" t="s">
        <v>336</v>
      </c>
      <c r="BA98" s="6" t="s">
        <v>336</v>
      </c>
      <c r="BB98" s="20">
        <v>265394.03999999998</v>
      </c>
      <c r="BC98" s="19">
        <v>42675</v>
      </c>
      <c r="BD98" s="9" t="s">
        <v>1138</v>
      </c>
      <c r="BE98" s="20">
        <v>1320961.27</v>
      </c>
      <c r="BF98" s="20">
        <v>265394.03999999998</v>
      </c>
      <c r="BG98" s="9">
        <v>43040</v>
      </c>
      <c r="BH98" s="6" t="s">
        <v>336</v>
      </c>
      <c r="BJ98" s="6" t="s">
        <v>337</v>
      </c>
      <c r="BK98" s="6" t="s">
        <v>338</v>
      </c>
      <c r="BL98" s="6" t="s">
        <v>722</v>
      </c>
      <c r="BN98" s="12">
        <v>206487.6</v>
      </c>
      <c r="BO98" s="9">
        <v>41773</v>
      </c>
      <c r="BP98" s="9">
        <v>41575</v>
      </c>
      <c r="BS98" s="6" t="s">
        <v>335</v>
      </c>
      <c r="BT98" s="6" t="s">
        <v>1258</v>
      </c>
      <c r="BU98" s="6" t="s">
        <v>1258</v>
      </c>
      <c r="BV98" s="11">
        <v>26706</v>
      </c>
      <c r="BX98" s="6" t="s">
        <v>1542</v>
      </c>
      <c r="CB98" s="23" t="s">
        <v>970</v>
      </c>
      <c r="CG98" s="6" t="s">
        <v>1827</v>
      </c>
      <c r="CL98" s="6" t="s">
        <v>335</v>
      </c>
      <c r="CO98" s="6" t="s">
        <v>335</v>
      </c>
      <c r="CS98" s="6" t="s">
        <v>335</v>
      </c>
    </row>
    <row r="99" spans="1:97" s="6" customFormat="1">
      <c r="A99" s="6" t="s">
        <v>63</v>
      </c>
      <c r="B99" s="8">
        <v>300175</v>
      </c>
      <c r="C99" s="6" t="s">
        <v>2036</v>
      </c>
      <c r="D99" s="6" t="s">
        <v>458</v>
      </c>
      <c r="E99" s="6" t="s">
        <v>158</v>
      </c>
      <c r="F99" s="9">
        <v>39668</v>
      </c>
      <c r="G99" s="9">
        <v>42223</v>
      </c>
      <c r="H99" s="6">
        <v>840</v>
      </c>
      <c r="I99" s="12">
        <v>23746</v>
      </c>
      <c r="J99" s="6">
        <v>13</v>
      </c>
      <c r="L99" s="6" t="s">
        <v>333</v>
      </c>
      <c r="M99" s="6" t="s">
        <v>334</v>
      </c>
      <c r="N99" s="6" t="s">
        <v>639</v>
      </c>
      <c r="O99" s="6" t="s">
        <v>640</v>
      </c>
      <c r="P99" s="6" t="s">
        <v>335</v>
      </c>
      <c r="Q99" s="12">
        <v>182675.41</v>
      </c>
      <c r="R99" s="12">
        <v>127072.31</v>
      </c>
      <c r="S99" s="62">
        <f t="shared" si="8"/>
        <v>0.6956180363848643</v>
      </c>
      <c r="T99" s="12">
        <v>55603.1</v>
      </c>
      <c r="U99" s="12">
        <v>0</v>
      </c>
      <c r="V99" s="12"/>
      <c r="W99" s="12">
        <v>6808.78</v>
      </c>
      <c r="X99" s="12">
        <f t="shared" si="9"/>
        <v>26.829389406031627</v>
      </c>
      <c r="Y99" s="6" t="s">
        <v>336</v>
      </c>
      <c r="Z99" s="6" t="s">
        <v>336</v>
      </c>
      <c r="AD99" s="12"/>
      <c r="AE99" s="12"/>
      <c r="AF99" s="12"/>
      <c r="AG99" s="12"/>
      <c r="AH99" s="12"/>
      <c r="AI99" s="12"/>
      <c r="AJ99" s="12"/>
      <c r="AK99" s="12"/>
      <c r="AL99" s="12">
        <f t="shared" si="10"/>
        <v>0</v>
      </c>
      <c r="AM99" s="62">
        <f t="shared" si="11"/>
        <v>1.5051779488361769</v>
      </c>
      <c r="AN99" s="62">
        <f>IF(BN99/Q99&gt;1.5,1.5,BN99/Q99)</f>
        <v>0.66437327279024583</v>
      </c>
      <c r="AO99" s="62">
        <f t="shared" si="12"/>
        <v>0.66437327279024583</v>
      </c>
      <c r="AP99" s="62">
        <f>BF99/Q99</f>
        <v>1.3630789168613336E-2</v>
      </c>
      <c r="AQ99" s="62">
        <f>IF(BF99/Q99&gt;1,1,BF99/Q99)</f>
        <v>1.3630789168613336E-2</v>
      </c>
      <c r="AR99" s="11">
        <v>41835</v>
      </c>
      <c r="AS99" s="12">
        <v>41835</v>
      </c>
      <c r="AT99" s="6">
        <v>1204</v>
      </c>
      <c r="AU99" s="6" t="s">
        <v>971</v>
      </c>
      <c r="AW99" s="6">
        <v>1</v>
      </c>
      <c r="AX99" s="11">
        <f t="shared" si="7"/>
        <v>43318</v>
      </c>
      <c r="AY99" s="64">
        <f t="shared" ca="1" si="13"/>
        <v>1</v>
      </c>
      <c r="AZ99" s="6" t="s">
        <v>336</v>
      </c>
      <c r="BA99" s="6" t="s">
        <v>336</v>
      </c>
      <c r="BB99" s="20">
        <v>2490.0100000000002</v>
      </c>
      <c r="BC99" s="19">
        <v>42675</v>
      </c>
      <c r="BD99" s="9" t="s">
        <v>1138</v>
      </c>
      <c r="BE99" s="20">
        <v>158018.89000000001</v>
      </c>
      <c r="BF99" s="20">
        <v>2490.0100000000002</v>
      </c>
      <c r="BG99" s="9">
        <v>43040</v>
      </c>
      <c r="BH99" s="6" t="s">
        <v>336</v>
      </c>
      <c r="BJ99" s="6" t="s">
        <v>337</v>
      </c>
      <c r="BK99" s="6" t="s">
        <v>338</v>
      </c>
      <c r="BL99" s="6" t="s">
        <v>723</v>
      </c>
      <c r="BN99" s="12">
        <v>121364.66</v>
      </c>
      <c r="BO99" s="9">
        <v>41773</v>
      </c>
      <c r="BP99" s="9">
        <v>41575</v>
      </c>
      <c r="BS99" s="6" t="s">
        <v>335</v>
      </c>
      <c r="BT99" s="6" t="s">
        <v>1259</v>
      </c>
      <c r="BU99" s="6" t="s">
        <v>1259</v>
      </c>
      <c r="BV99" s="11">
        <v>23932</v>
      </c>
      <c r="BX99" s="6" t="s">
        <v>1543</v>
      </c>
      <c r="CB99" s="23" t="s">
        <v>971</v>
      </c>
      <c r="CG99" s="6" t="s">
        <v>1828</v>
      </c>
      <c r="CL99" s="6" t="s">
        <v>335</v>
      </c>
      <c r="CO99" s="6" t="s">
        <v>335</v>
      </c>
      <c r="CS99" s="6" t="s">
        <v>335</v>
      </c>
    </row>
    <row r="100" spans="1:97" s="6" customFormat="1" hidden="1">
      <c r="A100" s="6" t="s">
        <v>63</v>
      </c>
      <c r="B100" s="8">
        <v>300175</v>
      </c>
      <c r="C100" s="6" t="s">
        <v>2036</v>
      </c>
      <c r="D100" s="6" t="s">
        <v>459</v>
      </c>
      <c r="E100" s="6" t="s">
        <v>159</v>
      </c>
      <c r="F100" s="9">
        <v>39323</v>
      </c>
      <c r="G100" s="9">
        <v>41879</v>
      </c>
      <c r="H100" s="6">
        <v>980</v>
      </c>
      <c r="I100" s="12">
        <v>371175</v>
      </c>
      <c r="J100" s="6">
        <v>16.5</v>
      </c>
      <c r="L100" s="6" t="s">
        <v>333</v>
      </c>
      <c r="M100" s="6" t="s">
        <v>334</v>
      </c>
      <c r="N100" s="6" t="s">
        <v>351</v>
      </c>
      <c r="O100" s="6" t="s">
        <v>348</v>
      </c>
      <c r="P100" s="6" t="s">
        <v>335</v>
      </c>
      <c r="Q100" s="12">
        <v>458175.4</v>
      </c>
      <c r="R100" s="12">
        <v>312967.31</v>
      </c>
      <c r="S100" s="62">
        <f t="shared" si="8"/>
        <v>0.6830731418578998</v>
      </c>
      <c r="T100" s="12">
        <v>122008.55</v>
      </c>
      <c r="U100" s="12">
        <v>23199.54</v>
      </c>
      <c r="V100" s="12"/>
      <c r="W100" s="12">
        <v>434975.86</v>
      </c>
      <c r="X100" s="12">
        <f t="shared" si="9"/>
        <v>1.0533352356611239</v>
      </c>
      <c r="Y100" s="6" t="s">
        <v>336</v>
      </c>
      <c r="Z100" s="6" t="s">
        <v>336</v>
      </c>
      <c r="AA100" s="6" t="s">
        <v>336</v>
      </c>
      <c r="AD100" s="12"/>
      <c r="AE100" s="12"/>
      <c r="AF100" s="12"/>
      <c r="AG100" s="12"/>
      <c r="AH100" s="12"/>
      <c r="AI100" s="12"/>
      <c r="AJ100" s="12"/>
      <c r="AK100" s="12"/>
      <c r="AL100" s="12">
        <f t="shared" si="10"/>
        <v>0</v>
      </c>
      <c r="AM100" s="62" t="e">
        <f t="shared" si="11"/>
        <v>#DIV/0!</v>
      </c>
      <c r="AN100" s="62">
        <f>IF(BN100/Q100&gt;1.5,1.5,BN100/Q100)</f>
        <v>0</v>
      </c>
      <c r="AO100" s="62">
        <f t="shared" si="12"/>
        <v>0</v>
      </c>
      <c r="AP100" s="62">
        <f>BF100/Q100</f>
        <v>9.7481226621944344E-3</v>
      </c>
      <c r="AQ100" s="62">
        <f>IF(BF100/Q100&gt;1,1,BF100/Q100)</f>
        <v>9.7481226621944344E-3</v>
      </c>
      <c r="AR100" s="11">
        <v>42338</v>
      </c>
      <c r="AS100" s="12">
        <v>42338</v>
      </c>
      <c r="AT100" s="6">
        <v>671</v>
      </c>
      <c r="AU100" s="6">
        <v>0</v>
      </c>
      <c r="AX100" s="11">
        <f t="shared" si="7"/>
        <v>42974</v>
      </c>
      <c r="AY100" s="64">
        <f t="shared" ca="1" si="13"/>
        <v>0</v>
      </c>
      <c r="AZ100" s="6" t="s">
        <v>336</v>
      </c>
      <c r="BA100" s="6" t="s">
        <v>336</v>
      </c>
      <c r="BB100" s="20">
        <v>4466.3500000000004</v>
      </c>
      <c r="BC100" s="19">
        <v>42675</v>
      </c>
      <c r="BD100" s="9" t="s">
        <v>1138</v>
      </c>
      <c r="BE100" s="20">
        <v>458175.4</v>
      </c>
      <c r="BF100" s="20">
        <v>4466.3500000000004</v>
      </c>
      <c r="BG100" s="9">
        <v>43040</v>
      </c>
      <c r="BH100" s="6" t="s">
        <v>336</v>
      </c>
      <c r="BJ100" s="6" t="s">
        <v>337</v>
      </c>
      <c r="BK100" s="6" t="s">
        <v>338</v>
      </c>
      <c r="BL100" s="6" t="s">
        <v>724</v>
      </c>
      <c r="BN100" s="12">
        <v>0</v>
      </c>
      <c r="BO100" s="9">
        <v>41134</v>
      </c>
      <c r="BP100" s="9">
        <v>41101</v>
      </c>
      <c r="BS100" s="6" t="s">
        <v>335</v>
      </c>
      <c r="BT100" s="6" t="s">
        <v>1260</v>
      </c>
      <c r="BU100" s="6" t="s">
        <v>1260</v>
      </c>
      <c r="BV100" s="11">
        <v>20011</v>
      </c>
      <c r="BX100" s="6" t="s">
        <v>1544</v>
      </c>
      <c r="CB100" s="23"/>
      <c r="CG100" s="6" t="s">
        <v>1829</v>
      </c>
      <c r="CH100" s="6" t="s">
        <v>1830</v>
      </c>
      <c r="CL100" s="6" t="s">
        <v>335</v>
      </c>
      <c r="CO100" s="6" t="s">
        <v>336</v>
      </c>
      <c r="CS100" s="6" t="s">
        <v>335</v>
      </c>
    </row>
    <row r="101" spans="1:97" s="6" customFormat="1" hidden="1">
      <c r="A101" s="6" t="s">
        <v>63</v>
      </c>
      <c r="B101" s="8">
        <v>300175</v>
      </c>
      <c r="C101" s="6" t="s">
        <v>2036</v>
      </c>
      <c r="D101" s="6" t="s">
        <v>460</v>
      </c>
      <c r="E101" s="6" t="s">
        <v>160</v>
      </c>
      <c r="F101" s="9">
        <v>39617</v>
      </c>
      <c r="G101" s="9">
        <v>42172</v>
      </c>
      <c r="H101" s="6">
        <v>840</v>
      </c>
      <c r="I101" s="12">
        <v>24460</v>
      </c>
      <c r="J101" s="6">
        <v>11.5</v>
      </c>
      <c r="L101" s="6" t="s">
        <v>333</v>
      </c>
      <c r="M101" s="6" t="s">
        <v>334</v>
      </c>
      <c r="N101" s="6" t="s">
        <v>639</v>
      </c>
      <c r="O101" s="6" t="s">
        <v>640</v>
      </c>
      <c r="P101" s="6" t="s">
        <v>335</v>
      </c>
      <c r="Q101" s="12">
        <v>75801.87</v>
      </c>
      <c r="R101" s="12">
        <v>53145.8</v>
      </c>
      <c r="S101" s="62">
        <f t="shared" si="8"/>
        <v>0.70111462949396908</v>
      </c>
      <c r="T101" s="12">
        <v>22656.07</v>
      </c>
      <c r="U101" s="12">
        <v>0</v>
      </c>
      <c r="V101" s="12">
        <v>66.09</v>
      </c>
      <c r="W101" s="12">
        <v>2825.33</v>
      </c>
      <c r="X101" s="12">
        <f t="shared" si="9"/>
        <v>26.829386301777138</v>
      </c>
      <c r="Y101" s="6" t="s">
        <v>335</v>
      </c>
      <c r="Z101" s="6" t="s">
        <v>335</v>
      </c>
      <c r="AD101" s="12"/>
      <c r="AE101" s="12"/>
      <c r="AF101" s="12"/>
      <c r="AG101" s="12"/>
      <c r="AH101" s="12"/>
      <c r="AI101" s="12"/>
      <c r="AJ101" s="12"/>
      <c r="AK101" s="12"/>
      <c r="AL101" s="12">
        <f t="shared" si="10"/>
        <v>0</v>
      </c>
      <c r="AM101" s="62">
        <f t="shared" si="11"/>
        <v>0.62420695556908967</v>
      </c>
      <c r="AN101" s="62">
        <f>IF(BN101/Q101&gt;1.5,1.5,BN101/Q101)</f>
        <v>1.5</v>
      </c>
      <c r="AO101" s="62">
        <f t="shared" si="12"/>
        <v>1.6020327730701105</v>
      </c>
      <c r="AP101" s="62">
        <f>BF101/Q101</f>
        <v>1.3907572464900934E-2</v>
      </c>
      <c r="AQ101" s="62">
        <f>IF(BF101/Q101&gt;1,1,BF101/Q101)</f>
        <v>1.3907572464900934E-2</v>
      </c>
      <c r="AR101" s="11">
        <v>42172</v>
      </c>
      <c r="AS101" s="12">
        <v>42172</v>
      </c>
      <c r="AT101" s="6">
        <v>1324</v>
      </c>
      <c r="AU101" s="6" t="s">
        <v>972</v>
      </c>
      <c r="AW101" s="6">
        <v>1</v>
      </c>
      <c r="AX101" s="11">
        <f t="shared" si="7"/>
        <v>43267</v>
      </c>
      <c r="AY101" s="64">
        <f t="shared" ca="1" si="13"/>
        <v>1</v>
      </c>
      <c r="AZ101" s="6" t="s">
        <v>336</v>
      </c>
      <c r="BA101" s="6" t="s">
        <v>336</v>
      </c>
      <c r="BB101" s="20">
        <v>1054.22</v>
      </c>
      <c r="BC101" s="19">
        <v>42675</v>
      </c>
      <c r="BD101" s="9" t="s">
        <v>1138</v>
      </c>
      <c r="BE101" s="20">
        <v>66277.119999999995</v>
      </c>
      <c r="BF101" s="20">
        <v>1054.22</v>
      </c>
      <c r="BG101" s="9">
        <v>43040</v>
      </c>
      <c r="BH101" s="6" t="s">
        <v>336</v>
      </c>
      <c r="BJ101" s="6" t="s">
        <v>337</v>
      </c>
      <c r="BK101" s="6" t="s">
        <v>338</v>
      </c>
      <c r="BL101" s="6" t="s">
        <v>725</v>
      </c>
      <c r="BN101" s="12">
        <v>121437.08</v>
      </c>
      <c r="BO101" s="9">
        <v>41575</v>
      </c>
      <c r="BP101" s="9">
        <v>41575</v>
      </c>
      <c r="BS101" s="6" t="s">
        <v>335</v>
      </c>
      <c r="BT101" s="6" t="s">
        <v>1261</v>
      </c>
      <c r="BU101" s="6" t="s">
        <v>1261</v>
      </c>
      <c r="BV101" s="11">
        <v>25547</v>
      </c>
      <c r="BX101" s="6" t="s">
        <v>1545</v>
      </c>
      <c r="CB101" s="23" t="s">
        <v>972</v>
      </c>
      <c r="CG101" s="6" t="s">
        <v>1831</v>
      </c>
      <c r="CL101" s="6" t="s">
        <v>335</v>
      </c>
      <c r="CO101" s="6" t="s">
        <v>335</v>
      </c>
      <c r="CS101" s="6" t="s">
        <v>335</v>
      </c>
    </row>
    <row r="102" spans="1:97" s="6" customFormat="1">
      <c r="A102" s="6" t="s">
        <v>63</v>
      </c>
      <c r="B102" s="8">
        <v>300175</v>
      </c>
      <c r="C102" s="6" t="s">
        <v>2036</v>
      </c>
      <c r="D102" s="6" t="s">
        <v>461</v>
      </c>
      <c r="E102" s="6" t="s">
        <v>161</v>
      </c>
      <c r="F102" s="9">
        <v>39308</v>
      </c>
      <c r="G102" s="9">
        <v>41134</v>
      </c>
      <c r="H102" s="6">
        <v>980</v>
      </c>
      <c r="I102" s="12">
        <v>231970</v>
      </c>
      <c r="J102" s="6">
        <v>0</v>
      </c>
      <c r="L102" s="6" t="s">
        <v>333</v>
      </c>
      <c r="M102" s="6" t="s">
        <v>334</v>
      </c>
      <c r="N102" s="6" t="s">
        <v>351</v>
      </c>
      <c r="O102" s="6" t="s">
        <v>348</v>
      </c>
      <c r="P102" s="6" t="s">
        <v>335</v>
      </c>
      <c r="Q102" s="12">
        <v>224261.3</v>
      </c>
      <c r="R102" s="12">
        <v>204765.88</v>
      </c>
      <c r="S102" s="62">
        <f t="shared" si="8"/>
        <v>0.91306828240093152</v>
      </c>
      <c r="T102" s="12">
        <v>9.94</v>
      </c>
      <c r="U102" s="12">
        <v>19485.48</v>
      </c>
      <c r="V102" s="12"/>
      <c r="W102" s="12">
        <v>204775.82</v>
      </c>
      <c r="X102" s="12">
        <f t="shared" si="9"/>
        <v>1.0951551799426318</v>
      </c>
      <c r="Y102" s="6" t="s">
        <v>336</v>
      </c>
      <c r="Z102" s="6" t="s">
        <v>336</v>
      </c>
      <c r="AD102" s="12"/>
      <c r="AE102" s="12"/>
      <c r="AF102" s="12"/>
      <c r="AG102" s="12"/>
      <c r="AH102" s="12"/>
      <c r="AI102" s="12"/>
      <c r="AJ102" s="12"/>
      <c r="AK102" s="12"/>
      <c r="AL102" s="12">
        <f t="shared" si="10"/>
        <v>0</v>
      </c>
      <c r="AM102" s="62" t="e">
        <f t="shared" si="11"/>
        <v>#DIV/0!</v>
      </c>
      <c r="AN102" s="62">
        <f>IF(BN102/Q102&gt;1.5,1.5,BN102/Q102)</f>
        <v>0</v>
      </c>
      <c r="AO102" s="62">
        <f t="shared" si="12"/>
        <v>0</v>
      </c>
      <c r="AP102" s="62">
        <f>BF102/Q102</f>
        <v>9.7481375520430871E-3</v>
      </c>
      <c r="AQ102" s="62">
        <f>IF(BF102/Q102&gt;1,1,BF102/Q102)</f>
        <v>9.7481375520430871E-3</v>
      </c>
      <c r="AR102" s="11">
        <v>41605</v>
      </c>
      <c r="AS102" s="12">
        <v>41605</v>
      </c>
      <c r="AT102" s="6">
        <v>3440</v>
      </c>
      <c r="AU102" s="6" t="s">
        <v>973</v>
      </c>
      <c r="AW102" s="6">
        <v>3</v>
      </c>
      <c r="AX102" s="11">
        <f t="shared" si="7"/>
        <v>42229</v>
      </c>
      <c r="AY102" s="64">
        <f t="shared" ca="1" si="13"/>
        <v>0</v>
      </c>
      <c r="AZ102" s="6" t="s">
        <v>336</v>
      </c>
      <c r="BA102" s="6" t="s">
        <v>336</v>
      </c>
      <c r="BB102" s="20">
        <v>2186.13</v>
      </c>
      <c r="BC102" s="19">
        <v>42675</v>
      </c>
      <c r="BD102" s="9" t="s">
        <v>1138</v>
      </c>
      <c r="BE102" s="20">
        <v>224261.3</v>
      </c>
      <c r="BF102" s="20">
        <v>2186.13</v>
      </c>
      <c r="BG102" s="9">
        <v>43040</v>
      </c>
      <c r="BH102" s="6" t="s">
        <v>336</v>
      </c>
      <c r="BJ102" s="6" t="s">
        <v>337</v>
      </c>
      <c r="BK102" s="6" t="s">
        <v>339</v>
      </c>
      <c r="BL102" s="6" t="s">
        <v>726</v>
      </c>
      <c r="BN102" s="12">
        <v>0</v>
      </c>
      <c r="BO102" s="9">
        <v>40896</v>
      </c>
      <c r="BP102" s="9">
        <v>40890</v>
      </c>
      <c r="BS102" s="6" t="s">
        <v>335</v>
      </c>
      <c r="BT102" s="6" t="s">
        <v>1262</v>
      </c>
      <c r="BU102" s="6" t="s">
        <v>1263</v>
      </c>
      <c r="BV102" s="11">
        <v>28059</v>
      </c>
      <c r="BX102" s="6" t="s">
        <v>1546</v>
      </c>
      <c r="CB102" s="23" t="s">
        <v>973</v>
      </c>
      <c r="CG102" s="6" t="s">
        <v>1832</v>
      </c>
      <c r="CL102" s="6" t="s">
        <v>335</v>
      </c>
      <c r="CO102" s="6" t="s">
        <v>335</v>
      </c>
      <c r="CS102" s="6" t="s">
        <v>335</v>
      </c>
    </row>
    <row r="103" spans="1:97" s="6" customFormat="1">
      <c r="A103" s="6" t="s">
        <v>63</v>
      </c>
      <c r="B103" s="8">
        <v>300175</v>
      </c>
      <c r="C103" s="6" t="s">
        <v>2036</v>
      </c>
      <c r="D103" s="6" t="s">
        <v>462</v>
      </c>
      <c r="E103" s="6" t="s">
        <v>162</v>
      </c>
      <c r="F103" s="9">
        <v>39645</v>
      </c>
      <c r="G103" s="9">
        <v>42200</v>
      </c>
      <c r="H103" s="6">
        <v>840</v>
      </c>
      <c r="I103" s="12">
        <v>14456</v>
      </c>
      <c r="J103" s="6">
        <v>13</v>
      </c>
      <c r="L103" s="6" t="s">
        <v>333</v>
      </c>
      <c r="M103" s="6" t="s">
        <v>334</v>
      </c>
      <c r="N103" s="6" t="s">
        <v>639</v>
      </c>
      <c r="O103" s="6" t="s">
        <v>640</v>
      </c>
      <c r="P103" s="6" t="s">
        <v>335</v>
      </c>
      <c r="Q103" s="12">
        <v>137172.78</v>
      </c>
      <c r="R103" s="12">
        <v>94561.53</v>
      </c>
      <c r="S103" s="62">
        <f t="shared" si="8"/>
        <v>0.68936074635215527</v>
      </c>
      <c r="T103" s="12">
        <v>42611.25</v>
      </c>
      <c r="U103" s="12">
        <v>0</v>
      </c>
      <c r="V103" s="12">
        <v>126.07</v>
      </c>
      <c r="W103" s="12">
        <v>5112.78</v>
      </c>
      <c r="X103" s="12">
        <f t="shared" si="9"/>
        <v>26.829392228885265</v>
      </c>
      <c r="Y103" s="6" t="s">
        <v>336</v>
      </c>
      <c r="Z103" s="6" t="s">
        <v>336</v>
      </c>
      <c r="AD103" s="12"/>
      <c r="AE103" s="12"/>
      <c r="AF103" s="12"/>
      <c r="AG103" s="12"/>
      <c r="AH103" s="12"/>
      <c r="AI103" s="12"/>
      <c r="AJ103" s="12"/>
      <c r="AK103" s="12"/>
      <c r="AL103" s="12">
        <f t="shared" si="10"/>
        <v>0</v>
      </c>
      <c r="AM103" s="62">
        <f t="shared" si="11"/>
        <v>1.907378933185385</v>
      </c>
      <c r="AN103" s="62">
        <f>IF(BN103/Q103&gt;1.5,1.5,BN103/Q103)</f>
        <v>0.52427967122923358</v>
      </c>
      <c r="AO103" s="62">
        <f t="shared" si="12"/>
        <v>0.52427967122923358</v>
      </c>
      <c r="AP103" s="62">
        <f>BF103/Q103</f>
        <v>1.4148579623450074E-2</v>
      </c>
      <c r="AQ103" s="62">
        <f>IF(BF103/Q103&gt;1,1,BF103/Q103)</f>
        <v>1.4148579623450074E-2</v>
      </c>
      <c r="AR103" s="11">
        <v>41800</v>
      </c>
      <c r="AS103" s="12">
        <v>41800</v>
      </c>
      <c r="AT103" s="6">
        <v>1265</v>
      </c>
      <c r="AU103" s="6" t="s">
        <v>974</v>
      </c>
      <c r="AW103" s="6">
        <v>1</v>
      </c>
      <c r="AX103" s="11">
        <f t="shared" si="7"/>
        <v>43295</v>
      </c>
      <c r="AY103" s="64">
        <f t="shared" ca="1" si="13"/>
        <v>1</v>
      </c>
      <c r="AZ103" s="6" t="s">
        <v>336</v>
      </c>
      <c r="BA103" s="6" t="s">
        <v>336</v>
      </c>
      <c r="BB103" s="20">
        <v>1940.8</v>
      </c>
      <c r="BC103" s="19">
        <v>42675</v>
      </c>
      <c r="BD103" s="9" t="s">
        <v>1138</v>
      </c>
      <c r="BE103" s="20">
        <v>118764.67</v>
      </c>
      <c r="BF103" s="20">
        <v>1940.8</v>
      </c>
      <c r="BG103" s="9">
        <v>43040</v>
      </c>
      <c r="BH103" s="6" t="s">
        <v>336</v>
      </c>
      <c r="BJ103" s="6" t="s">
        <v>337</v>
      </c>
      <c r="BK103" s="6" t="s">
        <v>338</v>
      </c>
      <c r="BL103" s="6" t="s">
        <v>727</v>
      </c>
      <c r="BN103" s="12">
        <v>71916.899999999994</v>
      </c>
      <c r="BO103" s="9">
        <v>41163</v>
      </c>
      <c r="BP103" s="9">
        <v>41163</v>
      </c>
      <c r="BS103" s="6" t="s">
        <v>335</v>
      </c>
      <c r="BT103" s="6" t="s">
        <v>1264</v>
      </c>
      <c r="BU103" s="6" t="s">
        <v>1264</v>
      </c>
      <c r="BV103" s="11">
        <v>28792</v>
      </c>
      <c r="BX103" s="6" t="s">
        <v>1547</v>
      </c>
      <c r="CB103" s="23" t="s">
        <v>974</v>
      </c>
      <c r="CG103" s="6" t="s">
        <v>1833</v>
      </c>
      <c r="CL103" s="6" t="s">
        <v>335</v>
      </c>
      <c r="CO103" s="6" t="s">
        <v>335</v>
      </c>
      <c r="CS103" s="6" t="s">
        <v>335</v>
      </c>
    </row>
    <row r="104" spans="1:97" s="6" customFormat="1">
      <c r="A104" s="6" t="s">
        <v>63</v>
      </c>
      <c r="B104" s="8">
        <v>300175</v>
      </c>
      <c r="C104" s="6" t="s">
        <v>2036</v>
      </c>
      <c r="D104" s="6" t="s">
        <v>463</v>
      </c>
      <c r="E104" s="6" t="s">
        <v>163</v>
      </c>
      <c r="F104" s="9">
        <v>39612</v>
      </c>
      <c r="G104" s="9">
        <v>42167</v>
      </c>
      <c r="H104" s="6">
        <v>980</v>
      </c>
      <c r="I104" s="12">
        <v>54006.09</v>
      </c>
      <c r="J104" s="6">
        <v>16.5</v>
      </c>
      <c r="L104" s="6" t="s">
        <v>333</v>
      </c>
      <c r="M104" s="6" t="s">
        <v>334</v>
      </c>
      <c r="N104" s="6" t="s">
        <v>360</v>
      </c>
      <c r="O104" s="6" t="s">
        <v>640</v>
      </c>
      <c r="P104" s="6" t="s">
        <v>335</v>
      </c>
      <c r="Q104" s="12">
        <v>34771.47</v>
      </c>
      <c r="R104" s="12">
        <v>22307.9</v>
      </c>
      <c r="S104" s="62">
        <f t="shared" si="8"/>
        <v>0.64155757579417838</v>
      </c>
      <c r="T104" s="12">
        <v>12463.57</v>
      </c>
      <c r="U104" s="12">
        <v>0</v>
      </c>
      <c r="V104" s="12">
        <v>0.18</v>
      </c>
      <c r="W104" s="12">
        <v>34771.47</v>
      </c>
      <c r="X104" s="12">
        <f t="shared" si="9"/>
        <v>1</v>
      </c>
      <c r="Y104" s="6" t="s">
        <v>336</v>
      </c>
      <c r="Z104" s="6" t="s">
        <v>336</v>
      </c>
      <c r="AD104" s="12"/>
      <c r="AE104" s="12"/>
      <c r="AF104" s="12"/>
      <c r="AG104" s="12"/>
      <c r="AH104" s="12"/>
      <c r="AI104" s="12"/>
      <c r="AJ104" s="12"/>
      <c r="AK104" s="12"/>
      <c r="AL104" s="12">
        <f t="shared" si="10"/>
        <v>0</v>
      </c>
      <c r="AM104" s="62">
        <f t="shared" si="11"/>
        <v>0.62146288716913012</v>
      </c>
      <c r="AN104" s="62">
        <f>IF(BN104/Q104&gt;1.5,1.5,BN104/Q104)</f>
        <v>1.5</v>
      </c>
      <c r="AO104" s="62">
        <f t="shared" si="12"/>
        <v>1.6091065462576071</v>
      </c>
      <c r="AP104" s="62">
        <f>BF104/Q104</f>
        <v>1.4189794104189439E-2</v>
      </c>
      <c r="AQ104" s="62">
        <f>IF(BF104/Q104&gt;1,1,BF104/Q104)</f>
        <v>1.4189794104189439E-2</v>
      </c>
      <c r="AR104" s="11">
        <v>41821</v>
      </c>
      <c r="AS104" s="12">
        <v>41821</v>
      </c>
      <c r="AT104" s="6">
        <v>1219</v>
      </c>
      <c r="AU104" s="6" t="s">
        <v>975</v>
      </c>
      <c r="AX104" s="11">
        <f t="shared" si="7"/>
        <v>43262</v>
      </c>
      <c r="AY104" s="64">
        <f t="shared" ca="1" si="13"/>
        <v>1</v>
      </c>
      <c r="AZ104" s="6" t="s">
        <v>336</v>
      </c>
      <c r="BA104" s="6" t="s">
        <v>336</v>
      </c>
      <c r="BB104" s="20">
        <v>493.4</v>
      </c>
      <c r="BC104" s="19">
        <v>42675</v>
      </c>
      <c r="BD104" s="9" t="s">
        <v>1138</v>
      </c>
      <c r="BE104" s="20">
        <v>31039.56</v>
      </c>
      <c r="BF104" s="20">
        <v>493.4</v>
      </c>
      <c r="BG104" s="9">
        <v>43040</v>
      </c>
      <c r="BH104" s="6" t="s">
        <v>336</v>
      </c>
      <c r="BJ104" s="6" t="s">
        <v>337</v>
      </c>
      <c r="BK104" s="6" t="s">
        <v>338</v>
      </c>
      <c r="BL104" s="6" t="s">
        <v>728</v>
      </c>
      <c r="BN104" s="12">
        <v>55951</v>
      </c>
      <c r="BO104" s="9">
        <v>41115</v>
      </c>
      <c r="BP104" s="9">
        <v>41292</v>
      </c>
      <c r="BS104" s="6" t="s">
        <v>335</v>
      </c>
      <c r="BT104" s="6" t="s">
        <v>1265</v>
      </c>
      <c r="BU104" s="6" t="s">
        <v>1265</v>
      </c>
      <c r="BV104" s="11">
        <v>23722</v>
      </c>
      <c r="BX104" s="6" t="s">
        <v>1548</v>
      </c>
      <c r="CB104" s="23" t="s">
        <v>975</v>
      </c>
      <c r="CG104" s="6" t="s">
        <v>1834</v>
      </c>
      <c r="CL104" s="6" t="s">
        <v>335</v>
      </c>
      <c r="CO104" s="6" t="s">
        <v>335</v>
      </c>
      <c r="CS104" s="6" t="s">
        <v>335</v>
      </c>
    </row>
    <row r="105" spans="1:97" s="6" customFormat="1">
      <c r="A105" s="6" t="s">
        <v>63</v>
      </c>
      <c r="B105" s="8">
        <v>300175</v>
      </c>
      <c r="C105" s="6" t="s">
        <v>2036</v>
      </c>
      <c r="D105" s="6" t="s">
        <v>464</v>
      </c>
      <c r="E105" s="6" t="s">
        <v>164</v>
      </c>
      <c r="F105" s="9">
        <v>39441</v>
      </c>
      <c r="G105" s="9">
        <v>41997</v>
      </c>
      <c r="H105" s="6">
        <v>840</v>
      </c>
      <c r="I105" s="12">
        <v>18019</v>
      </c>
      <c r="J105" s="6">
        <v>11.5</v>
      </c>
      <c r="L105" s="6" t="s">
        <v>333</v>
      </c>
      <c r="M105" s="6" t="s">
        <v>334</v>
      </c>
      <c r="N105" s="6" t="s">
        <v>360</v>
      </c>
      <c r="O105" s="6" t="s">
        <v>640</v>
      </c>
      <c r="P105" s="6" t="s">
        <v>335</v>
      </c>
      <c r="Q105" s="12">
        <v>29050.6</v>
      </c>
      <c r="R105" s="12">
        <v>21055.439999999999</v>
      </c>
      <c r="S105" s="62">
        <f t="shared" si="8"/>
        <v>0.72478503025755059</v>
      </c>
      <c r="T105" s="12">
        <v>7995.16</v>
      </c>
      <c r="U105" s="12">
        <v>0</v>
      </c>
      <c r="V105" s="12"/>
      <c r="W105" s="12">
        <v>1082.79</v>
      </c>
      <c r="X105" s="12">
        <f t="shared" si="9"/>
        <v>26.829394434747272</v>
      </c>
      <c r="Y105" s="6" t="s">
        <v>336</v>
      </c>
      <c r="Z105" s="6" t="s">
        <v>336</v>
      </c>
      <c r="AA105" s="6" t="s">
        <v>336</v>
      </c>
      <c r="AD105" s="12"/>
      <c r="AE105" s="12"/>
      <c r="AF105" s="12"/>
      <c r="AG105" s="12"/>
      <c r="AH105" s="12"/>
      <c r="AI105" s="12"/>
      <c r="AJ105" s="12"/>
      <c r="AK105" s="12"/>
      <c r="AL105" s="12">
        <f t="shared" si="10"/>
        <v>0</v>
      </c>
      <c r="AM105" s="62">
        <f t="shared" si="11"/>
        <v>0.28300666303750183</v>
      </c>
      <c r="AN105" s="62">
        <f>IF(BN105/Q105&gt;1.5,1.5,BN105/Q105)</f>
        <v>1.5</v>
      </c>
      <c r="AO105" s="62">
        <f t="shared" si="12"/>
        <v>3.5334857111384967</v>
      </c>
      <c r="AP105" s="62">
        <f>BF105/Q105</f>
        <v>1.3725361954658425E-2</v>
      </c>
      <c r="AQ105" s="62">
        <f>IF(BF105/Q105&gt;1,1,BF105/Q105)</f>
        <v>1.3725361954658425E-2</v>
      </c>
      <c r="AR105" s="11">
        <v>41835</v>
      </c>
      <c r="AS105" s="12">
        <v>41835</v>
      </c>
      <c r="AT105" s="6">
        <v>1204</v>
      </c>
      <c r="AU105" s="6" t="s">
        <v>976</v>
      </c>
      <c r="AX105" s="11">
        <f t="shared" si="7"/>
        <v>43092</v>
      </c>
      <c r="AY105" s="64">
        <f t="shared" ca="1" si="13"/>
        <v>0</v>
      </c>
      <c r="AZ105" s="6" t="s">
        <v>336</v>
      </c>
      <c r="BA105" s="6" t="s">
        <v>336</v>
      </c>
      <c r="BB105" s="20">
        <v>398.73</v>
      </c>
      <c r="BC105" s="19">
        <v>42675</v>
      </c>
      <c r="BD105" s="9" t="s">
        <v>1138</v>
      </c>
      <c r="BE105" s="20">
        <v>25324.84</v>
      </c>
      <c r="BF105" s="20">
        <v>398.73</v>
      </c>
      <c r="BG105" s="9">
        <v>43040</v>
      </c>
      <c r="BH105" s="6" t="s">
        <v>336</v>
      </c>
      <c r="BJ105" s="6" t="s">
        <v>337</v>
      </c>
      <c r="BK105" s="6" t="s">
        <v>338</v>
      </c>
      <c r="BL105" s="6" t="s">
        <v>729</v>
      </c>
      <c r="BN105" s="12">
        <v>102649.88</v>
      </c>
      <c r="BO105" s="9">
        <v>41452</v>
      </c>
      <c r="BP105" s="9">
        <v>41452</v>
      </c>
      <c r="BS105" s="6" t="s">
        <v>335</v>
      </c>
      <c r="BT105" s="6" t="s">
        <v>1266</v>
      </c>
      <c r="BU105" s="6" t="s">
        <v>1266</v>
      </c>
      <c r="BV105" s="11">
        <v>26109</v>
      </c>
      <c r="BX105" s="6" t="s">
        <v>1549</v>
      </c>
      <c r="CB105" s="23" t="s">
        <v>976</v>
      </c>
      <c r="CG105" s="6" t="s">
        <v>1835</v>
      </c>
      <c r="CH105" s="6" t="s">
        <v>1836</v>
      </c>
      <c r="CL105" s="6" t="s">
        <v>335</v>
      </c>
      <c r="CO105" s="6" t="s">
        <v>336</v>
      </c>
      <c r="CS105" s="6" t="s">
        <v>335</v>
      </c>
    </row>
    <row r="106" spans="1:97" s="6" customFormat="1">
      <c r="A106" s="6" t="s">
        <v>63</v>
      </c>
      <c r="B106" s="8">
        <v>300175</v>
      </c>
      <c r="C106" s="6" t="s">
        <v>2036</v>
      </c>
      <c r="D106" s="6" t="s">
        <v>465</v>
      </c>
      <c r="E106" s="6" t="s">
        <v>165</v>
      </c>
      <c r="F106" s="9">
        <v>39435</v>
      </c>
      <c r="G106" s="9">
        <v>41991</v>
      </c>
      <c r="H106" s="6">
        <v>840</v>
      </c>
      <c r="I106" s="12">
        <v>33700</v>
      </c>
      <c r="J106" s="6">
        <v>10.99</v>
      </c>
      <c r="L106" s="6" t="s">
        <v>333</v>
      </c>
      <c r="M106" s="6" t="s">
        <v>334</v>
      </c>
      <c r="N106" s="6" t="s">
        <v>351</v>
      </c>
      <c r="O106" s="6" t="s">
        <v>348</v>
      </c>
      <c r="P106" s="6" t="s">
        <v>335</v>
      </c>
      <c r="Q106" s="12">
        <v>829181.08</v>
      </c>
      <c r="R106" s="12">
        <v>799105.33</v>
      </c>
      <c r="S106" s="62">
        <f t="shared" si="8"/>
        <v>0.96372836920012694</v>
      </c>
      <c r="T106" s="12">
        <v>30075.75</v>
      </c>
      <c r="U106" s="12">
        <v>0</v>
      </c>
      <c r="V106" s="12"/>
      <c r="W106" s="12">
        <v>30905.7</v>
      </c>
      <c r="X106" s="12">
        <f t="shared" si="9"/>
        <v>26.829390047790536</v>
      </c>
      <c r="Y106" s="6" t="s">
        <v>336</v>
      </c>
      <c r="Z106" s="6" t="s">
        <v>335</v>
      </c>
      <c r="AA106" s="6" t="s">
        <v>336</v>
      </c>
      <c r="AD106" s="12"/>
      <c r="AE106" s="12"/>
      <c r="AF106" s="12"/>
      <c r="AG106" s="12"/>
      <c r="AH106" s="12"/>
      <c r="AI106" s="12"/>
      <c r="AJ106" s="12"/>
      <c r="AK106" s="12"/>
      <c r="AL106" s="12">
        <f t="shared" si="10"/>
        <v>0</v>
      </c>
      <c r="AM106" s="62">
        <f t="shared" si="11"/>
        <v>4.4452088700773897</v>
      </c>
      <c r="AN106" s="62">
        <f>IF(BN106/Q106&gt;1.5,1.5,BN106/Q106)</f>
        <v>0.22496130760725994</v>
      </c>
      <c r="AO106" s="62">
        <f t="shared" si="12"/>
        <v>0.22496130760725994</v>
      </c>
      <c r="AP106" s="62">
        <f>BF106/Q106</f>
        <v>9.6768609336817003E-3</v>
      </c>
      <c r="AQ106" s="62">
        <f>IF(BF106/Q106&gt;1,1,BF106/Q106)</f>
        <v>9.6768609336817003E-3</v>
      </c>
      <c r="AR106" s="11">
        <v>39466</v>
      </c>
      <c r="AS106" s="12">
        <v>39466</v>
      </c>
      <c r="AT106" s="6">
        <v>2665</v>
      </c>
      <c r="AU106" s="6" t="s">
        <v>977</v>
      </c>
      <c r="AW106" s="6">
        <v>3</v>
      </c>
      <c r="AX106" s="11">
        <f t="shared" si="7"/>
        <v>43086</v>
      </c>
      <c r="AY106" s="64">
        <f t="shared" ca="1" si="13"/>
        <v>0</v>
      </c>
      <c r="AZ106" s="6" t="s">
        <v>336</v>
      </c>
      <c r="BA106" s="6" t="s">
        <v>336</v>
      </c>
      <c r="BB106" s="20">
        <v>8023.87</v>
      </c>
      <c r="BC106" s="19">
        <v>42675</v>
      </c>
      <c r="BD106" s="9" t="s">
        <v>1138</v>
      </c>
      <c r="BE106" s="20">
        <v>788572.48</v>
      </c>
      <c r="BF106" s="20">
        <v>8023.87</v>
      </c>
      <c r="BG106" s="9">
        <v>43040</v>
      </c>
      <c r="BH106" s="6" t="s">
        <v>336</v>
      </c>
      <c r="BJ106" s="6" t="s">
        <v>337</v>
      </c>
      <c r="BK106" s="6" t="s">
        <v>338</v>
      </c>
      <c r="BL106" s="6" t="s">
        <v>730</v>
      </c>
      <c r="BN106" s="12">
        <v>186533.66</v>
      </c>
      <c r="BO106" s="9">
        <v>41773</v>
      </c>
      <c r="BP106" s="9">
        <v>41782</v>
      </c>
      <c r="BS106" s="6" t="s">
        <v>335</v>
      </c>
      <c r="BT106" s="6" t="s">
        <v>1267</v>
      </c>
      <c r="BU106" s="6" t="s">
        <v>1267</v>
      </c>
      <c r="BV106" s="11">
        <v>23224</v>
      </c>
      <c r="BX106" s="6" t="s">
        <v>1550</v>
      </c>
      <c r="CB106" s="23" t="s">
        <v>977</v>
      </c>
      <c r="CG106" s="6" t="s">
        <v>1837</v>
      </c>
      <c r="CH106" s="6" t="s">
        <v>1838</v>
      </c>
      <c r="CL106" s="6" t="s">
        <v>335</v>
      </c>
      <c r="CO106" s="6" t="s">
        <v>336</v>
      </c>
      <c r="CS106" s="6" t="s">
        <v>335</v>
      </c>
    </row>
    <row r="107" spans="1:97" s="6" customFormat="1">
      <c r="A107" s="6" t="s">
        <v>63</v>
      </c>
      <c r="B107" s="8">
        <v>300175</v>
      </c>
      <c r="C107" s="6" t="s">
        <v>2036</v>
      </c>
      <c r="D107" s="6" t="s">
        <v>466</v>
      </c>
      <c r="E107" s="6" t="s">
        <v>166</v>
      </c>
      <c r="F107" s="9">
        <v>39513</v>
      </c>
      <c r="G107" s="9">
        <v>42068</v>
      </c>
      <c r="H107" s="6">
        <v>840</v>
      </c>
      <c r="I107" s="12">
        <v>25823</v>
      </c>
      <c r="J107" s="6">
        <v>11.5</v>
      </c>
      <c r="L107" s="6" t="s">
        <v>333</v>
      </c>
      <c r="M107" s="6" t="s">
        <v>334</v>
      </c>
      <c r="N107" s="6" t="s">
        <v>639</v>
      </c>
      <c r="O107" s="6" t="s">
        <v>640</v>
      </c>
      <c r="P107" s="6" t="s">
        <v>335</v>
      </c>
      <c r="Q107" s="12">
        <v>64127.35</v>
      </c>
      <c r="R107" s="12">
        <v>46480.04</v>
      </c>
      <c r="S107" s="62">
        <f t="shared" si="8"/>
        <v>0.72480836959581207</v>
      </c>
      <c r="T107" s="12">
        <v>17647.310000000001</v>
      </c>
      <c r="U107" s="12">
        <v>0</v>
      </c>
      <c r="V107" s="12"/>
      <c r="W107" s="12">
        <v>2390.19</v>
      </c>
      <c r="X107" s="12">
        <f t="shared" si="9"/>
        <v>26.82939431593304</v>
      </c>
      <c r="Y107" s="6" t="s">
        <v>336</v>
      </c>
      <c r="Z107" s="6" t="s">
        <v>336</v>
      </c>
      <c r="AA107" s="6" t="s">
        <v>336</v>
      </c>
      <c r="AD107" s="12"/>
      <c r="AE107" s="12"/>
      <c r="AF107" s="12"/>
      <c r="AG107" s="12"/>
      <c r="AH107" s="12"/>
      <c r="AI107" s="12"/>
      <c r="AJ107" s="12"/>
      <c r="AK107" s="12"/>
      <c r="AL107" s="12">
        <f t="shared" si="10"/>
        <v>0</v>
      </c>
      <c r="AM107" s="62">
        <f t="shared" si="11"/>
        <v>0.61984035044223318</v>
      </c>
      <c r="AN107" s="62">
        <f>IF(BN107/Q107&gt;1.5,1.5,BN107/Q107)</f>
        <v>1.5</v>
      </c>
      <c r="AO107" s="62">
        <f t="shared" si="12"/>
        <v>1.6133186542091635</v>
      </c>
      <c r="AP107" s="62">
        <f>BF107/Q107</f>
        <v>1.3231172035020939E-2</v>
      </c>
      <c r="AQ107" s="62">
        <f>IF(BF107/Q107&gt;1,1,BF107/Q107)</f>
        <v>1.3231172035020939E-2</v>
      </c>
      <c r="AR107" s="11">
        <v>41835</v>
      </c>
      <c r="AS107" s="12">
        <v>41835</v>
      </c>
      <c r="AT107" s="6">
        <v>1204</v>
      </c>
      <c r="AU107" s="6" t="s">
        <v>978</v>
      </c>
      <c r="AW107" s="6">
        <v>1</v>
      </c>
      <c r="AX107" s="11">
        <f t="shared" si="7"/>
        <v>43163</v>
      </c>
      <c r="AY107" s="64">
        <f t="shared" ca="1" si="13"/>
        <v>0</v>
      </c>
      <c r="AZ107" s="6" t="s">
        <v>336</v>
      </c>
      <c r="BA107" s="6" t="s">
        <v>336</v>
      </c>
      <c r="BB107" s="20">
        <v>848.48</v>
      </c>
      <c r="BC107" s="19">
        <v>42675</v>
      </c>
      <c r="BD107" s="9" t="s">
        <v>1138</v>
      </c>
      <c r="BE107" s="20">
        <v>55902.8</v>
      </c>
      <c r="BF107" s="20">
        <v>848.48</v>
      </c>
      <c r="BG107" s="9">
        <v>43040</v>
      </c>
      <c r="BH107" s="6" t="s">
        <v>336</v>
      </c>
      <c r="BJ107" s="6" t="s">
        <v>337</v>
      </c>
      <c r="BK107" s="6" t="s">
        <v>338</v>
      </c>
      <c r="BL107" s="6" t="s">
        <v>731</v>
      </c>
      <c r="BN107" s="12">
        <v>103457.85</v>
      </c>
      <c r="BO107" s="9">
        <v>41228</v>
      </c>
      <c r="BP107" s="9">
        <v>41228</v>
      </c>
      <c r="BS107" s="6" t="s">
        <v>335</v>
      </c>
      <c r="BT107" s="6" t="s">
        <v>1268</v>
      </c>
      <c r="BU107" s="6" t="s">
        <v>1268</v>
      </c>
      <c r="BV107" s="11">
        <v>20459</v>
      </c>
      <c r="BX107" s="6" t="s">
        <v>1551</v>
      </c>
      <c r="CB107" s="23" t="s">
        <v>978</v>
      </c>
      <c r="CG107" s="6" t="s">
        <v>1839</v>
      </c>
      <c r="CL107" s="6" t="s">
        <v>335</v>
      </c>
      <c r="CO107" s="6" t="s">
        <v>336</v>
      </c>
      <c r="CS107" s="6" t="s">
        <v>335</v>
      </c>
    </row>
    <row r="108" spans="1:97" s="6" customFormat="1" hidden="1">
      <c r="A108" s="6" t="s">
        <v>63</v>
      </c>
      <c r="B108" s="8">
        <v>300175</v>
      </c>
      <c r="C108" s="6" t="s">
        <v>2036</v>
      </c>
      <c r="D108" s="6" t="s">
        <v>467</v>
      </c>
      <c r="E108" s="6" t="s">
        <v>167</v>
      </c>
      <c r="F108" s="9">
        <v>39573</v>
      </c>
      <c r="G108" s="9">
        <v>42128</v>
      </c>
      <c r="H108" s="6">
        <v>840</v>
      </c>
      <c r="I108" s="12">
        <v>8700</v>
      </c>
      <c r="J108" s="6">
        <v>13</v>
      </c>
      <c r="L108" s="6" t="s">
        <v>333</v>
      </c>
      <c r="M108" s="6" t="s">
        <v>334</v>
      </c>
      <c r="N108" s="6" t="s">
        <v>347</v>
      </c>
      <c r="O108" s="6" t="s">
        <v>348</v>
      </c>
      <c r="P108" s="6" t="s">
        <v>335</v>
      </c>
      <c r="Q108" s="12">
        <v>13292.62</v>
      </c>
      <c r="R108" s="12">
        <v>13292.62</v>
      </c>
      <c r="S108" s="62">
        <f t="shared" si="8"/>
        <v>1</v>
      </c>
      <c r="T108" s="12">
        <v>0</v>
      </c>
      <c r="U108" s="12">
        <v>0</v>
      </c>
      <c r="V108" s="12">
        <v>688.22</v>
      </c>
      <c r="W108" s="12">
        <v>495.45</v>
      </c>
      <c r="X108" s="12">
        <f t="shared" si="9"/>
        <v>26.829387425572715</v>
      </c>
      <c r="Y108" s="6" t="s">
        <v>336</v>
      </c>
      <c r="Z108" s="6" t="s">
        <v>336</v>
      </c>
      <c r="AD108" s="12">
        <v>5999.95</v>
      </c>
      <c r="AE108" s="12"/>
      <c r="AF108" s="12"/>
      <c r="AG108" s="12"/>
      <c r="AH108" s="12"/>
      <c r="AI108" s="12">
        <v>3000.08</v>
      </c>
      <c r="AJ108" s="12"/>
      <c r="AK108" s="12"/>
      <c r="AL108" s="12">
        <f t="shared" si="10"/>
        <v>9000.0299999999988</v>
      </c>
      <c r="AM108" s="62">
        <f t="shared" si="11"/>
        <v>0.4129495844135268</v>
      </c>
      <c r="AN108" s="62">
        <f>IF(BN108/Q108&gt;1.5,1.5,BN108/Q108)</f>
        <v>1.5</v>
      </c>
      <c r="AO108" s="62">
        <f t="shared" si="12"/>
        <v>2.4216031151119943</v>
      </c>
      <c r="AP108" s="62">
        <f>BF108/Q108</f>
        <v>0.80919939033839816</v>
      </c>
      <c r="AQ108" s="62">
        <f>IF(BF108/Q108&gt;1,1,BF108/Q108)</f>
        <v>0.80919939033839816</v>
      </c>
      <c r="AR108" s="11">
        <v>42996</v>
      </c>
      <c r="AS108" s="12">
        <v>42996</v>
      </c>
      <c r="AT108" s="6">
        <v>1112</v>
      </c>
      <c r="AU108" s="6" t="s">
        <v>979</v>
      </c>
      <c r="AW108" s="6">
        <v>3</v>
      </c>
      <c r="AX108" s="11">
        <f t="shared" si="7"/>
        <v>43223</v>
      </c>
      <c r="AY108" s="64">
        <f t="shared" ca="1" si="13"/>
        <v>1</v>
      </c>
      <c r="AZ108" s="6" t="s">
        <v>336</v>
      </c>
      <c r="BA108" s="6" t="s">
        <v>336</v>
      </c>
      <c r="BB108" s="20">
        <v>10756.38</v>
      </c>
      <c r="BC108" s="19">
        <v>42675</v>
      </c>
      <c r="BD108" s="9" t="s">
        <v>1138</v>
      </c>
      <c r="BE108" s="20">
        <v>18521.400000000001</v>
      </c>
      <c r="BF108" s="20">
        <v>10756.38</v>
      </c>
      <c r="BG108" s="9">
        <v>43040</v>
      </c>
      <c r="BH108" s="6" t="s">
        <v>336</v>
      </c>
      <c r="BJ108" s="6" t="s">
        <v>337</v>
      </c>
      <c r="BK108" s="6" t="s">
        <v>338</v>
      </c>
      <c r="BL108" s="6" t="s">
        <v>732</v>
      </c>
      <c r="BN108" s="12">
        <v>32189.45</v>
      </c>
      <c r="BO108" s="9">
        <v>41485</v>
      </c>
      <c r="BP108" s="9">
        <v>41485</v>
      </c>
      <c r="BS108" s="6" t="s">
        <v>335</v>
      </c>
      <c r="BT108" s="6" t="s">
        <v>1269</v>
      </c>
      <c r="BU108" s="6" t="s">
        <v>1269</v>
      </c>
      <c r="BV108" s="11">
        <v>25214</v>
      </c>
      <c r="BX108" s="6" t="s">
        <v>1552</v>
      </c>
      <c r="CB108" s="23" t="s">
        <v>979</v>
      </c>
      <c r="CG108" s="6" t="s">
        <v>1840</v>
      </c>
      <c r="CL108" s="6" t="s">
        <v>335</v>
      </c>
      <c r="CO108" s="6" t="s">
        <v>335</v>
      </c>
      <c r="CS108" s="6" t="s">
        <v>335</v>
      </c>
    </row>
    <row r="109" spans="1:97" s="6" customFormat="1">
      <c r="A109" s="6" t="s">
        <v>63</v>
      </c>
      <c r="B109" s="8">
        <v>300175</v>
      </c>
      <c r="C109" s="6" t="s">
        <v>2036</v>
      </c>
      <c r="D109" s="6" t="s">
        <v>468</v>
      </c>
      <c r="E109" s="6" t="s">
        <v>168</v>
      </c>
      <c r="F109" s="9">
        <v>39437</v>
      </c>
      <c r="G109" s="9">
        <v>41992</v>
      </c>
      <c r="H109" s="6">
        <v>840</v>
      </c>
      <c r="I109" s="12">
        <v>20700</v>
      </c>
      <c r="J109" s="6">
        <v>10.99</v>
      </c>
      <c r="L109" s="6" t="s">
        <v>333</v>
      </c>
      <c r="M109" s="6" t="s">
        <v>334</v>
      </c>
      <c r="N109" s="6" t="s">
        <v>351</v>
      </c>
      <c r="O109" s="6" t="s">
        <v>348</v>
      </c>
      <c r="P109" s="6" t="s">
        <v>335</v>
      </c>
      <c r="Q109" s="12">
        <v>469418.01</v>
      </c>
      <c r="R109" s="12">
        <v>469418.01</v>
      </c>
      <c r="S109" s="62">
        <f t="shared" si="8"/>
        <v>1</v>
      </c>
      <c r="T109" s="12">
        <v>0</v>
      </c>
      <c r="U109" s="12">
        <v>0</v>
      </c>
      <c r="V109" s="12"/>
      <c r="W109" s="12">
        <v>17496.41</v>
      </c>
      <c r="X109" s="12">
        <f t="shared" si="9"/>
        <v>26.829390143463716</v>
      </c>
      <c r="Y109" s="6" t="s">
        <v>335</v>
      </c>
      <c r="Z109" s="6" t="s">
        <v>335</v>
      </c>
      <c r="AD109" s="12"/>
      <c r="AE109" s="12"/>
      <c r="AF109" s="12"/>
      <c r="AG109" s="12"/>
      <c r="AH109" s="12"/>
      <c r="AI109" s="12"/>
      <c r="AJ109" s="12"/>
      <c r="AK109" s="12"/>
      <c r="AL109" s="12">
        <f t="shared" si="10"/>
        <v>0</v>
      </c>
      <c r="AM109" s="62">
        <f t="shared" si="11"/>
        <v>3.8070499090446814</v>
      </c>
      <c r="AN109" s="62">
        <f>IF(BN109/Q109&gt;1.5,1.5,BN109/Q109)</f>
        <v>0.26267057797803711</v>
      </c>
      <c r="AO109" s="62">
        <f t="shared" si="12"/>
        <v>0.26267057797803711</v>
      </c>
      <c r="AP109" s="62">
        <f>BF109/Q109</f>
        <v>0.38583406716755497</v>
      </c>
      <c r="AQ109" s="62">
        <f>IF(BF109/Q109&gt;1,1,BF109/Q109)</f>
        <v>0.38583406716755497</v>
      </c>
      <c r="AR109" s="11">
        <v>39468</v>
      </c>
      <c r="AS109" s="12">
        <v>39468</v>
      </c>
      <c r="AT109" s="6">
        <v>3182</v>
      </c>
      <c r="AU109" s="6" t="s">
        <v>980</v>
      </c>
      <c r="AX109" s="11">
        <f t="shared" si="7"/>
        <v>43087</v>
      </c>
      <c r="AY109" s="64">
        <f t="shared" ca="1" si="13"/>
        <v>0</v>
      </c>
      <c r="AZ109" s="6" t="s">
        <v>336</v>
      </c>
      <c r="BA109" s="6" t="s">
        <v>336</v>
      </c>
      <c r="BB109" s="20">
        <v>181117.46</v>
      </c>
      <c r="BC109" s="19">
        <v>42675</v>
      </c>
      <c r="BD109" s="9" t="s">
        <v>1138</v>
      </c>
      <c r="BE109" s="20">
        <v>446428.56</v>
      </c>
      <c r="BF109" s="20">
        <v>181117.46</v>
      </c>
      <c r="BG109" s="9">
        <v>43040</v>
      </c>
      <c r="BH109" s="6" t="s">
        <v>336</v>
      </c>
      <c r="BJ109" s="6" t="s">
        <v>337</v>
      </c>
      <c r="BK109" s="6" t="s">
        <v>338</v>
      </c>
      <c r="BL109" s="6" t="s">
        <v>733</v>
      </c>
      <c r="BN109" s="12">
        <v>123302.3</v>
      </c>
      <c r="BO109" s="9">
        <v>41773</v>
      </c>
      <c r="BP109" s="9">
        <v>41781</v>
      </c>
      <c r="BS109" s="6" t="s">
        <v>335</v>
      </c>
      <c r="BT109" s="6" t="s">
        <v>1270</v>
      </c>
      <c r="BU109" s="6" t="s">
        <v>1270</v>
      </c>
      <c r="BV109" s="11">
        <v>24986</v>
      </c>
      <c r="BX109" s="6" t="s">
        <v>1553</v>
      </c>
      <c r="CB109" s="23" t="s">
        <v>980</v>
      </c>
      <c r="CG109" s="6" t="s">
        <v>1841</v>
      </c>
      <c r="CL109" s="6" t="s">
        <v>335</v>
      </c>
      <c r="CO109" s="6" t="s">
        <v>335</v>
      </c>
      <c r="CS109" s="6" t="s">
        <v>335</v>
      </c>
    </row>
    <row r="110" spans="1:97" s="6" customFormat="1">
      <c r="A110" s="6" t="s">
        <v>63</v>
      </c>
      <c r="B110" s="8">
        <v>300175</v>
      </c>
      <c r="C110" s="6" t="s">
        <v>2036</v>
      </c>
      <c r="D110" s="6" t="s">
        <v>469</v>
      </c>
      <c r="E110" s="6" t="s">
        <v>169</v>
      </c>
      <c r="F110" s="9">
        <v>39465</v>
      </c>
      <c r="G110" s="9">
        <v>42020</v>
      </c>
      <c r="H110" s="6">
        <v>840</v>
      </c>
      <c r="I110" s="12">
        <v>14138</v>
      </c>
      <c r="J110" s="6">
        <v>11.5</v>
      </c>
      <c r="L110" s="6" t="s">
        <v>333</v>
      </c>
      <c r="M110" s="6" t="s">
        <v>334</v>
      </c>
      <c r="N110" s="6" t="s">
        <v>360</v>
      </c>
      <c r="O110" s="6" t="s">
        <v>640</v>
      </c>
      <c r="P110" s="6" t="s">
        <v>335</v>
      </c>
      <c r="Q110" s="12">
        <v>46098.26</v>
      </c>
      <c r="R110" s="12">
        <v>32953.199999999997</v>
      </c>
      <c r="S110" s="62">
        <f t="shared" si="8"/>
        <v>0.71484693782368347</v>
      </c>
      <c r="T110" s="12">
        <v>13145.06</v>
      </c>
      <c r="U110" s="12">
        <v>0</v>
      </c>
      <c r="V110" s="12"/>
      <c r="W110" s="12">
        <v>1718.2</v>
      </c>
      <c r="X110" s="12">
        <f t="shared" si="9"/>
        <v>26.8293912233733</v>
      </c>
      <c r="Y110" s="6" t="s">
        <v>336</v>
      </c>
      <c r="Z110" s="6" t="s">
        <v>336</v>
      </c>
      <c r="AD110" s="12"/>
      <c r="AE110" s="12"/>
      <c r="AF110" s="12"/>
      <c r="AG110" s="12"/>
      <c r="AH110" s="12"/>
      <c r="AI110" s="12"/>
      <c r="AJ110" s="12"/>
      <c r="AK110" s="12"/>
      <c r="AL110" s="12">
        <f t="shared" si="10"/>
        <v>0</v>
      </c>
      <c r="AM110" s="62">
        <f t="shared" si="11"/>
        <v>0.68025044786074551</v>
      </c>
      <c r="AN110" s="62">
        <f>IF(BN110/Q110&gt;1.5,1.5,BN110/Q110)</f>
        <v>1.4700468087081813</v>
      </c>
      <c r="AO110" s="62">
        <f t="shared" si="12"/>
        <v>1.4700468087081813</v>
      </c>
      <c r="AP110" s="62">
        <f>BF110/Q110</f>
        <v>1.3857356004326409E-2</v>
      </c>
      <c r="AQ110" s="62">
        <f>IF(BF110/Q110&gt;1,1,BF110/Q110)</f>
        <v>1.3857356004326409E-2</v>
      </c>
      <c r="AR110" s="11">
        <v>41774</v>
      </c>
      <c r="AS110" s="12">
        <v>41774</v>
      </c>
      <c r="AT110" s="6">
        <v>1265</v>
      </c>
      <c r="AU110" s="6" t="s">
        <v>981</v>
      </c>
      <c r="AX110" s="11">
        <f t="shared" si="7"/>
        <v>43115</v>
      </c>
      <c r="AY110" s="64">
        <f t="shared" ca="1" si="13"/>
        <v>0</v>
      </c>
      <c r="AZ110" s="6" t="s">
        <v>336</v>
      </c>
      <c r="BA110" s="6" t="s">
        <v>336</v>
      </c>
      <c r="BB110" s="20">
        <v>638.79999999999995</v>
      </c>
      <c r="BC110" s="19">
        <v>42675</v>
      </c>
      <c r="BD110" s="9" t="s">
        <v>1138</v>
      </c>
      <c r="BE110" s="20">
        <v>40236.57</v>
      </c>
      <c r="BF110" s="20">
        <v>638.79999999999995</v>
      </c>
      <c r="BG110" s="9">
        <v>43040</v>
      </c>
      <c r="BH110" s="6" t="s">
        <v>336</v>
      </c>
      <c r="BJ110" s="6" t="s">
        <v>337</v>
      </c>
      <c r="BK110" s="6" t="s">
        <v>338</v>
      </c>
      <c r="BL110" s="6" t="s">
        <v>734</v>
      </c>
      <c r="BN110" s="12">
        <v>67766.600000000006</v>
      </c>
      <c r="BO110" s="9">
        <v>41247</v>
      </c>
      <c r="BP110" s="9">
        <v>41247</v>
      </c>
      <c r="BS110" s="6" t="s">
        <v>335</v>
      </c>
      <c r="BT110" s="6" t="s">
        <v>1271</v>
      </c>
      <c r="BU110" s="6" t="s">
        <v>1271</v>
      </c>
      <c r="BV110" s="11">
        <v>28232</v>
      </c>
      <c r="BX110" s="6" t="s">
        <v>1554</v>
      </c>
      <c r="CB110" s="23" t="s">
        <v>981</v>
      </c>
      <c r="CG110" s="6" t="s">
        <v>1842</v>
      </c>
      <c r="CL110" s="6" t="s">
        <v>335</v>
      </c>
      <c r="CO110" s="6" t="s">
        <v>335</v>
      </c>
      <c r="CS110" s="6" t="s">
        <v>335</v>
      </c>
    </row>
    <row r="111" spans="1:97" s="6" customFormat="1" hidden="1">
      <c r="A111" s="6" t="s">
        <v>63</v>
      </c>
      <c r="B111" s="8">
        <v>300175</v>
      </c>
      <c r="C111" s="6" t="s">
        <v>2036</v>
      </c>
      <c r="D111" s="6" t="s">
        <v>470</v>
      </c>
      <c r="E111" s="6" t="s">
        <v>170</v>
      </c>
      <c r="F111" s="9">
        <v>39612</v>
      </c>
      <c r="G111" s="9">
        <v>42167</v>
      </c>
      <c r="H111" s="6">
        <v>980</v>
      </c>
      <c r="I111" s="12">
        <v>138438</v>
      </c>
      <c r="J111" s="6">
        <v>21</v>
      </c>
      <c r="L111" s="6" t="s">
        <v>333</v>
      </c>
      <c r="M111" s="6" t="s">
        <v>334</v>
      </c>
      <c r="N111" s="6" t="s">
        <v>349</v>
      </c>
      <c r="O111" s="6" t="s">
        <v>348</v>
      </c>
      <c r="P111" s="6" t="s">
        <v>335</v>
      </c>
      <c r="Q111" s="12">
        <v>4025.23</v>
      </c>
      <c r="R111" s="12">
        <v>2827.78</v>
      </c>
      <c r="S111" s="62">
        <f t="shared" si="8"/>
        <v>0.70251389361601702</v>
      </c>
      <c r="T111" s="12">
        <v>1197.45</v>
      </c>
      <c r="U111" s="12">
        <v>0</v>
      </c>
      <c r="V111" s="12">
        <v>4620.88</v>
      </c>
      <c r="W111" s="12">
        <v>4025.23</v>
      </c>
      <c r="X111" s="12">
        <f t="shared" si="9"/>
        <v>1</v>
      </c>
      <c r="Y111" s="6" t="s">
        <v>335</v>
      </c>
      <c r="Z111" s="6" t="s">
        <v>335</v>
      </c>
      <c r="AD111" s="12"/>
      <c r="AE111" s="12"/>
      <c r="AF111" s="12"/>
      <c r="AG111" s="12"/>
      <c r="AH111" s="12"/>
      <c r="AI111" s="12"/>
      <c r="AJ111" s="12"/>
      <c r="AK111" s="12"/>
      <c r="AL111" s="12">
        <f t="shared" si="10"/>
        <v>0</v>
      </c>
      <c r="AM111" s="62">
        <f t="shared" si="11"/>
        <v>3.2753447357639479E-2</v>
      </c>
      <c r="AN111" s="62">
        <f>IF(BN111/Q111&gt;1.5,1.5,BN111/Q111)</f>
        <v>1.5</v>
      </c>
      <c r="AO111" s="62">
        <f t="shared" si="12"/>
        <v>30.531137351157575</v>
      </c>
      <c r="AP111" s="62">
        <f>BF111/Q111</f>
        <v>0.43499874541330558</v>
      </c>
      <c r="AQ111" s="62">
        <f>IF(BF111/Q111&gt;1,1,BF111/Q111)</f>
        <v>0.43499874541330558</v>
      </c>
      <c r="AR111" s="11">
        <v>42304</v>
      </c>
      <c r="AS111" s="12">
        <v>42304</v>
      </c>
      <c r="AT111" s="6">
        <v>960</v>
      </c>
      <c r="AU111" s="6" t="s">
        <v>982</v>
      </c>
      <c r="AW111" s="6">
        <v>1</v>
      </c>
      <c r="AX111" s="11">
        <f t="shared" si="7"/>
        <v>43262</v>
      </c>
      <c r="AY111" s="64">
        <f t="shared" ca="1" si="13"/>
        <v>1</v>
      </c>
      <c r="AZ111" s="6" t="s">
        <v>336</v>
      </c>
      <c r="BA111" s="6" t="s">
        <v>336</v>
      </c>
      <c r="BB111" s="20">
        <v>1750.97</v>
      </c>
      <c r="BC111" s="19">
        <v>42675</v>
      </c>
      <c r="BD111" s="9" t="s">
        <v>1138</v>
      </c>
      <c r="BE111" s="20">
        <v>3431.39</v>
      </c>
      <c r="BF111" s="20">
        <v>1750.97</v>
      </c>
      <c r="BG111" s="9">
        <v>43040</v>
      </c>
      <c r="BH111" s="6" t="s">
        <v>336</v>
      </c>
      <c r="BJ111" s="6" t="s">
        <v>337</v>
      </c>
      <c r="BK111" s="6" t="s">
        <v>338</v>
      </c>
      <c r="BL111" s="6" t="s">
        <v>735</v>
      </c>
      <c r="BN111" s="12">
        <v>122894.85</v>
      </c>
      <c r="BO111" s="9">
        <v>41457</v>
      </c>
      <c r="BP111" s="9">
        <v>41457</v>
      </c>
      <c r="BS111" s="6" t="s">
        <v>335</v>
      </c>
      <c r="BT111" s="6" t="s">
        <v>1272</v>
      </c>
      <c r="BU111" s="6" t="s">
        <v>1272</v>
      </c>
      <c r="BV111" s="11">
        <v>27801</v>
      </c>
      <c r="BX111" s="6" t="s">
        <v>1555</v>
      </c>
      <c r="CB111" s="23" t="s">
        <v>982</v>
      </c>
      <c r="CG111" s="6" t="s">
        <v>1843</v>
      </c>
      <c r="CL111" s="6" t="s">
        <v>335</v>
      </c>
      <c r="CO111" s="6" t="s">
        <v>335</v>
      </c>
      <c r="CS111" s="6" t="s">
        <v>335</v>
      </c>
    </row>
    <row r="112" spans="1:97" s="6" customFormat="1" hidden="1">
      <c r="A112" s="6" t="s">
        <v>63</v>
      </c>
      <c r="B112" s="8">
        <v>300175</v>
      </c>
      <c r="C112" s="6" t="s">
        <v>2036</v>
      </c>
      <c r="D112" s="6" t="s">
        <v>471</v>
      </c>
      <c r="E112" s="6" t="s">
        <v>171</v>
      </c>
      <c r="F112" s="9">
        <v>39293</v>
      </c>
      <c r="G112" s="9">
        <v>40388</v>
      </c>
      <c r="H112" s="6">
        <v>980</v>
      </c>
      <c r="I112" s="12">
        <v>30000</v>
      </c>
      <c r="J112" s="6">
        <v>18</v>
      </c>
      <c r="L112" s="6" t="s">
        <v>333</v>
      </c>
      <c r="M112" s="6" t="s">
        <v>334</v>
      </c>
      <c r="N112" s="6" t="s">
        <v>352</v>
      </c>
      <c r="O112" s="6" t="s">
        <v>348</v>
      </c>
      <c r="P112" s="6" t="s">
        <v>335</v>
      </c>
      <c r="Q112" s="12">
        <v>37034.65</v>
      </c>
      <c r="R112" s="12">
        <v>25397.94</v>
      </c>
      <c r="S112" s="62">
        <f t="shared" si="8"/>
        <v>0.68578857907392121</v>
      </c>
      <c r="T112" s="12">
        <v>10577.89</v>
      </c>
      <c r="U112" s="12">
        <v>1058.82</v>
      </c>
      <c r="V112" s="12"/>
      <c r="W112" s="12">
        <v>35975.83</v>
      </c>
      <c r="X112" s="12">
        <f t="shared" si="9"/>
        <v>1.0294314265994697</v>
      </c>
      <c r="Y112" s="6" t="s">
        <v>336</v>
      </c>
      <c r="Z112" s="6" t="s">
        <v>336</v>
      </c>
      <c r="AA112" s="6" t="s">
        <v>336</v>
      </c>
      <c r="AD112" s="12"/>
      <c r="AE112" s="12"/>
      <c r="AF112" s="12"/>
      <c r="AG112" s="12"/>
      <c r="AH112" s="12"/>
      <c r="AI112" s="12"/>
      <c r="AJ112" s="12"/>
      <c r="AK112" s="12"/>
      <c r="AL112" s="12">
        <f t="shared" si="10"/>
        <v>0</v>
      </c>
      <c r="AM112" s="62">
        <f t="shared" si="11"/>
        <v>0.78805511224598368</v>
      </c>
      <c r="AN112" s="62">
        <f>IF(BN112/Q112&gt;1.5,1.5,BN112/Q112)</f>
        <v>1.2689467836202042</v>
      </c>
      <c r="AO112" s="62">
        <f t="shared" si="12"/>
        <v>1.2689467836202042</v>
      </c>
      <c r="AP112" s="62">
        <f>BF112/Q112</f>
        <v>1.0481257417040528</v>
      </c>
      <c r="AQ112" s="62">
        <f>IF(BF112/Q112&gt;1,1,BF112/Q112)</f>
        <v>1</v>
      </c>
      <c r="AR112" s="11">
        <v>42822</v>
      </c>
      <c r="AS112" s="12">
        <v>42822</v>
      </c>
      <c r="AT112" s="6">
        <v>2382</v>
      </c>
      <c r="AU112" s="6" t="s">
        <v>983</v>
      </c>
      <c r="AW112" s="6">
        <v>3</v>
      </c>
      <c r="AX112" s="11">
        <f t="shared" si="7"/>
        <v>41483</v>
      </c>
      <c r="AY112" s="64">
        <f t="shared" ca="1" si="13"/>
        <v>0</v>
      </c>
      <c r="AZ112" s="6" t="s">
        <v>336</v>
      </c>
      <c r="BA112" s="6" t="s">
        <v>336</v>
      </c>
      <c r="BB112" s="20">
        <v>38816.97</v>
      </c>
      <c r="BC112" s="19">
        <v>42675</v>
      </c>
      <c r="BD112" s="9" t="s">
        <v>1138</v>
      </c>
      <c r="BE112" s="20">
        <v>58218.94</v>
      </c>
      <c r="BF112" s="20">
        <v>38816.97</v>
      </c>
      <c r="BG112" s="9">
        <v>43040</v>
      </c>
      <c r="BH112" s="6" t="s">
        <v>336</v>
      </c>
      <c r="BJ112" s="6" t="s">
        <v>337</v>
      </c>
      <c r="BK112" s="6" t="s">
        <v>338</v>
      </c>
      <c r="BL112" s="6" t="s">
        <v>736</v>
      </c>
      <c r="BN112" s="12">
        <v>46995</v>
      </c>
      <c r="BO112" s="9">
        <v>42464</v>
      </c>
      <c r="BP112" s="9">
        <v>40963</v>
      </c>
      <c r="BS112" s="6" t="s">
        <v>335</v>
      </c>
      <c r="BT112" s="6" t="s">
        <v>1273</v>
      </c>
      <c r="BU112" s="6" t="s">
        <v>1273</v>
      </c>
      <c r="BV112" s="11">
        <v>26552</v>
      </c>
      <c r="BX112" s="6" t="s">
        <v>1556</v>
      </c>
      <c r="CB112" s="23" t="s">
        <v>983</v>
      </c>
      <c r="CL112" s="6" t="s">
        <v>335</v>
      </c>
      <c r="CO112" s="6" t="s">
        <v>336</v>
      </c>
      <c r="CS112" s="6" t="s">
        <v>335</v>
      </c>
    </row>
    <row r="113" spans="1:97" s="6" customFormat="1">
      <c r="A113" s="6" t="s">
        <v>63</v>
      </c>
      <c r="B113" s="8">
        <v>300175</v>
      </c>
      <c r="C113" s="6" t="s">
        <v>2036</v>
      </c>
      <c r="D113" s="6" t="s">
        <v>472</v>
      </c>
      <c r="E113" s="6" t="s">
        <v>172</v>
      </c>
      <c r="F113" s="9">
        <v>39510</v>
      </c>
      <c r="G113" s="9">
        <v>42065</v>
      </c>
      <c r="H113" s="6">
        <v>840</v>
      </c>
      <c r="I113" s="12">
        <v>12900</v>
      </c>
      <c r="J113" s="6">
        <v>11.5</v>
      </c>
      <c r="L113" s="6" t="s">
        <v>333</v>
      </c>
      <c r="M113" s="6" t="s">
        <v>334</v>
      </c>
      <c r="N113" s="6" t="s">
        <v>352</v>
      </c>
      <c r="O113" s="6" t="s">
        <v>348</v>
      </c>
      <c r="P113" s="6" t="s">
        <v>335</v>
      </c>
      <c r="Q113" s="12">
        <v>66757.960000000006</v>
      </c>
      <c r="R113" s="12">
        <v>45264.4</v>
      </c>
      <c r="S113" s="62">
        <f t="shared" si="8"/>
        <v>0.6780374954537256</v>
      </c>
      <c r="T113" s="12">
        <v>21493.56</v>
      </c>
      <c r="U113" s="12">
        <v>0</v>
      </c>
      <c r="V113" s="12">
        <v>58918.3</v>
      </c>
      <c r="W113" s="12">
        <v>2488.2399999999998</v>
      </c>
      <c r="X113" s="12">
        <f t="shared" si="9"/>
        <v>26.829389447963223</v>
      </c>
      <c r="Y113" s="6" t="s">
        <v>336</v>
      </c>
      <c r="Z113" s="6" t="s">
        <v>336</v>
      </c>
      <c r="AA113" s="6" t="s">
        <v>336</v>
      </c>
      <c r="AD113" s="12"/>
      <c r="AE113" s="12"/>
      <c r="AF113" s="12"/>
      <c r="AG113" s="12"/>
      <c r="AH113" s="12"/>
      <c r="AI113" s="12"/>
      <c r="AJ113" s="12"/>
      <c r="AK113" s="12"/>
      <c r="AL113" s="12">
        <f t="shared" si="10"/>
        <v>0</v>
      </c>
      <c r="AM113" s="62">
        <f t="shared" si="11"/>
        <v>1.0887216181285191</v>
      </c>
      <c r="AN113" s="62">
        <f>IF(BN113/Q113&gt;1.5,1.5,BN113/Q113)</f>
        <v>0.91850844453605229</v>
      </c>
      <c r="AO113" s="62">
        <f t="shared" si="12"/>
        <v>0.91850844453605229</v>
      </c>
      <c r="AP113" s="62">
        <f>BF113/Q113</f>
        <v>1.1340370496641897E-2</v>
      </c>
      <c r="AQ113" s="62">
        <f>IF(BF113/Q113&gt;1,1,BF113/Q113)</f>
        <v>1.1340370496641897E-2</v>
      </c>
      <c r="AR113" s="11">
        <v>39541</v>
      </c>
      <c r="AS113" s="12">
        <v>39541</v>
      </c>
      <c r="AT113" s="6">
        <v>1506</v>
      </c>
      <c r="AU113" s="6" t="s">
        <v>984</v>
      </c>
      <c r="AW113" s="6">
        <v>3</v>
      </c>
      <c r="AX113" s="11">
        <f t="shared" si="7"/>
        <v>43160</v>
      </c>
      <c r="AY113" s="64">
        <f t="shared" ca="1" si="13"/>
        <v>0</v>
      </c>
      <c r="AZ113" s="6" t="s">
        <v>336</v>
      </c>
      <c r="BA113" s="6" t="s">
        <v>336</v>
      </c>
      <c r="BB113" s="20">
        <v>757.06</v>
      </c>
      <c r="BC113" s="19">
        <v>42675</v>
      </c>
      <c r="BD113" s="9" t="s">
        <v>1138</v>
      </c>
      <c r="BE113" s="20">
        <v>58537.78</v>
      </c>
      <c r="BF113" s="20">
        <v>757.06</v>
      </c>
      <c r="BG113" s="9">
        <v>43040</v>
      </c>
      <c r="BH113" s="6" t="s">
        <v>336</v>
      </c>
      <c r="BJ113" s="6" t="s">
        <v>337</v>
      </c>
      <c r="BK113" s="6" t="s">
        <v>338</v>
      </c>
      <c r="BL113" s="6" t="s">
        <v>737</v>
      </c>
      <c r="BN113" s="12">
        <v>61317.75</v>
      </c>
      <c r="BO113" s="9">
        <v>41431</v>
      </c>
      <c r="BP113" s="9">
        <v>41431</v>
      </c>
      <c r="BS113" s="6" t="s">
        <v>335</v>
      </c>
      <c r="BT113" s="6" t="s">
        <v>1274</v>
      </c>
      <c r="BU113" s="6" t="s">
        <v>1274</v>
      </c>
      <c r="BV113" s="11">
        <v>31145</v>
      </c>
      <c r="BX113" s="6" t="s">
        <v>1557</v>
      </c>
      <c r="CB113" s="23" t="s">
        <v>984</v>
      </c>
      <c r="CG113" s="6" t="s">
        <v>1844</v>
      </c>
      <c r="CH113" s="6" t="s">
        <v>1845</v>
      </c>
      <c r="CL113" s="6" t="s">
        <v>335</v>
      </c>
      <c r="CO113" s="6" t="s">
        <v>336</v>
      </c>
      <c r="CS113" s="6" t="s">
        <v>335</v>
      </c>
    </row>
    <row r="114" spans="1:97" s="6" customFormat="1">
      <c r="A114" s="6" t="s">
        <v>63</v>
      </c>
      <c r="B114" s="8">
        <v>300175</v>
      </c>
      <c r="C114" s="6" t="s">
        <v>2036</v>
      </c>
      <c r="D114" s="6" t="s">
        <v>473</v>
      </c>
      <c r="E114" s="6" t="s">
        <v>173</v>
      </c>
      <c r="F114" s="9">
        <v>39730</v>
      </c>
      <c r="G114" s="9">
        <v>42285</v>
      </c>
      <c r="H114" s="6">
        <v>840</v>
      </c>
      <c r="I114" s="12">
        <v>7860</v>
      </c>
      <c r="J114" s="6">
        <v>12.99</v>
      </c>
      <c r="L114" s="6" t="s">
        <v>333</v>
      </c>
      <c r="M114" s="6" t="s">
        <v>334</v>
      </c>
      <c r="N114" s="6" t="s">
        <v>357</v>
      </c>
      <c r="O114" s="6" t="s">
        <v>348</v>
      </c>
      <c r="P114" s="6" t="s">
        <v>335</v>
      </c>
      <c r="Q114" s="12">
        <v>52719.48</v>
      </c>
      <c r="R114" s="12">
        <v>52719.48</v>
      </c>
      <c r="S114" s="62">
        <f t="shared" si="8"/>
        <v>1</v>
      </c>
      <c r="T114" s="12">
        <v>0</v>
      </c>
      <c r="U114" s="12">
        <v>0</v>
      </c>
      <c r="V114" s="12">
        <v>1892.64</v>
      </c>
      <c r="W114" s="12">
        <v>1964.99</v>
      </c>
      <c r="X114" s="12">
        <f t="shared" si="9"/>
        <v>26.829388444724913</v>
      </c>
      <c r="Y114" s="6" t="s">
        <v>335</v>
      </c>
      <c r="Z114" s="6" t="s">
        <v>336</v>
      </c>
      <c r="AA114" s="6" t="s">
        <v>336</v>
      </c>
      <c r="AD114" s="12"/>
      <c r="AE114" s="12"/>
      <c r="AF114" s="12"/>
      <c r="AG114" s="12"/>
      <c r="AH114" s="12"/>
      <c r="AI114" s="12"/>
      <c r="AJ114" s="12"/>
      <c r="AK114" s="12"/>
      <c r="AL114" s="12">
        <f t="shared" si="10"/>
        <v>0</v>
      </c>
      <c r="AM114" s="62">
        <f t="shared" si="11"/>
        <v>0.79338522091752484</v>
      </c>
      <c r="AN114" s="62">
        <f>IF(BN114/Q114&gt;1.5,1.5,BN114/Q114)</f>
        <v>1.2604217644028355</v>
      </c>
      <c r="AO114" s="62">
        <f t="shared" si="12"/>
        <v>1.2604217644028355</v>
      </c>
      <c r="AP114" s="62">
        <f>BF114/Q114</f>
        <v>1.6152283747867011E-2</v>
      </c>
      <c r="AQ114" s="62">
        <f>IF(BF114/Q114&gt;1,1,BF114/Q114)</f>
        <v>1.6152283747867011E-2</v>
      </c>
      <c r="AR114" s="11">
        <v>41970</v>
      </c>
      <c r="AS114" s="12">
        <v>41970</v>
      </c>
      <c r="AT114" s="6">
        <v>1173</v>
      </c>
      <c r="AU114" s="6" t="s">
        <v>985</v>
      </c>
      <c r="AW114" s="6">
        <v>1</v>
      </c>
      <c r="AX114" s="11">
        <f t="shared" si="7"/>
        <v>43380</v>
      </c>
      <c r="AY114" s="64">
        <f t="shared" ca="1" si="13"/>
        <v>1</v>
      </c>
      <c r="AZ114" s="6" t="s">
        <v>336</v>
      </c>
      <c r="BA114" s="6" t="s">
        <v>336</v>
      </c>
      <c r="BB114" s="20">
        <v>851.54</v>
      </c>
      <c r="BC114" s="19">
        <v>42675</v>
      </c>
      <c r="BD114" s="9" t="s">
        <v>1138</v>
      </c>
      <c r="BE114" s="20">
        <v>50137.58</v>
      </c>
      <c r="BF114" s="20">
        <v>851.54</v>
      </c>
      <c r="BG114" s="9">
        <v>43040</v>
      </c>
      <c r="BH114" s="6" t="s">
        <v>336</v>
      </c>
      <c r="BJ114" s="6" t="s">
        <v>337</v>
      </c>
      <c r="BK114" s="6" t="s">
        <v>338</v>
      </c>
      <c r="BL114" s="6" t="s">
        <v>738</v>
      </c>
      <c r="BN114" s="12">
        <v>66448.78</v>
      </c>
      <c r="BO114" s="9">
        <v>41771</v>
      </c>
      <c r="BP114" s="9">
        <v>41575</v>
      </c>
      <c r="BS114" s="6" t="s">
        <v>335</v>
      </c>
      <c r="BT114" s="6" t="s">
        <v>1275</v>
      </c>
      <c r="BU114" s="6" t="s">
        <v>1275</v>
      </c>
      <c r="BV114" s="11">
        <v>26568</v>
      </c>
      <c r="BX114" s="6" t="s">
        <v>1558</v>
      </c>
      <c r="CB114" s="23" t="s">
        <v>985</v>
      </c>
      <c r="CG114" s="6" t="s">
        <v>1846</v>
      </c>
      <c r="CH114" s="6" t="s">
        <v>1847</v>
      </c>
      <c r="CL114" s="6" t="s">
        <v>335</v>
      </c>
      <c r="CO114" s="6" t="s">
        <v>336</v>
      </c>
      <c r="CS114" s="6" t="s">
        <v>335</v>
      </c>
    </row>
    <row r="115" spans="1:97" s="6" customFormat="1">
      <c r="A115" s="6" t="s">
        <v>63</v>
      </c>
      <c r="B115" s="8">
        <v>300175</v>
      </c>
      <c r="C115" s="6" t="s">
        <v>2036</v>
      </c>
      <c r="D115" s="6" t="s">
        <v>474</v>
      </c>
      <c r="E115" s="6" t="s">
        <v>174</v>
      </c>
      <c r="F115" s="9">
        <v>39582</v>
      </c>
      <c r="G115" s="9">
        <v>42137</v>
      </c>
      <c r="H115" s="6">
        <v>840</v>
      </c>
      <c r="I115" s="12">
        <v>24550</v>
      </c>
      <c r="J115" s="6">
        <v>11.5</v>
      </c>
      <c r="L115" s="6" t="s">
        <v>333</v>
      </c>
      <c r="M115" s="6" t="s">
        <v>334</v>
      </c>
      <c r="N115" s="6" t="s">
        <v>354</v>
      </c>
      <c r="O115" s="6" t="s">
        <v>348</v>
      </c>
      <c r="P115" s="6" t="s">
        <v>335</v>
      </c>
      <c r="Q115" s="12">
        <v>76191.710000000006</v>
      </c>
      <c r="R115" s="12">
        <v>53419.73</v>
      </c>
      <c r="S115" s="62">
        <f t="shared" si="8"/>
        <v>0.70112260244585667</v>
      </c>
      <c r="T115" s="12">
        <v>22771.98</v>
      </c>
      <c r="U115" s="12">
        <v>0</v>
      </c>
      <c r="V115" s="12">
        <v>72164.53</v>
      </c>
      <c r="W115" s="12">
        <v>2839.86</v>
      </c>
      <c r="X115" s="12">
        <f t="shared" si="9"/>
        <v>26.829389476946048</v>
      </c>
      <c r="Y115" s="6" t="s">
        <v>336</v>
      </c>
      <c r="Z115" s="6" t="s">
        <v>336</v>
      </c>
      <c r="AD115" s="12"/>
      <c r="AE115" s="12"/>
      <c r="AF115" s="12"/>
      <c r="AG115" s="12"/>
      <c r="AH115" s="12"/>
      <c r="AI115" s="12"/>
      <c r="AJ115" s="12"/>
      <c r="AK115" s="12"/>
      <c r="AL115" s="12">
        <f t="shared" si="10"/>
        <v>0</v>
      </c>
      <c r="AM115" s="62">
        <f t="shared" si="11"/>
        <v>0.63659800769932939</v>
      </c>
      <c r="AN115" s="62">
        <f>IF(BN115/Q115&gt;1.5,1.5,BN115/Q115)</f>
        <v>1.5</v>
      </c>
      <c r="AO115" s="62">
        <f t="shared" si="12"/>
        <v>1.5708500307973137</v>
      </c>
      <c r="AP115" s="62">
        <f>BF115/Q115</f>
        <v>0.45814984333597447</v>
      </c>
      <c r="AQ115" s="62">
        <f>IF(BF115/Q115&gt;1,1,BF115/Q115)</f>
        <v>0.45814984333597447</v>
      </c>
      <c r="AR115" s="11">
        <v>41687</v>
      </c>
      <c r="AS115" s="12">
        <v>41687</v>
      </c>
      <c r="AT115" s="6">
        <v>1352</v>
      </c>
      <c r="AU115" s="6" t="s">
        <v>986</v>
      </c>
      <c r="AW115" s="6">
        <v>2</v>
      </c>
      <c r="AX115" s="11">
        <f t="shared" si="7"/>
        <v>43232</v>
      </c>
      <c r="AY115" s="64">
        <f t="shared" ca="1" si="13"/>
        <v>1</v>
      </c>
      <c r="AZ115" s="6" t="s">
        <v>336</v>
      </c>
      <c r="BA115" s="6" t="s">
        <v>336</v>
      </c>
      <c r="BB115" s="20">
        <v>34907.22</v>
      </c>
      <c r="BC115" s="19">
        <v>42675</v>
      </c>
      <c r="BD115" s="9" t="s">
        <v>1138</v>
      </c>
      <c r="BE115" s="20">
        <v>66618</v>
      </c>
      <c r="BF115" s="20">
        <v>34907.22</v>
      </c>
      <c r="BG115" s="9">
        <v>43040</v>
      </c>
      <c r="BH115" s="6" t="s">
        <v>336</v>
      </c>
      <c r="BJ115" s="6" t="s">
        <v>337</v>
      </c>
      <c r="BK115" s="6" t="s">
        <v>338</v>
      </c>
      <c r="BL115" s="6" t="s">
        <v>739</v>
      </c>
      <c r="BN115" s="12">
        <v>119685.75</v>
      </c>
      <c r="BO115" s="9">
        <v>41575</v>
      </c>
      <c r="BP115" s="9">
        <v>41575</v>
      </c>
      <c r="BS115" s="6" t="s">
        <v>335</v>
      </c>
      <c r="BT115" s="6" t="s">
        <v>1276</v>
      </c>
      <c r="BU115" s="6" t="s">
        <v>1276</v>
      </c>
      <c r="BV115" s="11">
        <v>25851</v>
      </c>
      <c r="BX115" s="6" t="s">
        <v>1559</v>
      </c>
      <c r="CB115" s="23" t="s">
        <v>986</v>
      </c>
      <c r="CG115" s="6" t="s">
        <v>1848</v>
      </c>
      <c r="CL115" s="6" t="s">
        <v>335</v>
      </c>
      <c r="CO115" s="6" t="s">
        <v>335</v>
      </c>
      <c r="CS115" s="6" t="s">
        <v>335</v>
      </c>
    </row>
    <row r="116" spans="1:97" s="6" customFormat="1" hidden="1">
      <c r="A116" s="6" t="s">
        <v>63</v>
      </c>
      <c r="B116" s="8">
        <v>300175</v>
      </c>
      <c r="C116" s="6" t="s">
        <v>2036</v>
      </c>
      <c r="D116" s="6" t="s">
        <v>475</v>
      </c>
      <c r="E116" s="6" t="s">
        <v>175</v>
      </c>
      <c r="F116" s="9">
        <v>39412</v>
      </c>
      <c r="G116" s="9">
        <v>41968</v>
      </c>
      <c r="H116" s="6">
        <v>840</v>
      </c>
      <c r="I116" s="12">
        <v>13678</v>
      </c>
      <c r="J116" s="6">
        <v>10.99</v>
      </c>
      <c r="L116" s="6" t="s">
        <v>333</v>
      </c>
      <c r="M116" s="6" t="s">
        <v>334</v>
      </c>
      <c r="N116" s="6" t="s">
        <v>351</v>
      </c>
      <c r="O116" s="6" t="s">
        <v>348</v>
      </c>
      <c r="P116" s="6" t="s">
        <v>335</v>
      </c>
      <c r="Q116" s="12">
        <v>301445.90000000002</v>
      </c>
      <c r="R116" s="12">
        <v>301445.90000000002</v>
      </c>
      <c r="S116" s="62">
        <f t="shared" si="8"/>
        <v>1</v>
      </c>
      <c r="T116" s="12">
        <v>0</v>
      </c>
      <c r="U116" s="12">
        <v>0</v>
      </c>
      <c r="V116" s="12"/>
      <c r="W116" s="12">
        <v>11235.66</v>
      </c>
      <c r="X116" s="12">
        <f t="shared" si="9"/>
        <v>26.829389639771943</v>
      </c>
      <c r="Y116" s="6" t="s">
        <v>336</v>
      </c>
      <c r="Z116" s="6" t="s">
        <v>335</v>
      </c>
      <c r="AD116" s="12"/>
      <c r="AE116" s="12"/>
      <c r="AF116" s="12"/>
      <c r="AG116" s="12"/>
      <c r="AH116" s="12"/>
      <c r="AI116" s="12"/>
      <c r="AJ116" s="12"/>
      <c r="AK116" s="12"/>
      <c r="AL116" s="12">
        <f t="shared" si="10"/>
        <v>0</v>
      </c>
      <c r="AM116" s="62">
        <f t="shared" si="11"/>
        <v>3.3260221271472421</v>
      </c>
      <c r="AN116" s="62">
        <f>IF(BN116/Q116&gt;1.5,1.5,BN116/Q116)</f>
        <v>0.30065945498014734</v>
      </c>
      <c r="AO116" s="62">
        <f t="shared" si="12"/>
        <v>0.30065945498014734</v>
      </c>
      <c r="AP116" s="62">
        <f>BF116/Q116</f>
        <v>0.46923776372476778</v>
      </c>
      <c r="AQ116" s="62">
        <f>IF(BF116/Q116&gt;1,1,BF116/Q116)</f>
        <v>0.46923776372476778</v>
      </c>
      <c r="AR116" s="11">
        <v>42090</v>
      </c>
      <c r="AS116" s="12">
        <v>42090</v>
      </c>
      <c r="AT116" s="6">
        <v>2969</v>
      </c>
      <c r="AU116" s="6" t="s">
        <v>987</v>
      </c>
      <c r="AW116" s="6">
        <v>3</v>
      </c>
      <c r="AX116" s="11">
        <f t="shared" si="7"/>
        <v>43063</v>
      </c>
      <c r="AY116" s="64">
        <f t="shared" ca="1" si="13"/>
        <v>0</v>
      </c>
      <c r="AZ116" s="6" t="s">
        <v>336</v>
      </c>
      <c r="BA116" s="6" t="s">
        <v>336</v>
      </c>
      <c r="BB116" s="20">
        <v>141449.79999999999</v>
      </c>
      <c r="BC116" s="19">
        <v>42675</v>
      </c>
      <c r="BD116" s="9" t="s">
        <v>1138</v>
      </c>
      <c r="BE116" s="20">
        <v>286682.78999999998</v>
      </c>
      <c r="BF116" s="20">
        <v>141449.79999999999</v>
      </c>
      <c r="BG116" s="9">
        <v>43040</v>
      </c>
      <c r="BH116" s="6" t="s">
        <v>336</v>
      </c>
      <c r="BJ116" s="6" t="s">
        <v>337</v>
      </c>
      <c r="BK116" s="6" t="s">
        <v>338</v>
      </c>
      <c r="BL116" s="6" t="s">
        <v>740</v>
      </c>
      <c r="BN116" s="12">
        <v>90632.56</v>
      </c>
      <c r="BO116" s="9">
        <v>41773</v>
      </c>
      <c r="BP116" s="9">
        <v>41575</v>
      </c>
      <c r="BS116" s="6" t="s">
        <v>335</v>
      </c>
      <c r="BT116" s="6" t="s">
        <v>1277</v>
      </c>
      <c r="BU116" s="6" t="s">
        <v>1277</v>
      </c>
      <c r="BV116" s="11">
        <v>28386</v>
      </c>
      <c r="BX116" s="6" t="s">
        <v>1560</v>
      </c>
      <c r="CB116" s="23" t="s">
        <v>987</v>
      </c>
      <c r="CG116" s="6" t="s">
        <v>1849</v>
      </c>
      <c r="CL116" s="6" t="s">
        <v>335</v>
      </c>
      <c r="CO116" s="6" t="s">
        <v>335</v>
      </c>
      <c r="CS116" s="6" t="s">
        <v>335</v>
      </c>
    </row>
    <row r="117" spans="1:97" s="6" customFormat="1" hidden="1">
      <c r="A117" s="6" t="s">
        <v>63</v>
      </c>
      <c r="B117" s="8">
        <v>300175</v>
      </c>
      <c r="C117" s="6" t="s">
        <v>2036</v>
      </c>
      <c r="D117" s="6" t="s">
        <v>476</v>
      </c>
      <c r="E117" s="6" t="s">
        <v>176</v>
      </c>
      <c r="F117" s="9">
        <v>39590</v>
      </c>
      <c r="G117" s="9">
        <v>42634</v>
      </c>
      <c r="H117" s="6">
        <v>980</v>
      </c>
      <c r="I117" s="12">
        <v>228811.68</v>
      </c>
      <c r="J117" s="6">
        <v>10.5</v>
      </c>
      <c r="L117" s="6" t="s">
        <v>333</v>
      </c>
      <c r="M117" s="6" t="s">
        <v>334</v>
      </c>
      <c r="N117" s="6" t="s">
        <v>349</v>
      </c>
      <c r="O117" s="6" t="s">
        <v>348</v>
      </c>
      <c r="P117" s="6" t="s">
        <v>335</v>
      </c>
      <c r="Q117" s="12">
        <v>242918.24</v>
      </c>
      <c r="R117" s="12">
        <v>228810.68</v>
      </c>
      <c r="S117" s="62">
        <f t="shared" si="8"/>
        <v>0.94192465744853082</v>
      </c>
      <c r="T117" s="12">
        <v>14107.56</v>
      </c>
      <c r="U117" s="12">
        <v>0</v>
      </c>
      <c r="V117" s="12">
        <v>71410.149999999994</v>
      </c>
      <c r="W117" s="12">
        <v>242918.24</v>
      </c>
      <c r="X117" s="12">
        <f t="shared" si="9"/>
        <v>1</v>
      </c>
      <c r="Y117" s="6" t="s">
        <v>336</v>
      </c>
      <c r="Z117" s="6" t="s">
        <v>336</v>
      </c>
      <c r="AA117" s="6" t="s">
        <v>336</v>
      </c>
      <c r="AD117" s="12">
        <v>1</v>
      </c>
      <c r="AE117" s="12"/>
      <c r="AF117" s="12"/>
      <c r="AG117" s="12"/>
      <c r="AH117" s="12"/>
      <c r="AI117" s="12"/>
      <c r="AJ117" s="12"/>
      <c r="AK117" s="12"/>
      <c r="AL117" s="12">
        <f t="shared" si="10"/>
        <v>1</v>
      </c>
      <c r="AM117" s="62">
        <f t="shared" si="11"/>
        <v>0.90032834870312051</v>
      </c>
      <c r="AN117" s="62">
        <f>IF(BN117/Q117&gt;1.5,1.5,BN117/Q117)</f>
        <v>1.1107058901793458</v>
      </c>
      <c r="AO117" s="62">
        <f t="shared" si="12"/>
        <v>1.1107058901793458</v>
      </c>
      <c r="AP117" s="62">
        <f>BF117/Q117</f>
        <v>0.45446031553661842</v>
      </c>
      <c r="AQ117" s="62">
        <f>IF(BF117/Q117&gt;1,1,BF117/Q117)</f>
        <v>0.45446031553661842</v>
      </c>
      <c r="AR117" s="11">
        <v>42430</v>
      </c>
      <c r="AS117" s="12">
        <v>42430</v>
      </c>
      <c r="AT117" s="6">
        <v>426</v>
      </c>
      <c r="AU117" s="6" t="s">
        <v>988</v>
      </c>
      <c r="AW117" s="6">
        <v>1</v>
      </c>
      <c r="AX117" s="11">
        <f t="shared" si="7"/>
        <v>43729</v>
      </c>
      <c r="AY117" s="64">
        <f t="shared" ca="1" si="13"/>
        <v>1</v>
      </c>
      <c r="AZ117" s="6" t="s">
        <v>336</v>
      </c>
      <c r="BA117" s="6" t="s">
        <v>336</v>
      </c>
      <c r="BB117" s="20">
        <v>110396.7</v>
      </c>
      <c r="BC117" s="19">
        <v>42675</v>
      </c>
      <c r="BD117" s="9" t="s">
        <v>1138</v>
      </c>
      <c r="BE117" s="20">
        <v>230911.22</v>
      </c>
      <c r="BF117" s="20">
        <v>110396.7</v>
      </c>
      <c r="BG117" s="9">
        <v>43040</v>
      </c>
      <c r="BH117" s="6" t="s">
        <v>336</v>
      </c>
      <c r="BJ117" s="6" t="s">
        <v>337</v>
      </c>
      <c r="BK117" s="6" t="s">
        <v>338</v>
      </c>
      <c r="BL117" s="6" t="s">
        <v>725</v>
      </c>
      <c r="BN117" s="12">
        <v>269810.71999999997</v>
      </c>
      <c r="BO117" s="9">
        <v>42060</v>
      </c>
      <c r="BP117" s="9">
        <v>42416</v>
      </c>
      <c r="BS117" s="6" t="s">
        <v>335</v>
      </c>
      <c r="BT117" s="6" t="s">
        <v>1278</v>
      </c>
      <c r="BU117" s="6" t="s">
        <v>1278</v>
      </c>
      <c r="BV117" s="11">
        <v>28569</v>
      </c>
      <c r="BX117" s="6" t="s">
        <v>1561</v>
      </c>
      <c r="CB117" s="23" t="s">
        <v>988</v>
      </c>
      <c r="CG117" s="6" t="s">
        <v>1850</v>
      </c>
      <c r="CH117" s="6" t="s">
        <v>1851</v>
      </c>
      <c r="CL117" s="6" t="s">
        <v>335</v>
      </c>
      <c r="CO117" s="6" t="s">
        <v>336</v>
      </c>
      <c r="CS117" s="6" t="s">
        <v>335</v>
      </c>
    </row>
    <row r="118" spans="1:97" s="6" customFormat="1">
      <c r="A118" s="6" t="s">
        <v>63</v>
      </c>
      <c r="B118" s="8">
        <v>300175</v>
      </c>
      <c r="C118" s="6" t="s">
        <v>2036</v>
      </c>
      <c r="D118" s="6" t="s">
        <v>477</v>
      </c>
      <c r="E118" s="6" t="s">
        <v>177</v>
      </c>
      <c r="F118" s="9">
        <v>39524</v>
      </c>
      <c r="G118" s="9">
        <v>42079</v>
      </c>
      <c r="H118" s="6">
        <v>840</v>
      </c>
      <c r="I118" s="12">
        <v>26200</v>
      </c>
      <c r="J118" s="6">
        <v>0</v>
      </c>
      <c r="L118" s="6" t="s">
        <v>333</v>
      </c>
      <c r="M118" s="6" t="s">
        <v>334</v>
      </c>
      <c r="N118" s="6" t="s">
        <v>351</v>
      </c>
      <c r="O118" s="6" t="s">
        <v>348</v>
      </c>
      <c r="P118" s="6" t="s">
        <v>335</v>
      </c>
      <c r="Q118" s="12">
        <v>88458.11</v>
      </c>
      <c r="R118" s="12">
        <v>88458.11</v>
      </c>
      <c r="S118" s="62">
        <f t="shared" si="8"/>
        <v>1</v>
      </c>
      <c r="T118" s="12">
        <v>0</v>
      </c>
      <c r="U118" s="12">
        <v>0</v>
      </c>
      <c r="V118" s="12"/>
      <c r="W118" s="12">
        <v>3297.06</v>
      </c>
      <c r="X118" s="12">
        <f t="shared" si="9"/>
        <v>26.829390426622506</v>
      </c>
      <c r="Y118" s="6" t="s">
        <v>336</v>
      </c>
      <c r="Z118" s="6" t="s">
        <v>335</v>
      </c>
      <c r="AD118" s="12"/>
      <c r="AE118" s="12"/>
      <c r="AF118" s="12"/>
      <c r="AG118" s="12"/>
      <c r="AH118" s="12"/>
      <c r="AI118" s="12"/>
      <c r="AJ118" s="12"/>
      <c r="AK118" s="12"/>
      <c r="AL118" s="12">
        <f t="shared" si="10"/>
        <v>0</v>
      </c>
      <c r="AM118" s="62">
        <f t="shared" si="11"/>
        <v>0.3792952915096241</v>
      </c>
      <c r="AN118" s="62">
        <f>IF(BN118/Q118&gt;1.5,1.5,BN118/Q118)</f>
        <v>1.5</v>
      </c>
      <c r="AO118" s="62">
        <f t="shared" si="12"/>
        <v>2.6364682672962378</v>
      </c>
      <c r="AP118" s="62">
        <f>BF118/Q118</f>
        <v>0.58299617751272326</v>
      </c>
      <c r="AQ118" s="62">
        <f>IF(BF118/Q118&gt;1,1,BF118/Q118)</f>
        <v>0.58299617751272326</v>
      </c>
      <c r="AR118" s="11">
        <v>41906</v>
      </c>
      <c r="AS118" s="12">
        <v>41906</v>
      </c>
      <c r="AT118" s="6">
        <v>1234</v>
      </c>
      <c r="AU118" s="6" t="s">
        <v>989</v>
      </c>
      <c r="AW118" s="6">
        <v>1</v>
      </c>
      <c r="AX118" s="11">
        <f t="shared" si="7"/>
        <v>43174</v>
      </c>
      <c r="AY118" s="64">
        <f t="shared" ca="1" si="13"/>
        <v>0</v>
      </c>
      <c r="AZ118" s="6" t="s">
        <v>336</v>
      </c>
      <c r="BA118" s="6" t="s">
        <v>336</v>
      </c>
      <c r="BB118" s="20">
        <v>51570.74</v>
      </c>
      <c r="BC118" s="19">
        <v>42675</v>
      </c>
      <c r="BD118" s="9" t="s">
        <v>1138</v>
      </c>
      <c r="BE118" s="20">
        <v>84125.93</v>
      </c>
      <c r="BF118" s="20">
        <v>51570.74</v>
      </c>
      <c r="BG118" s="9">
        <v>43040</v>
      </c>
      <c r="BH118" s="6" t="s">
        <v>336</v>
      </c>
      <c r="BJ118" s="6" t="s">
        <v>337</v>
      </c>
      <c r="BK118" s="6" t="s">
        <v>338</v>
      </c>
      <c r="BL118" s="6" t="s">
        <v>741</v>
      </c>
      <c r="BN118" s="12">
        <v>233217</v>
      </c>
      <c r="BO118" s="9">
        <v>42408</v>
      </c>
      <c r="BP118" s="9">
        <v>42152</v>
      </c>
      <c r="BS118" s="6" t="s">
        <v>335</v>
      </c>
      <c r="BT118" s="6" t="s">
        <v>1279</v>
      </c>
      <c r="BU118" s="6" t="s">
        <v>1279</v>
      </c>
      <c r="BV118" s="11">
        <v>28061</v>
      </c>
      <c r="BX118" s="6" t="s">
        <v>1562</v>
      </c>
      <c r="CB118" s="23" t="s">
        <v>989</v>
      </c>
      <c r="CG118" s="6" t="s">
        <v>1852</v>
      </c>
      <c r="CL118" s="6" t="s">
        <v>335</v>
      </c>
      <c r="CO118" s="6" t="s">
        <v>335</v>
      </c>
      <c r="CS118" s="6" t="s">
        <v>335</v>
      </c>
    </row>
    <row r="119" spans="1:97" s="6" customFormat="1">
      <c r="A119" s="6" t="s">
        <v>63</v>
      </c>
      <c r="B119" s="8">
        <v>300175</v>
      </c>
      <c r="C119" s="6" t="s">
        <v>2036</v>
      </c>
      <c r="D119" s="6" t="s">
        <v>478</v>
      </c>
      <c r="E119" s="6" t="s">
        <v>178</v>
      </c>
      <c r="F119" s="9">
        <v>38985</v>
      </c>
      <c r="G119" s="11">
        <v>40809</v>
      </c>
      <c r="H119" s="6">
        <v>980</v>
      </c>
      <c r="I119" s="12">
        <v>50400</v>
      </c>
      <c r="J119" s="6">
        <v>0</v>
      </c>
      <c r="L119" s="6" t="s">
        <v>333</v>
      </c>
      <c r="M119" s="6" t="s">
        <v>334</v>
      </c>
      <c r="N119" s="6" t="s">
        <v>351</v>
      </c>
      <c r="O119" s="6" t="s">
        <v>348</v>
      </c>
      <c r="P119" s="6" t="s">
        <v>335</v>
      </c>
      <c r="Q119" s="12">
        <v>4734.6499999999996</v>
      </c>
      <c r="R119" s="12">
        <v>4734.6499999999996</v>
      </c>
      <c r="S119" s="62">
        <f t="shared" si="8"/>
        <v>1</v>
      </c>
      <c r="T119" s="12">
        <v>0</v>
      </c>
      <c r="U119" s="12">
        <v>0</v>
      </c>
      <c r="V119" s="12"/>
      <c r="W119" s="12">
        <v>4734.6499999999996</v>
      </c>
      <c r="X119" s="12">
        <f t="shared" si="9"/>
        <v>1</v>
      </c>
      <c r="Y119" s="6" t="s">
        <v>336</v>
      </c>
      <c r="Z119" s="6" t="s">
        <v>336</v>
      </c>
      <c r="AA119" s="6" t="s">
        <v>336</v>
      </c>
      <c r="AD119" s="12"/>
      <c r="AE119" s="12"/>
      <c r="AF119" s="12"/>
      <c r="AG119" s="12"/>
      <c r="AH119" s="12"/>
      <c r="AI119" s="12"/>
      <c r="AJ119" s="12"/>
      <c r="AK119" s="12"/>
      <c r="AL119" s="12">
        <f t="shared" si="10"/>
        <v>0</v>
      </c>
      <c r="AM119" s="62" t="e">
        <f t="shared" si="11"/>
        <v>#DIV/0!</v>
      </c>
      <c r="AN119" s="62">
        <f>IF(BN119/Q119&gt;1.5,1.5,BN119/Q119)</f>
        <v>0</v>
      </c>
      <c r="AO119" s="62">
        <f t="shared" si="12"/>
        <v>0</v>
      </c>
      <c r="AP119" s="62">
        <f>BF119/Q119</f>
        <v>9.7472886063383786E-3</v>
      </c>
      <c r="AQ119" s="62">
        <f>IF(BF119/Q119&gt;1,1,BF119/Q119)</f>
        <v>9.7472886063383786E-3</v>
      </c>
      <c r="AR119" s="11">
        <v>41221</v>
      </c>
      <c r="AS119" s="12">
        <v>41221</v>
      </c>
      <c r="AT119" s="6">
        <v>3105</v>
      </c>
      <c r="AU119" s="6" t="s">
        <v>990</v>
      </c>
      <c r="AW119" s="6">
        <v>3</v>
      </c>
      <c r="AX119" s="11">
        <f t="shared" si="7"/>
        <v>41904</v>
      </c>
      <c r="AY119" s="64">
        <f t="shared" ca="1" si="13"/>
        <v>0</v>
      </c>
      <c r="AZ119" s="6" t="s">
        <v>336</v>
      </c>
      <c r="BA119" s="6" t="s">
        <v>336</v>
      </c>
      <c r="BB119" s="20">
        <v>46.15</v>
      </c>
      <c r="BC119" s="19">
        <v>42675</v>
      </c>
      <c r="BD119" s="9" t="s">
        <v>1138</v>
      </c>
      <c r="BE119" s="20">
        <v>4734.6499999999996</v>
      </c>
      <c r="BF119" s="20">
        <v>46.15</v>
      </c>
      <c r="BG119" s="9">
        <v>43040</v>
      </c>
      <c r="BH119" s="6" t="s">
        <v>336</v>
      </c>
      <c r="BJ119" s="6" t="s">
        <v>337</v>
      </c>
      <c r="BK119" s="6" t="s">
        <v>338</v>
      </c>
      <c r="BL119" s="6" t="s">
        <v>742</v>
      </c>
      <c r="BN119" s="12">
        <v>0</v>
      </c>
      <c r="BO119" s="9">
        <v>41124</v>
      </c>
      <c r="BP119" s="9">
        <v>40980</v>
      </c>
      <c r="BS119" s="6" t="s">
        <v>335</v>
      </c>
      <c r="BT119" s="6" t="s">
        <v>1280</v>
      </c>
      <c r="BU119" s="6" t="s">
        <v>1280</v>
      </c>
      <c r="BV119" s="11">
        <v>29202</v>
      </c>
      <c r="BX119" s="6" t="s">
        <v>1563</v>
      </c>
      <c r="CB119" s="23" t="s">
        <v>990</v>
      </c>
      <c r="CG119" s="6" t="s">
        <v>1853</v>
      </c>
      <c r="CH119" s="6" t="s">
        <v>1854</v>
      </c>
      <c r="CL119" s="6" t="s">
        <v>335</v>
      </c>
      <c r="CO119" s="6" t="s">
        <v>336</v>
      </c>
      <c r="CS119" s="6" t="s">
        <v>335</v>
      </c>
    </row>
    <row r="120" spans="1:97" s="6" customFormat="1">
      <c r="A120" s="6" t="s">
        <v>63</v>
      </c>
      <c r="B120" s="8">
        <v>300175</v>
      </c>
      <c r="C120" s="6" t="s">
        <v>2036</v>
      </c>
      <c r="D120" s="6" t="s">
        <v>479</v>
      </c>
      <c r="E120" s="6" t="s">
        <v>179</v>
      </c>
      <c r="F120" s="9">
        <v>39545</v>
      </c>
      <c r="G120" s="9">
        <v>42100</v>
      </c>
      <c r="H120" s="6">
        <v>840</v>
      </c>
      <c r="I120" s="12">
        <v>50000</v>
      </c>
      <c r="J120" s="6">
        <v>13</v>
      </c>
      <c r="L120" s="6" t="s">
        <v>333</v>
      </c>
      <c r="M120" s="6" t="s">
        <v>334</v>
      </c>
      <c r="N120" s="6" t="s">
        <v>360</v>
      </c>
      <c r="O120" s="6" t="s">
        <v>640</v>
      </c>
      <c r="P120" s="6" t="s">
        <v>335</v>
      </c>
      <c r="Q120" s="12">
        <v>519246.88</v>
      </c>
      <c r="R120" s="12">
        <v>329571.15000000002</v>
      </c>
      <c r="S120" s="62">
        <f t="shared" si="8"/>
        <v>0.63470992834853435</v>
      </c>
      <c r="T120" s="12">
        <v>189675.73</v>
      </c>
      <c r="U120" s="12">
        <v>0</v>
      </c>
      <c r="V120" s="12">
        <v>3330.96</v>
      </c>
      <c r="W120" s="12">
        <v>19353.66</v>
      </c>
      <c r="X120" s="12">
        <f t="shared" si="9"/>
        <v>26.829389376479696</v>
      </c>
      <c r="Y120" s="6" t="s">
        <v>336</v>
      </c>
      <c r="Z120" s="6" t="s">
        <v>336</v>
      </c>
      <c r="AD120" s="12"/>
      <c r="AE120" s="12"/>
      <c r="AF120" s="12"/>
      <c r="AG120" s="12"/>
      <c r="AH120" s="12"/>
      <c r="AI120" s="12"/>
      <c r="AJ120" s="12"/>
      <c r="AK120" s="12"/>
      <c r="AL120" s="12">
        <f t="shared" si="10"/>
        <v>0</v>
      </c>
      <c r="AM120" s="62">
        <f t="shared" si="11"/>
        <v>2.0793945439482928</v>
      </c>
      <c r="AN120" s="62">
        <f>IF(BN120/Q120&gt;1.5,1.5,BN120/Q120)</f>
        <v>0.48090921605537618</v>
      </c>
      <c r="AO120" s="62">
        <f t="shared" si="12"/>
        <v>0.48090921605537618</v>
      </c>
      <c r="AP120" s="62">
        <f>BF120/Q120</f>
        <v>1.1066392926617102E-2</v>
      </c>
      <c r="AQ120" s="62">
        <f>IF(BF120/Q120&gt;1,1,BF120/Q120)</f>
        <v>1.1066392926617102E-2</v>
      </c>
      <c r="AR120" s="11">
        <v>41669</v>
      </c>
      <c r="AS120" s="12">
        <v>41669</v>
      </c>
      <c r="AT120" s="6">
        <v>1597</v>
      </c>
      <c r="AU120" s="6" t="s">
        <v>991</v>
      </c>
      <c r="AX120" s="11">
        <f t="shared" si="7"/>
        <v>43195</v>
      </c>
      <c r="AY120" s="64">
        <f t="shared" ca="1" si="13"/>
        <v>1</v>
      </c>
      <c r="AZ120" s="6" t="s">
        <v>336</v>
      </c>
      <c r="BA120" s="6" t="s">
        <v>336</v>
      </c>
      <c r="BB120" s="20">
        <v>5746.19</v>
      </c>
      <c r="BC120" s="19">
        <v>42675</v>
      </c>
      <c r="BD120" s="9" t="s">
        <v>1138</v>
      </c>
      <c r="BE120" s="20">
        <v>453071.51</v>
      </c>
      <c r="BF120" s="20">
        <v>5746.19</v>
      </c>
      <c r="BG120" s="9">
        <v>43040</v>
      </c>
      <c r="BH120" s="6" t="s">
        <v>336</v>
      </c>
      <c r="BJ120" s="6" t="s">
        <v>337</v>
      </c>
      <c r="BK120" s="6" t="s">
        <v>338</v>
      </c>
      <c r="BL120" s="6" t="s">
        <v>743</v>
      </c>
      <c r="BN120" s="12">
        <v>249710.61</v>
      </c>
      <c r="BO120" s="9">
        <v>41575</v>
      </c>
      <c r="BP120" s="9">
        <v>41754</v>
      </c>
      <c r="BS120" s="6" t="s">
        <v>335</v>
      </c>
      <c r="BT120" s="6" t="s">
        <v>1281</v>
      </c>
      <c r="BU120" s="6" t="s">
        <v>1281</v>
      </c>
      <c r="BV120" s="11">
        <v>25269</v>
      </c>
      <c r="BX120" s="6" t="s">
        <v>1564</v>
      </c>
      <c r="CB120" s="23" t="s">
        <v>991</v>
      </c>
      <c r="CG120" s="6" t="s">
        <v>1855</v>
      </c>
      <c r="CL120" s="6" t="s">
        <v>335</v>
      </c>
      <c r="CO120" s="6" t="s">
        <v>335</v>
      </c>
      <c r="CS120" s="6" t="s">
        <v>335</v>
      </c>
    </row>
    <row r="121" spans="1:97" s="6" customFormat="1">
      <c r="A121" s="6" t="s">
        <v>63</v>
      </c>
      <c r="B121" s="8">
        <v>300175</v>
      </c>
      <c r="C121" s="6" t="s">
        <v>2036</v>
      </c>
      <c r="D121" s="6" t="s">
        <v>480</v>
      </c>
      <c r="E121" s="6" t="s">
        <v>180</v>
      </c>
      <c r="F121" s="9">
        <v>41193</v>
      </c>
      <c r="G121" s="9">
        <v>43748</v>
      </c>
      <c r="H121" s="6">
        <v>980</v>
      </c>
      <c r="I121" s="12">
        <v>216720</v>
      </c>
      <c r="J121" s="6">
        <v>22.9</v>
      </c>
      <c r="L121" s="6" t="s">
        <v>333</v>
      </c>
      <c r="M121" s="6" t="s">
        <v>334</v>
      </c>
      <c r="N121" s="6" t="s">
        <v>360</v>
      </c>
      <c r="O121" s="6" t="s">
        <v>640</v>
      </c>
      <c r="P121" s="6" t="s">
        <v>335</v>
      </c>
      <c r="Q121" s="12">
        <v>342433.37</v>
      </c>
      <c r="R121" s="12">
        <v>192102.87</v>
      </c>
      <c r="S121" s="62">
        <f t="shared" si="8"/>
        <v>0.5609934277141273</v>
      </c>
      <c r="T121" s="12">
        <v>150330.5</v>
      </c>
      <c r="U121" s="12">
        <v>0</v>
      </c>
      <c r="V121" s="12">
        <v>7.41</v>
      </c>
      <c r="W121" s="12">
        <v>342433.37</v>
      </c>
      <c r="X121" s="12">
        <f t="shared" si="9"/>
        <v>1</v>
      </c>
      <c r="Y121" s="6" t="s">
        <v>335</v>
      </c>
      <c r="Z121" s="6" t="s">
        <v>335</v>
      </c>
      <c r="AA121" s="6" t="s">
        <v>335</v>
      </c>
      <c r="AD121" s="12"/>
      <c r="AE121" s="12"/>
      <c r="AF121" s="12"/>
      <c r="AG121" s="12"/>
      <c r="AH121" s="12"/>
      <c r="AI121" s="12"/>
      <c r="AJ121" s="12"/>
      <c r="AK121" s="12"/>
      <c r="AL121" s="12">
        <f t="shared" si="10"/>
        <v>0</v>
      </c>
      <c r="AM121" s="62">
        <f t="shared" si="11"/>
        <v>1.1060509366925064</v>
      </c>
      <c r="AN121" s="62">
        <f>IF(BN121/Q121&gt;1.5,1.5,BN121/Q121)</f>
        <v>0.90411749298848998</v>
      </c>
      <c r="AO121" s="62">
        <f t="shared" si="12"/>
        <v>0.90411749298848998</v>
      </c>
      <c r="AP121" s="62">
        <f>BF121/Q121</f>
        <v>1.3667213566247938E-2</v>
      </c>
      <c r="AQ121" s="62">
        <f>IF(BF121/Q121&gt;1,1,BF121/Q121)</f>
        <v>1.3667213566247938E-2</v>
      </c>
      <c r="AR121" s="11">
        <v>41835</v>
      </c>
      <c r="AS121" s="12">
        <v>41835</v>
      </c>
      <c r="AT121" s="6">
        <v>1204</v>
      </c>
      <c r="AU121" s="6" t="s">
        <v>992</v>
      </c>
      <c r="AX121" s="11">
        <f t="shared" si="7"/>
        <v>44843</v>
      </c>
      <c r="AY121" s="64">
        <f t="shared" ca="1" si="13"/>
        <v>1</v>
      </c>
      <c r="AZ121" s="6" t="s">
        <v>336</v>
      </c>
      <c r="BA121" s="6" t="s">
        <v>336</v>
      </c>
      <c r="BB121" s="20">
        <v>4680.1099999999997</v>
      </c>
      <c r="BC121" s="19">
        <v>42675</v>
      </c>
      <c r="BD121" s="9" t="s">
        <v>1138</v>
      </c>
      <c r="BE121" s="20">
        <v>297876.96999999997</v>
      </c>
      <c r="BF121" s="20">
        <v>4680.1099999999997</v>
      </c>
      <c r="BG121" s="9">
        <v>43040</v>
      </c>
      <c r="BH121" s="6" t="s">
        <v>336</v>
      </c>
      <c r="BJ121" s="6" t="s">
        <v>337</v>
      </c>
      <c r="BK121" s="6" t="s">
        <v>338</v>
      </c>
      <c r="BL121" s="6" t="s">
        <v>744</v>
      </c>
      <c r="BN121" s="12">
        <v>309600</v>
      </c>
      <c r="BO121" s="9">
        <v>41743</v>
      </c>
      <c r="BP121" s="9">
        <v>41743</v>
      </c>
      <c r="BS121" s="6" t="s">
        <v>335</v>
      </c>
      <c r="BT121" s="6" t="s">
        <v>1282</v>
      </c>
      <c r="BU121" s="6" t="s">
        <v>1282</v>
      </c>
      <c r="BV121" s="11">
        <v>26160</v>
      </c>
      <c r="BX121" s="6" t="s">
        <v>1565</v>
      </c>
      <c r="CB121" s="23" t="s">
        <v>992</v>
      </c>
      <c r="CG121" s="6" t="s">
        <v>1856</v>
      </c>
      <c r="CH121" s="6" t="s">
        <v>1857</v>
      </c>
      <c r="CL121" s="6" t="s">
        <v>335</v>
      </c>
      <c r="CO121" s="6" t="s">
        <v>336</v>
      </c>
      <c r="CS121" s="6" t="s">
        <v>335</v>
      </c>
    </row>
    <row r="122" spans="1:97" s="6" customFormat="1" hidden="1">
      <c r="A122" s="6" t="s">
        <v>63</v>
      </c>
      <c r="B122" s="8">
        <v>300175</v>
      </c>
      <c r="C122" s="6" t="s">
        <v>2036</v>
      </c>
      <c r="D122" s="6" t="s">
        <v>481</v>
      </c>
      <c r="E122" s="6" t="s">
        <v>181</v>
      </c>
      <c r="F122" s="9">
        <v>39164</v>
      </c>
      <c r="G122" s="9">
        <v>41355</v>
      </c>
      <c r="H122" s="6">
        <v>980</v>
      </c>
      <c r="I122" s="12">
        <v>73970</v>
      </c>
      <c r="J122" s="6">
        <v>0</v>
      </c>
      <c r="L122" s="6" t="s">
        <v>333</v>
      </c>
      <c r="M122" s="6" t="s">
        <v>334</v>
      </c>
      <c r="N122" s="6" t="s">
        <v>351</v>
      </c>
      <c r="O122" s="6" t="s">
        <v>348</v>
      </c>
      <c r="P122" s="6" t="s">
        <v>335</v>
      </c>
      <c r="Q122" s="12">
        <v>30744.9</v>
      </c>
      <c r="R122" s="12">
        <v>30744.9</v>
      </c>
      <c r="S122" s="62">
        <f t="shared" si="8"/>
        <v>1</v>
      </c>
      <c r="T122" s="12">
        <v>0</v>
      </c>
      <c r="U122" s="12">
        <v>0</v>
      </c>
      <c r="V122" s="12"/>
      <c r="W122" s="12">
        <v>30744.9</v>
      </c>
      <c r="X122" s="12">
        <f t="shared" si="9"/>
        <v>1</v>
      </c>
      <c r="Y122" s="6" t="s">
        <v>336</v>
      </c>
      <c r="Z122" s="6" t="s">
        <v>336</v>
      </c>
      <c r="AD122" s="12"/>
      <c r="AE122" s="12"/>
      <c r="AF122" s="12"/>
      <c r="AG122" s="12"/>
      <c r="AH122" s="12"/>
      <c r="AI122" s="12"/>
      <c r="AJ122" s="12"/>
      <c r="AK122" s="12"/>
      <c r="AL122" s="12">
        <f t="shared" si="10"/>
        <v>0</v>
      </c>
      <c r="AM122" s="62">
        <f t="shared" si="11"/>
        <v>0.85362190076908129</v>
      </c>
      <c r="AN122" s="62">
        <f>IF(BN122/Q122&gt;1.5,1.5,BN122/Q122)</f>
        <v>1.1714788468981847</v>
      </c>
      <c r="AO122" s="62">
        <f t="shared" si="12"/>
        <v>1.1714788468981847</v>
      </c>
      <c r="AP122" s="62">
        <f>BF122/Q122</f>
        <v>0.82019749617009641</v>
      </c>
      <c r="AQ122" s="62">
        <f>IF(BF122/Q122&gt;1,1,BF122/Q122)</f>
        <v>0.82019749617009641</v>
      </c>
      <c r="AR122" s="11">
        <v>42913</v>
      </c>
      <c r="AS122" s="12">
        <v>42913</v>
      </c>
      <c r="AT122" s="6">
        <v>571</v>
      </c>
      <c r="AU122" s="6" t="s">
        <v>993</v>
      </c>
      <c r="AX122" s="11">
        <f t="shared" si="7"/>
        <v>42450</v>
      </c>
      <c r="AY122" s="64">
        <f t="shared" ca="1" si="13"/>
        <v>0</v>
      </c>
      <c r="AZ122" s="6" t="s">
        <v>336</v>
      </c>
      <c r="BA122" s="6" t="s">
        <v>336</v>
      </c>
      <c r="BB122" s="20">
        <v>25216.89</v>
      </c>
      <c r="BC122" s="19">
        <v>42675</v>
      </c>
      <c r="BD122" s="9" t="s">
        <v>1138</v>
      </c>
      <c r="BE122" s="20">
        <v>37821.1</v>
      </c>
      <c r="BF122" s="20">
        <v>25216.89</v>
      </c>
      <c r="BG122" s="9">
        <v>43040</v>
      </c>
      <c r="BH122" s="6" t="s">
        <v>336</v>
      </c>
      <c r="BJ122" s="6" t="s">
        <v>337</v>
      </c>
      <c r="BK122" s="6" t="s">
        <v>338</v>
      </c>
      <c r="BL122" s="6" t="s">
        <v>745</v>
      </c>
      <c r="BN122" s="12">
        <v>36017</v>
      </c>
      <c r="BO122" s="9">
        <v>41477</v>
      </c>
      <c r="BP122" s="9">
        <v>41477</v>
      </c>
      <c r="BS122" s="6" t="s">
        <v>335</v>
      </c>
      <c r="BT122" s="6" t="s">
        <v>1283</v>
      </c>
      <c r="BU122" s="6" t="s">
        <v>1283</v>
      </c>
      <c r="BV122" s="11">
        <v>28658</v>
      </c>
      <c r="BX122" s="6" t="s">
        <v>1566</v>
      </c>
      <c r="CB122" s="23" t="s">
        <v>993</v>
      </c>
      <c r="CG122" s="6" t="s">
        <v>1858</v>
      </c>
      <c r="CL122" s="6" t="s">
        <v>335</v>
      </c>
      <c r="CO122" s="6" t="s">
        <v>335</v>
      </c>
      <c r="CS122" s="6" t="s">
        <v>335</v>
      </c>
    </row>
    <row r="123" spans="1:97" s="6" customFormat="1">
      <c r="A123" s="6" t="s">
        <v>63</v>
      </c>
      <c r="B123" s="8">
        <v>300175</v>
      </c>
      <c r="C123" s="6" t="s">
        <v>2036</v>
      </c>
      <c r="D123" s="6" t="s">
        <v>482</v>
      </c>
      <c r="E123" s="6" t="s">
        <v>182</v>
      </c>
      <c r="F123" s="9">
        <v>39695</v>
      </c>
      <c r="G123" s="9">
        <v>42250</v>
      </c>
      <c r="H123" s="6">
        <v>840</v>
      </c>
      <c r="I123" s="12">
        <v>20800</v>
      </c>
      <c r="J123" s="6">
        <v>12.99</v>
      </c>
      <c r="L123" s="6" t="s">
        <v>333</v>
      </c>
      <c r="M123" s="6" t="s">
        <v>334</v>
      </c>
      <c r="N123" s="6" t="s">
        <v>639</v>
      </c>
      <c r="O123" s="6" t="s">
        <v>640</v>
      </c>
      <c r="P123" s="6" t="s">
        <v>335</v>
      </c>
      <c r="Q123" s="12">
        <v>548497.37</v>
      </c>
      <c r="R123" s="12">
        <v>471227.92</v>
      </c>
      <c r="S123" s="62">
        <f t="shared" si="8"/>
        <v>0.85912521330776848</v>
      </c>
      <c r="T123" s="12">
        <v>77269.45</v>
      </c>
      <c r="U123" s="12">
        <v>0</v>
      </c>
      <c r="V123" s="12"/>
      <c r="W123" s="12">
        <v>20443.900000000001</v>
      </c>
      <c r="X123" s="12">
        <f t="shared" si="9"/>
        <v>26.829390184847313</v>
      </c>
      <c r="Y123" s="6" t="s">
        <v>336</v>
      </c>
      <c r="Z123" s="6" t="s">
        <v>335</v>
      </c>
      <c r="AA123" s="6" t="s">
        <v>336</v>
      </c>
      <c r="AD123" s="12"/>
      <c r="AE123" s="12"/>
      <c r="AF123" s="12"/>
      <c r="AG123" s="12"/>
      <c r="AH123" s="12"/>
      <c r="AI123" s="12"/>
      <c r="AJ123" s="12"/>
      <c r="AK123" s="12"/>
      <c r="AL123" s="12">
        <f t="shared" si="10"/>
        <v>0</v>
      </c>
      <c r="AM123" s="62">
        <f t="shared" si="11"/>
        <v>2.7028648780366411</v>
      </c>
      <c r="AN123" s="62">
        <f>IF(BN123/Q123&gt;1.5,1.5,BN123/Q123)</f>
        <v>0.36997779952892029</v>
      </c>
      <c r="AO123" s="62">
        <f t="shared" si="12"/>
        <v>0.36997779952892029</v>
      </c>
      <c r="AP123" s="62">
        <f>BF123/Q123</f>
        <v>1.2878220364119522E-2</v>
      </c>
      <c r="AQ123" s="62">
        <f>IF(BF123/Q123&gt;1,1,BF123/Q123)</f>
        <v>1.2878220364119522E-2</v>
      </c>
      <c r="AR123" s="11">
        <v>39725</v>
      </c>
      <c r="AS123" s="12">
        <v>39725</v>
      </c>
      <c r="AT123" s="6">
        <v>2422</v>
      </c>
      <c r="AU123" s="6" t="s">
        <v>994</v>
      </c>
      <c r="AW123" s="6">
        <v>3</v>
      </c>
      <c r="AX123" s="11">
        <f t="shared" si="7"/>
        <v>43345</v>
      </c>
      <c r="AY123" s="64">
        <f t="shared" ca="1" si="13"/>
        <v>1</v>
      </c>
      <c r="AZ123" s="6" t="s">
        <v>336</v>
      </c>
      <c r="BA123" s="6" t="s">
        <v>336</v>
      </c>
      <c r="BB123" s="20">
        <v>7063.67</v>
      </c>
      <c r="BC123" s="19">
        <v>42675</v>
      </c>
      <c r="BD123" s="9" t="s">
        <v>1138</v>
      </c>
      <c r="BE123" s="20">
        <v>521635.07</v>
      </c>
      <c r="BF123" s="20">
        <v>7063.67</v>
      </c>
      <c r="BG123" s="9">
        <v>43040</v>
      </c>
      <c r="BH123" s="6" t="s">
        <v>336</v>
      </c>
      <c r="BJ123" s="6" t="s">
        <v>337</v>
      </c>
      <c r="BK123" s="6" t="s">
        <v>338</v>
      </c>
      <c r="BL123" s="6" t="s">
        <v>746</v>
      </c>
      <c r="BN123" s="12">
        <v>202931.85</v>
      </c>
      <c r="BO123" s="9">
        <v>41967</v>
      </c>
      <c r="BP123" s="9">
        <v>41781</v>
      </c>
      <c r="BS123" s="6" t="s">
        <v>335</v>
      </c>
      <c r="BT123" s="6" t="s">
        <v>1284</v>
      </c>
      <c r="BU123" s="6" t="s">
        <v>1284</v>
      </c>
      <c r="BV123" s="11">
        <v>24936</v>
      </c>
      <c r="BX123" s="6" t="s">
        <v>1567</v>
      </c>
      <c r="CB123" s="23" t="s">
        <v>994</v>
      </c>
      <c r="CG123" s="6" t="s">
        <v>1859</v>
      </c>
      <c r="CH123" s="6" t="s">
        <v>1860</v>
      </c>
      <c r="CL123" s="6" t="s">
        <v>335</v>
      </c>
      <c r="CO123" s="6" t="s">
        <v>336</v>
      </c>
      <c r="CS123" s="6" t="s">
        <v>335</v>
      </c>
    </row>
    <row r="124" spans="1:97" s="6" customFormat="1">
      <c r="A124" s="6" t="s">
        <v>63</v>
      </c>
      <c r="B124" s="8">
        <v>300175</v>
      </c>
      <c r="C124" s="6" t="s">
        <v>2036</v>
      </c>
      <c r="D124" s="6" t="s">
        <v>483</v>
      </c>
      <c r="E124" s="6" t="s">
        <v>183</v>
      </c>
      <c r="F124" s="9">
        <v>39496</v>
      </c>
      <c r="G124" s="9">
        <v>42052</v>
      </c>
      <c r="H124" s="6">
        <v>840</v>
      </c>
      <c r="I124" s="12">
        <v>33700</v>
      </c>
      <c r="J124" s="6">
        <v>11.5</v>
      </c>
      <c r="L124" s="6" t="s">
        <v>333</v>
      </c>
      <c r="M124" s="6" t="s">
        <v>334</v>
      </c>
      <c r="N124" s="6" t="s">
        <v>354</v>
      </c>
      <c r="O124" s="6" t="s">
        <v>348</v>
      </c>
      <c r="P124" s="6" t="s">
        <v>335</v>
      </c>
      <c r="Q124" s="12">
        <v>715749.37</v>
      </c>
      <c r="R124" s="12">
        <v>528606.06000000006</v>
      </c>
      <c r="S124" s="62">
        <f t="shared" si="8"/>
        <v>0.73853513835436568</v>
      </c>
      <c r="T124" s="12">
        <v>187143.31</v>
      </c>
      <c r="U124" s="12">
        <v>0</v>
      </c>
      <c r="V124" s="12">
        <v>645295.25</v>
      </c>
      <c r="W124" s="12">
        <v>26677.81</v>
      </c>
      <c r="X124" s="12">
        <f t="shared" si="9"/>
        <v>26.829390043635513</v>
      </c>
      <c r="Y124" s="6" t="s">
        <v>336</v>
      </c>
      <c r="Z124" s="6" t="s">
        <v>336</v>
      </c>
      <c r="AD124" s="12"/>
      <c r="AE124" s="12"/>
      <c r="AF124" s="12"/>
      <c r="AG124" s="12"/>
      <c r="AH124" s="12"/>
      <c r="AI124" s="12"/>
      <c r="AJ124" s="12"/>
      <c r="AK124" s="12"/>
      <c r="AL124" s="12">
        <f t="shared" si="10"/>
        <v>0</v>
      </c>
      <c r="AM124" s="62">
        <f t="shared" si="11"/>
        <v>3.362978170575853</v>
      </c>
      <c r="AN124" s="62">
        <f>IF(BN124/Q124&gt;1.5,1.5,BN124/Q124)</f>
        <v>0.29735548352630753</v>
      </c>
      <c r="AO124" s="62">
        <f t="shared" si="12"/>
        <v>0.29735548352630753</v>
      </c>
      <c r="AP124" s="62">
        <f>BF124/Q124</f>
        <v>0.46408126073516487</v>
      </c>
      <c r="AQ124" s="62">
        <f>IF(BF124/Q124&gt;1,1,BF124/Q124)</f>
        <v>0.46408126073516487</v>
      </c>
      <c r="AR124" s="11">
        <v>42002</v>
      </c>
      <c r="AS124" s="12">
        <v>42002</v>
      </c>
      <c r="AT124" s="6">
        <v>2479</v>
      </c>
      <c r="AU124" s="6" t="s">
        <v>995</v>
      </c>
      <c r="AW124" s="6">
        <v>3</v>
      </c>
      <c r="AX124" s="11">
        <f t="shared" si="7"/>
        <v>43147</v>
      </c>
      <c r="AY124" s="64">
        <f t="shared" ca="1" si="13"/>
        <v>0</v>
      </c>
      <c r="AZ124" s="6" t="s">
        <v>336</v>
      </c>
      <c r="BA124" s="6" t="s">
        <v>336</v>
      </c>
      <c r="BB124" s="20">
        <v>332165.87</v>
      </c>
      <c r="BC124" s="19">
        <v>42675</v>
      </c>
      <c r="BD124" s="9" t="s">
        <v>1138</v>
      </c>
      <c r="BE124" s="20">
        <v>622883.64</v>
      </c>
      <c r="BF124" s="20">
        <v>332165.87</v>
      </c>
      <c r="BG124" s="9">
        <v>43040</v>
      </c>
      <c r="BH124" s="6" t="s">
        <v>336</v>
      </c>
      <c r="BJ124" s="6" t="s">
        <v>337</v>
      </c>
      <c r="BK124" s="6" t="s">
        <v>338</v>
      </c>
      <c r="BL124" s="6" t="s">
        <v>747</v>
      </c>
      <c r="BN124" s="12">
        <v>212832</v>
      </c>
      <c r="BO124" s="9">
        <v>42220</v>
      </c>
      <c r="BP124" s="9">
        <v>41575</v>
      </c>
      <c r="BS124" s="6" t="s">
        <v>335</v>
      </c>
      <c r="BT124" s="6" t="s">
        <v>1285</v>
      </c>
      <c r="BU124" s="6" t="s">
        <v>1285</v>
      </c>
      <c r="BV124" s="11">
        <v>26903</v>
      </c>
      <c r="BX124" s="6" t="s">
        <v>1568</v>
      </c>
      <c r="CB124" s="23" t="s">
        <v>995</v>
      </c>
      <c r="CG124" s="6" t="s">
        <v>1861</v>
      </c>
      <c r="CL124" s="6" t="s">
        <v>335</v>
      </c>
      <c r="CO124" s="6" t="s">
        <v>335</v>
      </c>
      <c r="CS124" s="6" t="s">
        <v>335</v>
      </c>
    </row>
    <row r="125" spans="1:97" s="6" customFormat="1">
      <c r="A125" s="6" t="s">
        <v>63</v>
      </c>
      <c r="B125" s="8">
        <v>300175</v>
      </c>
      <c r="C125" s="6" t="s">
        <v>2036</v>
      </c>
      <c r="D125" s="6" t="s">
        <v>484</v>
      </c>
      <c r="E125" s="6" t="s">
        <v>184</v>
      </c>
      <c r="F125" s="9">
        <v>39675</v>
      </c>
      <c r="G125" s="9">
        <v>42230</v>
      </c>
      <c r="H125" s="6">
        <v>980</v>
      </c>
      <c r="I125" s="12">
        <v>200522</v>
      </c>
      <c r="J125" s="6">
        <v>21</v>
      </c>
      <c r="L125" s="6" t="s">
        <v>333</v>
      </c>
      <c r="M125" s="6" t="s">
        <v>334</v>
      </c>
      <c r="N125" s="6" t="s">
        <v>639</v>
      </c>
      <c r="O125" s="6" t="s">
        <v>640</v>
      </c>
      <c r="P125" s="6" t="s">
        <v>335</v>
      </c>
      <c r="Q125" s="12">
        <v>64363.46</v>
      </c>
      <c r="R125" s="12">
        <v>37239.089999999997</v>
      </c>
      <c r="S125" s="62">
        <f t="shared" si="8"/>
        <v>0.57857501756431362</v>
      </c>
      <c r="T125" s="12">
        <v>27124.37</v>
      </c>
      <c r="U125" s="12">
        <v>0</v>
      </c>
      <c r="V125" s="12">
        <v>107.73</v>
      </c>
      <c r="W125" s="12">
        <v>64363.46</v>
      </c>
      <c r="X125" s="12">
        <f t="shared" si="9"/>
        <v>1</v>
      </c>
      <c r="Y125" s="6" t="s">
        <v>336</v>
      </c>
      <c r="Z125" s="6" t="s">
        <v>336</v>
      </c>
      <c r="AD125" s="12"/>
      <c r="AE125" s="12"/>
      <c r="AF125" s="12"/>
      <c r="AG125" s="12"/>
      <c r="AH125" s="12"/>
      <c r="AI125" s="12"/>
      <c r="AJ125" s="12"/>
      <c r="AK125" s="12"/>
      <c r="AL125" s="12">
        <f t="shared" si="10"/>
        <v>0</v>
      </c>
      <c r="AM125" s="62">
        <f t="shared" si="11"/>
        <v>0.41350577575995756</v>
      </c>
      <c r="AN125" s="62">
        <f>IF(BN125/Q125&gt;1.5,1.5,BN125/Q125)</f>
        <v>1.5</v>
      </c>
      <c r="AO125" s="62">
        <f t="shared" si="12"/>
        <v>2.4183459062020591</v>
      </c>
      <c r="AP125" s="62">
        <f>BF125/Q125</f>
        <v>1.3333030884293665E-2</v>
      </c>
      <c r="AQ125" s="62">
        <f>IF(BF125/Q125&gt;1,1,BF125/Q125)</f>
        <v>1.3333030884293665E-2</v>
      </c>
      <c r="AR125" s="11">
        <v>41774</v>
      </c>
      <c r="AS125" s="12">
        <v>41774</v>
      </c>
      <c r="AT125" s="6">
        <v>1265</v>
      </c>
      <c r="AU125" s="6" t="s">
        <v>996</v>
      </c>
      <c r="AW125" s="6">
        <v>1</v>
      </c>
      <c r="AX125" s="11">
        <f t="shared" si="7"/>
        <v>43325</v>
      </c>
      <c r="AY125" s="64">
        <f t="shared" ca="1" si="13"/>
        <v>1</v>
      </c>
      <c r="AZ125" s="6" t="s">
        <v>336</v>
      </c>
      <c r="BA125" s="6" t="s">
        <v>336</v>
      </c>
      <c r="BB125" s="20">
        <v>858.16</v>
      </c>
      <c r="BC125" s="19">
        <v>42675</v>
      </c>
      <c r="BD125" s="9" t="s">
        <v>1138</v>
      </c>
      <c r="BE125" s="20">
        <v>56543.24</v>
      </c>
      <c r="BF125" s="20">
        <v>858.16</v>
      </c>
      <c r="BG125" s="9">
        <v>43040</v>
      </c>
      <c r="BH125" s="6" t="s">
        <v>336</v>
      </c>
      <c r="BJ125" s="6" t="s">
        <v>337</v>
      </c>
      <c r="BK125" s="6" t="s">
        <v>338</v>
      </c>
      <c r="BL125" s="6" t="s">
        <v>748</v>
      </c>
      <c r="BN125" s="12">
        <v>155653.10999999999</v>
      </c>
      <c r="BO125" s="9">
        <v>41575</v>
      </c>
      <c r="BP125" s="9">
        <v>41575</v>
      </c>
      <c r="BS125" s="6" t="s">
        <v>335</v>
      </c>
      <c r="BT125" s="6" t="s">
        <v>1286</v>
      </c>
      <c r="BU125" s="6" t="s">
        <v>1286</v>
      </c>
      <c r="BV125" s="11">
        <v>22153</v>
      </c>
      <c r="BX125" s="6" t="s">
        <v>1569</v>
      </c>
      <c r="CB125" s="23" t="s">
        <v>996</v>
      </c>
      <c r="CG125" s="6" t="s">
        <v>1862</v>
      </c>
      <c r="CL125" s="6" t="s">
        <v>335</v>
      </c>
      <c r="CO125" s="6" t="s">
        <v>335</v>
      </c>
      <c r="CS125" s="6" t="s">
        <v>335</v>
      </c>
    </row>
    <row r="126" spans="1:97" s="6" customFormat="1">
      <c r="A126" s="6" t="s">
        <v>63</v>
      </c>
      <c r="B126" s="8">
        <v>300175</v>
      </c>
      <c r="C126" s="6" t="s">
        <v>2036</v>
      </c>
      <c r="D126" s="6" t="s">
        <v>485</v>
      </c>
      <c r="E126" s="6" t="s">
        <v>185</v>
      </c>
      <c r="F126" s="9">
        <v>39498</v>
      </c>
      <c r="G126" s="9">
        <v>42054</v>
      </c>
      <c r="H126" s="6">
        <v>840</v>
      </c>
      <c r="I126" s="12">
        <v>43200</v>
      </c>
      <c r="J126" s="6">
        <v>11.5</v>
      </c>
      <c r="L126" s="6" t="s">
        <v>333</v>
      </c>
      <c r="M126" s="6" t="s">
        <v>334</v>
      </c>
      <c r="N126" s="6" t="s">
        <v>351</v>
      </c>
      <c r="O126" s="6" t="s">
        <v>348</v>
      </c>
      <c r="P126" s="6" t="s">
        <v>335</v>
      </c>
      <c r="Q126" s="12">
        <v>1086963.49</v>
      </c>
      <c r="R126" s="12">
        <v>1086963.49</v>
      </c>
      <c r="S126" s="62">
        <f t="shared" si="8"/>
        <v>1</v>
      </c>
      <c r="T126" s="12">
        <v>0</v>
      </c>
      <c r="U126" s="12">
        <v>0</v>
      </c>
      <c r="V126" s="12"/>
      <c r="W126" s="12">
        <v>40513.910000000003</v>
      </c>
      <c r="X126" s="12">
        <f t="shared" si="9"/>
        <v>26.829389955203037</v>
      </c>
      <c r="Y126" s="6" t="s">
        <v>336</v>
      </c>
      <c r="Z126" s="6" t="s">
        <v>335</v>
      </c>
      <c r="AD126" s="12"/>
      <c r="AE126" s="12"/>
      <c r="AF126" s="12"/>
      <c r="AG126" s="12"/>
      <c r="AH126" s="12"/>
      <c r="AI126" s="12"/>
      <c r="AJ126" s="12"/>
      <c r="AK126" s="12"/>
      <c r="AL126" s="12">
        <f t="shared" si="10"/>
        <v>0</v>
      </c>
      <c r="AM126" s="62">
        <f t="shared" si="11"/>
        <v>6.4563003669226271</v>
      </c>
      <c r="AN126" s="62">
        <f>IF(BN126/Q126&gt;1.5,1.5,BN126/Q126)</f>
        <v>0.15488746544743651</v>
      </c>
      <c r="AO126" s="62">
        <f t="shared" si="12"/>
        <v>0.15488746544743651</v>
      </c>
      <c r="AP126" s="62">
        <f>BF126/Q126</f>
        <v>0.241732111903777</v>
      </c>
      <c r="AQ126" s="62">
        <f>IF(BF126/Q126&gt;1,1,BF126/Q126)</f>
        <v>0.241732111903777</v>
      </c>
      <c r="AR126" s="11">
        <v>39527</v>
      </c>
      <c r="AS126" s="12">
        <v>39527</v>
      </c>
      <c r="AT126" s="6">
        <v>3364</v>
      </c>
      <c r="AU126" s="6" t="s">
        <v>997</v>
      </c>
      <c r="AW126" s="6">
        <v>2</v>
      </c>
      <c r="AX126" s="11">
        <f t="shared" si="7"/>
        <v>43149</v>
      </c>
      <c r="AY126" s="64">
        <f t="shared" ca="1" si="13"/>
        <v>0</v>
      </c>
      <c r="AZ126" s="6" t="s">
        <v>336</v>
      </c>
      <c r="BA126" s="6" t="s">
        <v>336</v>
      </c>
      <c r="BB126" s="20">
        <v>262753.98</v>
      </c>
      <c r="BC126" s="19">
        <v>42675</v>
      </c>
      <c r="BD126" s="9" t="s">
        <v>1138</v>
      </c>
      <c r="BE126" s="20">
        <v>1033730.16</v>
      </c>
      <c r="BF126" s="20">
        <v>262753.98</v>
      </c>
      <c r="BG126" s="9">
        <v>43040</v>
      </c>
      <c r="BH126" s="6" t="s">
        <v>336</v>
      </c>
      <c r="BJ126" s="6" t="s">
        <v>337</v>
      </c>
      <c r="BK126" s="6" t="s">
        <v>338</v>
      </c>
      <c r="BL126" s="6" t="s">
        <v>749</v>
      </c>
      <c r="BN126" s="12">
        <v>168357.02</v>
      </c>
      <c r="BO126" s="9">
        <v>41773</v>
      </c>
      <c r="BP126" s="9">
        <v>41575</v>
      </c>
      <c r="BS126" s="6" t="s">
        <v>335</v>
      </c>
      <c r="BT126" s="6" t="s">
        <v>1287</v>
      </c>
      <c r="BU126" s="6" t="s">
        <v>1287</v>
      </c>
      <c r="BV126" s="11">
        <v>29097</v>
      </c>
      <c r="BX126" s="6" t="s">
        <v>1570</v>
      </c>
      <c r="CB126" s="23" t="s">
        <v>997</v>
      </c>
      <c r="CG126" s="6" t="s">
        <v>1863</v>
      </c>
      <c r="CL126" s="6" t="s">
        <v>335</v>
      </c>
      <c r="CO126" s="6" t="s">
        <v>335</v>
      </c>
      <c r="CS126" s="6" t="s">
        <v>335</v>
      </c>
    </row>
    <row r="127" spans="1:97" s="6" customFormat="1">
      <c r="A127" s="6" t="s">
        <v>63</v>
      </c>
      <c r="B127" s="8">
        <v>300175</v>
      </c>
      <c r="C127" s="6" t="s">
        <v>2036</v>
      </c>
      <c r="D127" s="6" t="s">
        <v>486</v>
      </c>
      <c r="E127" s="6" t="s">
        <v>186</v>
      </c>
      <c r="F127" s="9">
        <v>39668</v>
      </c>
      <c r="G127" s="11"/>
      <c r="H127" s="6">
        <v>840</v>
      </c>
      <c r="I127" s="12">
        <v>32300</v>
      </c>
      <c r="J127" s="6">
        <v>0</v>
      </c>
      <c r="L127" s="6" t="s">
        <v>333</v>
      </c>
      <c r="M127" s="6" t="s">
        <v>334</v>
      </c>
      <c r="N127" s="6" t="s">
        <v>351</v>
      </c>
      <c r="O127" s="6" t="s">
        <v>348</v>
      </c>
      <c r="P127" s="6" t="s">
        <v>335</v>
      </c>
      <c r="Q127" s="12">
        <v>1122037.01</v>
      </c>
      <c r="R127" s="12">
        <v>804690.67</v>
      </c>
      <c r="S127" s="62">
        <f t="shared" si="8"/>
        <v>0.71716945415196243</v>
      </c>
      <c r="T127" s="12">
        <v>317346.34000000003</v>
      </c>
      <c r="U127" s="12">
        <v>0</v>
      </c>
      <c r="V127" s="12"/>
      <c r="W127" s="12">
        <v>41821.19</v>
      </c>
      <c r="X127" s="12">
        <f t="shared" si="9"/>
        <v>26.829389838022301</v>
      </c>
      <c r="Y127" s="6" t="s">
        <v>336</v>
      </c>
      <c r="Z127" s="6" t="s">
        <v>335</v>
      </c>
      <c r="AA127" s="6" t="s">
        <v>336</v>
      </c>
      <c r="AD127" s="12"/>
      <c r="AE127" s="12"/>
      <c r="AF127" s="12"/>
      <c r="AG127" s="12"/>
      <c r="AH127" s="12"/>
      <c r="AI127" s="12"/>
      <c r="AJ127" s="12"/>
      <c r="AK127" s="12"/>
      <c r="AL127" s="12">
        <f t="shared" si="10"/>
        <v>0</v>
      </c>
      <c r="AM127" s="62" t="e">
        <f t="shared" si="11"/>
        <v>#DIV/0!</v>
      </c>
      <c r="AN127" s="62">
        <f>IF(BN127/Q127&gt;1.5,1.5,BN127/Q127)</f>
        <v>0</v>
      </c>
      <c r="AO127" s="62">
        <f t="shared" si="12"/>
        <v>0</v>
      </c>
      <c r="AP127" s="62">
        <f>BF127/Q127</f>
        <v>9.2636338261248615E-3</v>
      </c>
      <c r="AQ127" s="62">
        <f>IF(BF127/Q127&gt;1,1,BF127/Q127)</f>
        <v>9.2636338261248615E-3</v>
      </c>
      <c r="AS127" s="12"/>
      <c r="AT127" s="6">
        <v>1345</v>
      </c>
      <c r="AU127" s="6" t="s">
        <v>998</v>
      </c>
      <c r="AW127" s="6">
        <v>3</v>
      </c>
      <c r="AX127" s="11"/>
      <c r="AY127" s="64">
        <f t="shared" ca="1" si="13"/>
        <v>0</v>
      </c>
      <c r="AZ127" s="6" t="s">
        <v>336</v>
      </c>
      <c r="BA127" s="6" t="s">
        <v>336</v>
      </c>
      <c r="BB127" s="20">
        <v>10394.14</v>
      </c>
      <c r="BC127" s="19">
        <v>42675</v>
      </c>
      <c r="BD127" s="9" t="s">
        <v>1138</v>
      </c>
      <c r="BE127" s="20">
        <v>1067085.98</v>
      </c>
      <c r="BF127" s="20">
        <v>10394.14</v>
      </c>
      <c r="BG127" s="9">
        <v>43040</v>
      </c>
      <c r="BH127" s="6" t="s">
        <v>336</v>
      </c>
      <c r="BJ127" s="6" t="s">
        <v>337</v>
      </c>
      <c r="BK127" s="16" t="s">
        <v>338</v>
      </c>
      <c r="BL127" s="6" t="s">
        <v>344</v>
      </c>
      <c r="BN127" s="12"/>
      <c r="BO127" s="11"/>
      <c r="BP127" s="11"/>
      <c r="BS127" s="6" t="s">
        <v>335</v>
      </c>
      <c r="BT127" s="6" t="s">
        <v>1288</v>
      </c>
      <c r="BU127" s="6" t="s">
        <v>1288</v>
      </c>
      <c r="BV127" s="11">
        <v>27706</v>
      </c>
      <c r="BX127" s="6" t="s">
        <v>1571</v>
      </c>
      <c r="CB127" s="23" t="s">
        <v>998</v>
      </c>
      <c r="CL127" s="6" t="s">
        <v>335</v>
      </c>
      <c r="CO127" s="6" t="s">
        <v>336</v>
      </c>
      <c r="CS127" s="6" t="s">
        <v>335</v>
      </c>
    </row>
    <row r="128" spans="1:97" s="6" customFormat="1" hidden="1">
      <c r="A128" s="6" t="s">
        <v>63</v>
      </c>
      <c r="B128" s="8">
        <v>300175</v>
      </c>
      <c r="C128" s="6" t="s">
        <v>2036</v>
      </c>
      <c r="D128" s="6" t="s">
        <v>487</v>
      </c>
      <c r="E128" s="6" t="s">
        <v>187</v>
      </c>
      <c r="F128" s="9">
        <v>39297</v>
      </c>
      <c r="G128" s="9">
        <v>41488</v>
      </c>
      <c r="H128" s="6">
        <v>980</v>
      </c>
      <c r="I128" s="12">
        <v>46530</v>
      </c>
      <c r="J128" s="6">
        <v>0</v>
      </c>
      <c r="L128" s="6" t="s">
        <v>333</v>
      </c>
      <c r="M128" s="6" t="s">
        <v>334</v>
      </c>
      <c r="N128" s="6" t="s">
        <v>347</v>
      </c>
      <c r="O128" s="6" t="s">
        <v>348</v>
      </c>
      <c r="P128" s="6" t="s">
        <v>335</v>
      </c>
      <c r="Q128" s="12">
        <v>20446.400000000001</v>
      </c>
      <c r="R128" s="12">
        <v>20446.400000000001</v>
      </c>
      <c r="S128" s="62">
        <f t="shared" si="8"/>
        <v>1</v>
      </c>
      <c r="T128" s="12">
        <v>0</v>
      </c>
      <c r="U128" s="12">
        <v>0</v>
      </c>
      <c r="V128" s="12"/>
      <c r="W128" s="12">
        <v>20446.400000000001</v>
      </c>
      <c r="X128" s="12">
        <f t="shared" si="9"/>
        <v>1</v>
      </c>
      <c r="Y128" s="6" t="s">
        <v>336</v>
      </c>
      <c r="Z128" s="6" t="s">
        <v>336</v>
      </c>
      <c r="AA128" s="6" t="s">
        <v>336</v>
      </c>
      <c r="AD128" s="12"/>
      <c r="AE128" s="12"/>
      <c r="AF128" s="12"/>
      <c r="AG128" s="12"/>
      <c r="AH128" s="12"/>
      <c r="AI128" s="12"/>
      <c r="AJ128" s="12"/>
      <c r="AK128" s="12"/>
      <c r="AL128" s="12">
        <f t="shared" si="10"/>
        <v>0</v>
      </c>
      <c r="AM128" s="62" t="e">
        <f t="shared" si="11"/>
        <v>#DIV/0!</v>
      </c>
      <c r="AN128" s="62">
        <f>IF(BN128/Q128&gt;1.5,1.5,BN128/Q128)</f>
        <v>0</v>
      </c>
      <c r="AO128" s="62">
        <f t="shared" si="12"/>
        <v>0</v>
      </c>
      <c r="AP128" s="62">
        <f>BF128/Q128</f>
        <v>9.7479262853118389E-3</v>
      </c>
      <c r="AQ128" s="62">
        <f>IF(BF128/Q128&gt;1,1,BF128/Q128)</f>
        <v>9.7479262853118389E-3</v>
      </c>
      <c r="AR128" s="11">
        <v>42338</v>
      </c>
      <c r="AS128" s="12">
        <v>42338</v>
      </c>
      <c r="AT128" s="6">
        <v>671</v>
      </c>
      <c r="AU128" s="6" t="s">
        <v>999</v>
      </c>
      <c r="AW128" s="6">
        <v>3</v>
      </c>
      <c r="AX128" s="11">
        <f t="shared" si="7"/>
        <v>42583</v>
      </c>
      <c r="AY128" s="64">
        <f t="shared" ca="1" si="13"/>
        <v>0</v>
      </c>
      <c r="AZ128" s="6" t="s">
        <v>336</v>
      </c>
      <c r="BA128" s="6" t="s">
        <v>336</v>
      </c>
      <c r="BB128" s="20">
        <v>199.31</v>
      </c>
      <c r="BC128" s="19">
        <v>42675</v>
      </c>
      <c r="BD128" s="9" t="s">
        <v>1138</v>
      </c>
      <c r="BE128" s="20">
        <v>20446.400000000001</v>
      </c>
      <c r="BF128" s="20">
        <v>199.31</v>
      </c>
      <c r="BG128" s="9">
        <v>43040</v>
      </c>
      <c r="BH128" s="6" t="s">
        <v>336</v>
      </c>
      <c r="BJ128" s="6" t="s">
        <v>337</v>
      </c>
      <c r="BK128" s="6" t="s">
        <v>339</v>
      </c>
      <c r="BL128" s="6" t="s">
        <v>750</v>
      </c>
      <c r="BN128" s="12">
        <v>0</v>
      </c>
      <c r="BO128" s="9">
        <v>41057</v>
      </c>
      <c r="BP128" s="9">
        <v>41016</v>
      </c>
      <c r="BS128" s="6" t="s">
        <v>335</v>
      </c>
      <c r="BT128" s="6" t="s">
        <v>1289</v>
      </c>
      <c r="BU128" s="6" t="s">
        <v>1289</v>
      </c>
      <c r="BV128" s="11">
        <v>23519</v>
      </c>
      <c r="BX128" s="6" t="s">
        <v>1572</v>
      </c>
      <c r="CB128" s="23" t="s">
        <v>999</v>
      </c>
      <c r="CG128" s="6" t="s">
        <v>1864</v>
      </c>
      <c r="CH128" s="6" t="s">
        <v>1865</v>
      </c>
      <c r="CL128" s="6" t="s">
        <v>335</v>
      </c>
      <c r="CO128" s="6" t="s">
        <v>336</v>
      </c>
      <c r="CS128" s="6" t="s">
        <v>335</v>
      </c>
    </row>
    <row r="129" spans="1:97" s="6" customFormat="1">
      <c r="A129" s="6" t="s">
        <v>63</v>
      </c>
      <c r="B129" s="8">
        <v>300175</v>
      </c>
      <c r="C129" s="6" t="s">
        <v>2036</v>
      </c>
      <c r="D129" s="6" t="s">
        <v>488</v>
      </c>
      <c r="E129" s="6" t="s">
        <v>188</v>
      </c>
      <c r="F129" s="9">
        <v>39735</v>
      </c>
      <c r="G129" s="9">
        <v>40829</v>
      </c>
      <c r="H129" s="6">
        <v>840</v>
      </c>
      <c r="I129" s="12">
        <v>82000</v>
      </c>
      <c r="J129" s="6">
        <v>10.5</v>
      </c>
      <c r="L129" s="6" t="s">
        <v>333</v>
      </c>
      <c r="M129" s="6" t="s">
        <v>334</v>
      </c>
      <c r="N129" s="6" t="s">
        <v>351</v>
      </c>
      <c r="O129" s="6" t="s">
        <v>348</v>
      </c>
      <c r="P129" s="6" t="s">
        <v>335</v>
      </c>
      <c r="Q129" s="12">
        <v>2883407.4</v>
      </c>
      <c r="R129" s="12">
        <v>2199999.52</v>
      </c>
      <c r="S129" s="62">
        <f t="shared" si="8"/>
        <v>0.76298601439394242</v>
      </c>
      <c r="T129" s="12">
        <v>683407.88</v>
      </c>
      <c r="U129" s="12">
        <v>0</v>
      </c>
      <c r="V129" s="12"/>
      <c r="W129" s="12">
        <v>107471.97</v>
      </c>
      <c r="X129" s="12">
        <f t="shared" si="9"/>
        <v>26.82939002606912</v>
      </c>
      <c r="Y129" s="16" t="s">
        <v>336</v>
      </c>
      <c r="Z129" s="16" t="s">
        <v>336</v>
      </c>
      <c r="AD129" s="12"/>
      <c r="AE129" s="12"/>
      <c r="AF129" s="12"/>
      <c r="AG129" s="12"/>
      <c r="AH129" s="12"/>
      <c r="AI129" s="12"/>
      <c r="AJ129" s="12"/>
      <c r="AK129" s="12"/>
      <c r="AL129" s="12">
        <f t="shared" si="10"/>
        <v>0</v>
      </c>
      <c r="AM129" s="62" t="e">
        <f t="shared" si="11"/>
        <v>#DIV/0!</v>
      </c>
      <c r="AN129" s="62">
        <f>IF(BN129/Q129&gt;1.5,1.5,BN129/Q129)</f>
        <v>0</v>
      </c>
      <c r="AO129" s="62">
        <f t="shared" si="12"/>
        <v>0</v>
      </c>
      <c r="AP129" s="62">
        <f>BF129/Q129</f>
        <v>9.2636302452438739E-3</v>
      </c>
      <c r="AQ129" s="62">
        <f>IF(BF129/Q129&gt;1,1,BF129/Q129)</f>
        <v>9.2636302452438739E-3</v>
      </c>
      <c r="AR129" s="11">
        <v>41467</v>
      </c>
      <c r="AS129" s="12">
        <v>41467</v>
      </c>
      <c r="AT129" s="6">
        <v>3239</v>
      </c>
      <c r="AU129" s="6" t="s">
        <v>1000</v>
      </c>
      <c r="AW129" s="6">
        <v>3</v>
      </c>
      <c r="AX129" s="11">
        <f t="shared" si="7"/>
        <v>41924</v>
      </c>
      <c r="AY129" s="64">
        <f t="shared" ca="1" si="13"/>
        <v>0</v>
      </c>
      <c r="AZ129" s="6" t="s">
        <v>336</v>
      </c>
      <c r="BA129" s="6" t="s">
        <v>336</v>
      </c>
      <c r="BB129" s="20">
        <v>26710.82</v>
      </c>
      <c r="BC129" s="19">
        <v>42675</v>
      </c>
      <c r="BD129" s="9" t="s">
        <v>1138</v>
      </c>
      <c r="BE129" s="20">
        <v>2742194.38</v>
      </c>
      <c r="BF129" s="20">
        <v>26710.82</v>
      </c>
      <c r="BG129" s="9">
        <v>43040</v>
      </c>
      <c r="BH129" s="6" t="s">
        <v>336</v>
      </c>
      <c r="BJ129" s="6" t="s">
        <v>337</v>
      </c>
      <c r="BK129" s="6" t="s">
        <v>338</v>
      </c>
      <c r="BL129" s="6" t="s">
        <v>751</v>
      </c>
      <c r="BN129" s="12">
        <v>0</v>
      </c>
      <c r="BO129" s="9">
        <v>41121</v>
      </c>
      <c r="BP129" s="9">
        <v>41099</v>
      </c>
      <c r="BS129" s="6" t="s">
        <v>335</v>
      </c>
      <c r="BT129" s="6" t="s">
        <v>1290</v>
      </c>
      <c r="BU129" s="6" t="s">
        <v>1290</v>
      </c>
      <c r="BV129" s="11">
        <v>28289</v>
      </c>
      <c r="BX129" s="6" t="s">
        <v>1573</v>
      </c>
      <c r="CB129" s="23" t="s">
        <v>1000</v>
      </c>
      <c r="CL129" s="6" t="s">
        <v>335</v>
      </c>
      <c r="CO129" s="6" t="s">
        <v>335</v>
      </c>
      <c r="CS129" s="6" t="s">
        <v>335</v>
      </c>
    </row>
    <row r="130" spans="1:97" s="6" customFormat="1">
      <c r="A130" s="6" t="s">
        <v>63</v>
      </c>
      <c r="B130" s="8">
        <v>300175</v>
      </c>
      <c r="C130" s="6" t="s">
        <v>2036</v>
      </c>
      <c r="D130" s="6" t="s">
        <v>489</v>
      </c>
      <c r="E130" s="6" t="s">
        <v>189</v>
      </c>
      <c r="F130" s="9">
        <v>39386</v>
      </c>
      <c r="G130" s="9">
        <v>41942</v>
      </c>
      <c r="H130" s="6">
        <v>840</v>
      </c>
      <c r="I130" s="12">
        <v>16742.14</v>
      </c>
      <c r="J130" s="6">
        <v>10.99</v>
      </c>
      <c r="L130" s="6" t="s">
        <v>333</v>
      </c>
      <c r="M130" s="6" t="s">
        <v>334</v>
      </c>
      <c r="N130" s="6" t="s">
        <v>351</v>
      </c>
      <c r="O130" s="6" t="s">
        <v>348</v>
      </c>
      <c r="P130" s="6" t="s">
        <v>335</v>
      </c>
      <c r="Q130" s="12">
        <v>331364.43</v>
      </c>
      <c r="R130" s="12">
        <v>305672.87</v>
      </c>
      <c r="S130" s="62">
        <f t="shared" si="8"/>
        <v>0.92246735716322958</v>
      </c>
      <c r="T130" s="12">
        <v>25691.56</v>
      </c>
      <c r="U130" s="12">
        <v>0</v>
      </c>
      <c r="V130" s="12"/>
      <c r="W130" s="12">
        <v>12350.8</v>
      </c>
      <c r="X130" s="12">
        <f t="shared" si="9"/>
        <v>26.829389999028404</v>
      </c>
      <c r="Y130" s="6" t="s">
        <v>336</v>
      </c>
      <c r="Z130" s="6" t="s">
        <v>335</v>
      </c>
      <c r="AD130" s="12"/>
      <c r="AE130" s="12"/>
      <c r="AF130" s="12"/>
      <c r="AG130" s="12"/>
      <c r="AH130" s="12"/>
      <c r="AI130" s="12"/>
      <c r="AJ130" s="12"/>
      <c r="AK130" s="12"/>
      <c r="AL130" s="12">
        <f t="shared" si="10"/>
        <v>0</v>
      </c>
      <c r="AM130" s="62">
        <f t="shared" si="11"/>
        <v>3.0375392704136486</v>
      </c>
      <c r="AN130" s="62">
        <f>IF(BN130/Q130&gt;1.5,1.5,BN130/Q130)</f>
        <v>0.32921385074433002</v>
      </c>
      <c r="AO130" s="62">
        <f t="shared" si="12"/>
        <v>0.32921385074433002</v>
      </c>
      <c r="AP130" s="62">
        <f>BF130/Q130</f>
        <v>0.51380246214115377</v>
      </c>
      <c r="AQ130" s="62">
        <f>IF(BF130/Q130&gt;1,1,BF130/Q130)</f>
        <v>0.51380246214115377</v>
      </c>
      <c r="AR130" s="11">
        <v>39416</v>
      </c>
      <c r="AS130" s="12">
        <v>39416</v>
      </c>
      <c r="AT130" s="6">
        <v>2846</v>
      </c>
      <c r="AU130" s="6" t="s">
        <v>1001</v>
      </c>
      <c r="AW130" s="6">
        <v>3</v>
      </c>
      <c r="AX130" s="11">
        <f t="shared" si="7"/>
        <v>43037</v>
      </c>
      <c r="AY130" s="64">
        <f t="shared" ca="1" si="13"/>
        <v>0</v>
      </c>
      <c r="AZ130" s="6" t="s">
        <v>336</v>
      </c>
      <c r="BA130" s="6" t="s">
        <v>336</v>
      </c>
      <c r="BB130" s="20">
        <v>170255.86</v>
      </c>
      <c r="BC130" s="19">
        <v>42675</v>
      </c>
      <c r="BD130" s="9" t="s">
        <v>1138</v>
      </c>
      <c r="BE130" s="20">
        <v>315136.07</v>
      </c>
      <c r="BF130" s="20">
        <v>170255.86</v>
      </c>
      <c r="BG130" s="9">
        <v>43040</v>
      </c>
      <c r="BH130" s="6" t="s">
        <v>336</v>
      </c>
      <c r="BJ130" s="6" t="s">
        <v>337</v>
      </c>
      <c r="BK130" s="6" t="s">
        <v>338</v>
      </c>
      <c r="BL130" s="6" t="s">
        <v>752</v>
      </c>
      <c r="BN130" s="12">
        <v>109089.76</v>
      </c>
      <c r="BO130" s="9">
        <v>41772</v>
      </c>
      <c r="BP130" s="9">
        <v>41575</v>
      </c>
      <c r="BS130" s="6" t="s">
        <v>335</v>
      </c>
      <c r="BT130" s="6" t="s">
        <v>1291</v>
      </c>
      <c r="BU130" s="6" t="s">
        <v>1291</v>
      </c>
      <c r="BV130" s="11">
        <v>28276</v>
      </c>
      <c r="BX130" s="6" t="s">
        <v>1574</v>
      </c>
      <c r="CB130" s="23" t="s">
        <v>1001</v>
      </c>
      <c r="CG130" s="6" t="s">
        <v>1866</v>
      </c>
      <c r="CL130" s="6" t="s">
        <v>335</v>
      </c>
      <c r="CO130" s="6" t="s">
        <v>335</v>
      </c>
      <c r="CS130" s="6" t="s">
        <v>335</v>
      </c>
    </row>
    <row r="131" spans="1:97" s="6" customFormat="1">
      <c r="A131" s="6" t="s">
        <v>63</v>
      </c>
      <c r="B131" s="8">
        <v>300175</v>
      </c>
      <c r="C131" s="6" t="s">
        <v>2036</v>
      </c>
      <c r="D131" s="6" t="s">
        <v>490</v>
      </c>
      <c r="E131" s="6" t="s">
        <v>190</v>
      </c>
      <c r="F131" s="9">
        <v>39594</v>
      </c>
      <c r="G131" s="9">
        <v>42149</v>
      </c>
      <c r="H131" s="6">
        <v>980</v>
      </c>
      <c r="I131" s="12">
        <v>171900</v>
      </c>
      <c r="J131" s="6">
        <v>15</v>
      </c>
      <c r="L131" s="6" t="s">
        <v>333</v>
      </c>
      <c r="M131" s="6" t="s">
        <v>334</v>
      </c>
      <c r="N131" s="6" t="s">
        <v>639</v>
      </c>
      <c r="O131" s="6" t="s">
        <v>640</v>
      </c>
      <c r="P131" s="6" t="s">
        <v>335</v>
      </c>
      <c r="Q131" s="12">
        <v>32402.83</v>
      </c>
      <c r="R131" s="12">
        <v>21670.49</v>
      </c>
      <c r="S131" s="62">
        <f t="shared" si="8"/>
        <v>0.66878386856950456</v>
      </c>
      <c r="T131" s="12">
        <v>10732.34</v>
      </c>
      <c r="U131" s="12">
        <v>0</v>
      </c>
      <c r="V131" s="12"/>
      <c r="W131" s="12">
        <v>32402.83</v>
      </c>
      <c r="X131" s="12">
        <f t="shared" si="9"/>
        <v>1</v>
      </c>
      <c r="Y131" s="6" t="s">
        <v>336</v>
      </c>
      <c r="Z131" s="6" t="s">
        <v>336</v>
      </c>
      <c r="AD131" s="12"/>
      <c r="AE131" s="12"/>
      <c r="AF131" s="12"/>
      <c r="AG131" s="12"/>
      <c r="AH131" s="12"/>
      <c r="AI131" s="12"/>
      <c r="AJ131" s="12"/>
      <c r="AK131" s="12"/>
      <c r="AL131" s="12">
        <f t="shared" si="10"/>
        <v>0</v>
      </c>
      <c r="AM131" s="62">
        <f t="shared" si="11"/>
        <v>0.19404631660694377</v>
      </c>
      <c r="AN131" s="62">
        <f>IF(BN131/Q131&gt;1.5,1.5,BN131/Q131)</f>
        <v>1.5</v>
      </c>
      <c r="AO131" s="62">
        <f t="shared" si="12"/>
        <v>5.153408822624443</v>
      </c>
      <c r="AP131" s="62">
        <f>BF131/Q131</f>
        <v>1.3949398864235006E-2</v>
      </c>
      <c r="AQ131" s="62">
        <f>IF(BF131/Q131&gt;1,1,BF131/Q131)</f>
        <v>1.3949398864235006E-2</v>
      </c>
      <c r="AR131" s="11">
        <v>41845</v>
      </c>
      <c r="AS131" s="12">
        <v>41845</v>
      </c>
      <c r="AT131" s="6">
        <v>1204</v>
      </c>
      <c r="AU131" s="6" t="s">
        <v>1002</v>
      </c>
      <c r="AW131" s="6">
        <v>1</v>
      </c>
      <c r="AX131" s="11">
        <f t="shared" si="7"/>
        <v>43244</v>
      </c>
      <c r="AY131" s="64">
        <f t="shared" ca="1" si="13"/>
        <v>1</v>
      </c>
      <c r="AZ131" s="6" t="s">
        <v>336</v>
      </c>
      <c r="BA131" s="6" t="s">
        <v>336</v>
      </c>
      <c r="BB131" s="20">
        <v>452</v>
      </c>
      <c r="BC131" s="19">
        <v>42675</v>
      </c>
      <c r="BD131" s="9" t="s">
        <v>1138</v>
      </c>
      <c r="BE131" s="20">
        <v>29152.27</v>
      </c>
      <c r="BF131" s="20">
        <v>452</v>
      </c>
      <c r="BG131" s="9">
        <v>43040</v>
      </c>
      <c r="BH131" s="6" t="s">
        <v>336</v>
      </c>
      <c r="BJ131" s="6" t="s">
        <v>337</v>
      </c>
      <c r="BK131" s="6" t="s">
        <v>338</v>
      </c>
      <c r="BL131" s="6" t="s">
        <v>753</v>
      </c>
      <c r="BN131" s="12">
        <v>166985.03</v>
      </c>
      <c r="BO131" s="9">
        <v>41561</v>
      </c>
      <c r="BP131" s="9">
        <v>41561</v>
      </c>
      <c r="BS131" s="6" t="s">
        <v>335</v>
      </c>
      <c r="BT131" s="6" t="s">
        <v>1292</v>
      </c>
      <c r="BU131" s="6" t="s">
        <v>1292</v>
      </c>
      <c r="BV131" s="11">
        <v>27796</v>
      </c>
      <c r="BX131" s="6" t="s">
        <v>1575</v>
      </c>
      <c r="CB131" s="23" t="s">
        <v>1002</v>
      </c>
      <c r="CG131" s="6" t="s">
        <v>1867</v>
      </c>
      <c r="CL131" s="6" t="s">
        <v>335</v>
      </c>
      <c r="CO131" s="6" t="s">
        <v>335</v>
      </c>
      <c r="CS131" s="6" t="s">
        <v>335</v>
      </c>
    </row>
    <row r="132" spans="1:97" s="6" customFormat="1">
      <c r="A132" s="6" t="s">
        <v>63</v>
      </c>
      <c r="B132" s="8">
        <v>300175</v>
      </c>
      <c r="C132" s="6" t="s">
        <v>2036</v>
      </c>
      <c r="D132" s="6" t="s">
        <v>491</v>
      </c>
      <c r="E132" s="6" t="s">
        <v>191</v>
      </c>
      <c r="F132" s="9">
        <v>39275</v>
      </c>
      <c r="G132" s="9">
        <v>40368</v>
      </c>
      <c r="H132" s="6">
        <v>980</v>
      </c>
      <c r="I132" s="12">
        <v>26000</v>
      </c>
      <c r="J132" s="6">
        <v>18</v>
      </c>
      <c r="L132" s="6" t="s">
        <v>333</v>
      </c>
      <c r="M132" s="6" t="s">
        <v>334</v>
      </c>
      <c r="N132" s="6" t="s">
        <v>352</v>
      </c>
      <c r="O132" s="6" t="s">
        <v>348</v>
      </c>
      <c r="P132" s="6" t="s">
        <v>335</v>
      </c>
      <c r="Q132" s="12">
        <v>60570.8</v>
      </c>
      <c r="R132" s="12">
        <v>26000</v>
      </c>
      <c r="S132" s="62">
        <f t="shared" si="8"/>
        <v>0.42924973749727591</v>
      </c>
      <c r="T132" s="12">
        <v>30277</v>
      </c>
      <c r="U132" s="12">
        <v>4293.8</v>
      </c>
      <c r="V132" s="12"/>
      <c r="W132" s="12">
        <v>56277</v>
      </c>
      <c r="X132" s="12">
        <f t="shared" si="9"/>
        <v>1.0762975993745225</v>
      </c>
      <c r="Y132" s="16" t="s">
        <v>336</v>
      </c>
      <c r="Z132" s="16" t="s">
        <v>335</v>
      </c>
      <c r="AA132" s="6" t="s">
        <v>336</v>
      </c>
      <c r="AD132" s="12"/>
      <c r="AE132" s="12"/>
      <c r="AF132" s="12"/>
      <c r="AG132" s="12"/>
      <c r="AH132" s="12"/>
      <c r="AI132" s="12"/>
      <c r="AJ132" s="12"/>
      <c r="AK132" s="12"/>
      <c r="AL132" s="12">
        <f t="shared" si="10"/>
        <v>0</v>
      </c>
      <c r="AM132" s="62" t="e">
        <f t="shared" si="11"/>
        <v>#DIV/0!</v>
      </c>
      <c r="AN132" s="62">
        <f>IF(BN132/Q132&gt;1.5,1.5,BN132/Q132)</f>
        <v>0</v>
      </c>
      <c r="AO132" s="62">
        <f t="shared" si="12"/>
        <v>0</v>
      </c>
      <c r="AP132" s="62">
        <f>BF132/Q132</f>
        <v>9.7480964425102519E-3</v>
      </c>
      <c r="AQ132" s="62">
        <f>IF(BF132/Q132&gt;1,1,BF132/Q132)</f>
        <v>9.7480964425102519E-3</v>
      </c>
      <c r="AR132" s="11">
        <v>41605</v>
      </c>
      <c r="AS132" s="12">
        <v>41605</v>
      </c>
      <c r="AT132" s="6">
        <v>3683</v>
      </c>
      <c r="AU132" s="6" t="s">
        <v>1003</v>
      </c>
      <c r="AW132" s="6">
        <v>3</v>
      </c>
      <c r="AX132" s="11">
        <f t="shared" ref="AX132:AX193" si="14">G132+1095</f>
        <v>41463</v>
      </c>
      <c r="AY132" s="64">
        <f t="shared" ca="1" si="13"/>
        <v>0</v>
      </c>
      <c r="AZ132" s="6" t="s">
        <v>336</v>
      </c>
      <c r="BA132" s="6" t="s">
        <v>336</v>
      </c>
      <c r="BB132" s="20">
        <v>590.45000000000005</v>
      </c>
      <c r="BC132" s="19">
        <v>42675</v>
      </c>
      <c r="BD132" s="9" t="s">
        <v>1138</v>
      </c>
      <c r="BE132" s="20">
        <v>60570.8</v>
      </c>
      <c r="BF132" s="20">
        <v>590.45000000000005</v>
      </c>
      <c r="BG132" s="9">
        <v>43040</v>
      </c>
      <c r="BH132" s="6" t="s">
        <v>336</v>
      </c>
      <c r="BJ132" s="6" t="s">
        <v>337</v>
      </c>
      <c r="BK132" s="6" t="s">
        <v>338</v>
      </c>
      <c r="BL132" s="6" t="s">
        <v>754</v>
      </c>
      <c r="BN132" s="12">
        <v>0</v>
      </c>
      <c r="BO132" s="9">
        <v>40905</v>
      </c>
      <c r="BP132" s="9">
        <v>40709</v>
      </c>
      <c r="BS132" s="6" t="s">
        <v>335</v>
      </c>
      <c r="BT132" s="6" t="s">
        <v>1293</v>
      </c>
      <c r="BU132" s="6" t="s">
        <v>1293</v>
      </c>
      <c r="BV132" s="11">
        <v>24656</v>
      </c>
      <c r="BX132" s="6" t="s">
        <v>1576</v>
      </c>
      <c r="CB132" s="23" t="s">
        <v>1003</v>
      </c>
      <c r="CL132" s="6" t="s">
        <v>335</v>
      </c>
      <c r="CO132" s="6" t="s">
        <v>336</v>
      </c>
      <c r="CS132" s="6" t="s">
        <v>335</v>
      </c>
    </row>
    <row r="133" spans="1:97" s="6" customFormat="1" hidden="1">
      <c r="A133" s="6" t="s">
        <v>63</v>
      </c>
      <c r="B133" s="8">
        <v>300175</v>
      </c>
      <c r="C133" s="6" t="s">
        <v>2036</v>
      </c>
      <c r="D133" s="6" t="s">
        <v>492</v>
      </c>
      <c r="E133" s="6" t="s">
        <v>192</v>
      </c>
      <c r="F133" s="9">
        <v>39225</v>
      </c>
      <c r="G133" s="9">
        <v>40318</v>
      </c>
      <c r="H133" s="6">
        <v>980</v>
      </c>
      <c r="I133" s="12">
        <v>31000</v>
      </c>
      <c r="J133" s="6">
        <v>18</v>
      </c>
      <c r="L133" s="6" t="s">
        <v>333</v>
      </c>
      <c r="M133" s="6" t="s">
        <v>334</v>
      </c>
      <c r="N133" s="6" t="s">
        <v>352</v>
      </c>
      <c r="O133" s="6" t="s">
        <v>348</v>
      </c>
      <c r="P133" s="6" t="s">
        <v>335</v>
      </c>
      <c r="Q133" s="12">
        <v>20117.27</v>
      </c>
      <c r="R133" s="12">
        <v>13622.25</v>
      </c>
      <c r="S133" s="62">
        <f t="shared" si="8"/>
        <v>0.67714207742899513</v>
      </c>
      <c r="T133" s="12">
        <v>5230.54</v>
      </c>
      <c r="U133" s="12">
        <v>1264.48</v>
      </c>
      <c r="V133" s="12"/>
      <c r="W133" s="12">
        <v>18852.79</v>
      </c>
      <c r="X133" s="12">
        <f t="shared" si="9"/>
        <v>1.0670712398536237</v>
      </c>
      <c r="Y133" s="16" t="s">
        <v>336</v>
      </c>
      <c r="Z133" s="16" t="s">
        <v>336</v>
      </c>
      <c r="AA133" s="6" t="s">
        <v>336</v>
      </c>
      <c r="AD133" s="12"/>
      <c r="AE133" s="12"/>
      <c r="AF133" s="12"/>
      <c r="AG133" s="12"/>
      <c r="AH133" s="12"/>
      <c r="AI133" s="12"/>
      <c r="AJ133" s="12"/>
      <c r="AK133" s="12"/>
      <c r="AL133" s="12">
        <f t="shared" si="10"/>
        <v>0</v>
      </c>
      <c r="AM133" s="62" t="e">
        <f t="shared" si="11"/>
        <v>#DIV/0!</v>
      </c>
      <c r="AN133" s="62">
        <f>IF(BN133/Q133&gt;1.5,1.5,BN133/Q133)</f>
        <v>0</v>
      </c>
      <c r="AO133" s="62">
        <f t="shared" si="12"/>
        <v>0</v>
      </c>
      <c r="AP133" s="62">
        <f>BF133/Q133</f>
        <v>9.7483406048633845E-3</v>
      </c>
      <c r="AQ133" s="62">
        <f>IF(BF133/Q133&gt;1,1,BF133/Q133)</f>
        <v>9.7483406048633845E-3</v>
      </c>
      <c r="AR133" s="11">
        <v>42338</v>
      </c>
      <c r="AS133" s="12">
        <v>42338</v>
      </c>
      <c r="AT133" s="6">
        <v>3137</v>
      </c>
      <c r="AU133" s="6" t="s">
        <v>1004</v>
      </c>
      <c r="AW133" s="6">
        <v>3</v>
      </c>
      <c r="AX133" s="11">
        <f t="shared" si="14"/>
        <v>41413</v>
      </c>
      <c r="AY133" s="64">
        <f t="shared" ca="1" si="13"/>
        <v>0</v>
      </c>
      <c r="AZ133" s="6" t="s">
        <v>336</v>
      </c>
      <c r="BA133" s="6" t="s">
        <v>336</v>
      </c>
      <c r="BB133" s="20">
        <v>196.11</v>
      </c>
      <c r="BC133" s="19">
        <v>42675</v>
      </c>
      <c r="BD133" s="9" t="s">
        <v>1138</v>
      </c>
      <c r="BE133" s="20">
        <v>20117.27</v>
      </c>
      <c r="BF133" s="20">
        <v>196.11</v>
      </c>
      <c r="BG133" s="9">
        <v>43040</v>
      </c>
      <c r="BH133" s="6" t="s">
        <v>336</v>
      </c>
      <c r="BJ133" s="6" t="s">
        <v>337</v>
      </c>
      <c r="BK133" s="6" t="s">
        <v>338</v>
      </c>
      <c r="BL133" s="6" t="s">
        <v>755</v>
      </c>
      <c r="BN133" s="12">
        <v>0</v>
      </c>
      <c r="BO133" s="9">
        <v>40905</v>
      </c>
      <c r="BP133" s="9">
        <v>40709</v>
      </c>
      <c r="BS133" s="6" t="s">
        <v>335</v>
      </c>
      <c r="BT133" s="6" t="s">
        <v>1294</v>
      </c>
      <c r="BU133" s="6" t="s">
        <v>1294</v>
      </c>
      <c r="BV133" s="11">
        <v>22833</v>
      </c>
      <c r="BX133" s="6" t="s">
        <v>1577</v>
      </c>
      <c r="CB133" s="23" t="s">
        <v>1004</v>
      </c>
      <c r="CL133" s="6" t="s">
        <v>335</v>
      </c>
      <c r="CO133" s="6" t="s">
        <v>336</v>
      </c>
      <c r="CS133" s="6" t="s">
        <v>335</v>
      </c>
    </row>
    <row r="134" spans="1:97" s="6" customFormat="1">
      <c r="A134" s="6" t="s">
        <v>63</v>
      </c>
      <c r="B134" s="8">
        <v>300175</v>
      </c>
      <c r="C134" s="6" t="s">
        <v>2036</v>
      </c>
      <c r="D134" s="6" t="s">
        <v>493</v>
      </c>
      <c r="E134" s="6" t="s">
        <v>193</v>
      </c>
      <c r="F134" s="9">
        <v>39483</v>
      </c>
      <c r="G134" s="9">
        <v>42039</v>
      </c>
      <c r="H134" s="6">
        <v>840</v>
      </c>
      <c r="I134" s="12">
        <v>13197</v>
      </c>
      <c r="J134" s="6">
        <v>11.5</v>
      </c>
      <c r="L134" s="6" t="s">
        <v>333</v>
      </c>
      <c r="M134" s="6" t="s">
        <v>334</v>
      </c>
      <c r="N134" s="6" t="s">
        <v>360</v>
      </c>
      <c r="O134" s="6" t="s">
        <v>640</v>
      </c>
      <c r="P134" s="6" t="s">
        <v>335</v>
      </c>
      <c r="Q134" s="12">
        <v>35217.06</v>
      </c>
      <c r="R134" s="12">
        <v>25528.43</v>
      </c>
      <c r="S134" s="62">
        <f t="shared" ref="S134:S197" si="15">R134/Q134</f>
        <v>0.72488816499730535</v>
      </c>
      <c r="T134" s="12">
        <v>9688.6299999999992</v>
      </c>
      <c r="U134" s="12">
        <v>0</v>
      </c>
      <c r="V134" s="12"/>
      <c r="W134" s="12">
        <v>1312.63</v>
      </c>
      <c r="X134" s="12">
        <f t="shared" ref="X134:X197" si="16">Q134/W134</f>
        <v>26.829388327251394</v>
      </c>
      <c r="Y134" s="6" t="s">
        <v>336</v>
      </c>
      <c r="Z134" s="6" t="s">
        <v>336</v>
      </c>
      <c r="AD134" s="12"/>
      <c r="AE134" s="12"/>
      <c r="AF134" s="12"/>
      <c r="AG134" s="12"/>
      <c r="AH134" s="12"/>
      <c r="AI134" s="12"/>
      <c r="AJ134" s="12"/>
      <c r="AK134" s="12"/>
      <c r="AL134" s="12">
        <f t="shared" ref="AL134:AL197" si="17">SUM(AD134:AK134)</f>
        <v>0</v>
      </c>
      <c r="AM134" s="62">
        <f t="shared" ref="AM134:AM197" si="18">Q134/BN134</f>
        <v>0.55208170362620346</v>
      </c>
      <c r="AN134" s="62">
        <f>IF(BN134/Q134&gt;1.5,1.5,BN134/Q134)</f>
        <v>1.5</v>
      </c>
      <c r="AO134" s="62">
        <f t="shared" ref="AO134:AO197" si="19">BN134/Q134</f>
        <v>1.8113261016109807</v>
      </c>
      <c r="AP134" s="62">
        <f>BF134/Q134</f>
        <v>1.382171027337319E-2</v>
      </c>
      <c r="AQ134" s="62">
        <f>IF(BF134/Q134&gt;1,1,BF134/Q134)</f>
        <v>1.382171027337319E-2</v>
      </c>
      <c r="AR134" s="11">
        <v>41835</v>
      </c>
      <c r="AS134" s="12">
        <v>41835</v>
      </c>
      <c r="AT134" s="6">
        <v>1173</v>
      </c>
      <c r="AU134" s="6" t="s">
        <v>1005</v>
      </c>
      <c r="AX134" s="11">
        <f t="shared" si="14"/>
        <v>43134</v>
      </c>
      <c r="AY134" s="64">
        <f t="shared" ref="AY134:AY197" ca="1" si="20">IF(AX134&gt;TODAY(),1,0)</f>
        <v>0</v>
      </c>
      <c r="AZ134" s="6" t="s">
        <v>336</v>
      </c>
      <c r="BA134" s="6" t="s">
        <v>336</v>
      </c>
      <c r="BB134" s="20">
        <v>486.76</v>
      </c>
      <c r="BC134" s="19">
        <v>42675</v>
      </c>
      <c r="BD134" s="9" t="s">
        <v>1138</v>
      </c>
      <c r="BE134" s="20">
        <v>30701.439999999999</v>
      </c>
      <c r="BF134" s="20">
        <v>486.76</v>
      </c>
      <c r="BG134" s="9">
        <v>43040</v>
      </c>
      <c r="BH134" s="6" t="s">
        <v>336</v>
      </c>
      <c r="BJ134" s="6" t="s">
        <v>337</v>
      </c>
      <c r="BK134" s="6" t="s">
        <v>338</v>
      </c>
      <c r="BL134" s="6" t="s">
        <v>756</v>
      </c>
      <c r="BN134" s="12">
        <v>63789.58</v>
      </c>
      <c r="BO134" s="9">
        <v>41305</v>
      </c>
      <c r="BP134" s="9">
        <v>41305</v>
      </c>
      <c r="BS134" s="6" t="s">
        <v>335</v>
      </c>
      <c r="BT134" s="6" t="s">
        <v>1295</v>
      </c>
      <c r="BU134" s="6" t="s">
        <v>1295</v>
      </c>
      <c r="BV134" s="11">
        <v>23810</v>
      </c>
      <c r="BX134" s="6" t="s">
        <v>1578</v>
      </c>
      <c r="CB134" s="23" t="s">
        <v>1005</v>
      </c>
      <c r="CG134" s="6" t="s">
        <v>1868</v>
      </c>
      <c r="CL134" s="6" t="s">
        <v>335</v>
      </c>
      <c r="CO134" s="6" t="s">
        <v>335</v>
      </c>
      <c r="CS134" s="6" t="s">
        <v>335</v>
      </c>
    </row>
    <row r="135" spans="1:97" s="6" customFormat="1">
      <c r="A135" s="6" t="s">
        <v>63</v>
      </c>
      <c r="B135" s="8">
        <v>300175</v>
      </c>
      <c r="C135" s="6" t="s">
        <v>2036</v>
      </c>
      <c r="D135" s="6" t="s">
        <v>494</v>
      </c>
      <c r="E135" s="6" t="s">
        <v>194</v>
      </c>
      <c r="F135" s="9">
        <v>38442</v>
      </c>
      <c r="G135" s="11">
        <v>38806</v>
      </c>
      <c r="H135" s="6">
        <v>840</v>
      </c>
      <c r="I135" s="12">
        <v>7000</v>
      </c>
      <c r="J135" s="6">
        <v>18</v>
      </c>
      <c r="L135" s="6" t="s">
        <v>333</v>
      </c>
      <c r="M135" s="6" t="s">
        <v>334</v>
      </c>
      <c r="N135" s="6" t="s">
        <v>352</v>
      </c>
      <c r="O135" s="6" t="s">
        <v>348</v>
      </c>
      <c r="P135" s="6" t="s">
        <v>335</v>
      </c>
      <c r="Q135" s="12">
        <v>219957.26</v>
      </c>
      <c r="R135" s="12">
        <v>184842.42</v>
      </c>
      <c r="S135" s="62">
        <f t="shared" si="15"/>
        <v>0.84035607644867005</v>
      </c>
      <c r="T135" s="12">
        <v>35114.839999999997</v>
      </c>
      <c r="U135" s="12">
        <v>0</v>
      </c>
      <c r="V135" s="12"/>
      <c r="W135" s="12">
        <v>8198.3700000000008</v>
      </c>
      <c r="X135" s="12">
        <f t="shared" si="16"/>
        <v>26.829389256644916</v>
      </c>
      <c r="Y135" s="16" t="s">
        <v>336</v>
      </c>
      <c r="Z135" s="16" t="s">
        <v>335</v>
      </c>
      <c r="AD135" s="12"/>
      <c r="AE135" s="12"/>
      <c r="AF135" s="12"/>
      <c r="AG135" s="12"/>
      <c r="AH135" s="12"/>
      <c r="AI135" s="12"/>
      <c r="AJ135" s="12"/>
      <c r="AK135" s="12"/>
      <c r="AL135" s="12">
        <f t="shared" si="17"/>
        <v>0</v>
      </c>
      <c r="AM135" s="62" t="e">
        <f t="shared" si="18"/>
        <v>#DIV/0!</v>
      </c>
      <c r="AN135" s="62">
        <f>IF(BN135/Q135&gt;1.5,1.5,BN135/Q135)</f>
        <v>0</v>
      </c>
      <c r="AO135" s="62">
        <f t="shared" si="19"/>
        <v>0</v>
      </c>
      <c r="AP135" s="62">
        <f>BF135/Q135</f>
        <v>9.2636178501223371E-3</v>
      </c>
      <c r="AQ135" s="62">
        <f>IF(BF135/Q135&gt;1,1,BF135/Q135)</f>
        <v>9.2636178501223371E-3</v>
      </c>
      <c r="AR135" s="11">
        <v>41233</v>
      </c>
      <c r="AS135" s="12">
        <v>41233</v>
      </c>
      <c r="AT135" s="6">
        <v>4018</v>
      </c>
      <c r="AU135" s="6">
        <v>0</v>
      </c>
      <c r="AW135" s="6">
        <v>3</v>
      </c>
      <c r="AX135" s="11">
        <f t="shared" si="14"/>
        <v>39901</v>
      </c>
      <c r="AY135" s="64">
        <f t="shared" ca="1" si="20"/>
        <v>0</v>
      </c>
      <c r="AZ135" s="6" t="s">
        <v>336</v>
      </c>
      <c r="BA135" s="6" t="s">
        <v>336</v>
      </c>
      <c r="BB135" s="20">
        <v>2037.6</v>
      </c>
      <c r="BC135" s="19">
        <v>42675</v>
      </c>
      <c r="BD135" s="9" t="s">
        <v>1138</v>
      </c>
      <c r="BE135" s="20">
        <v>209185.01</v>
      </c>
      <c r="BF135" s="20">
        <v>2037.6</v>
      </c>
      <c r="BG135" s="9">
        <v>43040</v>
      </c>
      <c r="BH135" s="6" t="s">
        <v>336</v>
      </c>
      <c r="BJ135" s="6" t="s">
        <v>337</v>
      </c>
      <c r="BK135" s="6" t="s">
        <v>339</v>
      </c>
      <c r="BL135" s="6" t="s">
        <v>757</v>
      </c>
      <c r="BN135" s="12">
        <v>0</v>
      </c>
      <c r="BO135" s="9">
        <v>40765</v>
      </c>
      <c r="BP135" s="9">
        <v>40723</v>
      </c>
      <c r="BS135" s="6" t="s">
        <v>335</v>
      </c>
      <c r="BT135" s="6" t="s">
        <v>1296</v>
      </c>
      <c r="BU135" s="6" t="s">
        <v>1296</v>
      </c>
      <c r="BV135" s="11">
        <v>24543</v>
      </c>
      <c r="BX135" s="6" t="s">
        <v>1579</v>
      </c>
      <c r="CB135" s="23"/>
      <c r="CL135" s="6" t="s">
        <v>335</v>
      </c>
      <c r="CO135" s="6" t="s">
        <v>335</v>
      </c>
      <c r="CS135" s="6" t="s">
        <v>335</v>
      </c>
    </row>
    <row r="136" spans="1:97" s="6" customFormat="1">
      <c r="A136" s="6" t="s">
        <v>63</v>
      </c>
      <c r="B136" s="8">
        <v>300175</v>
      </c>
      <c r="C136" s="6" t="s">
        <v>2036</v>
      </c>
      <c r="D136" s="6" t="s">
        <v>495</v>
      </c>
      <c r="E136" s="6" t="s">
        <v>195</v>
      </c>
      <c r="F136" s="9">
        <v>39605</v>
      </c>
      <c r="G136" s="9">
        <v>41430</v>
      </c>
      <c r="H136" s="6">
        <v>840</v>
      </c>
      <c r="I136" s="12">
        <v>15600</v>
      </c>
      <c r="J136" s="6">
        <v>12.5</v>
      </c>
      <c r="L136" s="6" t="s">
        <v>333</v>
      </c>
      <c r="M136" s="6" t="s">
        <v>334</v>
      </c>
      <c r="N136" s="6" t="s">
        <v>351</v>
      </c>
      <c r="O136" s="6" t="s">
        <v>348</v>
      </c>
      <c r="P136" s="6" t="s">
        <v>335</v>
      </c>
      <c r="Q136" s="12">
        <v>391347.7</v>
      </c>
      <c r="R136" s="12">
        <v>362686.67</v>
      </c>
      <c r="S136" s="62">
        <f t="shared" si="15"/>
        <v>0.92676325937267545</v>
      </c>
      <c r="T136" s="12">
        <v>28661.03</v>
      </c>
      <c r="U136" s="12">
        <v>0</v>
      </c>
      <c r="V136" s="12"/>
      <c r="W136" s="12">
        <v>14586.53</v>
      </c>
      <c r="X136" s="12">
        <f t="shared" si="16"/>
        <v>26.829389854886667</v>
      </c>
      <c r="Y136" s="6" t="s">
        <v>336</v>
      </c>
      <c r="Z136" s="6" t="s">
        <v>335</v>
      </c>
      <c r="AA136" s="6" t="s">
        <v>336</v>
      </c>
      <c r="AD136" s="12"/>
      <c r="AE136" s="12"/>
      <c r="AF136" s="12"/>
      <c r="AG136" s="12"/>
      <c r="AH136" s="12"/>
      <c r="AI136" s="12"/>
      <c r="AJ136" s="12"/>
      <c r="AK136" s="12"/>
      <c r="AL136" s="12">
        <f t="shared" si="17"/>
        <v>0</v>
      </c>
      <c r="AM136" s="62" t="e">
        <f t="shared" si="18"/>
        <v>#DIV/0!</v>
      </c>
      <c r="AN136" s="62">
        <f>IF(BN136/Q136&gt;1.5,1.5,BN136/Q136)</f>
        <v>0</v>
      </c>
      <c r="AO136" s="62">
        <f t="shared" si="19"/>
        <v>0</v>
      </c>
      <c r="AP136" s="62">
        <f>BF136/Q136</f>
        <v>9.2636292483640505E-3</v>
      </c>
      <c r="AQ136" s="62">
        <f>IF(BF136/Q136&gt;1,1,BF136/Q136)</f>
        <v>9.2636292483640505E-3</v>
      </c>
      <c r="AR136" s="11">
        <v>41467</v>
      </c>
      <c r="AS136" s="12">
        <v>41467</v>
      </c>
      <c r="AT136" s="6">
        <v>3105</v>
      </c>
      <c r="AU136" s="6" t="s">
        <v>1006</v>
      </c>
      <c r="AW136" s="6">
        <v>3</v>
      </c>
      <c r="AX136" s="11">
        <f t="shared" si="14"/>
        <v>42525</v>
      </c>
      <c r="AY136" s="64">
        <f t="shared" ca="1" si="20"/>
        <v>0</v>
      </c>
      <c r="AZ136" s="6" t="s">
        <v>336</v>
      </c>
      <c r="BA136" s="6" t="s">
        <v>336</v>
      </c>
      <c r="BB136" s="20">
        <v>3625.3</v>
      </c>
      <c r="BC136" s="19">
        <v>42675</v>
      </c>
      <c r="BD136" s="9" t="s">
        <v>1138</v>
      </c>
      <c r="BE136" s="20">
        <v>372181.7</v>
      </c>
      <c r="BF136" s="20">
        <v>3625.3</v>
      </c>
      <c r="BG136" s="9">
        <v>43040</v>
      </c>
      <c r="BH136" s="6" t="s">
        <v>336</v>
      </c>
      <c r="BJ136" s="6" t="s">
        <v>337</v>
      </c>
      <c r="BK136" s="6" t="s">
        <v>338</v>
      </c>
      <c r="BL136" s="6" t="s">
        <v>758</v>
      </c>
      <c r="BN136" s="12">
        <v>0</v>
      </c>
      <c r="BO136" s="9">
        <v>41128</v>
      </c>
      <c r="BP136" s="9">
        <v>41107</v>
      </c>
      <c r="BS136" s="6" t="s">
        <v>335</v>
      </c>
      <c r="BT136" s="6" t="s">
        <v>1297</v>
      </c>
      <c r="BU136" s="6" t="s">
        <v>1297</v>
      </c>
      <c r="BV136" s="11">
        <v>29793</v>
      </c>
      <c r="BX136" s="6" t="s">
        <v>1580</v>
      </c>
      <c r="CB136" s="23" t="s">
        <v>1006</v>
      </c>
      <c r="CG136" s="6" t="s">
        <v>1869</v>
      </c>
      <c r="CH136" s="6" t="s">
        <v>1870</v>
      </c>
      <c r="CL136" s="6" t="s">
        <v>335</v>
      </c>
      <c r="CO136" s="6" t="s">
        <v>336</v>
      </c>
      <c r="CS136" s="6" t="s">
        <v>335</v>
      </c>
    </row>
    <row r="137" spans="1:97" s="6" customFormat="1" hidden="1">
      <c r="A137" s="6" t="s">
        <v>63</v>
      </c>
      <c r="B137" s="8">
        <v>300175</v>
      </c>
      <c r="C137" s="6" t="s">
        <v>2036</v>
      </c>
      <c r="D137" s="6" t="s">
        <v>496</v>
      </c>
      <c r="E137" s="6" t="s">
        <v>196</v>
      </c>
      <c r="F137" s="9">
        <v>39601</v>
      </c>
      <c r="G137" s="9">
        <v>42156</v>
      </c>
      <c r="H137" s="6">
        <v>840</v>
      </c>
      <c r="I137" s="12">
        <v>26614</v>
      </c>
      <c r="J137" s="6">
        <v>13</v>
      </c>
      <c r="L137" s="6" t="s">
        <v>333</v>
      </c>
      <c r="M137" s="6" t="s">
        <v>334</v>
      </c>
      <c r="N137" s="6" t="s">
        <v>639</v>
      </c>
      <c r="O137" s="6" t="s">
        <v>640</v>
      </c>
      <c r="P137" s="6" t="s">
        <v>335</v>
      </c>
      <c r="Q137" s="12">
        <v>212802.13</v>
      </c>
      <c r="R137" s="12">
        <v>148959.19</v>
      </c>
      <c r="S137" s="62">
        <f t="shared" si="15"/>
        <v>0.69998918713830538</v>
      </c>
      <c r="T137" s="12">
        <v>63842.94</v>
      </c>
      <c r="U137" s="12">
        <v>0</v>
      </c>
      <c r="V137" s="12"/>
      <c r="W137" s="12">
        <v>7931.68</v>
      </c>
      <c r="X137" s="12">
        <f t="shared" si="16"/>
        <v>26.829389234058862</v>
      </c>
      <c r="Y137" s="6" t="s">
        <v>335</v>
      </c>
      <c r="Z137" s="6" t="s">
        <v>335</v>
      </c>
      <c r="AD137" s="12"/>
      <c r="AE137" s="12"/>
      <c r="AF137" s="12"/>
      <c r="AG137" s="12"/>
      <c r="AH137" s="12"/>
      <c r="AI137" s="12"/>
      <c r="AJ137" s="12"/>
      <c r="AK137" s="12"/>
      <c r="AL137" s="12">
        <f t="shared" si="17"/>
        <v>0</v>
      </c>
      <c r="AM137" s="62">
        <f t="shared" si="18"/>
        <v>1.499610760473334</v>
      </c>
      <c r="AN137" s="62">
        <f>IF(BN137/Q137&gt;1.5,1.5,BN137/Q137)</f>
        <v>0.66683970691458772</v>
      </c>
      <c r="AO137" s="62">
        <f t="shared" si="19"/>
        <v>0.66683970691458772</v>
      </c>
      <c r="AP137" s="62">
        <f>BF137/Q137</f>
        <v>1.3506490748001442E-2</v>
      </c>
      <c r="AQ137" s="62">
        <f>IF(BF137/Q137&gt;1,1,BF137/Q137)</f>
        <v>1.3506490748001442E-2</v>
      </c>
      <c r="AR137" s="11">
        <v>42157</v>
      </c>
      <c r="AS137" s="12">
        <v>42157</v>
      </c>
      <c r="AT137" s="6">
        <v>1234</v>
      </c>
      <c r="AU137" s="6" t="s">
        <v>1007</v>
      </c>
      <c r="AW137" s="6">
        <v>1</v>
      </c>
      <c r="AX137" s="11">
        <f t="shared" si="14"/>
        <v>43251</v>
      </c>
      <c r="AY137" s="64">
        <f t="shared" ca="1" si="20"/>
        <v>1</v>
      </c>
      <c r="AZ137" s="6" t="s">
        <v>336</v>
      </c>
      <c r="BA137" s="6" t="s">
        <v>336</v>
      </c>
      <c r="BB137" s="20">
        <v>2874.21</v>
      </c>
      <c r="BC137" s="19">
        <v>42675</v>
      </c>
      <c r="BD137" s="9" t="s">
        <v>1138</v>
      </c>
      <c r="BE137" s="20">
        <v>183964.52</v>
      </c>
      <c r="BF137" s="20">
        <v>2874.21</v>
      </c>
      <c r="BG137" s="9">
        <v>43040</v>
      </c>
      <c r="BH137" s="6" t="s">
        <v>336</v>
      </c>
      <c r="BJ137" s="6" t="s">
        <v>337</v>
      </c>
      <c r="BK137" s="6" t="s">
        <v>338</v>
      </c>
      <c r="BL137" s="6" t="s">
        <v>759</v>
      </c>
      <c r="BN137" s="12">
        <v>141904.91</v>
      </c>
      <c r="BO137" s="9">
        <v>41773</v>
      </c>
      <c r="BP137" s="9">
        <v>41254</v>
      </c>
      <c r="BS137" s="6" t="s">
        <v>335</v>
      </c>
      <c r="BT137" s="6" t="s">
        <v>1298</v>
      </c>
      <c r="BU137" s="6" t="s">
        <v>1298</v>
      </c>
      <c r="BV137" s="11">
        <v>30007</v>
      </c>
      <c r="BX137" s="6" t="s">
        <v>1581</v>
      </c>
      <c r="CB137" s="23" t="s">
        <v>1007</v>
      </c>
      <c r="CG137" s="6" t="s">
        <v>1871</v>
      </c>
      <c r="CL137" s="6" t="s">
        <v>335</v>
      </c>
      <c r="CO137" s="6" t="s">
        <v>335</v>
      </c>
      <c r="CS137" s="6" t="s">
        <v>335</v>
      </c>
    </row>
    <row r="138" spans="1:97" s="6" customFormat="1">
      <c r="A138" s="6" t="s">
        <v>63</v>
      </c>
      <c r="B138" s="8">
        <v>300175</v>
      </c>
      <c r="C138" s="6" t="s">
        <v>2036</v>
      </c>
      <c r="D138" s="6" t="s">
        <v>497</v>
      </c>
      <c r="E138" s="6" t="s">
        <v>197</v>
      </c>
      <c r="F138" s="9">
        <v>39339</v>
      </c>
      <c r="G138" s="11"/>
      <c r="H138" s="6">
        <v>840</v>
      </c>
      <c r="I138" s="12">
        <v>38030.97</v>
      </c>
      <c r="J138" s="6">
        <v>0</v>
      </c>
      <c r="L138" s="6" t="s">
        <v>333</v>
      </c>
      <c r="M138" s="6" t="s">
        <v>334</v>
      </c>
      <c r="N138" s="16" t="s">
        <v>359</v>
      </c>
      <c r="O138" s="16" t="s">
        <v>348</v>
      </c>
      <c r="P138" s="6" t="s">
        <v>335</v>
      </c>
      <c r="Q138" s="12">
        <v>1020347.73</v>
      </c>
      <c r="R138" s="12">
        <v>685197.67</v>
      </c>
      <c r="S138" s="62">
        <f t="shared" si="15"/>
        <v>0.67153348790220768</v>
      </c>
      <c r="T138" s="12">
        <v>335150.06</v>
      </c>
      <c r="U138" s="12">
        <v>0</v>
      </c>
      <c r="V138" s="12"/>
      <c r="W138" s="12">
        <v>38030.97</v>
      </c>
      <c r="X138" s="12">
        <f t="shared" si="16"/>
        <v>26.829390099700323</v>
      </c>
      <c r="Y138" s="16" t="s">
        <v>335</v>
      </c>
      <c r="Z138" s="16" t="s">
        <v>335</v>
      </c>
      <c r="AD138" s="12"/>
      <c r="AE138" s="12"/>
      <c r="AF138" s="12"/>
      <c r="AG138" s="12"/>
      <c r="AH138" s="12"/>
      <c r="AI138" s="12"/>
      <c r="AJ138" s="12"/>
      <c r="AK138" s="12"/>
      <c r="AL138" s="12">
        <f t="shared" si="17"/>
        <v>0</v>
      </c>
      <c r="AM138" s="62" t="e">
        <f t="shared" si="18"/>
        <v>#DIV/0!</v>
      </c>
      <c r="AN138" s="62">
        <f>IF(BN138/Q138&gt;1.5,1.5,BN138/Q138)</f>
        <v>0</v>
      </c>
      <c r="AO138" s="62">
        <f t="shared" si="19"/>
        <v>0</v>
      </c>
      <c r="AP138" s="62">
        <f>BF138/Q138</f>
        <v>9.2636360351387274E-3</v>
      </c>
      <c r="AQ138" s="62">
        <f>IF(BF138/Q138&gt;1,1,BF138/Q138)</f>
        <v>9.2636360351387274E-3</v>
      </c>
      <c r="AS138" s="12"/>
      <c r="AT138" s="6">
        <v>1345</v>
      </c>
      <c r="AU138" s="6" t="s">
        <v>1008</v>
      </c>
      <c r="AW138" s="6">
        <v>3</v>
      </c>
      <c r="AX138" s="11"/>
      <c r="AY138" s="64">
        <f t="shared" ca="1" si="20"/>
        <v>0</v>
      </c>
      <c r="AZ138" s="6" t="s">
        <v>336</v>
      </c>
      <c r="BA138" s="6" t="s">
        <v>336</v>
      </c>
      <c r="BB138" s="20">
        <v>9452.130000000001</v>
      </c>
      <c r="BC138" s="19">
        <v>42675</v>
      </c>
      <c r="BD138" s="9" t="s">
        <v>1138</v>
      </c>
      <c r="BE138" s="20">
        <v>970376.8600000001</v>
      </c>
      <c r="BF138" s="20">
        <v>9452.130000000001</v>
      </c>
      <c r="BG138" s="9">
        <v>43040</v>
      </c>
      <c r="BH138" s="6" t="s">
        <v>336</v>
      </c>
      <c r="BJ138" s="6" t="s">
        <v>337</v>
      </c>
      <c r="BK138" s="16" t="s">
        <v>338</v>
      </c>
      <c r="BN138" s="12"/>
      <c r="BO138" s="11"/>
      <c r="BP138" s="11"/>
      <c r="BS138" s="6" t="s">
        <v>335</v>
      </c>
      <c r="BT138" s="6" t="s">
        <v>1299</v>
      </c>
      <c r="BU138" s="6" t="s">
        <v>1299</v>
      </c>
      <c r="BV138" s="11">
        <v>20768</v>
      </c>
      <c r="BX138" s="6" t="s">
        <v>1582</v>
      </c>
      <c r="CB138" s="23" t="s">
        <v>1008</v>
      </c>
      <c r="CL138" s="6" t="s">
        <v>335</v>
      </c>
      <c r="CO138" s="6" t="s">
        <v>335</v>
      </c>
      <c r="CS138" s="6" t="s">
        <v>335</v>
      </c>
    </row>
    <row r="139" spans="1:97" s="6" customFormat="1" hidden="1">
      <c r="A139" s="6" t="s">
        <v>63</v>
      </c>
      <c r="B139" s="8">
        <v>300175</v>
      </c>
      <c r="C139" s="6" t="s">
        <v>2036</v>
      </c>
      <c r="D139" s="6" t="s">
        <v>498</v>
      </c>
      <c r="E139" s="6" t="s">
        <v>198</v>
      </c>
      <c r="F139" s="9">
        <v>41108</v>
      </c>
      <c r="G139" s="9">
        <v>42933</v>
      </c>
      <c r="H139" s="6">
        <v>980</v>
      </c>
      <c r="I139" s="12">
        <v>160000</v>
      </c>
      <c r="J139" s="6">
        <v>17.989999999999998</v>
      </c>
      <c r="L139" s="6" t="s">
        <v>333</v>
      </c>
      <c r="M139" s="6" t="s">
        <v>334</v>
      </c>
      <c r="N139" s="6" t="s">
        <v>350</v>
      </c>
      <c r="O139" s="6" t="s">
        <v>348</v>
      </c>
      <c r="P139" s="6" t="s">
        <v>335</v>
      </c>
      <c r="Q139" s="12">
        <v>33185</v>
      </c>
      <c r="R139" s="12">
        <v>26508.57</v>
      </c>
      <c r="S139" s="62">
        <f t="shared" si="15"/>
        <v>0.79881181256591838</v>
      </c>
      <c r="T139" s="12">
        <v>6676.43</v>
      </c>
      <c r="U139" s="12">
        <v>0</v>
      </c>
      <c r="V139" s="12">
        <v>5734.5</v>
      </c>
      <c r="W139" s="12">
        <v>33185</v>
      </c>
      <c r="X139" s="12">
        <f t="shared" si="16"/>
        <v>1</v>
      </c>
      <c r="Y139" s="6" t="s">
        <v>336</v>
      </c>
      <c r="Z139" s="6" t="s">
        <v>336</v>
      </c>
      <c r="AA139" s="6" t="s">
        <v>336</v>
      </c>
      <c r="AD139" s="12">
        <v>10187</v>
      </c>
      <c r="AE139" s="12">
        <v>17965</v>
      </c>
      <c r="AF139" s="12"/>
      <c r="AG139" s="12"/>
      <c r="AH139" s="12"/>
      <c r="AI139" s="12"/>
      <c r="AJ139" s="12"/>
      <c r="AK139" s="12"/>
      <c r="AL139" s="12">
        <f t="shared" si="17"/>
        <v>28152</v>
      </c>
      <c r="AM139" s="62">
        <f t="shared" si="18"/>
        <v>3.319386276135728E-2</v>
      </c>
      <c r="AN139" s="62">
        <f>IF(BN139/Q139&gt;1.5,1.5,BN139/Q139)</f>
        <v>1.5</v>
      </c>
      <c r="AO139" s="62">
        <f t="shared" si="19"/>
        <v>30.126050926623474</v>
      </c>
      <c r="AP139" s="62">
        <f>BF139/Q139</f>
        <v>0.11213500075335241</v>
      </c>
      <c r="AQ139" s="62">
        <f>IF(BF139/Q139&gt;1,1,BF139/Q139)</f>
        <v>0.11213500075335241</v>
      </c>
      <c r="AR139" s="11">
        <v>42506</v>
      </c>
      <c r="AS139" s="12">
        <v>42506</v>
      </c>
      <c r="AT139" s="6">
        <v>473</v>
      </c>
      <c r="AU139" s="6" t="s">
        <v>1009</v>
      </c>
      <c r="AX139" s="11">
        <f t="shared" si="14"/>
        <v>44028</v>
      </c>
      <c r="AY139" s="64">
        <f t="shared" ca="1" si="20"/>
        <v>1</v>
      </c>
      <c r="AZ139" s="6" t="s">
        <v>336</v>
      </c>
      <c r="BA139" s="6" t="s">
        <v>336</v>
      </c>
      <c r="BB139" s="20">
        <v>3721.2</v>
      </c>
      <c r="BC139" s="19">
        <v>42675</v>
      </c>
      <c r="BD139" s="9" t="s">
        <v>1138</v>
      </c>
      <c r="BE139" s="20">
        <v>28350.010000000002</v>
      </c>
      <c r="BF139" s="20">
        <v>3721.2</v>
      </c>
      <c r="BG139" s="9">
        <v>43040</v>
      </c>
      <c r="BH139" s="6" t="s">
        <v>336</v>
      </c>
      <c r="BJ139" s="6" t="s">
        <v>337</v>
      </c>
      <c r="BK139" s="6" t="s">
        <v>338</v>
      </c>
      <c r="BL139" s="6" t="s">
        <v>700</v>
      </c>
      <c r="BN139" s="12">
        <v>999733</v>
      </c>
      <c r="BO139" s="9">
        <v>42417</v>
      </c>
      <c r="BP139" s="9">
        <v>42326</v>
      </c>
      <c r="BS139" s="6" t="s">
        <v>335</v>
      </c>
      <c r="BT139" s="6" t="s">
        <v>1300</v>
      </c>
      <c r="BU139" s="6" t="s">
        <v>1300</v>
      </c>
      <c r="BV139" s="11">
        <v>27283</v>
      </c>
      <c r="BX139" s="6" t="s">
        <v>1583</v>
      </c>
      <c r="CB139" s="23" t="s">
        <v>1009</v>
      </c>
      <c r="CG139" s="6" t="s">
        <v>1872</v>
      </c>
      <c r="CH139" s="6" t="s">
        <v>1873</v>
      </c>
      <c r="CL139" s="6" t="s">
        <v>335</v>
      </c>
      <c r="CO139" s="6" t="s">
        <v>336</v>
      </c>
      <c r="CS139" s="6" t="s">
        <v>335</v>
      </c>
    </row>
    <row r="140" spans="1:97" s="6" customFormat="1">
      <c r="A140" s="6" t="s">
        <v>63</v>
      </c>
      <c r="B140" s="8">
        <v>300175</v>
      </c>
      <c r="C140" s="6" t="s">
        <v>2036</v>
      </c>
      <c r="D140" s="6" t="s">
        <v>499</v>
      </c>
      <c r="E140" s="6" t="s">
        <v>199</v>
      </c>
      <c r="F140" s="9">
        <v>41138</v>
      </c>
      <c r="G140" s="9">
        <v>42963</v>
      </c>
      <c r="H140" s="6">
        <v>980</v>
      </c>
      <c r="I140" s="12">
        <v>124000</v>
      </c>
      <c r="J140" s="6">
        <v>19.8</v>
      </c>
      <c r="L140" s="6" t="s">
        <v>333</v>
      </c>
      <c r="M140" s="6" t="s">
        <v>334</v>
      </c>
      <c r="N140" s="6" t="s">
        <v>639</v>
      </c>
      <c r="O140" s="6" t="s">
        <v>640</v>
      </c>
      <c r="P140" s="6" t="s">
        <v>335</v>
      </c>
      <c r="Q140" s="12">
        <v>46550.55</v>
      </c>
      <c r="R140" s="12">
        <v>28012.87</v>
      </c>
      <c r="S140" s="62">
        <f t="shared" si="15"/>
        <v>0.60177312620366452</v>
      </c>
      <c r="T140" s="12">
        <v>18537.68</v>
      </c>
      <c r="U140" s="12">
        <v>0</v>
      </c>
      <c r="V140" s="12">
        <v>0.75</v>
      </c>
      <c r="W140" s="12">
        <v>46550.55</v>
      </c>
      <c r="X140" s="12">
        <f t="shared" si="16"/>
        <v>1</v>
      </c>
      <c r="Y140" s="6" t="s">
        <v>335</v>
      </c>
      <c r="Z140" s="6" t="s">
        <v>335</v>
      </c>
      <c r="AA140" s="6" t="s">
        <v>335</v>
      </c>
      <c r="AD140" s="12"/>
      <c r="AE140" s="12"/>
      <c r="AF140" s="12"/>
      <c r="AG140" s="12"/>
      <c r="AH140" s="12"/>
      <c r="AI140" s="12"/>
      <c r="AJ140" s="12"/>
      <c r="AK140" s="12"/>
      <c r="AL140" s="12">
        <f t="shared" si="17"/>
        <v>0</v>
      </c>
      <c r="AM140" s="62">
        <f t="shared" si="18"/>
        <v>0.28272426358943215</v>
      </c>
      <c r="AN140" s="62">
        <f>IF(BN140/Q140&gt;1.5,1.5,BN140/Q140)</f>
        <v>1.5</v>
      </c>
      <c r="AO140" s="62">
        <f t="shared" si="19"/>
        <v>3.5370151373077223</v>
      </c>
      <c r="AP140" s="62">
        <f>BF140/Q140</f>
        <v>1.2772996237423617E-2</v>
      </c>
      <c r="AQ140" s="62">
        <f>IF(BF140/Q140&gt;1,1,BF140/Q140)</f>
        <v>1.2772996237423617E-2</v>
      </c>
      <c r="AR140" s="11">
        <v>41866</v>
      </c>
      <c r="AS140" s="12">
        <v>41866</v>
      </c>
      <c r="AT140" s="6">
        <v>1173</v>
      </c>
      <c r="AU140" s="6" t="s">
        <v>1010</v>
      </c>
      <c r="AW140" s="6">
        <v>1</v>
      </c>
      <c r="AX140" s="11">
        <f t="shared" si="14"/>
        <v>44058</v>
      </c>
      <c r="AY140" s="64">
        <f t="shared" ca="1" si="20"/>
        <v>1</v>
      </c>
      <c r="AZ140" s="6" t="s">
        <v>336</v>
      </c>
      <c r="BA140" s="6" t="s">
        <v>336</v>
      </c>
      <c r="BB140" s="20">
        <v>594.59</v>
      </c>
      <c r="BC140" s="19">
        <v>42675</v>
      </c>
      <c r="BD140" s="9" t="s">
        <v>1138</v>
      </c>
      <c r="BE140" s="20">
        <v>40926.97</v>
      </c>
      <c r="BF140" s="20">
        <v>594.59</v>
      </c>
      <c r="BG140" s="9">
        <v>43040</v>
      </c>
      <c r="BH140" s="6" t="s">
        <v>336</v>
      </c>
      <c r="BJ140" s="6" t="s">
        <v>337</v>
      </c>
      <c r="BK140" s="6" t="s">
        <v>338</v>
      </c>
      <c r="BL140" s="6" t="s">
        <v>760</v>
      </c>
      <c r="BN140" s="12">
        <v>164650</v>
      </c>
      <c r="BO140" s="9">
        <v>41326</v>
      </c>
      <c r="BP140" s="9">
        <v>41326</v>
      </c>
      <c r="BS140" s="6" t="s">
        <v>335</v>
      </c>
      <c r="BT140" s="6" t="s">
        <v>1301</v>
      </c>
      <c r="BU140" s="6" t="s">
        <v>1301</v>
      </c>
      <c r="BV140" s="11">
        <v>26316</v>
      </c>
      <c r="BX140" s="6" t="s">
        <v>1584</v>
      </c>
      <c r="CB140" s="23" t="s">
        <v>1010</v>
      </c>
      <c r="CG140" s="6" t="s">
        <v>1874</v>
      </c>
      <c r="CH140" s="6" t="s">
        <v>1875</v>
      </c>
      <c r="CL140" s="6" t="s">
        <v>335</v>
      </c>
      <c r="CO140" s="6" t="s">
        <v>336</v>
      </c>
      <c r="CS140" s="6" t="s">
        <v>335</v>
      </c>
    </row>
    <row r="141" spans="1:97" s="6" customFormat="1">
      <c r="A141" s="6" t="s">
        <v>63</v>
      </c>
      <c r="B141" s="8">
        <v>300175</v>
      </c>
      <c r="C141" s="6" t="s">
        <v>2036</v>
      </c>
      <c r="D141" s="6" t="s">
        <v>500</v>
      </c>
      <c r="E141" s="6" t="s">
        <v>200</v>
      </c>
      <c r="F141" s="9">
        <v>39419</v>
      </c>
      <c r="G141" s="9">
        <v>41975</v>
      </c>
      <c r="H141" s="6">
        <v>840</v>
      </c>
      <c r="I141" s="12">
        <v>25520</v>
      </c>
      <c r="J141" s="6">
        <v>10.99</v>
      </c>
      <c r="L141" s="6" t="s">
        <v>333</v>
      </c>
      <c r="M141" s="6" t="s">
        <v>334</v>
      </c>
      <c r="N141" s="6" t="s">
        <v>639</v>
      </c>
      <c r="O141" s="6" t="s">
        <v>640</v>
      </c>
      <c r="P141" s="6" t="s">
        <v>335</v>
      </c>
      <c r="Q141" s="12">
        <v>33802.61</v>
      </c>
      <c r="R141" s="12">
        <v>24802.7</v>
      </c>
      <c r="S141" s="62">
        <f t="shared" si="15"/>
        <v>0.73375103283444687</v>
      </c>
      <c r="T141" s="12">
        <v>8999.91</v>
      </c>
      <c r="U141" s="12">
        <v>0</v>
      </c>
      <c r="V141" s="12">
        <v>9</v>
      </c>
      <c r="W141" s="12">
        <v>1259.9100000000001</v>
      </c>
      <c r="X141" s="12">
        <f t="shared" si="16"/>
        <v>26.829384638585296</v>
      </c>
      <c r="Y141" s="6" t="s">
        <v>336</v>
      </c>
      <c r="Z141" s="6" t="s">
        <v>335</v>
      </c>
      <c r="AD141" s="12"/>
      <c r="AE141" s="12"/>
      <c r="AF141" s="12"/>
      <c r="AG141" s="12"/>
      <c r="AH141" s="12"/>
      <c r="AI141" s="12"/>
      <c r="AJ141" s="12"/>
      <c r="AK141" s="12"/>
      <c r="AL141" s="12">
        <f t="shared" si="17"/>
        <v>0</v>
      </c>
      <c r="AM141" s="62">
        <f t="shared" si="18"/>
        <v>0.27445519572584465</v>
      </c>
      <c r="AN141" s="62">
        <f>IF(BN141/Q141&gt;1.5,1.5,BN141/Q141)</f>
        <v>1.5</v>
      </c>
      <c r="AO141" s="62">
        <f t="shared" si="19"/>
        <v>3.6435819600912476</v>
      </c>
      <c r="AP141" s="62">
        <f>BF141/Q141</f>
        <v>1.3895376717951661E-2</v>
      </c>
      <c r="AQ141" s="62">
        <f>IF(BF141/Q141&gt;1,1,BF141/Q141)</f>
        <v>1.3895376717951661E-2</v>
      </c>
      <c r="AR141" s="11">
        <v>41835</v>
      </c>
      <c r="AS141" s="12">
        <v>41835</v>
      </c>
      <c r="AT141" s="6">
        <v>1204</v>
      </c>
      <c r="AU141" s="6" t="s">
        <v>1011</v>
      </c>
      <c r="AW141" s="6">
        <v>1</v>
      </c>
      <c r="AX141" s="11">
        <f t="shared" si="14"/>
        <v>43070</v>
      </c>
      <c r="AY141" s="64">
        <f t="shared" ca="1" si="20"/>
        <v>0</v>
      </c>
      <c r="AZ141" s="6" t="s">
        <v>336</v>
      </c>
      <c r="BA141" s="6" t="s">
        <v>336</v>
      </c>
      <c r="BB141" s="20">
        <v>469.7</v>
      </c>
      <c r="BC141" s="19">
        <v>42675</v>
      </c>
      <c r="BD141" s="9" t="s">
        <v>1138</v>
      </c>
      <c r="BE141" s="20">
        <v>29554.79</v>
      </c>
      <c r="BF141" s="20">
        <v>469.7</v>
      </c>
      <c r="BG141" s="9">
        <v>43040</v>
      </c>
      <c r="BH141" s="6" t="s">
        <v>336</v>
      </c>
      <c r="BJ141" s="6" t="s">
        <v>337</v>
      </c>
      <c r="BK141" s="6" t="s">
        <v>338</v>
      </c>
      <c r="BL141" s="6" t="s">
        <v>761</v>
      </c>
      <c r="BN141" s="12">
        <v>123162.58</v>
      </c>
      <c r="BO141" s="9">
        <v>41313</v>
      </c>
      <c r="BP141" s="9">
        <v>41313</v>
      </c>
      <c r="BS141" s="6" t="s">
        <v>335</v>
      </c>
      <c r="BT141" s="6" t="s">
        <v>1302</v>
      </c>
      <c r="BU141" s="6" t="s">
        <v>1302</v>
      </c>
      <c r="BV141" s="11">
        <v>20918</v>
      </c>
      <c r="BX141" s="6" t="s">
        <v>1585</v>
      </c>
      <c r="CB141" s="23" t="s">
        <v>1011</v>
      </c>
      <c r="CG141" s="6" t="s">
        <v>1876</v>
      </c>
      <c r="CL141" s="6" t="s">
        <v>335</v>
      </c>
      <c r="CO141" s="6" t="s">
        <v>335</v>
      </c>
      <c r="CS141" s="6" t="s">
        <v>335</v>
      </c>
    </row>
    <row r="142" spans="1:97" s="6" customFormat="1">
      <c r="A142" s="6" t="s">
        <v>63</v>
      </c>
      <c r="B142" s="8">
        <v>300175</v>
      </c>
      <c r="C142" s="6" t="s">
        <v>2036</v>
      </c>
      <c r="D142" s="6" t="s">
        <v>501</v>
      </c>
      <c r="E142" s="6" t="s">
        <v>201</v>
      </c>
      <c r="F142" s="9">
        <v>39476</v>
      </c>
      <c r="G142" s="11"/>
      <c r="H142" s="6">
        <v>840</v>
      </c>
      <c r="I142" s="12">
        <v>57535.83</v>
      </c>
      <c r="J142" s="6">
        <v>0</v>
      </c>
      <c r="L142" s="6" t="s">
        <v>333</v>
      </c>
      <c r="M142" s="6" t="s">
        <v>334</v>
      </c>
      <c r="N142" s="6" t="s">
        <v>360</v>
      </c>
      <c r="O142" s="6" t="s">
        <v>640</v>
      </c>
      <c r="P142" s="6" t="s">
        <v>335</v>
      </c>
      <c r="Q142" s="12">
        <v>1543651.22</v>
      </c>
      <c r="R142" s="12">
        <v>1220107.02</v>
      </c>
      <c r="S142" s="62">
        <f t="shared" si="15"/>
        <v>0.79040330107729906</v>
      </c>
      <c r="T142" s="12">
        <v>323544.2</v>
      </c>
      <c r="U142" s="12">
        <v>0</v>
      </c>
      <c r="V142" s="12"/>
      <c r="W142" s="12">
        <v>57535.83</v>
      </c>
      <c r="X142" s="12">
        <f t="shared" si="16"/>
        <v>26.829389964479525</v>
      </c>
      <c r="Y142" s="16" t="s">
        <v>335</v>
      </c>
      <c r="Z142" s="16" t="s">
        <v>335</v>
      </c>
      <c r="AD142" s="12"/>
      <c r="AE142" s="12"/>
      <c r="AF142" s="12"/>
      <c r="AG142" s="12"/>
      <c r="AH142" s="12"/>
      <c r="AI142" s="12"/>
      <c r="AJ142" s="12"/>
      <c r="AK142" s="12"/>
      <c r="AL142" s="12">
        <f t="shared" si="17"/>
        <v>0</v>
      </c>
      <c r="AM142" s="62" t="e">
        <f t="shared" si="18"/>
        <v>#DIV/0!</v>
      </c>
      <c r="AN142" s="62">
        <f>IF(BN142/Q142&gt;1.5,1.5,BN142/Q142)</f>
        <v>0</v>
      </c>
      <c r="AO142" s="62">
        <f t="shared" si="19"/>
        <v>0</v>
      </c>
      <c r="AP142" s="62">
        <f>BF142/Q142</f>
        <v>9.2636275699636353E-3</v>
      </c>
      <c r="AQ142" s="62">
        <f>IF(BF142/Q142&gt;1,1,BF142/Q142)</f>
        <v>9.2636275699636353E-3</v>
      </c>
      <c r="AS142" s="12"/>
      <c r="AT142" s="6">
        <v>1345</v>
      </c>
      <c r="AU142" s="6" t="s">
        <v>1012</v>
      </c>
      <c r="AW142" s="6">
        <v>1</v>
      </c>
      <c r="AX142" s="11"/>
      <c r="AY142" s="64">
        <f t="shared" ca="1" si="20"/>
        <v>0</v>
      </c>
      <c r="AZ142" s="6" t="s">
        <v>336</v>
      </c>
      <c r="BA142" s="6" t="s">
        <v>336</v>
      </c>
      <c r="BB142" s="20">
        <v>14299.810000000001</v>
      </c>
      <c r="BC142" s="19">
        <v>42675</v>
      </c>
      <c r="BD142" s="9" t="s">
        <v>1138</v>
      </c>
      <c r="BE142" s="20">
        <v>1468051.9000000001</v>
      </c>
      <c r="BF142" s="20">
        <v>14299.810000000001</v>
      </c>
      <c r="BG142" s="9">
        <v>43040</v>
      </c>
      <c r="BH142" s="6" t="s">
        <v>336</v>
      </c>
      <c r="BJ142" s="6" t="s">
        <v>337</v>
      </c>
      <c r="BK142" s="16" t="s">
        <v>338</v>
      </c>
      <c r="BL142" s="6" t="s">
        <v>345</v>
      </c>
      <c r="BN142" s="12"/>
      <c r="BO142" s="11"/>
      <c r="BP142" s="11"/>
      <c r="BS142" s="6" t="s">
        <v>335</v>
      </c>
      <c r="BT142" s="6" t="s">
        <v>1303</v>
      </c>
      <c r="BU142" s="6" t="s">
        <v>1303</v>
      </c>
      <c r="BV142" s="11">
        <v>28638</v>
      </c>
      <c r="BX142" s="6" t="s">
        <v>1586</v>
      </c>
      <c r="CB142" s="23" t="s">
        <v>1012</v>
      </c>
      <c r="CL142" s="6" t="s">
        <v>335</v>
      </c>
      <c r="CO142" s="6" t="s">
        <v>335</v>
      </c>
      <c r="CS142" s="6" t="s">
        <v>335</v>
      </c>
    </row>
    <row r="143" spans="1:97" s="6" customFormat="1" hidden="1">
      <c r="A143" s="6" t="s">
        <v>63</v>
      </c>
      <c r="B143" s="8">
        <v>300175</v>
      </c>
      <c r="C143" s="6" t="s">
        <v>2036</v>
      </c>
      <c r="D143" s="6" t="s">
        <v>502</v>
      </c>
      <c r="E143" s="6" t="s">
        <v>202</v>
      </c>
      <c r="F143" s="9">
        <v>39594</v>
      </c>
      <c r="G143" s="9">
        <v>42516</v>
      </c>
      <c r="H143" s="6">
        <v>980</v>
      </c>
      <c r="I143" s="12">
        <v>196798</v>
      </c>
      <c r="J143" s="6">
        <v>15</v>
      </c>
      <c r="L143" s="6" t="s">
        <v>333</v>
      </c>
      <c r="M143" s="6" t="s">
        <v>334</v>
      </c>
      <c r="N143" s="6" t="s">
        <v>351</v>
      </c>
      <c r="O143" s="6" t="s">
        <v>348</v>
      </c>
      <c r="P143" s="6" t="s">
        <v>335</v>
      </c>
      <c r="Q143" s="12">
        <v>36554.300000000003</v>
      </c>
      <c r="R143" s="12">
        <v>35963.129999999997</v>
      </c>
      <c r="S143" s="62">
        <f t="shared" si="15"/>
        <v>0.98382762082709818</v>
      </c>
      <c r="T143" s="12">
        <v>591.16999999999996</v>
      </c>
      <c r="U143" s="12">
        <v>0</v>
      </c>
      <c r="V143" s="12">
        <v>93551.31</v>
      </c>
      <c r="W143" s="12">
        <v>36554.300000000003</v>
      </c>
      <c r="X143" s="12">
        <f t="shared" si="16"/>
        <v>1</v>
      </c>
      <c r="Y143" s="6" t="s">
        <v>336</v>
      </c>
      <c r="Z143" s="6" t="s">
        <v>336</v>
      </c>
      <c r="AD143" s="12">
        <v>2000</v>
      </c>
      <c r="AE143" s="12">
        <v>5500</v>
      </c>
      <c r="AF143" s="12">
        <v>13500</v>
      </c>
      <c r="AG143" s="12">
        <v>4000</v>
      </c>
      <c r="AH143" s="12">
        <v>6500</v>
      </c>
      <c r="AI143" s="12">
        <v>49500</v>
      </c>
      <c r="AJ143" s="12"/>
      <c r="AK143" s="12"/>
      <c r="AL143" s="12">
        <f t="shared" si="17"/>
        <v>81000</v>
      </c>
      <c r="AM143" s="62">
        <f t="shared" si="18"/>
        <v>0.10603163460952753</v>
      </c>
      <c r="AN143" s="62">
        <f>IF(BN143/Q143&gt;1.5,1.5,BN143/Q143)</f>
        <v>1.5</v>
      </c>
      <c r="AO143" s="62">
        <f t="shared" si="19"/>
        <v>9.4311476351619365</v>
      </c>
      <c r="AP143" s="62">
        <f>BF143/Q143</f>
        <v>1.6729375203464434</v>
      </c>
      <c r="AQ143" s="62">
        <f>IF(BF143/Q143&gt;1,1,BF143/Q143)</f>
        <v>1</v>
      </c>
      <c r="AR143" s="11">
        <v>43000</v>
      </c>
      <c r="AS143" s="12">
        <v>43000</v>
      </c>
      <c r="AT143" s="6">
        <v>777</v>
      </c>
      <c r="AU143" s="6" t="s">
        <v>1013</v>
      </c>
      <c r="AW143" s="6">
        <v>1</v>
      </c>
      <c r="AX143" s="11">
        <f t="shared" si="14"/>
        <v>43611</v>
      </c>
      <c r="AY143" s="64">
        <f t="shared" ca="1" si="20"/>
        <v>1</v>
      </c>
      <c r="AZ143" s="6" t="s">
        <v>336</v>
      </c>
      <c r="BA143" s="6" t="s">
        <v>336</v>
      </c>
      <c r="BB143" s="20">
        <v>61153.06</v>
      </c>
      <c r="BC143" s="19">
        <v>42675</v>
      </c>
      <c r="BD143" s="9" t="s">
        <v>1138</v>
      </c>
      <c r="BE143" s="20">
        <v>105218.96</v>
      </c>
      <c r="BF143" s="20">
        <v>61153.06</v>
      </c>
      <c r="BG143" s="9">
        <v>43040</v>
      </c>
      <c r="BH143" s="6" t="s">
        <v>336</v>
      </c>
      <c r="BJ143" s="6" t="s">
        <v>337</v>
      </c>
      <c r="BK143" s="6" t="s">
        <v>338</v>
      </c>
      <c r="BL143" s="6" t="s">
        <v>762</v>
      </c>
      <c r="BN143" s="12">
        <v>344749</v>
      </c>
      <c r="BO143" s="9">
        <v>42366</v>
      </c>
      <c r="BP143" s="9">
        <v>42360</v>
      </c>
      <c r="BS143" s="6" t="s">
        <v>335</v>
      </c>
      <c r="BT143" s="6" t="s">
        <v>1304</v>
      </c>
      <c r="BU143" s="6" t="s">
        <v>1304</v>
      </c>
      <c r="BV143" s="11">
        <v>26434</v>
      </c>
      <c r="BX143" s="6" t="s">
        <v>1587</v>
      </c>
      <c r="CB143" s="23" t="s">
        <v>1013</v>
      </c>
      <c r="CG143" s="6" t="s">
        <v>1877</v>
      </c>
      <c r="CL143" s="6" t="s">
        <v>335</v>
      </c>
      <c r="CO143" s="6" t="s">
        <v>335</v>
      </c>
      <c r="CS143" s="6" t="s">
        <v>335</v>
      </c>
    </row>
    <row r="144" spans="1:97" s="6" customFormat="1">
      <c r="A144" s="6" t="s">
        <v>63</v>
      </c>
      <c r="B144" s="8">
        <v>300175</v>
      </c>
      <c r="C144" s="6" t="s">
        <v>2036</v>
      </c>
      <c r="D144" s="6" t="s">
        <v>503</v>
      </c>
      <c r="E144" s="6" t="s">
        <v>203</v>
      </c>
      <c r="F144" s="9">
        <v>39567</v>
      </c>
      <c r="G144" s="9">
        <v>42122</v>
      </c>
      <c r="H144" s="6">
        <v>840</v>
      </c>
      <c r="I144" s="12">
        <v>44910</v>
      </c>
      <c r="J144" s="6">
        <v>13</v>
      </c>
      <c r="L144" s="6" t="s">
        <v>333</v>
      </c>
      <c r="M144" s="6" t="s">
        <v>334</v>
      </c>
      <c r="N144" s="6" t="s">
        <v>639</v>
      </c>
      <c r="O144" s="6" t="s">
        <v>640</v>
      </c>
      <c r="P144" s="6" t="s">
        <v>335</v>
      </c>
      <c r="Q144" s="12">
        <v>281239.61</v>
      </c>
      <c r="R144" s="12">
        <v>192407.78</v>
      </c>
      <c r="S144" s="62">
        <f t="shared" si="15"/>
        <v>0.68414182483043551</v>
      </c>
      <c r="T144" s="12">
        <v>88831.83</v>
      </c>
      <c r="U144" s="12">
        <v>0</v>
      </c>
      <c r="V144" s="12">
        <v>346.71</v>
      </c>
      <c r="W144" s="12">
        <v>10482.52</v>
      </c>
      <c r="X144" s="12">
        <f t="shared" si="16"/>
        <v>26.829389307151331</v>
      </c>
      <c r="Y144" s="6" t="s">
        <v>335</v>
      </c>
      <c r="Z144" s="6" t="s">
        <v>335</v>
      </c>
      <c r="AD144" s="12"/>
      <c r="AE144" s="12"/>
      <c r="AF144" s="12"/>
      <c r="AG144" s="12"/>
      <c r="AH144" s="12"/>
      <c r="AI144" s="12"/>
      <c r="AJ144" s="12"/>
      <c r="AK144" s="12"/>
      <c r="AL144" s="12">
        <f t="shared" si="17"/>
        <v>0</v>
      </c>
      <c r="AM144" s="62">
        <f t="shared" si="18"/>
        <v>0.33231668439087791</v>
      </c>
      <c r="AN144" s="62">
        <f>IF(BN144/Q144&gt;1.5,1.5,BN144/Q144)</f>
        <v>1.5</v>
      </c>
      <c r="AO144" s="62">
        <f t="shared" si="19"/>
        <v>3.0091778323828571</v>
      </c>
      <c r="AP144" s="62">
        <f>BF144/Q144</f>
        <v>0.41574047837713901</v>
      </c>
      <c r="AQ144" s="62">
        <f>IF(BF144/Q144&gt;1,1,BF144/Q144)</f>
        <v>0.41574047837713901</v>
      </c>
      <c r="AR144" s="11">
        <v>41747</v>
      </c>
      <c r="AS144" s="12">
        <v>41747</v>
      </c>
      <c r="AT144" s="6">
        <v>1324</v>
      </c>
      <c r="AU144" s="6" t="s">
        <v>1014</v>
      </c>
      <c r="AX144" s="11">
        <f t="shared" si="14"/>
        <v>43217</v>
      </c>
      <c r="AY144" s="64">
        <f t="shared" ca="1" si="20"/>
        <v>1</v>
      </c>
      <c r="AZ144" s="6" t="s">
        <v>336</v>
      </c>
      <c r="BA144" s="6" t="s">
        <v>336</v>
      </c>
      <c r="BB144" s="20">
        <v>116922.69</v>
      </c>
      <c r="BC144" s="19">
        <v>42675</v>
      </c>
      <c r="BD144" s="9" t="s">
        <v>1138</v>
      </c>
      <c r="BE144" s="20">
        <v>243678.05</v>
      </c>
      <c r="BF144" s="20">
        <v>116922.69</v>
      </c>
      <c r="BG144" s="9">
        <v>43040</v>
      </c>
      <c r="BH144" s="6" t="s">
        <v>336</v>
      </c>
      <c r="BJ144" s="6" t="s">
        <v>337</v>
      </c>
      <c r="BK144" s="6" t="s">
        <v>338</v>
      </c>
      <c r="BL144" s="6" t="s">
        <v>763</v>
      </c>
      <c r="BN144" s="12">
        <v>846300</v>
      </c>
      <c r="BO144" s="9">
        <v>42318</v>
      </c>
      <c r="BP144" s="9">
        <v>42299</v>
      </c>
      <c r="BS144" s="6" t="s">
        <v>335</v>
      </c>
      <c r="BT144" s="6" t="s">
        <v>1305</v>
      </c>
      <c r="BU144" s="6" t="s">
        <v>1305</v>
      </c>
      <c r="BV144" s="11">
        <v>23563</v>
      </c>
      <c r="BX144" s="6" t="s">
        <v>1588</v>
      </c>
      <c r="CB144" s="23" t="s">
        <v>1014</v>
      </c>
      <c r="CG144" s="6" t="s">
        <v>1878</v>
      </c>
      <c r="CL144" s="6" t="s">
        <v>335</v>
      </c>
      <c r="CO144" s="6" t="s">
        <v>335</v>
      </c>
      <c r="CS144" s="6" t="s">
        <v>335</v>
      </c>
    </row>
    <row r="145" spans="1:97" s="6" customFormat="1">
      <c r="A145" s="6" t="s">
        <v>63</v>
      </c>
      <c r="B145" s="8">
        <v>300175</v>
      </c>
      <c r="C145" s="6" t="s">
        <v>2036</v>
      </c>
      <c r="D145" s="6" t="s">
        <v>504</v>
      </c>
      <c r="E145" s="6" t="s">
        <v>204</v>
      </c>
      <c r="F145" s="9">
        <v>39370</v>
      </c>
      <c r="G145" s="9">
        <v>41926</v>
      </c>
      <c r="H145" s="6">
        <v>840</v>
      </c>
      <c r="I145" s="12">
        <v>14285</v>
      </c>
      <c r="J145" s="6">
        <v>10.99</v>
      </c>
      <c r="L145" s="6" t="s">
        <v>333</v>
      </c>
      <c r="M145" s="6" t="s">
        <v>334</v>
      </c>
      <c r="N145" s="6" t="s">
        <v>360</v>
      </c>
      <c r="O145" s="6" t="s">
        <v>640</v>
      </c>
      <c r="P145" s="6" t="s">
        <v>335</v>
      </c>
      <c r="Q145" s="12">
        <v>60671.99</v>
      </c>
      <c r="R145" s="12">
        <v>43624.86</v>
      </c>
      <c r="S145" s="62">
        <f t="shared" si="15"/>
        <v>0.71902800616890927</v>
      </c>
      <c r="T145" s="12">
        <v>17047.13</v>
      </c>
      <c r="U145" s="12">
        <v>0</v>
      </c>
      <c r="V145" s="12">
        <v>407.28</v>
      </c>
      <c r="W145" s="12">
        <v>2261.4</v>
      </c>
      <c r="X145" s="12">
        <f t="shared" si="16"/>
        <v>26.829393296188201</v>
      </c>
      <c r="Y145" s="6" t="s">
        <v>336</v>
      </c>
      <c r="Z145" s="6" t="s">
        <v>336</v>
      </c>
      <c r="AD145" s="12"/>
      <c r="AE145" s="12"/>
      <c r="AF145" s="12"/>
      <c r="AG145" s="12"/>
      <c r="AH145" s="12"/>
      <c r="AI145" s="12"/>
      <c r="AJ145" s="12"/>
      <c r="AK145" s="12"/>
      <c r="AL145" s="12">
        <f t="shared" si="17"/>
        <v>0</v>
      </c>
      <c r="AM145" s="62">
        <f t="shared" si="18"/>
        <v>0.85254276204115675</v>
      </c>
      <c r="AN145" s="62">
        <f>IF(BN145/Q145&gt;1.5,1.5,BN145/Q145)</f>
        <v>1.1729616912186331</v>
      </c>
      <c r="AO145" s="62">
        <f t="shared" si="19"/>
        <v>1.1729616912186331</v>
      </c>
      <c r="AP145" s="62">
        <f>BF145/Q145</f>
        <v>1.3946303722689828E-2</v>
      </c>
      <c r="AQ145" s="62">
        <f>IF(BF145/Q145&gt;1,1,BF145/Q145)</f>
        <v>1.3946303722689828E-2</v>
      </c>
      <c r="AR145" s="11">
        <v>41766</v>
      </c>
      <c r="AS145" s="12">
        <v>41766</v>
      </c>
      <c r="AT145" s="6">
        <v>1295</v>
      </c>
      <c r="AU145" s="6" t="s">
        <v>1015</v>
      </c>
      <c r="AX145" s="11">
        <f t="shared" si="14"/>
        <v>43021</v>
      </c>
      <c r="AY145" s="64">
        <f t="shared" ca="1" si="20"/>
        <v>0</v>
      </c>
      <c r="AZ145" s="6" t="s">
        <v>336</v>
      </c>
      <c r="BA145" s="6" t="s">
        <v>336</v>
      </c>
      <c r="BB145" s="20">
        <v>846.15</v>
      </c>
      <c r="BC145" s="19">
        <v>42675</v>
      </c>
      <c r="BD145" s="9" t="s">
        <v>1138</v>
      </c>
      <c r="BE145" s="20">
        <v>53140.24</v>
      </c>
      <c r="BF145" s="20">
        <v>846.15</v>
      </c>
      <c r="BG145" s="9">
        <v>43040</v>
      </c>
      <c r="BH145" s="6" t="s">
        <v>336</v>
      </c>
      <c r="BJ145" s="6" t="s">
        <v>337</v>
      </c>
      <c r="BK145" s="6" t="s">
        <v>338</v>
      </c>
      <c r="BL145" s="6" t="s">
        <v>764</v>
      </c>
      <c r="BN145" s="12">
        <v>71165.919999999998</v>
      </c>
      <c r="BO145" s="9">
        <v>41575</v>
      </c>
      <c r="BP145" s="9">
        <v>41575</v>
      </c>
      <c r="BS145" s="6" t="s">
        <v>335</v>
      </c>
      <c r="BT145" s="6" t="s">
        <v>1306</v>
      </c>
      <c r="BU145" s="6" t="s">
        <v>1306</v>
      </c>
      <c r="BV145" s="11">
        <v>29873</v>
      </c>
      <c r="BX145" s="6" t="s">
        <v>1589</v>
      </c>
      <c r="CB145" s="23" t="s">
        <v>1015</v>
      </c>
      <c r="CG145" s="6" t="s">
        <v>1879</v>
      </c>
      <c r="CL145" s="6" t="s">
        <v>335</v>
      </c>
      <c r="CO145" s="6" t="s">
        <v>335</v>
      </c>
      <c r="CS145" s="6" t="s">
        <v>335</v>
      </c>
    </row>
    <row r="146" spans="1:97" s="6" customFormat="1" hidden="1">
      <c r="A146" s="6" t="s">
        <v>63</v>
      </c>
      <c r="B146" s="8">
        <v>300175</v>
      </c>
      <c r="C146" s="6" t="s">
        <v>2036</v>
      </c>
      <c r="D146" s="6" t="s">
        <v>505</v>
      </c>
      <c r="E146" s="6" t="s">
        <v>205</v>
      </c>
      <c r="F146" s="9">
        <v>38274</v>
      </c>
      <c r="G146" s="9">
        <v>40099</v>
      </c>
      <c r="H146" s="6">
        <v>980</v>
      </c>
      <c r="I146" s="12">
        <v>19072</v>
      </c>
      <c r="J146" s="6">
        <v>24</v>
      </c>
      <c r="L146" s="6" t="s">
        <v>333</v>
      </c>
      <c r="M146" s="6" t="s">
        <v>334</v>
      </c>
      <c r="N146" s="6" t="s">
        <v>352</v>
      </c>
      <c r="O146" s="6" t="s">
        <v>348</v>
      </c>
      <c r="P146" s="6" t="s">
        <v>335</v>
      </c>
      <c r="Q146" s="12">
        <v>8420.59</v>
      </c>
      <c r="R146" s="12">
        <v>4261.08</v>
      </c>
      <c r="S146" s="62">
        <f t="shared" si="15"/>
        <v>0.50603105008081384</v>
      </c>
      <c r="T146" s="12">
        <v>4159.51</v>
      </c>
      <c r="U146" s="12">
        <v>0</v>
      </c>
      <c r="V146" s="12"/>
      <c r="W146" s="12">
        <v>8420.59</v>
      </c>
      <c r="X146" s="12">
        <f t="shared" si="16"/>
        <v>1</v>
      </c>
      <c r="Y146" s="6" t="s">
        <v>336</v>
      </c>
      <c r="Z146" s="6" t="s">
        <v>336</v>
      </c>
      <c r="AA146" s="6" t="s">
        <v>336</v>
      </c>
      <c r="AD146" s="12"/>
      <c r="AE146" s="12"/>
      <c r="AF146" s="12"/>
      <c r="AG146" s="12"/>
      <c r="AH146" s="12"/>
      <c r="AI146" s="12"/>
      <c r="AJ146" s="12"/>
      <c r="AK146" s="12"/>
      <c r="AL146" s="12">
        <f t="shared" si="17"/>
        <v>0</v>
      </c>
      <c r="AM146" s="62" t="e">
        <f t="shared" si="18"/>
        <v>#DIV/0!</v>
      </c>
      <c r="AN146" s="62">
        <f>IF(BN146/Q146&gt;1.5,1.5,BN146/Q146)</f>
        <v>0</v>
      </c>
      <c r="AO146" s="62">
        <f t="shared" si="19"/>
        <v>0</v>
      </c>
      <c r="AP146" s="62">
        <f>BF146/Q146</f>
        <v>9.7475355052318181E-3</v>
      </c>
      <c r="AQ146" s="62">
        <f>IF(BF146/Q146&gt;1,1,BF146/Q146)</f>
        <v>9.7475355052318181E-3</v>
      </c>
      <c r="AR146" s="11">
        <v>42338</v>
      </c>
      <c r="AS146" s="12">
        <v>42338</v>
      </c>
      <c r="AT146" s="6">
        <v>671</v>
      </c>
      <c r="AU146" s="6" t="s">
        <v>1016</v>
      </c>
      <c r="AW146" s="6">
        <v>1</v>
      </c>
      <c r="AX146" s="11">
        <f t="shared" si="14"/>
        <v>41194</v>
      </c>
      <c r="AY146" s="64">
        <f t="shared" ca="1" si="20"/>
        <v>0</v>
      </c>
      <c r="AZ146" s="6" t="s">
        <v>336</v>
      </c>
      <c r="BA146" s="6" t="s">
        <v>336</v>
      </c>
      <c r="BB146" s="20">
        <v>82.08</v>
      </c>
      <c r="BC146" s="19">
        <v>42675</v>
      </c>
      <c r="BD146" s="9" t="s">
        <v>1138</v>
      </c>
      <c r="BE146" s="20">
        <v>8420.59</v>
      </c>
      <c r="BF146" s="20">
        <v>82.08</v>
      </c>
      <c r="BG146" s="9">
        <v>43040</v>
      </c>
      <c r="BH146" s="6" t="s">
        <v>336</v>
      </c>
      <c r="BJ146" s="6" t="s">
        <v>337</v>
      </c>
      <c r="BK146" s="6" t="s">
        <v>338</v>
      </c>
      <c r="BL146" s="6" t="s">
        <v>765</v>
      </c>
      <c r="BN146" s="12">
        <v>0</v>
      </c>
      <c r="BO146" s="9">
        <v>40903</v>
      </c>
      <c r="BP146" s="9">
        <v>40707</v>
      </c>
      <c r="BS146" s="6" t="s">
        <v>335</v>
      </c>
      <c r="BT146" s="6" t="s">
        <v>1307</v>
      </c>
      <c r="BU146" s="6" t="s">
        <v>1307</v>
      </c>
      <c r="BV146" s="11">
        <v>21751</v>
      </c>
      <c r="BX146" s="6" t="s">
        <v>1590</v>
      </c>
      <c r="CB146" s="23" t="s">
        <v>1016</v>
      </c>
      <c r="CG146" s="6" t="s">
        <v>1880</v>
      </c>
      <c r="CH146" s="6" t="s">
        <v>1881</v>
      </c>
      <c r="CL146" s="6" t="s">
        <v>335</v>
      </c>
      <c r="CO146" s="6" t="s">
        <v>336</v>
      </c>
      <c r="CS146" s="6" t="s">
        <v>335</v>
      </c>
    </row>
    <row r="147" spans="1:97" s="6" customFormat="1">
      <c r="A147" s="6" t="s">
        <v>63</v>
      </c>
      <c r="B147" s="8">
        <v>300175</v>
      </c>
      <c r="C147" s="6" t="s">
        <v>2036</v>
      </c>
      <c r="D147" s="6" t="s">
        <v>506</v>
      </c>
      <c r="E147" s="6" t="s">
        <v>206</v>
      </c>
      <c r="F147" s="9">
        <v>39360</v>
      </c>
      <c r="G147" s="9">
        <v>41916</v>
      </c>
      <c r="H147" s="6">
        <v>980</v>
      </c>
      <c r="I147" s="12">
        <v>113810</v>
      </c>
      <c r="J147" s="6">
        <v>0</v>
      </c>
      <c r="L147" s="6" t="s">
        <v>333</v>
      </c>
      <c r="M147" s="6" t="s">
        <v>334</v>
      </c>
      <c r="N147" s="6" t="s">
        <v>360</v>
      </c>
      <c r="O147" s="6" t="s">
        <v>640</v>
      </c>
      <c r="P147" s="6" t="s">
        <v>335</v>
      </c>
      <c r="Q147" s="12">
        <v>138741.4</v>
      </c>
      <c r="R147" s="12">
        <v>113653.89</v>
      </c>
      <c r="S147" s="62">
        <f t="shared" si="15"/>
        <v>0.81917790940555602</v>
      </c>
      <c r="T147" s="12">
        <v>19624.63</v>
      </c>
      <c r="U147" s="12">
        <v>5462.88</v>
      </c>
      <c r="V147" s="12"/>
      <c r="W147" s="12">
        <v>133278.51999999999</v>
      </c>
      <c r="X147" s="12">
        <f t="shared" si="16"/>
        <v>1.0409884503519398</v>
      </c>
      <c r="Y147" s="6" t="s">
        <v>336</v>
      </c>
      <c r="Z147" s="6" t="s">
        <v>336</v>
      </c>
      <c r="AA147" s="6" t="s">
        <v>336</v>
      </c>
      <c r="AD147" s="12"/>
      <c r="AE147" s="12"/>
      <c r="AF147" s="12"/>
      <c r="AG147" s="12"/>
      <c r="AH147" s="12"/>
      <c r="AI147" s="12"/>
      <c r="AJ147" s="12"/>
      <c r="AK147" s="12"/>
      <c r="AL147" s="12">
        <f t="shared" si="17"/>
        <v>0</v>
      </c>
      <c r="AM147" s="62" t="e">
        <f t="shared" si="18"/>
        <v>#DIV/0!</v>
      </c>
      <c r="AN147" s="62">
        <f>IF(BN147/Q147&gt;1.5,1.5,BN147/Q147)</f>
        <v>0</v>
      </c>
      <c r="AO147" s="62">
        <f t="shared" si="19"/>
        <v>0</v>
      </c>
      <c r="AP147" s="62">
        <f>BF147/Q147</f>
        <v>9.7481357403053463E-3</v>
      </c>
      <c r="AQ147" s="62">
        <f>IF(BF147/Q147&gt;1,1,BF147/Q147)</f>
        <v>9.7481357403053463E-3</v>
      </c>
      <c r="AR147" s="11">
        <v>41605</v>
      </c>
      <c r="AS147" s="12">
        <v>41605</v>
      </c>
      <c r="AT147" s="6">
        <v>3592</v>
      </c>
      <c r="AU147" s="6" t="s">
        <v>1017</v>
      </c>
      <c r="AX147" s="11">
        <f t="shared" si="14"/>
        <v>43011</v>
      </c>
      <c r="AY147" s="64">
        <f t="shared" ca="1" si="20"/>
        <v>0</v>
      </c>
      <c r="AZ147" s="6" t="s">
        <v>336</v>
      </c>
      <c r="BA147" s="6" t="s">
        <v>336</v>
      </c>
      <c r="BB147" s="20">
        <v>1352.47</v>
      </c>
      <c r="BC147" s="19">
        <v>42675</v>
      </c>
      <c r="BD147" s="9" t="s">
        <v>1138</v>
      </c>
      <c r="BE147" s="20">
        <v>138741.4</v>
      </c>
      <c r="BF147" s="20">
        <v>1352.47</v>
      </c>
      <c r="BG147" s="9">
        <v>43040</v>
      </c>
      <c r="BH147" s="6" t="s">
        <v>336</v>
      </c>
      <c r="BJ147" s="6" t="s">
        <v>337</v>
      </c>
      <c r="BK147" s="6" t="s">
        <v>338</v>
      </c>
      <c r="BL147" s="6" t="s">
        <v>766</v>
      </c>
      <c r="BN147" s="12">
        <v>0</v>
      </c>
      <c r="BO147" s="9">
        <v>41136</v>
      </c>
      <c r="BP147" s="9">
        <v>41117</v>
      </c>
      <c r="BS147" s="6" t="s">
        <v>335</v>
      </c>
      <c r="BT147" s="6" t="s">
        <v>1308</v>
      </c>
      <c r="BU147" s="6" t="s">
        <v>1309</v>
      </c>
      <c r="BV147" s="11">
        <v>27125</v>
      </c>
      <c r="BX147" s="6" t="s">
        <v>1591</v>
      </c>
      <c r="CB147" s="23" t="s">
        <v>1017</v>
      </c>
      <c r="CG147" s="6" t="s">
        <v>1882</v>
      </c>
      <c r="CH147" s="6" t="s">
        <v>1883</v>
      </c>
      <c r="CL147" s="6" t="s">
        <v>335</v>
      </c>
      <c r="CO147" s="6" t="s">
        <v>336</v>
      </c>
      <c r="CS147" s="6" t="s">
        <v>335</v>
      </c>
    </row>
    <row r="148" spans="1:97" s="6" customFormat="1" hidden="1">
      <c r="A148" s="6" t="s">
        <v>63</v>
      </c>
      <c r="B148" s="8">
        <v>300175</v>
      </c>
      <c r="C148" s="6" t="s">
        <v>2036</v>
      </c>
      <c r="D148" s="6" t="s">
        <v>507</v>
      </c>
      <c r="E148" s="6" t="s">
        <v>207</v>
      </c>
      <c r="F148" s="9">
        <v>39601</v>
      </c>
      <c r="G148" s="9">
        <v>42643</v>
      </c>
      <c r="H148" s="6">
        <v>980</v>
      </c>
      <c r="I148" s="12">
        <v>163263.76999999999</v>
      </c>
      <c r="J148" s="6">
        <v>10.5</v>
      </c>
      <c r="L148" s="6" t="s">
        <v>333</v>
      </c>
      <c r="M148" s="6" t="s">
        <v>334</v>
      </c>
      <c r="N148" s="6" t="s">
        <v>352</v>
      </c>
      <c r="O148" s="6" t="s">
        <v>348</v>
      </c>
      <c r="P148" s="6" t="s">
        <v>335</v>
      </c>
      <c r="Q148" s="12">
        <v>173328.92</v>
      </c>
      <c r="R148" s="12">
        <v>163262.76999999999</v>
      </c>
      <c r="S148" s="62">
        <f t="shared" si="15"/>
        <v>0.94192457900274218</v>
      </c>
      <c r="T148" s="12">
        <v>10066.15</v>
      </c>
      <c r="U148" s="12">
        <v>0</v>
      </c>
      <c r="V148" s="12">
        <v>49842.36</v>
      </c>
      <c r="W148" s="12">
        <v>173328.92</v>
      </c>
      <c r="X148" s="12">
        <f t="shared" si="16"/>
        <v>1</v>
      </c>
      <c r="Y148" s="6" t="s">
        <v>336</v>
      </c>
      <c r="Z148" s="6" t="s">
        <v>336</v>
      </c>
      <c r="AD148" s="12">
        <v>1</v>
      </c>
      <c r="AE148" s="12"/>
      <c r="AF148" s="12"/>
      <c r="AG148" s="12"/>
      <c r="AH148" s="12"/>
      <c r="AI148" s="12"/>
      <c r="AJ148" s="12"/>
      <c r="AK148" s="12"/>
      <c r="AL148" s="12">
        <f t="shared" si="17"/>
        <v>1</v>
      </c>
      <c r="AM148" s="62">
        <f t="shared" si="18"/>
        <v>0.70908362939351399</v>
      </c>
      <c r="AN148" s="62">
        <f>IF(BN148/Q148&gt;1.5,1.5,BN148/Q148)</f>
        <v>1.4102708884356978</v>
      </c>
      <c r="AO148" s="62">
        <f t="shared" si="19"/>
        <v>1.4102708884356978</v>
      </c>
      <c r="AP148" s="62">
        <f>BF148/Q148</f>
        <v>0.44933863316058276</v>
      </c>
      <c r="AQ148" s="62">
        <f>IF(BF148/Q148&gt;1,1,BF148/Q148)</f>
        <v>0.44933863316058276</v>
      </c>
      <c r="AR148" s="11">
        <v>42430</v>
      </c>
      <c r="AS148" s="12">
        <v>42430</v>
      </c>
      <c r="AT148" s="6">
        <v>426</v>
      </c>
      <c r="AU148" s="6" t="s">
        <v>1018</v>
      </c>
      <c r="AW148" s="6">
        <v>1</v>
      </c>
      <c r="AX148" s="11">
        <f t="shared" si="14"/>
        <v>43738</v>
      </c>
      <c r="AY148" s="64">
        <f t="shared" ca="1" si="20"/>
        <v>1</v>
      </c>
      <c r="AZ148" s="6" t="s">
        <v>336</v>
      </c>
      <c r="BA148" s="6" t="s">
        <v>336</v>
      </c>
      <c r="BB148" s="20">
        <v>77883.38</v>
      </c>
      <c r="BC148" s="19">
        <v>42675</v>
      </c>
      <c r="BD148" s="9" t="s">
        <v>1138</v>
      </c>
      <c r="BE148" s="20">
        <v>164761.57</v>
      </c>
      <c r="BF148" s="20">
        <v>77883.38</v>
      </c>
      <c r="BG148" s="9">
        <v>43040</v>
      </c>
      <c r="BH148" s="6" t="s">
        <v>336</v>
      </c>
      <c r="BJ148" s="6" t="s">
        <v>337</v>
      </c>
      <c r="BK148" s="6" t="s">
        <v>338</v>
      </c>
      <c r="BL148" s="6" t="s">
        <v>767</v>
      </c>
      <c r="BN148" s="12">
        <v>244440.73</v>
      </c>
      <c r="BO148" s="9">
        <v>42060</v>
      </c>
      <c r="BP148" s="11"/>
      <c r="BS148" s="6" t="s">
        <v>335</v>
      </c>
      <c r="BT148" s="6" t="s">
        <v>1310</v>
      </c>
      <c r="BU148" s="6" t="s">
        <v>1310</v>
      </c>
      <c r="BV148" s="11">
        <v>24179</v>
      </c>
      <c r="BX148" s="6" t="s">
        <v>1592</v>
      </c>
      <c r="CB148" s="23" t="s">
        <v>1018</v>
      </c>
      <c r="CG148" s="6" t="s">
        <v>1884</v>
      </c>
      <c r="CL148" s="6" t="s">
        <v>335</v>
      </c>
      <c r="CO148" s="6" t="s">
        <v>335</v>
      </c>
      <c r="CS148" s="6" t="s">
        <v>335</v>
      </c>
    </row>
    <row r="149" spans="1:97" s="6" customFormat="1">
      <c r="A149" s="6" t="s">
        <v>63</v>
      </c>
      <c r="B149" s="8">
        <v>300175</v>
      </c>
      <c r="C149" s="6" t="s">
        <v>2036</v>
      </c>
      <c r="D149" s="6" t="s">
        <v>508</v>
      </c>
      <c r="E149" s="6" t="s">
        <v>208</v>
      </c>
      <c r="F149" s="9">
        <v>39459</v>
      </c>
      <c r="G149" s="9">
        <v>41649</v>
      </c>
      <c r="H149" s="6">
        <v>840</v>
      </c>
      <c r="I149" s="12">
        <v>32100</v>
      </c>
      <c r="J149" s="6">
        <v>11.5</v>
      </c>
      <c r="L149" s="6" t="s">
        <v>333</v>
      </c>
      <c r="M149" s="6" t="s">
        <v>334</v>
      </c>
      <c r="N149" s="6" t="s">
        <v>349</v>
      </c>
      <c r="O149" s="6" t="s">
        <v>348</v>
      </c>
      <c r="P149" s="6" t="s">
        <v>335</v>
      </c>
      <c r="Q149" s="12">
        <v>854105.85</v>
      </c>
      <c r="R149" s="12">
        <v>728937.62</v>
      </c>
      <c r="S149" s="62">
        <f t="shared" si="15"/>
        <v>0.85345115011213191</v>
      </c>
      <c r="T149" s="12">
        <v>125168.23</v>
      </c>
      <c r="U149" s="12">
        <v>0</v>
      </c>
      <c r="V149" s="12"/>
      <c r="W149" s="12">
        <v>31834.71</v>
      </c>
      <c r="X149" s="12">
        <f t="shared" si="16"/>
        <v>26.829389996013784</v>
      </c>
      <c r="Y149" s="6" t="s">
        <v>336</v>
      </c>
      <c r="Z149" s="6" t="s">
        <v>335</v>
      </c>
      <c r="AA149" s="6" t="s">
        <v>336</v>
      </c>
      <c r="AD149" s="12"/>
      <c r="AE149" s="12"/>
      <c r="AF149" s="12"/>
      <c r="AG149" s="12"/>
      <c r="AH149" s="12"/>
      <c r="AI149" s="12"/>
      <c r="AJ149" s="12"/>
      <c r="AK149" s="12"/>
      <c r="AL149" s="12">
        <f t="shared" si="17"/>
        <v>0</v>
      </c>
      <c r="AM149" s="62">
        <f t="shared" si="18"/>
        <v>4.5192394946126919</v>
      </c>
      <c r="AN149" s="62">
        <f>IF(BN149/Q149&gt;1.5,1.5,BN149/Q149)</f>
        <v>0.22127616852173532</v>
      </c>
      <c r="AO149" s="62">
        <f t="shared" si="19"/>
        <v>0.22127616852173532</v>
      </c>
      <c r="AP149" s="62">
        <f>BF149/Q149</f>
        <v>0.32503025239787314</v>
      </c>
      <c r="AQ149" s="62">
        <f>IF(BF149/Q149&gt;1,1,BF149/Q149)</f>
        <v>0.32503025239787314</v>
      </c>
      <c r="AR149" s="11">
        <v>39490</v>
      </c>
      <c r="AS149" s="12">
        <v>39490</v>
      </c>
      <c r="AT149" s="6">
        <v>3211</v>
      </c>
      <c r="AU149" s="6" t="s">
        <v>1019</v>
      </c>
      <c r="AW149" s="6">
        <v>3</v>
      </c>
      <c r="AX149" s="11">
        <f t="shared" si="14"/>
        <v>42744</v>
      </c>
      <c r="AY149" s="64">
        <f t="shared" ca="1" si="20"/>
        <v>0</v>
      </c>
      <c r="AZ149" s="6" t="s">
        <v>336</v>
      </c>
      <c r="BA149" s="6" t="s">
        <v>336</v>
      </c>
      <c r="BB149" s="20">
        <v>277610.23999999999</v>
      </c>
      <c r="BC149" s="19">
        <v>42675</v>
      </c>
      <c r="BD149" s="9" t="s">
        <v>1138</v>
      </c>
      <c r="BE149" s="20">
        <v>812276.57</v>
      </c>
      <c r="BF149" s="20">
        <v>277610.23999999999</v>
      </c>
      <c r="BG149" s="9">
        <v>43040</v>
      </c>
      <c r="BH149" s="6" t="s">
        <v>336</v>
      </c>
      <c r="BJ149" s="6" t="s">
        <v>337</v>
      </c>
      <c r="BK149" s="6" t="s">
        <v>338</v>
      </c>
      <c r="BL149" s="6" t="s">
        <v>768</v>
      </c>
      <c r="BN149" s="12">
        <v>188993.27</v>
      </c>
      <c r="BO149" s="9">
        <v>41772</v>
      </c>
      <c r="BP149" s="9">
        <v>41575</v>
      </c>
      <c r="BS149" s="6" t="s">
        <v>335</v>
      </c>
      <c r="BT149" s="6" t="s">
        <v>1311</v>
      </c>
      <c r="BU149" s="6" t="s">
        <v>1311</v>
      </c>
      <c r="BV149" s="11">
        <v>19985</v>
      </c>
      <c r="BX149" s="6" t="s">
        <v>1593</v>
      </c>
      <c r="CB149" s="23" t="s">
        <v>1019</v>
      </c>
      <c r="CG149" s="6" t="s">
        <v>1885</v>
      </c>
      <c r="CH149" s="6" t="s">
        <v>1886</v>
      </c>
      <c r="CL149" s="6" t="s">
        <v>335</v>
      </c>
      <c r="CO149" s="6" t="s">
        <v>336</v>
      </c>
      <c r="CS149" s="6" t="s">
        <v>335</v>
      </c>
    </row>
    <row r="150" spans="1:97" s="6" customFormat="1">
      <c r="A150" s="6" t="s">
        <v>63</v>
      </c>
      <c r="B150" s="8">
        <v>300175</v>
      </c>
      <c r="C150" s="6" t="s">
        <v>2036</v>
      </c>
      <c r="D150" s="6" t="s">
        <v>509</v>
      </c>
      <c r="E150" s="6" t="s">
        <v>209</v>
      </c>
      <c r="F150" s="9">
        <v>39177</v>
      </c>
      <c r="G150" s="9">
        <v>40270</v>
      </c>
      <c r="H150" s="6">
        <v>980</v>
      </c>
      <c r="I150" s="12">
        <v>50000</v>
      </c>
      <c r="J150" s="6">
        <v>0</v>
      </c>
      <c r="L150" s="6" t="s">
        <v>333</v>
      </c>
      <c r="M150" s="6" t="s">
        <v>334</v>
      </c>
      <c r="N150" s="6" t="s">
        <v>351</v>
      </c>
      <c r="O150" s="6" t="s">
        <v>348</v>
      </c>
      <c r="P150" s="6" t="s">
        <v>335</v>
      </c>
      <c r="Q150" s="12">
        <v>59205.16</v>
      </c>
      <c r="R150" s="12">
        <v>48056.76</v>
      </c>
      <c r="S150" s="62">
        <f t="shared" si="15"/>
        <v>0.81169884516822521</v>
      </c>
      <c r="T150" s="12">
        <v>11148.4</v>
      </c>
      <c r="U150" s="12">
        <v>0</v>
      </c>
      <c r="V150" s="12"/>
      <c r="W150" s="12">
        <v>59205.16</v>
      </c>
      <c r="X150" s="12">
        <f t="shared" si="16"/>
        <v>1</v>
      </c>
      <c r="Y150" s="16" t="s">
        <v>336</v>
      </c>
      <c r="Z150" s="16" t="s">
        <v>335</v>
      </c>
      <c r="AD150" s="12"/>
      <c r="AE150" s="12"/>
      <c r="AF150" s="12"/>
      <c r="AG150" s="12"/>
      <c r="AH150" s="12"/>
      <c r="AI150" s="12"/>
      <c r="AJ150" s="12"/>
      <c r="AK150" s="12"/>
      <c r="AL150" s="12">
        <f t="shared" si="17"/>
        <v>0</v>
      </c>
      <c r="AM150" s="62" t="e">
        <f t="shared" si="18"/>
        <v>#DIV/0!</v>
      </c>
      <c r="AN150" s="62">
        <f>IF(BN150/Q150&gt;1.5,1.5,BN150/Q150)</f>
        <v>0</v>
      </c>
      <c r="AO150" s="62">
        <f t="shared" si="19"/>
        <v>0</v>
      </c>
      <c r="AP150" s="62">
        <f>BF150/Q150</f>
        <v>9.7481368178043929E-3</v>
      </c>
      <c r="AQ150" s="62">
        <f>IF(BF150/Q150&gt;1,1,BF150/Q150)</f>
        <v>9.7481368178043929E-3</v>
      </c>
      <c r="AR150" s="11">
        <v>41222</v>
      </c>
      <c r="AS150" s="12">
        <v>41222</v>
      </c>
      <c r="AT150" s="6">
        <v>3357</v>
      </c>
      <c r="AU150" s="6">
        <v>0</v>
      </c>
      <c r="AW150" s="6">
        <v>1</v>
      </c>
      <c r="AX150" s="11">
        <f t="shared" si="14"/>
        <v>41365</v>
      </c>
      <c r="AY150" s="64">
        <f t="shared" ca="1" si="20"/>
        <v>0</v>
      </c>
      <c r="AZ150" s="6" t="s">
        <v>336</v>
      </c>
      <c r="BA150" s="6" t="s">
        <v>336</v>
      </c>
      <c r="BB150" s="20">
        <v>577.14</v>
      </c>
      <c r="BC150" s="19">
        <v>42675</v>
      </c>
      <c r="BD150" s="9" t="s">
        <v>1138</v>
      </c>
      <c r="BE150" s="20">
        <v>59205.16</v>
      </c>
      <c r="BF150" s="20">
        <v>577.14</v>
      </c>
      <c r="BG150" s="9">
        <v>43040</v>
      </c>
      <c r="BH150" s="6" t="s">
        <v>336</v>
      </c>
      <c r="BJ150" s="6" t="s">
        <v>337</v>
      </c>
      <c r="BK150" s="6" t="s">
        <v>339</v>
      </c>
      <c r="BL150" s="6" t="s">
        <v>769</v>
      </c>
      <c r="BN150" s="12">
        <v>0</v>
      </c>
      <c r="BO150" s="9">
        <v>41120</v>
      </c>
      <c r="BP150" s="9">
        <v>40942</v>
      </c>
      <c r="BS150" s="6" t="s">
        <v>335</v>
      </c>
      <c r="BT150" s="6" t="s">
        <v>1312</v>
      </c>
      <c r="BU150" s="6" t="s">
        <v>1312</v>
      </c>
      <c r="BV150" s="11">
        <v>25347</v>
      </c>
      <c r="BX150" s="6" t="s">
        <v>1594</v>
      </c>
      <c r="CB150" s="23"/>
      <c r="CL150" s="6" t="s">
        <v>335</v>
      </c>
      <c r="CO150" s="6" t="s">
        <v>336</v>
      </c>
      <c r="CS150" s="6" t="s">
        <v>335</v>
      </c>
    </row>
    <row r="151" spans="1:97" s="6" customFormat="1" hidden="1">
      <c r="A151" s="6" t="s">
        <v>63</v>
      </c>
      <c r="B151" s="8">
        <v>300175</v>
      </c>
      <c r="C151" s="6" t="s">
        <v>2036</v>
      </c>
      <c r="D151" s="6" t="s">
        <v>509</v>
      </c>
      <c r="E151" s="6" t="s">
        <v>210</v>
      </c>
      <c r="F151" s="9">
        <v>39177</v>
      </c>
      <c r="G151" s="9">
        <v>40270</v>
      </c>
      <c r="H151" s="6">
        <v>980</v>
      </c>
      <c r="I151" s="12">
        <v>50000</v>
      </c>
      <c r="J151" s="6">
        <v>0</v>
      </c>
      <c r="L151" s="6" t="s">
        <v>333</v>
      </c>
      <c r="M151" s="6" t="s">
        <v>334</v>
      </c>
      <c r="N151" s="6" t="s">
        <v>351</v>
      </c>
      <c r="O151" s="6" t="s">
        <v>348</v>
      </c>
      <c r="P151" s="6" t="s">
        <v>335</v>
      </c>
      <c r="Q151" s="12">
        <v>58619.86</v>
      </c>
      <c r="R151" s="12">
        <v>48056.76</v>
      </c>
      <c r="S151" s="62">
        <f t="shared" si="15"/>
        <v>0.8198033908644613</v>
      </c>
      <c r="T151" s="12">
        <v>10563.1</v>
      </c>
      <c r="U151" s="12">
        <v>0</v>
      </c>
      <c r="V151" s="12"/>
      <c r="W151" s="12">
        <v>58619.86</v>
      </c>
      <c r="X151" s="12">
        <f t="shared" si="16"/>
        <v>1</v>
      </c>
      <c r="Y151" s="16" t="s">
        <v>336</v>
      </c>
      <c r="Z151" s="16" t="s">
        <v>335</v>
      </c>
      <c r="AD151" s="12"/>
      <c r="AE151" s="12"/>
      <c r="AF151" s="12"/>
      <c r="AG151" s="12"/>
      <c r="AH151" s="12"/>
      <c r="AI151" s="12"/>
      <c r="AJ151" s="12"/>
      <c r="AK151" s="12"/>
      <c r="AL151" s="12">
        <f t="shared" si="17"/>
        <v>0</v>
      </c>
      <c r="AM151" s="62" t="e">
        <f t="shared" si="18"/>
        <v>#DIV/0!</v>
      </c>
      <c r="AN151" s="62">
        <f>IF(BN151/Q151&gt;1.5,1.5,BN151/Q151)</f>
        <v>0</v>
      </c>
      <c r="AO151" s="62">
        <f t="shared" si="19"/>
        <v>0</v>
      </c>
      <c r="AP151" s="62">
        <f>BF151/Q151</f>
        <v>9.845298163455184E-3</v>
      </c>
      <c r="AQ151" s="62">
        <f>IF(BF151/Q151&gt;1,1,BF151/Q151)</f>
        <v>9.845298163455184E-3</v>
      </c>
      <c r="AR151" s="11">
        <v>42975</v>
      </c>
      <c r="AS151" s="12">
        <v>42975</v>
      </c>
      <c r="AT151" s="6">
        <v>3325</v>
      </c>
      <c r="AU151" s="6">
        <v>0</v>
      </c>
      <c r="AW151" s="6">
        <v>3</v>
      </c>
      <c r="AX151" s="11">
        <f t="shared" si="14"/>
        <v>41365</v>
      </c>
      <c r="AY151" s="64">
        <f t="shared" ca="1" si="20"/>
        <v>0</v>
      </c>
      <c r="AZ151" s="6" t="s">
        <v>336</v>
      </c>
      <c r="BA151" s="6" t="s">
        <v>336</v>
      </c>
      <c r="BB151" s="20">
        <v>577.13</v>
      </c>
      <c r="BC151" s="19">
        <v>42675</v>
      </c>
      <c r="BD151" s="9" t="s">
        <v>1138</v>
      </c>
      <c r="BE151" s="20">
        <v>59204.69</v>
      </c>
      <c r="BF151" s="20">
        <v>577.13</v>
      </c>
      <c r="BG151" s="9">
        <v>43040</v>
      </c>
      <c r="BH151" s="6" t="s">
        <v>336</v>
      </c>
      <c r="BJ151" s="6" t="s">
        <v>337</v>
      </c>
      <c r="BK151" s="6" t="s">
        <v>339</v>
      </c>
      <c r="BL151" s="6" t="s">
        <v>770</v>
      </c>
      <c r="BN151" s="12">
        <v>0</v>
      </c>
      <c r="BO151" s="9">
        <v>41120</v>
      </c>
      <c r="BP151" s="11"/>
      <c r="BS151" s="6" t="s">
        <v>335</v>
      </c>
      <c r="BT151" s="6" t="s">
        <v>1312</v>
      </c>
      <c r="BU151" s="6" t="s">
        <v>1312</v>
      </c>
      <c r="BV151" s="11">
        <v>25347</v>
      </c>
      <c r="BX151" s="6" t="s">
        <v>1594</v>
      </c>
      <c r="CB151" s="23"/>
      <c r="CL151" s="6" t="s">
        <v>335</v>
      </c>
      <c r="CO151" s="6" t="s">
        <v>336</v>
      </c>
      <c r="CS151" s="6" t="s">
        <v>335</v>
      </c>
    </row>
    <row r="152" spans="1:97" s="6" customFormat="1">
      <c r="A152" s="6" t="s">
        <v>63</v>
      </c>
      <c r="B152" s="8">
        <v>300175</v>
      </c>
      <c r="C152" s="6" t="s">
        <v>2036</v>
      </c>
      <c r="D152" s="6" t="s">
        <v>510</v>
      </c>
      <c r="E152" s="6" t="s">
        <v>211</v>
      </c>
      <c r="F152" s="9">
        <v>39625</v>
      </c>
      <c r="G152" s="9">
        <v>42180</v>
      </c>
      <c r="H152" s="6">
        <v>980</v>
      </c>
      <c r="I152" s="12">
        <v>47340</v>
      </c>
      <c r="J152" s="6">
        <v>17</v>
      </c>
      <c r="L152" s="6" t="s">
        <v>333</v>
      </c>
      <c r="M152" s="6" t="s">
        <v>334</v>
      </c>
      <c r="N152" s="6" t="s">
        <v>360</v>
      </c>
      <c r="O152" s="6" t="s">
        <v>640</v>
      </c>
      <c r="P152" s="6" t="s">
        <v>335</v>
      </c>
      <c r="Q152" s="12">
        <v>15554.39</v>
      </c>
      <c r="R152" s="12">
        <v>9967.91</v>
      </c>
      <c r="S152" s="62">
        <f t="shared" si="15"/>
        <v>0.64084223167864507</v>
      </c>
      <c r="T152" s="12">
        <v>5586.48</v>
      </c>
      <c r="U152" s="12">
        <v>0</v>
      </c>
      <c r="V152" s="12"/>
      <c r="W152" s="12">
        <v>15554.39</v>
      </c>
      <c r="X152" s="12">
        <f t="shared" si="16"/>
        <v>1</v>
      </c>
      <c r="Y152" s="6" t="s">
        <v>336</v>
      </c>
      <c r="Z152" s="6" t="s">
        <v>336</v>
      </c>
      <c r="AD152" s="12"/>
      <c r="AE152" s="12"/>
      <c r="AF152" s="12"/>
      <c r="AG152" s="12"/>
      <c r="AH152" s="12"/>
      <c r="AI152" s="12"/>
      <c r="AJ152" s="12"/>
      <c r="AK152" s="12"/>
      <c r="AL152" s="12">
        <f t="shared" si="17"/>
        <v>0</v>
      </c>
      <c r="AM152" s="62">
        <f t="shared" si="18"/>
        <v>0.43256564173372325</v>
      </c>
      <c r="AN152" s="62">
        <f>IF(BN152/Q152&gt;1.5,1.5,BN152/Q152)</f>
        <v>1.5</v>
      </c>
      <c r="AO152" s="62">
        <f t="shared" si="19"/>
        <v>2.3117878618190746</v>
      </c>
      <c r="AP152" s="62">
        <f>BF152/Q152</f>
        <v>1.4185705771811045E-2</v>
      </c>
      <c r="AQ152" s="62">
        <f>IF(BF152/Q152&gt;1,1,BF152/Q152)</f>
        <v>1.4185705771811045E-2</v>
      </c>
      <c r="AR152" s="11">
        <v>41835</v>
      </c>
      <c r="AS152" s="12">
        <v>41835</v>
      </c>
      <c r="AT152" s="6">
        <v>1204</v>
      </c>
      <c r="AU152" s="6" t="s">
        <v>1020</v>
      </c>
      <c r="AX152" s="11">
        <f t="shared" si="14"/>
        <v>43275</v>
      </c>
      <c r="AY152" s="64">
        <f t="shared" ca="1" si="20"/>
        <v>1</v>
      </c>
      <c r="AZ152" s="6" t="s">
        <v>336</v>
      </c>
      <c r="BA152" s="6" t="s">
        <v>336</v>
      </c>
      <c r="BB152" s="20">
        <v>220.65</v>
      </c>
      <c r="BC152" s="19">
        <v>42675</v>
      </c>
      <c r="BD152" s="9" t="s">
        <v>1138</v>
      </c>
      <c r="BE152" s="20">
        <v>13859.84</v>
      </c>
      <c r="BF152" s="20">
        <v>220.65</v>
      </c>
      <c r="BG152" s="9">
        <v>43040</v>
      </c>
      <c r="BH152" s="6" t="s">
        <v>336</v>
      </c>
      <c r="BJ152" s="6" t="s">
        <v>337</v>
      </c>
      <c r="BK152" s="6" t="s">
        <v>338</v>
      </c>
      <c r="BL152" s="6" t="s">
        <v>771</v>
      </c>
      <c r="BN152" s="12">
        <v>35958.449999999997</v>
      </c>
      <c r="BO152" s="9">
        <v>41422</v>
      </c>
      <c r="BP152" s="9">
        <v>41422</v>
      </c>
      <c r="BS152" s="6" t="s">
        <v>335</v>
      </c>
      <c r="BT152" s="6" t="s">
        <v>1313</v>
      </c>
      <c r="BU152" s="6" t="s">
        <v>1313</v>
      </c>
      <c r="BV152" s="11">
        <v>21978</v>
      </c>
      <c r="BX152" s="6" t="s">
        <v>1595</v>
      </c>
      <c r="CB152" s="23" t="s">
        <v>1020</v>
      </c>
      <c r="CG152" s="6" t="s">
        <v>1887</v>
      </c>
      <c r="CL152" s="6" t="s">
        <v>335</v>
      </c>
      <c r="CO152" s="6" t="s">
        <v>335</v>
      </c>
      <c r="CS152" s="6" t="s">
        <v>335</v>
      </c>
    </row>
    <row r="153" spans="1:97" s="6" customFormat="1">
      <c r="A153" s="6" t="s">
        <v>63</v>
      </c>
      <c r="B153" s="8">
        <v>300175</v>
      </c>
      <c r="C153" s="6" t="s">
        <v>2036</v>
      </c>
      <c r="D153" s="6" t="s">
        <v>511</v>
      </c>
      <c r="E153" s="6" t="s">
        <v>212</v>
      </c>
      <c r="F153" s="9">
        <v>38821</v>
      </c>
      <c r="G153" s="11">
        <v>40281</v>
      </c>
      <c r="H153" s="6">
        <v>980</v>
      </c>
      <c r="I153" s="12">
        <v>41500</v>
      </c>
      <c r="J153" s="6">
        <v>0</v>
      </c>
      <c r="L153" s="6" t="s">
        <v>333</v>
      </c>
      <c r="M153" s="6" t="s">
        <v>334</v>
      </c>
      <c r="N153" s="6" t="s">
        <v>351</v>
      </c>
      <c r="O153" s="6" t="s">
        <v>348</v>
      </c>
      <c r="P153" s="6" t="s">
        <v>335</v>
      </c>
      <c r="Q153" s="12">
        <v>56113.599999999999</v>
      </c>
      <c r="R153" s="12">
        <v>56113.599999999999</v>
      </c>
      <c r="S153" s="62">
        <f t="shared" si="15"/>
        <v>1</v>
      </c>
      <c r="T153" s="12">
        <v>0</v>
      </c>
      <c r="U153" s="12">
        <v>0</v>
      </c>
      <c r="V153" s="12">
        <v>1058.8599999999999</v>
      </c>
      <c r="W153" s="12">
        <v>56113.599999999999</v>
      </c>
      <c r="X153" s="12">
        <f t="shared" si="16"/>
        <v>1</v>
      </c>
      <c r="Y153" s="6" t="s">
        <v>336</v>
      </c>
      <c r="Z153" s="6" t="s">
        <v>336</v>
      </c>
      <c r="AD153" s="12"/>
      <c r="AE153" s="12"/>
      <c r="AF153" s="12"/>
      <c r="AG153" s="12"/>
      <c r="AH153" s="12"/>
      <c r="AI153" s="12"/>
      <c r="AJ153" s="12"/>
      <c r="AK153" s="12"/>
      <c r="AL153" s="12">
        <f t="shared" si="17"/>
        <v>0</v>
      </c>
      <c r="AM153" s="62" t="e">
        <f t="shared" si="18"/>
        <v>#DIV/0!</v>
      </c>
      <c r="AN153" s="62">
        <f>IF(BN153/Q153&gt;1.5,1.5,BN153/Q153)</f>
        <v>0</v>
      </c>
      <c r="AO153" s="62">
        <f t="shared" si="19"/>
        <v>0</v>
      </c>
      <c r="AP153" s="62">
        <f>BF153/Q153</f>
        <v>9.1252388012888139E-3</v>
      </c>
      <c r="AQ153" s="62">
        <f>IF(BF153/Q153&gt;1,1,BF153/Q153)</f>
        <v>9.1252388012888139E-3</v>
      </c>
      <c r="AR153" s="11">
        <v>40539</v>
      </c>
      <c r="AS153" s="12">
        <v>40539</v>
      </c>
      <c r="AT153" s="6">
        <v>4018</v>
      </c>
      <c r="AU153" s="6" t="s">
        <v>1021</v>
      </c>
      <c r="AW153" s="6">
        <v>3</v>
      </c>
      <c r="AX153" s="11">
        <f t="shared" si="14"/>
        <v>41376</v>
      </c>
      <c r="AY153" s="64">
        <f t="shared" ca="1" si="20"/>
        <v>0</v>
      </c>
      <c r="AZ153" s="6" t="s">
        <v>336</v>
      </c>
      <c r="BA153" s="6" t="s">
        <v>336</v>
      </c>
      <c r="BB153" s="20">
        <v>512.04999999999995</v>
      </c>
      <c r="BC153" s="19">
        <v>42675</v>
      </c>
      <c r="BD153" s="9" t="s">
        <v>1138</v>
      </c>
      <c r="BE153" s="20">
        <v>56113.599999999999</v>
      </c>
      <c r="BF153" s="20">
        <v>512.04999999999995</v>
      </c>
      <c r="BG153" s="9">
        <v>43040</v>
      </c>
      <c r="BH153" s="6" t="s">
        <v>336</v>
      </c>
      <c r="BJ153" s="6" t="s">
        <v>337</v>
      </c>
      <c r="BK153" s="6" t="s">
        <v>338</v>
      </c>
      <c r="BL153" s="6" t="s">
        <v>772</v>
      </c>
      <c r="BN153" s="12">
        <v>0</v>
      </c>
      <c r="BO153" s="9">
        <v>40770</v>
      </c>
      <c r="BP153" s="11"/>
      <c r="BS153" s="6" t="s">
        <v>335</v>
      </c>
      <c r="BT153" s="6" t="s">
        <v>1314</v>
      </c>
      <c r="BU153" s="6" t="s">
        <v>1314</v>
      </c>
      <c r="BV153" s="11">
        <v>25296</v>
      </c>
      <c r="BX153" s="6" t="s">
        <v>1596</v>
      </c>
      <c r="CB153" s="23" t="s">
        <v>1021</v>
      </c>
      <c r="CG153" s="6" t="s">
        <v>1888</v>
      </c>
      <c r="CL153" s="6" t="s">
        <v>335</v>
      </c>
      <c r="CO153" s="6" t="s">
        <v>335</v>
      </c>
      <c r="CS153" s="6" t="s">
        <v>335</v>
      </c>
    </row>
    <row r="154" spans="1:97" s="6" customFormat="1">
      <c r="A154" s="6" t="s">
        <v>63</v>
      </c>
      <c r="B154" s="8">
        <v>300175</v>
      </c>
      <c r="C154" s="6" t="s">
        <v>2036</v>
      </c>
      <c r="D154" s="6" t="s">
        <v>512</v>
      </c>
      <c r="E154" s="6" t="s">
        <v>213</v>
      </c>
      <c r="F154" s="9">
        <v>39443</v>
      </c>
      <c r="G154" s="11">
        <v>40536</v>
      </c>
      <c r="H154" s="6">
        <v>840</v>
      </c>
      <c r="I154" s="12">
        <v>11900</v>
      </c>
      <c r="J154" s="6">
        <v>12</v>
      </c>
      <c r="L154" s="6" t="s">
        <v>333</v>
      </c>
      <c r="M154" s="6" t="s">
        <v>334</v>
      </c>
      <c r="N154" s="6" t="s">
        <v>351</v>
      </c>
      <c r="O154" s="6" t="s">
        <v>348</v>
      </c>
      <c r="P154" s="6" t="s">
        <v>335</v>
      </c>
      <c r="Q154" s="12">
        <v>319001.09000000003</v>
      </c>
      <c r="R154" s="12">
        <v>210722.32</v>
      </c>
      <c r="S154" s="62">
        <f t="shared" si="15"/>
        <v>0.6605692789325579</v>
      </c>
      <c r="T154" s="12">
        <v>99989.38</v>
      </c>
      <c r="U154" s="12">
        <v>8289.39</v>
      </c>
      <c r="V154" s="12"/>
      <c r="W154" s="12">
        <v>11581.02</v>
      </c>
      <c r="X154" s="12">
        <f t="shared" si="16"/>
        <v>27.545163552087814</v>
      </c>
      <c r="Y154" s="16" t="s">
        <v>336</v>
      </c>
      <c r="Z154" s="16" t="s">
        <v>336</v>
      </c>
      <c r="AD154" s="12"/>
      <c r="AE154" s="12"/>
      <c r="AF154" s="12"/>
      <c r="AG154" s="12"/>
      <c r="AH154" s="12"/>
      <c r="AI154" s="12"/>
      <c r="AJ154" s="12"/>
      <c r="AK154" s="12"/>
      <c r="AL154" s="12">
        <f t="shared" si="17"/>
        <v>0</v>
      </c>
      <c r="AM154" s="62" t="e">
        <f t="shared" si="18"/>
        <v>#DIV/0!</v>
      </c>
      <c r="AN154" s="62">
        <f>IF(BN154/Q154&gt;1.5,1.5,BN154/Q154)</f>
        <v>0</v>
      </c>
      <c r="AO154" s="62">
        <f t="shared" si="19"/>
        <v>0</v>
      </c>
      <c r="AP154" s="62">
        <f>BF154/Q154</f>
        <v>9.2762065483851467E-3</v>
      </c>
      <c r="AQ154" s="62">
        <f>IF(BF154/Q154&gt;1,1,BF154/Q154)</f>
        <v>9.2762065483851467E-3</v>
      </c>
      <c r="AR154" s="11">
        <v>41467</v>
      </c>
      <c r="AS154" s="12">
        <v>41467</v>
      </c>
      <c r="AT154" s="6">
        <v>3228</v>
      </c>
      <c r="AU154" s="6" t="s">
        <v>1022</v>
      </c>
      <c r="AW154" s="6">
        <v>3</v>
      </c>
      <c r="AX154" s="11">
        <f t="shared" si="14"/>
        <v>41631</v>
      </c>
      <c r="AY154" s="64">
        <f t="shared" ca="1" si="20"/>
        <v>0</v>
      </c>
      <c r="AZ154" s="6" t="s">
        <v>336</v>
      </c>
      <c r="BA154" s="6" t="s">
        <v>336</v>
      </c>
      <c r="BB154" s="20">
        <v>2959.12</v>
      </c>
      <c r="BC154" s="19">
        <v>42675</v>
      </c>
      <c r="BD154" s="9" t="s">
        <v>1138</v>
      </c>
      <c r="BE154" s="20">
        <v>303784.19</v>
      </c>
      <c r="BF154" s="20">
        <v>2959.12</v>
      </c>
      <c r="BG154" s="9">
        <v>43040</v>
      </c>
      <c r="BH154" s="6" t="s">
        <v>336</v>
      </c>
      <c r="BJ154" s="6" t="s">
        <v>337</v>
      </c>
      <c r="BK154" s="6" t="s">
        <v>338</v>
      </c>
      <c r="BL154" s="6" t="s">
        <v>773</v>
      </c>
      <c r="BN154" s="12">
        <v>0</v>
      </c>
      <c r="BO154" s="9">
        <v>40742</v>
      </c>
      <c r="BP154" s="11"/>
      <c r="BS154" s="6" t="s">
        <v>335</v>
      </c>
      <c r="BT154" s="6" t="s">
        <v>1315</v>
      </c>
      <c r="BU154" s="6" t="s">
        <v>1315</v>
      </c>
      <c r="BV154" s="11">
        <v>29675</v>
      </c>
      <c r="BX154" s="6" t="s">
        <v>1597</v>
      </c>
      <c r="CB154" s="23" t="s">
        <v>1022</v>
      </c>
      <c r="CL154" s="6" t="s">
        <v>335</v>
      </c>
      <c r="CO154" s="6" t="s">
        <v>335</v>
      </c>
      <c r="CS154" s="6" t="s">
        <v>335</v>
      </c>
    </row>
    <row r="155" spans="1:97" s="6" customFormat="1">
      <c r="A155" s="6" t="s">
        <v>63</v>
      </c>
      <c r="B155" s="8">
        <v>300175</v>
      </c>
      <c r="C155" s="6" t="s">
        <v>2036</v>
      </c>
      <c r="D155" s="6" t="s">
        <v>513</v>
      </c>
      <c r="E155" s="6" t="s">
        <v>214</v>
      </c>
      <c r="F155" s="9">
        <v>39671</v>
      </c>
      <c r="G155" s="9">
        <v>42226</v>
      </c>
      <c r="H155" s="6">
        <v>840</v>
      </c>
      <c r="I155" s="12">
        <v>15190</v>
      </c>
      <c r="J155" s="6">
        <v>13</v>
      </c>
      <c r="L155" s="6" t="s">
        <v>333</v>
      </c>
      <c r="M155" s="6" t="s">
        <v>334</v>
      </c>
      <c r="N155" s="6" t="s">
        <v>360</v>
      </c>
      <c r="O155" s="6" t="s">
        <v>640</v>
      </c>
      <c r="P155" s="6" t="s">
        <v>335</v>
      </c>
      <c r="Q155" s="12">
        <v>126160.65</v>
      </c>
      <c r="R155" s="12">
        <v>88310.82</v>
      </c>
      <c r="S155" s="62">
        <f t="shared" si="15"/>
        <v>0.69998704033309922</v>
      </c>
      <c r="T155" s="12">
        <v>37849.83</v>
      </c>
      <c r="U155" s="12">
        <v>0</v>
      </c>
      <c r="V155" s="12"/>
      <c r="W155" s="12">
        <v>4702.33</v>
      </c>
      <c r="X155" s="12">
        <f t="shared" si="16"/>
        <v>26.829390961502064</v>
      </c>
      <c r="Y155" s="6" t="s">
        <v>336</v>
      </c>
      <c r="Z155" s="6" t="s">
        <v>336</v>
      </c>
      <c r="AD155" s="12"/>
      <c r="AE155" s="12"/>
      <c r="AF155" s="12"/>
      <c r="AG155" s="12"/>
      <c r="AH155" s="12"/>
      <c r="AI155" s="12"/>
      <c r="AJ155" s="12"/>
      <c r="AK155" s="12"/>
      <c r="AL155" s="12">
        <f t="shared" si="17"/>
        <v>0</v>
      </c>
      <c r="AM155" s="62">
        <f t="shared" si="18"/>
        <v>1.3554147552079416</v>
      </c>
      <c r="AN155" s="62">
        <f>IF(BN155/Q155&gt;1.5,1.5,BN155/Q155)</f>
        <v>0.73778155074502239</v>
      </c>
      <c r="AO155" s="62">
        <f t="shared" si="19"/>
        <v>0.73778155074502239</v>
      </c>
      <c r="AP155" s="62">
        <f>BF155/Q155</f>
        <v>1.3612802407089692E-2</v>
      </c>
      <c r="AQ155" s="62">
        <f>IF(BF155/Q155&gt;1,1,BF155/Q155)</f>
        <v>1.3612802407089692E-2</v>
      </c>
      <c r="AR155" s="11">
        <v>41835</v>
      </c>
      <c r="AS155" s="12">
        <v>41835</v>
      </c>
      <c r="AT155" s="6">
        <v>1173</v>
      </c>
      <c r="AU155" s="6" t="s">
        <v>1023</v>
      </c>
      <c r="AX155" s="11">
        <f t="shared" si="14"/>
        <v>43321</v>
      </c>
      <c r="AY155" s="64">
        <f t="shared" ca="1" si="20"/>
        <v>1</v>
      </c>
      <c r="AZ155" s="6" t="s">
        <v>336</v>
      </c>
      <c r="BA155" s="6" t="s">
        <v>336</v>
      </c>
      <c r="BB155" s="20">
        <v>1717.4</v>
      </c>
      <c r="BC155" s="19">
        <v>42675</v>
      </c>
      <c r="BD155" s="9" t="s">
        <v>1138</v>
      </c>
      <c r="BE155" s="20">
        <v>109064.21</v>
      </c>
      <c r="BF155" s="20">
        <v>1717.4</v>
      </c>
      <c r="BG155" s="9">
        <v>43040</v>
      </c>
      <c r="BH155" s="6" t="s">
        <v>336</v>
      </c>
      <c r="BJ155" s="6" t="s">
        <v>337</v>
      </c>
      <c r="BK155" s="6" t="s">
        <v>338</v>
      </c>
      <c r="BL155" s="6" t="s">
        <v>774</v>
      </c>
      <c r="BN155" s="12">
        <v>93079</v>
      </c>
      <c r="BO155" s="9">
        <v>41904</v>
      </c>
      <c r="BP155" s="9">
        <v>41295</v>
      </c>
      <c r="BS155" s="6" t="s">
        <v>335</v>
      </c>
      <c r="BT155" s="6" t="s">
        <v>1316</v>
      </c>
      <c r="BU155" s="6" t="s">
        <v>1316</v>
      </c>
      <c r="BV155" s="11">
        <v>24197</v>
      </c>
      <c r="BX155" s="6" t="s">
        <v>1598</v>
      </c>
      <c r="CB155" s="23" t="s">
        <v>1023</v>
      </c>
      <c r="CG155" s="6" t="s">
        <v>1889</v>
      </c>
      <c r="CL155" s="6" t="s">
        <v>335</v>
      </c>
      <c r="CO155" s="6" t="s">
        <v>335</v>
      </c>
      <c r="CS155" s="6" t="s">
        <v>335</v>
      </c>
    </row>
    <row r="156" spans="1:97" s="6" customFormat="1">
      <c r="A156" s="6" t="s">
        <v>63</v>
      </c>
      <c r="B156" s="8">
        <v>300175</v>
      </c>
      <c r="C156" s="6" t="s">
        <v>2036</v>
      </c>
      <c r="D156" s="6" t="s">
        <v>514</v>
      </c>
      <c r="E156" s="6" t="s">
        <v>215</v>
      </c>
      <c r="F156" s="9">
        <v>39016</v>
      </c>
      <c r="G156" s="9">
        <v>41572</v>
      </c>
      <c r="H156" s="6">
        <v>840</v>
      </c>
      <c r="I156" s="12">
        <v>58900</v>
      </c>
      <c r="J156" s="6">
        <v>16</v>
      </c>
      <c r="L156" s="6" t="s">
        <v>333</v>
      </c>
      <c r="M156" s="6" t="s">
        <v>334</v>
      </c>
      <c r="N156" s="6" t="s">
        <v>351</v>
      </c>
      <c r="O156" s="6" t="s">
        <v>348</v>
      </c>
      <c r="P156" s="6" t="s">
        <v>335</v>
      </c>
      <c r="Q156" s="12">
        <v>1513446.43</v>
      </c>
      <c r="R156" s="12">
        <v>1128689.1000000001</v>
      </c>
      <c r="S156" s="62">
        <f t="shared" si="15"/>
        <v>0.74577406747062736</v>
      </c>
      <c r="T156" s="12">
        <v>384757.33</v>
      </c>
      <c r="U156" s="12">
        <v>0</v>
      </c>
      <c r="V156" s="12"/>
      <c r="W156" s="12">
        <v>56410.02</v>
      </c>
      <c r="X156" s="12">
        <f t="shared" si="16"/>
        <v>26.829390062261989</v>
      </c>
      <c r="Y156" s="6" t="s">
        <v>336</v>
      </c>
      <c r="Z156" s="6" t="s">
        <v>335</v>
      </c>
      <c r="AA156" s="6" t="s">
        <v>336</v>
      </c>
      <c r="AD156" s="12"/>
      <c r="AE156" s="12"/>
      <c r="AF156" s="12"/>
      <c r="AG156" s="12"/>
      <c r="AH156" s="12"/>
      <c r="AI156" s="12"/>
      <c r="AJ156" s="12"/>
      <c r="AK156" s="12"/>
      <c r="AL156" s="12">
        <f t="shared" si="17"/>
        <v>0</v>
      </c>
      <c r="AM156" s="62" t="e">
        <f t="shared" si="18"/>
        <v>#DIV/0!</v>
      </c>
      <c r="AN156" s="62">
        <f>IF(BN156/Q156&gt;1.5,1.5,BN156/Q156)</f>
        <v>0</v>
      </c>
      <c r="AO156" s="62">
        <f t="shared" si="19"/>
        <v>0</v>
      </c>
      <c r="AP156" s="62">
        <f>BF156/Q156</f>
        <v>9.2636314851263033E-3</v>
      </c>
      <c r="AQ156" s="62">
        <f>IF(BF156/Q156&gt;1,1,BF156/Q156)</f>
        <v>9.2636314851263033E-3</v>
      </c>
      <c r="AR156" s="11">
        <v>41467</v>
      </c>
      <c r="AS156" s="12">
        <v>41467</v>
      </c>
      <c r="AT156" s="6">
        <v>3228</v>
      </c>
      <c r="AU156" s="6" t="s">
        <v>1024</v>
      </c>
      <c r="AW156" s="6">
        <v>3</v>
      </c>
      <c r="AX156" s="11">
        <f t="shared" si="14"/>
        <v>42667</v>
      </c>
      <c r="AY156" s="64">
        <f t="shared" ca="1" si="20"/>
        <v>0</v>
      </c>
      <c r="AZ156" s="6" t="s">
        <v>336</v>
      </c>
      <c r="BA156" s="6" t="s">
        <v>336</v>
      </c>
      <c r="BB156" s="20">
        <v>14020.01</v>
      </c>
      <c r="BC156" s="19">
        <v>42675</v>
      </c>
      <c r="BD156" s="9" t="s">
        <v>1138</v>
      </c>
      <c r="BE156" s="20">
        <v>1439326.37</v>
      </c>
      <c r="BF156" s="20">
        <v>14020.01</v>
      </c>
      <c r="BG156" s="9">
        <v>43040</v>
      </c>
      <c r="BH156" s="6" t="s">
        <v>336</v>
      </c>
      <c r="BJ156" s="6" t="s">
        <v>337</v>
      </c>
      <c r="BK156" s="6" t="s">
        <v>338</v>
      </c>
      <c r="BL156" s="6" t="s">
        <v>775</v>
      </c>
      <c r="BN156" s="12">
        <v>0</v>
      </c>
      <c r="BO156" s="9">
        <v>40971</v>
      </c>
      <c r="BP156" s="9">
        <v>40966</v>
      </c>
      <c r="BS156" s="6" t="s">
        <v>335</v>
      </c>
      <c r="BT156" s="6" t="s">
        <v>1317</v>
      </c>
      <c r="BU156" s="6" t="s">
        <v>1317</v>
      </c>
      <c r="BV156" s="11">
        <v>24340</v>
      </c>
      <c r="BX156" s="6" t="s">
        <v>1599</v>
      </c>
      <c r="CB156" s="23" t="s">
        <v>1024</v>
      </c>
      <c r="CG156" s="6" t="s">
        <v>1890</v>
      </c>
      <c r="CH156" s="6" t="s">
        <v>1891</v>
      </c>
      <c r="CL156" s="6" t="s">
        <v>335</v>
      </c>
      <c r="CO156" s="6" t="s">
        <v>336</v>
      </c>
      <c r="CS156" s="6" t="s">
        <v>335</v>
      </c>
    </row>
    <row r="157" spans="1:97" s="6" customFormat="1">
      <c r="A157" s="6" t="s">
        <v>63</v>
      </c>
      <c r="B157" s="8">
        <v>300175</v>
      </c>
      <c r="C157" s="6" t="s">
        <v>2036</v>
      </c>
      <c r="D157" s="6" t="s">
        <v>515</v>
      </c>
      <c r="E157" s="6" t="s">
        <v>216</v>
      </c>
      <c r="F157" s="9">
        <v>39736</v>
      </c>
      <c r="G157" s="9">
        <v>41561</v>
      </c>
      <c r="H157" s="6">
        <v>840</v>
      </c>
      <c r="I157" s="12">
        <v>26340</v>
      </c>
      <c r="J157" s="6">
        <v>12.49</v>
      </c>
      <c r="L157" s="6" t="s">
        <v>333</v>
      </c>
      <c r="M157" s="6" t="s">
        <v>334</v>
      </c>
      <c r="N157" s="6" t="s">
        <v>639</v>
      </c>
      <c r="O157" s="6" t="s">
        <v>640</v>
      </c>
      <c r="P157" s="6" t="s">
        <v>335</v>
      </c>
      <c r="Q157" s="12">
        <v>981438.67</v>
      </c>
      <c r="R157" s="12">
        <v>688840.03</v>
      </c>
      <c r="S157" s="62">
        <f t="shared" si="15"/>
        <v>0.7018676266342756</v>
      </c>
      <c r="T157" s="12">
        <v>292598.64</v>
      </c>
      <c r="U157" s="12">
        <v>0</v>
      </c>
      <c r="V157" s="12"/>
      <c r="W157" s="12">
        <v>36580.730000000003</v>
      </c>
      <c r="X157" s="12">
        <f t="shared" si="16"/>
        <v>26.829389954765801</v>
      </c>
      <c r="Y157" s="6" t="s">
        <v>335</v>
      </c>
      <c r="Z157" s="6" t="s">
        <v>335</v>
      </c>
      <c r="AD157" s="12"/>
      <c r="AE157" s="12"/>
      <c r="AF157" s="12"/>
      <c r="AG157" s="12"/>
      <c r="AH157" s="12"/>
      <c r="AI157" s="12"/>
      <c r="AJ157" s="12"/>
      <c r="AK157" s="12"/>
      <c r="AL157" s="12">
        <f t="shared" si="17"/>
        <v>0</v>
      </c>
      <c r="AM157" s="62">
        <f t="shared" si="18"/>
        <v>4.4409956162394302</v>
      </c>
      <c r="AN157" s="62">
        <f>IF(BN157/Q157&gt;1.5,1.5,BN157/Q157)</f>
        <v>0.22517473251792697</v>
      </c>
      <c r="AO157" s="62">
        <f t="shared" si="19"/>
        <v>0.22517473251792697</v>
      </c>
      <c r="AP157" s="62">
        <f>BF157/Q157</f>
        <v>9.6768553046722716E-3</v>
      </c>
      <c r="AQ157" s="62">
        <f>IF(BF157/Q157&gt;1,1,BF157/Q157)</f>
        <v>9.6768553046722716E-3</v>
      </c>
      <c r="AR157" s="11">
        <v>39767</v>
      </c>
      <c r="AS157" s="12">
        <v>39767</v>
      </c>
      <c r="AT157" s="6">
        <v>3242</v>
      </c>
      <c r="AU157" s="6" t="s">
        <v>1025</v>
      </c>
      <c r="AW157" s="6">
        <v>1</v>
      </c>
      <c r="AX157" s="11">
        <f t="shared" si="14"/>
        <v>42656</v>
      </c>
      <c r="AY157" s="64">
        <f t="shared" ca="1" si="20"/>
        <v>0</v>
      </c>
      <c r="AZ157" s="6" t="s">
        <v>336</v>
      </c>
      <c r="BA157" s="6" t="s">
        <v>336</v>
      </c>
      <c r="BB157" s="20">
        <v>9497.24</v>
      </c>
      <c r="BC157" s="19">
        <v>42675</v>
      </c>
      <c r="BD157" s="9" t="s">
        <v>1138</v>
      </c>
      <c r="BE157" s="20">
        <v>933373.35</v>
      </c>
      <c r="BF157" s="20">
        <v>9497.24</v>
      </c>
      <c r="BG157" s="9">
        <v>43040</v>
      </c>
      <c r="BH157" s="6" t="s">
        <v>336</v>
      </c>
      <c r="BJ157" s="6" t="s">
        <v>337</v>
      </c>
      <c r="BK157" s="6" t="s">
        <v>338</v>
      </c>
      <c r="BL157" s="6" t="s">
        <v>776</v>
      </c>
      <c r="BN157" s="12">
        <v>220995.19</v>
      </c>
      <c r="BO157" s="9">
        <v>41771</v>
      </c>
      <c r="BP157" s="9">
        <v>41575</v>
      </c>
      <c r="BS157" s="6" t="s">
        <v>335</v>
      </c>
      <c r="BT157" s="6" t="s">
        <v>1318</v>
      </c>
      <c r="BU157" s="6" t="s">
        <v>1318</v>
      </c>
      <c r="BV157" s="11">
        <v>28890</v>
      </c>
      <c r="BX157" s="6" t="s">
        <v>1600</v>
      </c>
      <c r="CB157" s="23" t="s">
        <v>1025</v>
      </c>
      <c r="CG157" s="6" t="s">
        <v>1892</v>
      </c>
      <c r="CL157" s="6" t="s">
        <v>335</v>
      </c>
      <c r="CO157" s="6" t="s">
        <v>335</v>
      </c>
      <c r="CS157" s="6" t="s">
        <v>335</v>
      </c>
    </row>
    <row r="158" spans="1:97" s="6" customFormat="1">
      <c r="A158" s="6" t="s">
        <v>63</v>
      </c>
      <c r="B158" s="8">
        <v>300175</v>
      </c>
      <c r="C158" s="6" t="s">
        <v>2036</v>
      </c>
      <c r="D158" s="6" t="s">
        <v>516</v>
      </c>
      <c r="E158" s="6" t="s">
        <v>217</v>
      </c>
      <c r="F158" s="9">
        <v>39225</v>
      </c>
      <c r="G158" s="9">
        <v>41416</v>
      </c>
      <c r="H158" s="6">
        <v>840</v>
      </c>
      <c r="I158" s="12">
        <v>47800</v>
      </c>
      <c r="J158" s="6">
        <v>12.5</v>
      </c>
      <c r="L158" s="6" t="s">
        <v>333</v>
      </c>
      <c r="M158" s="6" t="s">
        <v>334</v>
      </c>
      <c r="N158" s="6" t="s">
        <v>349</v>
      </c>
      <c r="O158" s="6" t="s">
        <v>348</v>
      </c>
      <c r="P158" s="6" t="s">
        <v>335</v>
      </c>
      <c r="Q158" s="12">
        <v>790435.41</v>
      </c>
      <c r="R158" s="12">
        <v>690312.69</v>
      </c>
      <c r="S158" s="62">
        <f t="shared" si="15"/>
        <v>0.87333219294919984</v>
      </c>
      <c r="T158" s="12">
        <v>100122.72</v>
      </c>
      <c r="U158" s="12">
        <v>0</v>
      </c>
      <c r="V158" s="12"/>
      <c r="W158" s="12">
        <v>29461.55</v>
      </c>
      <c r="X158" s="12">
        <f t="shared" si="16"/>
        <v>26.829389831831659</v>
      </c>
      <c r="Y158" s="6" t="s">
        <v>336</v>
      </c>
      <c r="Z158" s="6" t="s">
        <v>336</v>
      </c>
      <c r="AD158" s="12"/>
      <c r="AE158" s="12"/>
      <c r="AF158" s="12"/>
      <c r="AG158" s="12"/>
      <c r="AH158" s="12"/>
      <c r="AI158" s="12"/>
      <c r="AJ158" s="12"/>
      <c r="AK158" s="12"/>
      <c r="AL158" s="12">
        <f t="shared" si="17"/>
        <v>0</v>
      </c>
      <c r="AM158" s="62">
        <f t="shared" si="18"/>
        <v>3.7121506859022979</v>
      </c>
      <c r="AN158" s="62">
        <f>IF(BN158/Q158&gt;1.5,1.5,BN158/Q158)</f>
        <v>0.26938561621372703</v>
      </c>
      <c r="AO158" s="62">
        <f t="shared" si="19"/>
        <v>0.26938561621372703</v>
      </c>
      <c r="AP158" s="62">
        <f>BF158/Q158</f>
        <v>0.42042882415907962</v>
      </c>
      <c r="AQ158" s="62">
        <f>IF(BF158/Q158&gt;1,1,BF158/Q158)</f>
        <v>0.42042882415907962</v>
      </c>
      <c r="AR158" s="11">
        <v>39256</v>
      </c>
      <c r="AS158" s="12">
        <v>39256</v>
      </c>
      <c r="AT158" s="6">
        <v>2633</v>
      </c>
      <c r="AU158" s="6" t="s">
        <v>1026</v>
      </c>
      <c r="AW158" s="6">
        <v>3</v>
      </c>
      <c r="AX158" s="11">
        <f t="shared" si="14"/>
        <v>42511</v>
      </c>
      <c r="AY158" s="64">
        <f t="shared" ca="1" si="20"/>
        <v>0</v>
      </c>
      <c r="AZ158" s="6" t="s">
        <v>336</v>
      </c>
      <c r="BA158" s="6" t="s">
        <v>336</v>
      </c>
      <c r="BB158" s="20">
        <v>332321.83</v>
      </c>
      <c r="BC158" s="19">
        <v>42675</v>
      </c>
      <c r="BD158" s="9" t="s">
        <v>1138</v>
      </c>
      <c r="BE158" s="20">
        <v>751724.36</v>
      </c>
      <c r="BF158" s="20">
        <v>332321.83</v>
      </c>
      <c r="BG158" s="9">
        <v>43040</v>
      </c>
      <c r="BH158" s="6" t="s">
        <v>336</v>
      </c>
      <c r="BJ158" s="6" t="s">
        <v>337</v>
      </c>
      <c r="BK158" s="6" t="s">
        <v>338</v>
      </c>
      <c r="BL158" s="6" t="s">
        <v>777</v>
      </c>
      <c r="BN158" s="12">
        <v>212931.93</v>
      </c>
      <c r="BO158" s="9">
        <v>41575</v>
      </c>
      <c r="BP158" s="9">
        <v>41575</v>
      </c>
      <c r="BS158" s="6" t="s">
        <v>335</v>
      </c>
      <c r="BT158" s="6" t="s">
        <v>1319</v>
      </c>
      <c r="BU158" s="6" t="s">
        <v>1319</v>
      </c>
      <c r="BV158" s="11">
        <v>28036</v>
      </c>
      <c r="BX158" s="6" t="s">
        <v>1601</v>
      </c>
      <c r="CB158" s="23" t="s">
        <v>1026</v>
      </c>
      <c r="CG158" s="6" t="s">
        <v>1893</v>
      </c>
      <c r="CL158" s="6" t="s">
        <v>335</v>
      </c>
      <c r="CO158" s="6" t="s">
        <v>335</v>
      </c>
      <c r="CS158" s="6" t="s">
        <v>335</v>
      </c>
    </row>
    <row r="159" spans="1:97" s="6" customFormat="1">
      <c r="A159" s="6" t="s">
        <v>63</v>
      </c>
      <c r="B159" s="8">
        <v>300175</v>
      </c>
      <c r="C159" s="6" t="s">
        <v>2036</v>
      </c>
      <c r="D159" s="6" t="s">
        <v>517</v>
      </c>
      <c r="E159" s="6" t="s">
        <v>218</v>
      </c>
      <c r="F159" s="9">
        <v>39616</v>
      </c>
      <c r="G159" s="9">
        <v>42171</v>
      </c>
      <c r="H159" s="6">
        <v>840</v>
      </c>
      <c r="I159" s="12">
        <v>24600</v>
      </c>
      <c r="J159" s="6">
        <v>11.5</v>
      </c>
      <c r="L159" s="6" t="s">
        <v>333</v>
      </c>
      <c r="M159" s="6" t="s">
        <v>334</v>
      </c>
      <c r="N159" s="6" t="s">
        <v>352</v>
      </c>
      <c r="O159" s="6" t="s">
        <v>348</v>
      </c>
      <c r="P159" s="6" t="s">
        <v>335</v>
      </c>
      <c r="Q159" s="12">
        <v>580593.63</v>
      </c>
      <c r="R159" s="12">
        <v>580593.63</v>
      </c>
      <c r="S159" s="62">
        <f t="shared" si="15"/>
        <v>1</v>
      </c>
      <c r="T159" s="12">
        <v>0</v>
      </c>
      <c r="U159" s="12">
        <v>0</v>
      </c>
      <c r="V159" s="12"/>
      <c r="W159" s="12">
        <v>21640.21</v>
      </c>
      <c r="X159" s="12">
        <f t="shared" si="16"/>
        <v>26.829389825699476</v>
      </c>
      <c r="Y159" s="6" t="s">
        <v>336</v>
      </c>
      <c r="Z159" s="6" t="s">
        <v>335</v>
      </c>
      <c r="AD159" s="12"/>
      <c r="AE159" s="12"/>
      <c r="AF159" s="12"/>
      <c r="AG159" s="12"/>
      <c r="AH159" s="12"/>
      <c r="AI159" s="12"/>
      <c r="AJ159" s="12"/>
      <c r="AK159" s="12"/>
      <c r="AL159" s="12">
        <f t="shared" si="17"/>
        <v>0</v>
      </c>
      <c r="AM159" s="62">
        <f t="shared" si="18"/>
        <v>3.7131799251753419</v>
      </c>
      <c r="AN159" s="62">
        <f>IF(BN159/Q159&gt;1.5,1.5,BN159/Q159)</f>
        <v>0.26931094645320169</v>
      </c>
      <c r="AO159" s="62">
        <f t="shared" si="19"/>
        <v>0.26931094645320169</v>
      </c>
      <c r="AP159" s="62">
        <f>BF159/Q159</f>
        <v>0.39558802944496657</v>
      </c>
      <c r="AQ159" s="62">
        <f>IF(BF159/Q159&gt;1,1,BF159/Q159)</f>
        <v>0.39558802944496657</v>
      </c>
      <c r="AR159" s="11">
        <v>39646</v>
      </c>
      <c r="AS159" s="12">
        <v>39646</v>
      </c>
      <c r="AT159" s="6">
        <v>2846</v>
      </c>
      <c r="AU159" s="6" t="s">
        <v>1027</v>
      </c>
      <c r="AW159" s="6">
        <v>3</v>
      </c>
      <c r="AX159" s="11">
        <f t="shared" si="14"/>
        <v>43266</v>
      </c>
      <c r="AY159" s="64">
        <f t="shared" ca="1" si="20"/>
        <v>1</v>
      </c>
      <c r="AZ159" s="6" t="s">
        <v>336</v>
      </c>
      <c r="BA159" s="6" t="s">
        <v>336</v>
      </c>
      <c r="BB159" s="20">
        <v>229675.89</v>
      </c>
      <c r="BC159" s="19">
        <v>42675</v>
      </c>
      <c r="BD159" s="9" t="s">
        <v>1138</v>
      </c>
      <c r="BE159" s="20">
        <v>552159.43999999994</v>
      </c>
      <c r="BF159" s="20">
        <v>229675.89</v>
      </c>
      <c r="BG159" s="9">
        <v>43040</v>
      </c>
      <c r="BH159" s="6" t="s">
        <v>336</v>
      </c>
      <c r="BJ159" s="6" t="s">
        <v>337</v>
      </c>
      <c r="BK159" s="6" t="s">
        <v>338</v>
      </c>
      <c r="BL159" s="6" t="s">
        <v>778</v>
      </c>
      <c r="BN159" s="12">
        <v>156360.22</v>
      </c>
      <c r="BO159" s="9">
        <v>41772</v>
      </c>
      <c r="BP159" s="9">
        <v>41575</v>
      </c>
      <c r="BS159" s="6" t="s">
        <v>335</v>
      </c>
      <c r="BT159" s="6" t="s">
        <v>1320</v>
      </c>
      <c r="BU159" s="6" t="s">
        <v>1320</v>
      </c>
      <c r="BV159" s="11">
        <v>27084</v>
      </c>
      <c r="BX159" s="6" t="s">
        <v>1602</v>
      </c>
      <c r="CB159" s="23" t="s">
        <v>1027</v>
      </c>
      <c r="CG159" s="6" t="s">
        <v>1894</v>
      </c>
      <c r="CL159" s="6" t="s">
        <v>335</v>
      </c>
      <c r="CO159" s="6" t="s">
        <v>335</v>
      </c>
      <c r="CS159" s="6" t="s">
        <v>335</v>
      </c>
    </row>
    <row r="160" spans="1:97" s="6" customFormat="1">
      <c r="A160" s="6" t="s">
        <v>63</v>
      </c>
      <c r="B160" s="8">
        <v>300175</v>
      </c>
      <c r="C160" s="6" t="s">
        <v>2036</v>
      </c>
      <c r="D160" s="6" t="s">
        <v>518</v>
      </c>
      <c r="E160" s="6" t="s">
        <v>219</v>
      </c>
      <c r="F160" s="9">
        <v>39692</v>
      </c>
      <c r="G160" s="9">
        <v>42242</v>
      </c>
      <c r="H160" s="6">
        <v>840</v>
      </c>
      <c r="I160" s="12">
        <v>32000</v>
      </c>
      <c r="J160" s="6">
        <v>12.5</v>
      </c>
      <c r="L160" s="6" t="s">
        <v>333</v>
      </c>
      <c r="M160" s="6" t="s">
        <v>334</v>
      </c>
      <c r="N160" s="6" t="s">
        <v>360</v>
      </c>
      <c r="O160" s="6" t="s">
        <v>640</v>
      </c>
      <c r="P160" s="6" t="s">
        <v>335</v>
      </c>
      <c r="Q160" s="12">
        <v>219930.7</v>
      </c>
      <c r="R160" s="12">
        <v>154610.26</v>
      </c>
      <c r="S160" s="62">
        <f t="shared" si="15"/>
        <v>0.70299535262698665</v>
      </c>
      <c r="T160" s="12">
        <v>65320.44</v>
      </c>
      <c r="U160" s="12">
        <v>0</v>
      </c>
      <c r="V160" s="12">
        <v>11.91</v>
      </c>
      <c r="W160" s="12">
        <v>8197.3799999999992</v>
      </c>
      <c r="X160" s="12">
        <f t="shared" si="16"/>
        <v>26.829389390268602</v>
      </c>
      <c r="Y160" s="6" t="s">
        <v>336</v>
      </c>
      <c r="Z160" s="6" t="s">
        <v>336</v>
      </c>
      <c r="AD160" s="12"/>
      <c r="AE160" s="12"/>
      <c r="AF160" s="12"/>
      <c r="AG160" s="12"/>
      <c r="AH160" s="12"/>
      <c r="AI160" s="12"/>
      <c r="AJ160" s="12"/>
      <c r="AK160" s="12"/>
      <c r="AL160" s="12">
        <f t="shared" si="17"/>
        <v>0</v>
      </c>
      <c r="AM160" s="62">
        <f t="shared" si="18"/>
        <v>1.0763876500412703</v>
      </c>
      <c r="AN160" s="62">
        <f>IF(BN160/Q160&gt;1.5,1.5,BN160/Q160)</f>
        <v>0.92903332731628641</v>
      </c>
      <c r="AO160" s="62">
        <f t="shared" si="19"/>
        <v>0.92903332731628641</v>
      </c>
      <c r="AP160" s="62">
        <f>BF160/Q160</f>
        <v>1.3700588412622701E-2</v>
      </c>
      <c r="AQ160" s="62">
        <f>IF(BF160/Q160&gt;1,1,BF160/Q160)</f>
        <v>1.3700588412622701E-2</v>
      </c>
      <c r="AR160" s="11">
        <v>41835</v>
      </c>
      <c r="AS160" s="12">
        <v>41835</v>
      </c>
      <c r="AT160" s="6">
        <v>1204</v>
      </c>
      <c r="AU160" s="6" t="s">
        <v>1028</v>
      </c>
      <c r="AX160" s="11">
        <f t="shared" si="14"/>
        <v>43337</v>
      </c>
      <c r="AY160" s="64">
        <f t="shared" ca="1" si="20"/>
        <v>1</v>
      </c>
      <c r="AZ160" s="6" t="s">
        <v>336</v>
      </c>
      <c r="BA160" s="6" t="s">
        <v>336</v>
      </c>
      <c r="BB160" s="20">
        <v>3013.18</v>
      </c>
      <c r="BC160" s="19">
        <v>42675</v>
      </c>
      <c r="BD160" s="9" t="s">
        <v>1138</v>
      </c>
      <c r="BE160" s="20">
        <v>190779.95</v>
      </c>
      <c r="BF160" s="20">
        <v>3013.18</v>
      </c>
      <c r="BG160" s="9">
        <v>43040</v>
      </c>
      <c r="BH160" s="6" t="s">
        <v>336</v>
      </c>
      <c r="BJ160" s="6" t="s">
        <v>337</v>
      </c>
      <c r="BK160" s="6" t="s">
        <v>338</v>
      </c>
      <c r="BL160" s="6" t="s">
        <v>779</v>
      </c>
      <c r="BN160" s="12">
        <v>204322.95</v>
      </c>
      <c r="BO160" s="9">
        <v>41773</v>
      </c>
      <c r="BP160" s="9">
        <v>41425</v>
      </c>
      <c r="BS160" s="6" t="s">
        <v>335</v>
      </c>
      <c r="BT160" s="6" t="s">
        <v>1321</v>
      </c>
      <c r="BU160" s="6" t="s">
        <v>1321</v>
      </c>
      <c r="BV160" s="11">
        <v>20865</v>
      </c>
      <c r="BX160" s="6" t="s">
        <v>1603</v>
      </c>
      <c r="CB160" s="23" t="s">
        <v>1028</v>
      </c>
      <c r="CG160" s="6" t="s">
        <v>1895</v>
      </c>
      <c r="CL160" s="6" t="s">
        <v>335</v>
      </c>
      <c r="CO160" s="6" t="s">
        <v>335</v>
      </c>
      <c r="CS160" s="6" t="s">
        <v>335</v>
      </c>
    </row>
    <row r="161" spans="1:97" s="6" customFormat="1" hidden="1">
      <c r="A161" s="6" t="s">
        <v>63</v>
      </c>
      <c r="B161" s="8">
        <v>300175</v>
      </c>
      <c r="C161" s="6" t="s">
        <v>2036</v>
      </c>
      <c r="D161" s="6" t="s">
        <v>519</v>
      </c>
      <c r="E161" s="6" t="s">
        <v>220</v>
      </c>
      <c r="F161" s="9">
        <v>39372</v>
      </c>
      <c r="G161" s="9">
        <v>41928</v>
      </c>
      <c r="H161" s="6">
        <v>840</v>
      </c>
      <c r="I161" s="12">
        <v>16254</v>
      </c>
      <c r="J161" s="6">
        <v>9.99</v>
      </c>
      <c r="L161" s="6" t="s">
        <v>333</v>
      </c>
      <c r="M161" s="6" t="s">
        <v>334</v>
      </c>
      <c r="N161" s="6" t="s">
        <v>349</v>
      </c>
      <c r="O161" s="6" t="s">
        <v>348</v>
      </c>
      <c r="P161" s="6" t="s">
        <v>335</v>
      </c>
      <c r="Q161" s="12">
        <v>195605.57</v>
      </c>
      <c r="R161" s="12">
        <v>195605.57</v>
      </c>
      <c r="S161" s="62">
        <f t="shared" si="15"/>
        <v>1</v>
      </c>
      <c r="T161" s="12">
        <v>0</v>
      </c>
      <c r="U161" s="12">
        <v>0</v>
      </c>
      <c r="V161" s="12"/>
      <c r="W161" s="12">
        <v>7290.72</v>
      </c>
      <c r="X161" s="12">
        <f t="shared" si="16"/>
        <v>26.829389964228497</v>
      </c>
      <c r="Y161" s="6" t="s">
        <v>336</v>
      </c>
      <c r="Z161" s="6" t="s">
        <v>336</v>
      </c>
      <c r="AD161" s="12"/>
      <c r="AE161" s="12"/>
      <c r="AF161" s="12"/>
      <c r="AG161" s="12"/>
      <c r="AH161" s="12"/>
      <c r="AI161" s="12"/>
      <c r="AJ161" s="12"/>
      <c r="AK161" s="12">
        <v>60370.75</v>
      </c>
      <c r="AL161" s="12">
        <f t="shared" si="17"/>
        <v>60370.75</v>
      </c>
      <c r="AM161" s="62">
        <f t="shared" si="18"/>
        <v>2.2064435793135786</v>
      </c>
      <c r="AN161" s="62">
        <f>IF(BN161/Q161&gt;1.5,1.5,BN161/Q161)</f>
        <v>0.45321802441515341</v>
      </c>
      <c r="AO161" s="62">
        <f t="shared" si="19"/>
        <v>0.45321802441515341</v>
      </c>
      <c r="AP161" s="62">
        <f>BF161/Q161</f>
        <v>0.66572720807490293</v>
      </c>
      <c r="AQ161" s="62">
        <f>IF(BF161/Q161&gt;1,1,BF161/Q161)</f>
        <v>0.66572720807490293</v>
      </c>
      <c r="AR161" s="11">
        <v>43013</v>
      </c>
      <c r="AS161" s="12">
        <v>43013</v>
      </c>
      <c r="AT161" s="6">
        <v>1964</v>
      </c>
      <c r="AU161" s="6" t="s">
        <v>1029</v>
      </c>
      <c r="AW161" s="6">
        <v>3</v>
      </c>
      <c r="AX161" s="11">
        <f t="shared" si="14"/>
        <v>43023</v>
      </c>
      <c r="AY161" s="64">
        <f t="shared" ca="1" si="20"/>
        <v>0</v>
      </c>
      <c r="AZ161" s="6" t="s">
        <v>336</v>
      </c>
      <c r="BA161" s="6" t="s">
        <v>336</v>
      </c>
      <c r="BB161" s="20">
        <v>130219.95</v>
      </c>
      <c r="BC161" s="19">
        <v>42675</v>
      </c>
      <c r="BD161" s="9" t="s">
        <v>1138</v>
      </c>
      <c r="BE161" s="20">
        <v>243484.13</v>
      </c>
      <c r="BF161" s="20">
        <v>130219.95</v>
      </c>
      <c r="BG161" s="9">
        <v>43040</v>
      </c>
      <c r="BH161" s="6" t="s">
        <v>336</v>
      </c>
      <c r="BJ161" s="6" t="s">
        <v>337</v>
      </c>
      <c r="BK161" s="6" t="s">
        <v>338</v>
      </c>
      <c r="BL161" s="6" t="s">
        <v>780</v>
      </c>
      <c r="BN161" s="12">
        <v>88651.97</v>
      </c>
      <c r="BO161" s="9">
        <v>41575</v>
      </c>
      <c r="BP161" s="9">
        <v>41575</v>
      </c>
      <c r="BS161" s="6" t="s">
        <v>335</v>
      </c>
      <c r="BT161" s="6" t="s">
        <v>1322</v>
      </c>
      <c r="BU161" s="6" t="s">
        <v>1322</v>
      </c>
      <c r="BV161" s="11">
        <v>25603</v>
      </c>
      <c r="BX161" s="6" t="s">
        <v>1604</v>
      </c>
      <c r="CB161" s="23" t="s">
        <v>1029</v>
      </c>
      <c r="CG161" s="6" t="s">
        <v>1896</v>
      </c>
      <c r="CL161" s="6" t="s">
        <v>335</v>
      </c>
      <c r="CO161" s="6" t="s">
        <v>335</v>
      </c>
      <c r="CS161" s="6" t="s">
        <v>335</v>
      </c>
    </row>
    <row r="162" spans="1:97" s="6" customFormat="1">
      <c r="A162" s="6" t="s">
        <v>63</v>
      </c>
      <c r="B162" s="8">
        <v>300175</v>
      </c>
      <c r="C162" s="6" t="s">
        <v>2036</v>
      </c>
      <c r="D162" s="6" t="s">
        <v>520</v>
      </c>
      <c r="E162" s="6" t="s">
        <v>221</v>
      </c>
      <c r="F162" s="9">
        <v>39633</v>
      </c>
      <c r="G162" s="9">
        <v>42188</v>
      </c>
      <c r="H162" s="6">
        <v>980</v>
      </c>
      <c r="I162" s="12">
        <v>96900</v>
      </c>
      <c r="J162" s="6">
        <v>17</v>
      </c>
      <c r="L162" s="6" t="s">
        <v>333</v>
      </c>
      <c r="M162" s="6" t="s">
        <v>334</v>
      </c>
      <c r="N162" s="6" t="s">
        <v>360</v>
      </c>
      <c r="O162" s="6" t="s">
        <v>640</v>
      </c>
      <c r="P162" s="6" t="s">
        <v>335</v>
      </c>
      <c r="Q162" s="12">
        <v>5763.97</v>
      </c>
      <c r="R162" s="12">
        <v>3726.41</v>
      </c>
      <c r="S162" s="62">
        <f t="shared" si="15"/>
        <v>0.64650058900375951</v>
      </c>
      <c r="T162" s="12">
        <v>2037.56</v>
      </c>
      <c r="U162" s="12">
        <v>0</v>
      </c>
      <c r="V162" s="12"/>
      <c r="W162" s="12">
        <v>5763.97</v>
      </c>
      <c r="X162" s="12">
        <f t="shared" si="16"/>
        <v>1</v>
      </c>
      <c r="Y162" s="6" t="s">
        <v>336</v>
      </c>
      <c r="Z162" s="6" t="s">
        <v>336</v>
      </c>
      <c r="AA162" s="6" t="s">
        <v>336</v>
      </c>
      <c r="AD162" s="12"/>
      <c r="AE162" s="12"/>
      <c r="AF162" s="12"/>
      <c r="AG162" s="12"/>
      <c r="AH162" s="12"/>
      <c r="AI162" s="12"/>
      <c r="AJ162" s="12"/>
      <c r="AK162" s="12"/>
      <c r="AL162" s="12">
        <f t="shared" si="17"/>
        <v>0</v>
      </c>
      <c r="AM162" s="62">
        <f t="shared" si="18"/>
        <v>4.6029433596247095E-2</v>
      </c>
      <c r="AN162" s="62">
        <f>IF(BN162/Q162&gt;1.5,1.5,BN162/Q162)</f>
        <v>1.5</v>
      </c>
      <c r="AO162" s="62">
        <f t="shared" si="19"/>
        <v>21.725229312435701</v>
      </c>
      <c r="AP162" s="62">
        <f>BF162/Q162</f>
        <v>1.4058019038960994E-2</v>
      </c>
      <c r="AQ162" s="62">
        <f>IF(BF162/Q162&gt;1,1,BF162/Q162)</f>
        <v>1.4058019038960994E-2</v>
      </c>
      <c r="AR162" s="11">
        <v>41866</v>
      </c>
      <c r="AS162" s="12">
        <v>41866</v>
      </c>
      <c r="AT162" s="6">
        <v>1173</v>
      </c>
      <c r="AU162" s="6" t="s">
        <v>1030</v>
      </c>
      <c r="AX162" s="11">
        <f t="shared" si="14"/>
        <v>43283</v>
      </c>
      <c r="AY162" s="64">
        <f t="shared" ca="1" si="20"/>
        <v>1</v>
      </c>
      <c r="AZ162" s="6" t="s">
        <v>336</v>
      </c>
      <c r="BA162" s="6" t="s">
        <v>336</v>
      </c>
      <c r="BB162" s="20">
        <v>81.03</v>
      </c>
      <c r="BC162" s="19">
        <v>42675</v>
      </c>
      <c r="BD162" s="9" t="s">
        <v>1138</v>
      </c>
      <c r="BE162" s="20">
        <v>5130.4799999999996</v>
      </c>
      <c r="BF162" s="20">
        <v>81.03</v>
      </c>
      <c r="BG162" s="9">
        <v>43040</v>
      </c>
      <c r="BH162" s="6" t="s">
        <v>336</v>
      </c>
      <c r="BJ162" s="6" t="s">
        <v>337</v>
      </c>
      <c r="BK162" s="6" t="s">
        <v>338</v>
      </c>
      <c r="BL162" s="6" t="s">
        <v>693</v>
      </c>
      <c r="BN162" s="12">
        <v>125223.57</v>
      </c>
      <c r="BO162" s="9">
        <v>41320</v>
      </c>
      <c r="BP162" s="9">
        <v>41320</v>
      </c>
      <c r="BS162" s="6" t="s">
        <v>335</v>
      </c>
      <c r="BT162" s="6" t="s">
        <v>1323</v>
      </c>
      <c r="BU162" s="6" t="s">
        <v>1323</v>
      </c>
      <c r="BV162" s="11">
        <v>29147</v>
      </c>
      <c r="BX162" s="6" t="s">
        <v>1605</v>
      </c>
      <c r="CB162" s="23" t="s">
        <v>1030</v>
      </c>
      <c r="CG162" s="6" t="s">
        <v>1897</v>
      </c>
      <c r="CL162" s="6" t="s">
        <v>335</v>
      </c>
      <c r="CO162" s="6" t="s">
        <v>336</v>
      </c>
      <c r="CS162" s="6" t="s">
        <v>335</v>
      </c>
    </row>
    <row r="163" spans="1:97" s="6" customFormat="1">
      <c r="A163" s="6" t="s">
        <v>63</v>
      </c>
      <c r="B163" s="8">
        <v>300175</v>
      </c>
      <c r="C163" s="6" t="s">
        <v>2036</v>
      </c>
      <c r="D163" s="6" t="s">
        <v>521</v>
      </c>
      <c r="E163" s="6" t="s">
        <v>222</v>
      </c>
      <c r="F163" s="9">
        <v>38594</v>
      </c>
      <c r="G163" s="11">
        <v>40054</v>
      </c>
      <c r="H163" s="6">
        <v>840</v>
      </c>
      <c r="I163" s="12">
        <v>23700</v>
      </c>
      <c r="J163" s="6">
        <v>12.5</v>
      </c>
      <c r="L163" s="6" t="s">
        <v>333</v>
      </c>
      <c r="M163" s="6" t="s">
        <v>334</v>
      </c>
      <c r="N163" s="6" t="s">
        <v>350</v>
      </c>
      <c r="O163" s="6" t="s">
        <v>348</v>
      </c>
      <c r="P163" s="6" t="s">
        <v>335</v>
      </c>
      <c r="Q163" s="12">
        <v>32812.080000000002</v>
      </c>
      <c r="R163" s="12">
        <v>32812.080000000002</v>
      </c>
      <c r="S163" s="62">
        <f t="shared" si="15"/>
        <v>1</v>
      </c>
      <c r="T163" s="12">
        <v>0</v>
      </c>
      <c r="U163" s="12">
        <v>0</v>
      </c>
      <c r="V163" s="12"/>
      <c r="W163" s="12">
        <v>1222.99</v>
      </c>
      <c r="X163" s="12">
        <f t="shared" si="16"/>
        <v>26.829393535515418</v>
      </c>
      <c r="Y163" s="16" t="s">
        <v>336</v>
      </c>
      <c r="Z163" s="16" t="s">
        <v>335</v>
      </c>
      <c r="AD163" s="12"/>
      <c r="AE163" s="12"/>
      <c r="AF163" s="12"/>
      <c r="AG163" s="12"/>
      <c r="AH163" s="12"/>
      <c r="AI163" s="12"/>
      <c r="AJ163" s="12"/>
      <c r="AK163" s="12"/>
      <c r="AL163" s="12">
        <f t="shared" si="17"/>
        <v>0</v>
      </c>
      <c r="AM163" s="62" t="e">
        <f t="shared" si="18"/>
        <v>#DIV/0!</v>
      </c>
      <c r="AN163" s="62">
        <f>IF(BN163/Q163&gt;1.5,1.5,BN163/Q163)</f>
        <v>0</v>
      </c>
      <c r="AO163" s="62">
        <f t="shared" si="19"/>
        <v>0</v>
      </c>
      <c r="AP163" s="62">
        <f>BF163/Q163</f>
        <v>9.2636614320091865E-3</v>
      </c>
      <c r="AQ163" s="62">
        <f>IF(BF163/Q163&gt;1,1,BF163/Q163)</f>
        <v>9.2636614320091865E-3</v>
      </c>
      <c r="AR163" s="11">
        <v>41233</v>
      </c>
      <c r="AS163" s="12">
        <v>41233</v>
      </c>
      <c r="AT163" s="6">
        <v>2922</v>
      </c>
      <c r="AU163" s="6" t="s">
        <v>1031</v>
      </c>
      <c r="AW163" s="6">
        <v>1</v>
      </c>
      <c r="AX163" s="11">
        <f t="shared" si="14"/>
        <v>41149</v>
      </c>
      <c r="AY163" s="64">
        <f t="shared" ca="1" si="20"/>
        <v>0</v>
      </c>
      <c r="AZ163" s="6" t="s">
        <v>336</v>
      </c>
      <c r="BA163" s="6" t="s">
        <v>336</v>
      </c>
      <c r="BB163" s="20">
        <v>303.95999999999998</v>
      </c>
      <c r="BC163" s="19">
        <v>42675</v>
      </c>
      <c r="BD163" s="9" t="s">
        <v>1138</v>
      </c>
      <c r="BE163" s="20">
        <v>31205.13</v>
      </c>
      <c r="BF163" s="20">
        <v>303.95999999999998</v>
      </c>
      <c r="BG163" s="9">
        <v>43040</v>
      </c>
      <c r="BH163" s="6" t="s">
        <v>336</v>
      </c>
      <c r="BJ163" s="6" t="s">
        <v>337</v>
      </c>
      <c r="BK163" s="6" t="s">
        <v>339</v>
      </c>
      <c r="BL163" s="6" t="s">
        <v>781</v>
      </c>
      <c r="BN163" s="12">
        <v>0</v>
      </c>
      <c r="BO163" s="9">
        <v>40921</v>
      </c>
      <c r="BP163" s="9">
        <v>40928</v>
      </c>
      <c r="BS163" s="6" t="s">
        <v>335</v>
      </c>
      <c r="BT163" s="6" t="s">
        <v>1324</v>
      </c>
      <c r="BU163" s="6" t="s">
        <v>1324</v>
      </c>
      <c r="BV163" s="11">
        <v>23915</v>
      </c>
      <c r="BX163" s="6" t="s">
        <v>1606</v>
      </c>
      <c r="CB163" s="23" t="s">
        <v>1031</v>
      </c>
      <c r="CL163" s="6" t="s">
        <v>335</v>
      </c>
      <c r="CO163" s="6" t="s">
        <v>335</v>
      </c>
      <c r="CS163" s="6" t="s">
        <v>335</v>
      </c>
    </row>
    <row r="164" spans="1:97" s="6" customFormat="1">
      <c r="A164" s="6" t="s">
        <v>63</v>
      </c>
      <c r="B164" s="8">
        <v>300175</v>
      </c>
      <c r="C164" s="6" t="s">
        <v>2036</v>
      </c>
      <c r="D164" s="6" t="s">
        <v>522</v>
      </c>
      <c r="E164" s="6" t="s">
        <v>223</v>
      </c>
      <c r="F164" s="9">
        <v>39415</v>
      </c>
      <c r="G164" s="9">
        <v>40137</v>
      </c>
      <c r="H164" s="6">
        <v>980</v>
      </c>
      <c r="I164" s="12">
        <v>15500</v>
      </c>
      <c r="J164" s="6">
        <v>0</v>
      </c>
      <c r="L164" s="6" t="s">
        <v>333</v>
      </c>
      <c r="M164" s="6" t="s">
        <v>334</v>
      </c>
      <c r="N164" s="6" t="s">
        <v>360</v>
      </c>
      <c r="O164" s="6" t="s">
        <v>640</v>
      </c>
      <c r="P164" s="6" t="s">
        <v>335</v>
      </c>
      <c r="Q164" s="12">
        <v>12333.77</v>
      </c>
      <c r="R164" s="12">
        <v>12333.77</v>
      </c>
      <c r="S164" s="62">
        <f t="shared" si="15"/>
        <v>1</v>
      </c>
      <c r="T164" s="12">
        <v>0</v>
      </c>
      <c r="U164" s="12">
        <v>0</v>
      </c>
      <c r="V164" s="12"/>
      <c r="W164" s="12">
        <v>12333.77</v>
      </c>
      <c r="X164" s="12">
        <f t="shared" si="16"/>
        <v>1</v>
      </c>
      <c r="Y164" s="16" t="s">
        <v>336</v>
      </c>
      <c r="Z164" s="16" t="s">
        <v>336</v>
      </c>
      <c r="AA164" s="6" t="s">
        <v>336</v>
      </c>
      <c r="AD164" s="12"/>
      <c r="AE164" s="12"/>
      <c r="AF164" s="12"/>
      <c r="AG164" s="12"/>
      <c r="AH164" s="12"/>
      <c r="AI164" s="12"/>
      <c r="AJ164" s="12"/>
      <c r="AK164" s="12"/>
      <c r="AL164" s="12">
        <f t="shared" si="17"/>
        <v>0</v>
      </c>
      <c r="AM164" s="62" t="e">
        <f t="shared" si="18"/>
        <v>#DIV/0!</v>
      </c>
      <c r="AN164" s="62">
        <f>IF(BN164/Q164&gt;1.5,1.5,BN164/Q164)</f>
        <v>0</v>
      </c>
      <c r="AO164" s="62">
        <f t="shared" si="19"/>
        <v>0</v>
      </c>
      <c r="AP164" s="62">
        <f>BF164/Q164</f>
        <v>9.7480332453094235E-3</v>
      </c>
      <c r="AQ164" s="62">
        <f>IF(BF164/Q164&gt;1,1,BF164/Q164)</f>
        <v>9.7480332453094235E-3</v>
      </c>
      <c r="AR164" s="11">
        <v>40541</v>
      </c>
      <c r="AS164" s="12">
        <v>40541</v>
      </c>
      <c r="AT164" s="6">
        <v>3377</v>
      </c>
      <c r="AU164" s="6">
        <v>0</v>
      </c>
      <c r="AX164" s="11">
        <f t="shared" si="14"/>
        <v>41232</v>
      </c>
      <c r="AY164" s="64">
        <f t="shared" ca="1" si="20"/>
        <v>0</v>
      </c>
      <c r="AZ164" s="6" t="s">
        <v>336</v>
      </c>
      <c r="BA164" s="6" t="s">
        <v>336</v>
      </c>
      <c r="BB164" s="20">
        <v>120.23</v>
      </c>
      <c r="BC164" s="19">
        <v>42675</v>
      </c>
      <c r="BD164" s="9" t="s">
        <v>1138</v>
      </c>
      <c r="BE164" s="20">
        <v>12333.77</v>
      </c>
      <c r="BF164" s="20">
        <v>120.23</v>
      </c>
      <c r="BG164" s="9">
        <v>43040</v>
      </c>
      <c r="BH164" s="6" t="s">
        <v>336</v>
      </c>
      <c r="BJ164" s="6" t="s">
        <v>337</v>
      </c>
      <c r="BK164" s="6" t="s">
        <v>339</v>
      </c>
      <c r="BL164" s="6" t="s">
        <v>782</v>
      </c>
      <c r="BN164" s="12">
        <v>0</v>
      </c>
      <c r="BO164" s="9">
        <v>40743</v>
      </c>
      <c r="BP164" s="11"/>
      <c r="BS164" s="6" t="s">
        <v>335</v>
      </c>
      <c r="BT164" s="6" t="s">
        <v>1325</v>
      </c>
      <c r="BU164" s="6" t="s">
        <v>1325</v>
      </c>
      <c r="BV164" s="11">
        <v>25045</v>
      </c>
      <c r="BX164" s="6" t="s">
        <v>1607</v>
      </c>
      <c r="CB164" s="23"/>
      <c r="CL164" s="6" t="s">
        <v>335</v>
      </c>
      <c r="CO164" s="6" t="s">
        <v>336</v>
      </c>
      <c r="CS164" s="6" t="s">
        <v>335</v>
      </c>
    </row>
    <row r="165" spans="1:97" s="6" customFormat="1">
      <c r="A165" s="6" t="s">
        <v>63</v>
      </c>
      <c r="B165" s="8">
        <v>300175</v>
      </c>
      <c r="C165" s="6" t="s">
        <v>2036</v>
      </c>
      <c r="D165" s="6" t="s">
        <v>523</v>
      </c>
      <c r="E165" s="6" t="s">
        <v>224</v>
      </c>
      <c r="F165" s="9">
        <v>39623</v>
      </c>
      <c r="G165" s="9">
        <v>42178</v>
      </c>
      <c r="H165" s="6">
        <v>840</v>
      </c>
      <c r="I165" s="12">
        <v>23312.58</v>
      </c>
      <c r="J165" s="6">
        <v>13</v>
      </c>
      <c r="L165" s="6" t="s">
        <v>333</v>
      </c>
      <c r="M165" s="6" t="s">
        <v>334</v>
      </c>
      <c r="N165" s="6" t="s">
        <v>349</v>
      </c>
      <c r="O165" s="6" t="s">
        <v>348</v>
      </c>
      <c r="P165" s="6" t="s">
        <v>335</v>
      </c>
      <c r="Q165" s="12">
        <v>199272.07</v>
      </c>
      <c r="R165" s="12">
        <v>134819.82999999999</v>
      </c>
      <c r="S165" s="62">
        <f t="shared" si="15"/>
        <v>0.67656159741804245</v>
      </c>
      <c r="T165" s="12">
        <v>64452.24</v>
      </c>
      <c r="U165" s="12">
        <v>0</v>
      </c>
      <c r="V165" s="12">
        <v>164916.23000000001</v>
      </c>
      <c r="W165" s="12">
        <v>7427.38</v>
      </c>
      <c r="X165" s="12">
        <f t="shared" si="16"/>
        <v>26.829389367448549</v>
      </c>
      <c r="Y165" s="6" t="s">
        <v>336</v>
      </c>
      <c r="Z165" s="6" t="s">
        <v>336</v>
      </c>
      <c r="AA165" s="6" t="s">
        <v>336</v>
      </c>
      <c r="AD165" s="12"/>
      <c r="AE165" s="12"/>
      <c r="AF165" s="12"/>
      <c r="AG165" s="12"/>
      <c r="AH165" s="12"/>
      <c r="AI165" s="12"/>
      <c r="AJ165" s="12"/>
      <c r="AK165" s="12"/>
      <c r="AL165" s="12">
        <f t="shared" si="17"/>
        <v>0</v>
      </c>
      <c r="AM165" s="62">
        <f t="shared" si="18"/>
        <v>1.0845623860451195</v>
      </c>
      <c r="AN165" s="62">
        <f>IF(BN165/Q165&gt;1.5,1.5,BN165/Q165)</f>
        <v>0.92203086965473879</v>
      </c>
      <c r="AO165" s="62">
        <f t="shared" si="19"/>
        <v>0.92203086965473879</v>
      </c>
      <c r="AP165" s="62">
        <f>BF165/Q165</f>
        <v>0.48282717191626501</v>
      </c>
      <c r="AQ165" s="62">
        <f>IF(BF165/Q165&gt;1,1,BF165/Q165)</f>
        <v>0.48282717191626501</v>
      </c>
      <c r="AR165" s="11">
        <v>41715</v>
      </c>
      <c r="AS165" s="12">
        <v>41715</v>
      </c>
      <c r="AT165" s="6">
        <v>1324</v>
      </c>
      <c r="AU165" s="6" t="s">
        <v>1032</v>
      </c>
      <c r="AW165" s="6">
        <v>2</v>
      </c>
      <c r="AX165" s="11">
        <f t="shared" si="14"/>
        <v>43273</v>
      </c>
      <c r="AY165" s="64">
        <f t="shared" ca="1" si="20"/>
        <v>1</v>
      </c>
      <c r="AZ165" s="6" t="s">
        <v>336</v>
      </c>
      <c r="BA165" s="6" t="s">
        <v>336</v>
      </c>
      <c r="BB165" s="20">
        <v>96213.97</v>
      </c>
      <c r="BC165" s="19">
        <v>42675</v>
      </c>
      <c r="BD165" s="9" t="s">
        <v>1138</v>
      </c>
      <c r="BE165" s="20">
        <v>172845.41</v>
      </c>
      <c r="BF165" s="20">
        <v>96213.97</v>
      </c>
      <c r="BG165" s="9">
        <v>43040</v>
      </c>
      <c r="BH165" s="6" t="s">
        <v>336</v>
      </c>
      <c r="BJ165" s="6" t="s">
        <v>337</v>
      </c>
      <c r="BK165" s="6" t="s">
        <v>338</v>
      </c>
      <c r="BL165" s="6" t="s">
        <v>783</v>
      </c>
      <c r="BN165" s="12">
        <v>183735</v>
      </c>
      <c r="BO165" s="9">
        <v>42417</v>
      </c>
      <c r="BP165" s="9">
        <v>42306</v>
      </c>
      <c r="BS165" s="6" t="s">
        <v>335</v>
      </c>
      <c r="BT165" s="6" t="s">
        <v>1326</v>
      </c>
      <c r="BU165" s="6" t="s">
        <v>1327</v>
      </c>
      <c r="BV165" s="11">
        <v>30966</v>
      </c>
      <c r="BX165" s="6" t="s">
        <v>1608</v>
      </c>
      <c r="CB165" s="23" t="s">
        <v>1032</v>
      </c>
      <c r="CG165" s="6" t="s">
        <v>1898</v>
      </c>
      <c r="CH165" s="6" t="s">
        <v>1899</v>
      </c>
      <c r="CL165" s="6" t="s">
        <v>335</v>
      </c>
      <c r="CO165" s="6" t="s">
        <v>336</v>
      </c>
      <c r="CS165" s="6" t="s">
        <v>335</v>
      </c>
    </row>
    <row r="166" spans="1:97" s="6" customFormat="1">
      <c r="A166" s="6" t="s">
        <v>63</v>
      </c>
      <c r="B166" s="8">
        <v>300175</v>
      </c>
      <c r="C166" s="6" t="s">
        <v>2036</v>
      </c>
      <c r="D166" s="6" t="s">
        <v>524</v>
      </c>
      <c r="E166" s="6" t="s">
        <v>225</v>
      </c>
      <c r="F166" s="9">
        <v>39611</v>
      </c>
      <c r="G166" s="9">
        <v>42166</v>
      </c>
      <c r="H166" s="6">
        <v>840</v>
      </c>
      <c r="I166" s="12">
        <v>18263.150000000001</v>
      </c>
      <c r="J166" s="6">
        <v>12.5</v>
      </c>
      <c r="L166" s="6" t="s">
        <v>333</v>
      </c>
      <c r="M166" s="6" t="s">
        <v>334</v>
      </c>
      <c r="N166" s="6" t="s">
        <v>352</v>
      </c>
      <c r="O166" s="6" t="s">
        <v>348</v>
      </c>
      <c r="P166" s="6" t="s">
        <v>335</v>
      </c>
      <c r="Q166" s="12">
        <v>423440.74</v>
      </c>
      <c r="R166" s="12">
        <v>271290.74</v>
      </c>
      <c r="S166" s="62">
        <f t="shared" si="15"/>
        <v>0.64068171617119318</v>
      </c>
      <c r="T166" s="12">
        <v>152150</v>
      </c>
      <c r="U166" s="12">
        <v>0</v>
      </c>
      <c r="V166" s="12">
        <v>368272.35</v>
      </c>
      <c r="W166" s="12">
        <v>15782.72</v>
      </c>
      <c r="X166" s="12">
        <f t="shared" si="16"/>
        <v>26.829389357474504</v>
      </c>
      <c r="Y166" s="6" t="s">
        <v>336</v>
      </c>
      <c r="Z166" s="6" t="s">
        <v>336</v>
      </c>
      <c r="AA166" s="6" t="s">
        <v>336</v>
      </c>
      <c r="AD166" s="12"/>
      <c r="AE166" s="12"/>
      <c r="AF166" s="12"/>
      <c r="AG166" s="12"/>
      <c r="AH166" s="12"/>
      <c r="AI166" s="12"/>
      <c r="AJ166" s="12"/>
      <c r="AK166" s="12"/>
      <c r="AL166" s="12">
        <f t="shared" si="17"/>
        <v>0</v>
      </c>
      <c r="AM166" s="62">
        <f t="shared" si="18"/>
        <v>2.1877408401687197</v>
      </c>
      <c r="AN166" s="62">
        <f>IF(BN166/Q166&gt;1.5,1.5,BN166/Q166)</f>
        <v>0.45709253200341565</v>
      </c>
      <c r="AO166" s="62">
        <f t="shared" si="19"/>
        <v>0.45709253200341565</v>
      </c>
      <c r="AP166" s="62">
        <f>BF166/Q166</f>
        <v>0.55804731967925436</v>
      </c>
      <c r="AQ166" s="62">
        <f>IF(BF166/Q166&gt;1,1,BF166/Q166)</f>
        <v>0.55804731967925436</v>
      </c>
      <c r="AR166" s="11">
        <v>41487</v>
      </c>
      <c r="AS166" s="12">
        <v>41487</v>
      </c>
      <c r="AT166" s="6">
        <v>1706</v>
      </c>
      <c r="AU166" s="6" t="s">
        <v>1033</v>
      </c>
      <c r="AW166" s="6">
        <v>3</v>
      </c>
      <c r="AX166" s="11">
        <f t="shared" si="14"/>
        <v>43261</v>
      </c>
      <c r="AY166" s="64">
        <f t="shared" ca="1" si="20"/>
        <v>1</v>
      </c>
      <c r="AZ166" s="6" t="s">
        <v>336</v>
      </c>
      <c r="BA166" s="6" t="s">
        <v>336</v>
      </c>
      <c r="BB166" s="20">
        <v>236299.97</v>
      </c>
      <c r="BC166" s="19">
        <v>42675</v>
      </c>
      <c r="BD166" s="9" t="s">
        <v>1138</v>
      </c>
      <c r="BE166" s="20">
        <v>370004.72</v>
      </c>
      <c r="BF166" s="20">
        <v>236299.97</v>
      </c>
      <c r="BG166" s="9">
        <v>43040</v>
      </c>
      <c r="BH166" s="6" t="s">
        <v>336</v>
      </c>
      <c r="BJ166" s="6" t="s">
        <v>337</v>
      </c>
      <c r="BK166" s="6" t="s">
        <v>338</v>
      </c>
      <c r="BL166" s="6" t="s">
        <v>784</v>
      </c>
      <c r="BN166" s="12">
        <v>193551.6</v>
      </c>
      <c r="BO166" s="9">
        <v>42467</v>
      </c>
      <c r="BP166" s="9">
        <v>42461</v>
      </c>
      <c r="BS166" s="6" t="s">
        <v>335</v>
      </c>
      <c r="BT166" s="6" t="s">
        <v>1328</v>
      </c>
      <c r="BU166" s="6" t="s">
        <v>1328</v>
      </c>
      <c r="BV166" s="11">
        <v>27769</v>
      </c>
      <c r="BX166" s="6" t="s">
        <v>1609</v>
      </c>
      <c r="CB166" s="23" t="s">
        <v>1033</v>
      </c>
      <c r="CG166" s="6" t="s">
        <v>1900</v>
      </c>
      <c r="CH166" s="6" t="s">
        <v>1901</v>
      </c>
      <c r="CL166" s="6" t="s">
        <v>335</v>
      </c>
      <c r="CO166" s="6" t="s">
        <v>336</v>
      </c>
      <c r="CS166" s="6" t="s">
        <v>335</v>
      </c>
    </row>
    <row r="167" spans="1:97" s="6" customFormat="1">
      <c r="A167" s="6" t="s">
        <v>63</v>
      </c>
      <c r="B167" s="8">
        <v>300175</v>
      </c>
      <c r="C167" s="6" t="s">
        <v>2036</v>
      </c>
      <c r="D167" s="6" t="s">
        <v>525</v>
      </c>
      <c r="E167" s="6" t="s">
        <v>226</v>
      </c>
      <c r="F167" s="9">
        <v>39619</v>
      </c>
      <c r="G167" s="9">
        <v>42174</v>
      </c>
      <c r="H167" s="6">
        <v>840</v>
      </c>
      <c r="I167" s="12">
        <v>20208</v>
      </c>
      <c r="J167" s="6">
        <v>13</v>
      </c>
      <c r="L167" s="6" t="s">
        <v>333</v>
      </c>
      <c r="M167" s="6" t="s">
        <v>334</v>
      </c>
      <c r="N167" s="6" t="s">
        <v>639</v>
      </c>
      <c r="O167" s="6" t="s">
        <v>640</v>
      </c>
      <c r="P167" s="6" t="s">
        <v>335</v>
      </c>
      <c r="Q167" s="12">
        <v>82209.81</v>
      </c>
      <c r="R167" s="12">
        <v>57110.38</v>
      </c>
      <c r="S167" s="62">
        <f t="shared" si="15"/>
        <v>0.69469057281606661</v>
      </c>
      <c r="T167" s="12">
        <v>25099.43</v>
      </c>
      <c r="U167" s="12">
        <v>0</v>
      </c>
      <c r="V167" s="12">
        <v>54.37</v>
      </c>
      <c r="W167" s="12">
        <v>3064.17</v>
      </c>
      <c r="X167" s="12">
        <f t="shared" si="16"/>
        <v>26.829389361556309</v>
      </c>
      <c r="Y167" s="6" t="s">
        <v>336</v>
      </c>
      <c r="Z167" s="6" t="s">
        <v>336</v>
      </c>
      <c r="AD167" s="12"/>
      <c r="AE167" s="12"/>
      <c r="AF167" s="12"/>
      <c r="AG167" s="12"/>
      <c r="AH167" s="12"/>
      <c r="AI167" s="12"/>
      <c r="AJ167" s="12"/>
      <c r="AK167" s="12"/>
      <c r="AL167" s="12">
        <f t="shared" si="17"/>
        <v>0</v>
      </c>
      <c r="AM167" s="62">
        <f t="shared" si="18"/>
        <v>0.9103370724307086</v>
      </c>
      <c r="AN167" s="62">
        <f>IF(BN167/Q167&gt;1.5,1.5,BN167/Q167)</f>
        <v>1.0984942064700065</v>
      </c>
      <c r="AO167" s="62">
        <f t="shared" si="19"/>
        <v>1.0984942064700065</v>
      </c>
      <c r="AP167" s="62">
        <f>BF167/Q167</f>
        <v>1.3634625843314808E-2</v>
      </c>
      <c r="AQ167" s="62">
        <f>IF(BF167/Q167&gt;1,1,BF167/Q167)</f>
        <v>1.3634625843314808E-2</v>
      </c>
      <c r="AR167" s="11">
        <v>41806</v>
      </c>
      <c r="AS167" s="12">
        <v>41806</v>
      </c>
      <c r="AT167" s="6">
        <v>1233</v>
      </c>
      <c r="AU167" s="6" t="s">
        <v>1034</v>
      </c>
      <c r="AW167" s="6">
        <v>1</v>
      </c>
      <c r="AX167" s="11">
        <f t="shared" si="14"/>
        <v>43269</v>
      </c>
      <c r="AY167" s="64">
        <f t="shared" ca="1" si="20"/>
        <v>1</v>
      </c>
      <c r="AZ167" s="6" t="s">
        <v>336</v>
      </c>
      <c r="BA167" s="6" t="s">
        <v>336</v>
      </c>
      <c r="BB167" s="20">
        <v>1120.9000000000001</v>
      </c>
      <c r="BC167" s="19">
        <v>42675</v>
      </c>
      <c r="BD167" s="9" t="s">
        <v>1138</v>
      </c>
      <c r="BE167" s="20">
        <v>71123.02</v>
      </c>
      <c r="BF167" s="20">
        <v>1120.9000000000001</v>
      </c>
      <c r="BG167" s="9">
        <v>43040</v>
      </c>
      <c r="BH167" s="6" t="s">
        <v>336</v>
      </c>
      <c r="BJ167" s="6" t="s">
        <v>337</v>
      </c>
      <c r="BK167" s="6" t="s">
        <v>338</v>
      </c>
      <c r="BL167" s="6" t="s">
        <v>785</v>
      </c>
      <c r="BN167" s="12">
        <v>90307</v>
      </c>
      <c r="BO167" s="9">
        <v>41611</v>
      </c>
      <c r="BP167" s="9">
        <v>41611</v>
      </c>
      <c r="BS167" s="6" t="s">
        <v>335</v>
      </c>
      <c r="BT167" s="6" t="s">
        <v>1329</v>
      </c>
      <c r="BU167" s="6" t="s">
        <v>1329</v>
      </c>
      <c r="BV167" s="11">
        <v>28248</v>
      </c>
      <c r="BX167" s="6" t="s">
        <v>1610</v>
      </c>
      <c r="CB167" s="23" t="s">
        <v>1034</v>
      </c>
      <c r="CG167" s="6" t="s">
        <v>1902</v>
      </c>
      <c r="CL167" s="6" t="s">
        <v>335</v>
      </c>
      <c r="CO167" s="6" t="s">
        <v>335</v>
      </c>
      <c r="CS167" s="6" t="s">
        <v>335</v>
      </c>
    </row>
    <row r="168" spans="1:97" s="6" customFormat="1">
      <c r="A168" s="6" t="s">
        <v>63</v>
      </c>
      <c r="B168" s="8">
        <v>300175</v>
      </c>
      <c r="C168" s="6" t="s">
        <v>2036</v>
      </c>
      <c r="D168" s="6" t="s">
        <v>526</v>
      </c>
      <c r="E168" s="6" t="s">
        <v>227</v>
      </c>
      <c r="F168" s="9">
        <v>39680</v>
      </c>
      <c r="G168" s="9">
        <v>42235</v>
      </c>
      <c r="H168" s="6">
        <v>980</v>
      </c>
      <c r="I168" s="12">
        <v>44710</v>
      </c>
      <c r="J168" s="6">
        <v>21</v>
      </c>
      <c r="L168" s="6" t="s">
        <v>333</v>
      </c>
      <c r="M168" s="6" t="s">
        <v>334</v>
      </c>
      <c r="N168" s="6" t="s">
        <v>639</v>
      </c>
      <c r="O168" s="6" t="s">
        <v>640</v>
      </c>
      <c r="P168" s="6" t="s">
        <v>335</v>
      </c>
      <c r="Q168" s="12">
        <v>46378.04</v>
      </c>
      <c r="R168" s="12">
        <v>21835.86</v>
      </c>
      <c r="S168" s="62">
        <f t="shared" si="15"/>
        <v>0.47082326031889232</v>
      </c>
      <c r="T168" s="12">
        <v>24542.18</v>
      </c>
      <c r="U168" s="12">
        <v>0</v>
      </c>
      <c r="V168" s="12">
        <v>1607.77</v>
      </c>
      <c r="W168" s="12">
        <v>46378.04</v>
      </c>
      <c r="X168" s="12">
        <f t="shared" si="16"/>
        <v>1</v>
      </c>
      <c r="Y168" s="6" t="s">
        <v>336</v>
      </c>
      <c r="Z168" s="6" t="s">
        <v>336</v>
      </c>
      <c r="AD168" s="12"/>
      <c r="AE168" s="12"/>
      <c r="AF168" s="12"/>
      <c r="AG168" s="12"/>
      <c r="AH168" s="12"/>
      <c r="AI168" s="12"/>
      <c r="AJ168" s="12"/>
      <c r="AK168" s="12"/>
      <c r="AL168" s="12">
        <f t="shared" si="17"/>
        <v>0</v>
      </c>
      <c r="AM168" s="62">
        <f t="shared" si="18"/>
        <v>0.86573712660941882</v>
      </c>
      <c r="AN168" s="62">
        <f>IF(BN168/Q168&gt;1.5,1.5,BN168/Q168)</f>
        <v>1.1550850359351106</v>
      </c>
      <c r="AO168" s="62">
        <f t="shared" si="19"/>
        <v>1.1550850359351106</v>
      </c>
      <c r="AP168" s="62">
        <f>BF168/Q168</f>
        <v>1.1232902468495867E-2</v>
      </c>
      <c r="AQ168" s="62">
        <f>IF(BF168/Q168&gt;1,1,BF168/Q168)</f>
        <v>1.1232902468495867E-2</v>
      </c>
      <c r="AR168" s="11">
        <v>39711</v>
      </c>
      <c r="AS168" s="12">
        <v>39711</v>
      </c>
      <c r="AT168" s="6">
        <v>2056</v>
      </c>
      <c r="AU168" s="6" t="s">
        <v>1035</v>
      </c>
      <c r="AW168" s="6">
        <v>1</v>
      </c>
      <c r="AX168" s="11">
        <f t="shared" si="14"/>
        <v>43330</v>
      </c>
      <c r="AY168" s="64">
        <f t="shared" ca="1" si="20"/>
        <v>1</v>
      </c>
      <c r="AZ168" s="6" t="s">
        <v>336</v>
      </c>
      <c r="BA168" s="6" t="s">
        <v>336</v>
      </c>
      <c r="BB168" s="20">
        <v>520.96</v>
      </c>
      <c r="BC168" s="19">
        <v>42675</v>
      </c>
      <c r="BD168" s="9" t="s">
        <v>1138</v>
      </c>
      <c r="BE168" s="20">
        <v>41792.5</v>
      </c>
      <c r="BF168" s="20">
        <v>520.96</v>
      </c>
      <c r="BG168" s="9">
        <v>43040</v>
      </c>
      <c r="BH168" s="6" t="s">
        <v>336</v>
      </c>
      <c r="BJ168" s="6" t="s">
        <v>337</v>
      </c>
      <c r="BK168" s="6" t="s">
        <v>338</v>
      </c>
      <c r="BL168" s="6" t="s">
        <v>786</v>
      </c>
      <c r="BN168" s="12">
        <v>53570.58</v>
      </c>
      <c r="BO168" s="9">
        <v>41575</v>
      </c>
      <c r="BP168" s="9">
        <v>41575</v>
      </c>
      <c r="BS168" s="6" t="s">
        <v>335</v>
      </c>
      <c r="BT168" s="6" t="s">
        <v>1330</v>
      </c>
      <c r="BU168" s="6" t="s">
        <v>1330</v>
      </c>
      <c r="BV168" s="11">
        <v>28668</v>
      </c>
      <c r="BX168" s="6" t="s">
        <v>1611</v>
      </c>
      <c r="CB168" s="23" t="s">
        <v>1035</v>
      </c>
      <c r="CG168" s="6" t="s">
        <v>1903</v>
      </c>
      <c r="CL168" s="6" t="s">
        <v>335</v>
      </c>
      <c r="CO168" s="6" t="s">
        <v>335</v>
      </c>
      <c r="CS168" s="6" t="s">
        <v>335</v>
      </c>
    </row>
    <row r="169" spans="1:97" s="6" customFormat="1">
      <c r="A169" s="6" t="s">
        <v>63</v>
      </c>
      <c r="B169" s="8">
        <v>300175</v>
      </c>
      <c r="C169" s="6" t="s">
        <v>2036</v>
      </c>
      <c r="D169" s="6" t="s">
        <v>527</v>
      </c>
      <c r="E169" s="6" t="s">
        <v>228</v>
      </c>
      <c r="F169" s="9">
        <v>39654</v>
      </c>
      <c r="G169" s="9">
        <v>42209</v>
      </c>
      <c r="H169" s="6">
        <v>840</v>
      </c>
      <c r="I169" s="12">
        <v>16850</v>
      </c>
      <c r="J169" s="6">
        <v>0</v>
      </c>
      <c r="L169" s="6" t="s">
        <v>333</v>
      </c>
      <c r="M169" s="6" t="s">
        <v>334</v>
      </c>
      <c r="N169" s="6" t="s">
        <v>351</v>
      </c>
      <c r="O169" s="6" t="s">
        <v>348</v>
      </c>
      <c r="P169" s="6" t="s">
        <v>335</v>
      </c>
      <c r="Q169" s="12">
        <v>620810.63</v>
      </c>
      <c r="R169" s="12">
        <v>419263.15</v>
      </c>
      <c r="S169" s="62">
        <f t="shared" si="15"/>
        <v>0.67534789151403551</v>
      </c>
      <c r="T169" s="12">
        <v>201547.48</v>
      </c>
      <c r="U169" s="12">
        <v>0</v>
      </c>
      <c r="V169" s="12">
        <v>652092.44999999995</v>
      </c>
      <c r="W169" s="12">
        <v>23139.200000000001</v>
      </c>
      <c r="X169" s="12">
        <f t="shared" si="16"/>
        <v>26.829390385147281</v>
      </c>
      <c r="Y169" s="6" t="s">
        <v>336</v>
      </c>
      <c r="Z169" s="6" t="s">
        <v>336</v>
      </c>
      <c r="AA169" s="6" t="s">
        <v>336</v>
      </c>
      <c r="AD169" s="12"/>
      <c r="AE169" s="12"/>
      <c r="AF169" s="12"/>
      <c r="AG169" s="12"/>
      <c r="AH169" s="12"/>
      <c r="AI169" s="12"/>
      <c r="AJ169" s="12"/>
      <c r="AK169" s="12"/>
      <c r="AL169" s="12">
        <f t="shared" si="17"/>
        <v>0</v>
      </c>
      <c r="AM169" s="62">
        <f t="shared" si="18"/>
        <v>8.664745279274138</v>
      </c>
      <c r="AN169" s="62">
        <f>IF(BN169/Q169&gt;1.5,1.5,BN169/Q169)</f>
        <v>0.11541020165843488</v>
      </c>
      <c r="AO169" s="62">
        <f t="shared" si="19"/>
        <v>0.11541020165843488</v>
      </c>
      <c r="AP169" s="62">
        <f>BF169/Q169</f>
        <v>9.6768639415855361E-3</v>
      </c>
      <c r="AQ169" s="62">
        <f>IF(BF169/Q169&gt;1,1,BF169/Q169)</f>
        <v>9.6768639415855361E-3</v>
      </c>
      <c r="AR169" s="11">
        <v>39685</v>
      </c>
      <c r="AS169" s="12">
        <v>39685</v>
      </c>
      <c r="AT169" s="6">
        <v>3182</v>
      </c>
      <c r="AU169" s="6" t="s">
        <v>1036</v>
      </c>
      <c r="AW169" s="6">
        <v>3</v>
      </c>
      <c r="AX169" s="11">
        <f t="shared" si="14"/>
        <v>43304</v>
      </c>
      <c r="AY169" s="64">
        <f t="shared" ca="1" si="20"/>
        <v>1</v>
      </c>
      <c r="AZ169" s="6" t="s">
        <v>336</v>
      </c>
      <c r="BA169" s="6" t="s">
        <v>336</v>
      </c>
      <c r="BB169" s="20">
        <v>6007.5</v>
      </c>
      <c r="BC169" s="19">
        <v>42675</v>
      </c>
      <c r="BD169" s="9" t="s">
        <v>1138</v>
      </c>
      <c r="BE169" s="20">
        <v>590406.81999999995</v>
      </c>
      <c r="BF169" s="20">
        <v>6007.5</v>
      </c>
      <c r="BG169" s="9">
        <v>43040</v>
      </c>
      <c r="BH169" s="6" t="s">
        <v>336</v>
      </c>
      <c r="BJ169" s="6" t="s">
        <v>337</v>
      </c>
      <c r="BK169" s="6" t="s">
        <v>338</v>
      </c>
      <c r="BL169" s="6" t="s">
        <v>787</v>
      </c>
      <c r="BN169" s="12">
        <v>71647.88</v>
      </c>
      <c r="BO169" s="9">
        <v>41575</v>
      </c>
      <c r="BP169" s="9">
        <v>41575</v>
      </c>
      <c r="BS169" s="6" t="s">
        <v>335</v>
      </c>
      <c r="BT169" s="6" t="s">
        <v>1331</v>
      </c>
      <c r="BU169" s="6" t="s">
        <v>1331</v>
      </c>
      <c r="BV169" s="11">
        <v>29190</v>
      </c>
      <c r="BX169" s="6" t="s">
        <v>1612</v>
      </c>
      <c r="CB169" s="23" t="s">
        <v>1036</v>
      </c>
      <c r="CG169" s="6" t="s">
        <v>1904</v>
      </c>
      <c r="CH169" s="6" t="s">
        <v>1905</v>
      </c>
      <c r="CL169" s="6" t="s">
        <v>335</v>
      </c>
      <c r="CO169" s="6" t="s">
        <v>336</v>
      </c>
      <c r="CS169" s="6" t="s">
        <v>335</v>
      </c>
    </row>
    <row r="170" spans="1:97" s="6" customFormat="1" hidden="1">
      <c r="A170" s="6" t="s">
        <v>63</v>
      </c>
      <c r="B170" s="8">
        <v>300175</v>
      </c>
      <c r="C170" s="6" t="s">
        <v>2036</v>
      </c>
      <c r="D170" s="6" t="s">
        <v>528</v>
      </c>
      <c r="E170" s="6" t="s">
        <v>229</v>
      </c>
      <c r="F170" s="9">
        <v>41499</v>
      </c>
      <c r="G170" s="9">
        <v>42163</v>
      </c>
      <c r="H170" s="6">
        <v>840</v>
      </c>
      <c r="I170" s="12">
        <v>22655.05</v>
      </c>
      <c r="J170" s="6">
        <v>13</v>
      </c>
      <c r="L170" s="6" t="s">
        <v>333</v>
      </c>
      <c r="M170" s="6" t="s">
        <v>334</v>
      </c>
      <c r="N170" s="6" t="s">
        <v>351</v>
      </c>
      <c r="O170" s="6" t="s">
        <v>348</v>
      </c>
      <c r="P170" s="6" t="s">
        <v>335</v>
      </c>
      <c r="Q170" s="12">
        <v>522911.79</v>
      </c>
      <c r="R170" s="12">
        <v>522911.79</v>
      </c>
      <c r="S170" s="62">
        <f t="shared" si="15"/>
        <v>1</v>
      </c>
      <c r="T170" s="12">
        <v>0</v>
      </c>
      <c r="U170" s="12">
        <v>0</v>
      </c>
      <c r="V170" s="12"/>
      <c r="W170" s="12">
        <v>19490.259999999998</v>
      </c>
      <c r="X170" s="12">
        <f t="shared" si="16"/>
        <v>26.829390167191203</v>
      </c>
      <c r="Y170" s="6" t="s">
        <v>336</v>
      </c>
      <c r="Z170" s="6" t="s">
        <v>335</v>
      </c>
      <c r="AD170" s="12"/>
      <c r="AE170" s="12"/>
      <c r="AF170" s="12"/>
      <c r="AG170" s="12">
        <v>81497.25</v>
      </c>
      <c r="AH170" s="12"/>
      <c r="AI170" s="12"/>
      <c r="AJ170" s="12"/>
      <c r="AK170" s="12"/>
      <c r="AL170" s="12">
        <f t="shared" si="17"/>
        <v>81497.25</v>
      </c>
      <c r="AM170" s="62">
        <f t="shared" si="18"/>
        <v>4.9550538704266991</v>
      </c>
      <c r="AN170" s="62">
        <f>IF(BN170/Q170&gt;1.5,1.5,BN170/Q170)</f>
        <v>0.20181415301422062</v>
      </c>
      <c r="AO170" s="62">
        <f t="shared" si="19"/>
        <v>0.20181415301422062</v>
      </c>
      <c r="AP170" s="62">
        <f>BF170/Q170</f>
        <v>1.4969369881677366E-2</v>
      </c>
      <c r="AQ170" s="62">
        <f>IF(BF170/Q170&gt;1,1,BF170/Q170)</f>
        <v>1.4969369881677366E-2</v>
      </c>
      <c r="AR170" s="11">
        <v>42689</v>
      </c>
      <c r="AS170" s="12">
        <v>42689</v>
      </c>
      <c r="AT170" s="6">
        <v>1539</v>
      </c>
      <c r="AU170" s="6" t="s">
        <v>1037</v>
      </c>
      <c r="AW170" s="6">
        <v>3</v>
      </c>
      <c r="AX170" s="11">
        <f t="shared" si="14"/>
        <v>43258</v>
      </c>
      <c r="AY170" s="64">
        <f t="shared" ca="1" si="20"/>
        <v>1</v>
      </c>
      <c r="AZ170" s="6" t="s">
        <v>336</v>
      </c>
      <c r="BA170" s="6" t="s">
        <v>336</v>
      </c>
      <c r="BB170" s="20">
        <v>7827.66</v>
      </c>
      <c r="BC170" s="19">
        <v>42675</v>
      </c>
      <c r="BD170" s="9" t="s">
        <v>1138</v>
      </c>
      <c r="BE170" s="20">
        <v>578053.52</v>
      </c>
      <c r="BF170" s="20">
        <v>7827.66</v>
      </c>
      <c r="BG170" s="9">
        <v>43040</v>
      </c>
      <c r="BH170" s="6" t="s">
        <v>336</v>
      </c>
      <c r="BJ170" s="6" t="s">
        <v>337</v>
      </c>
      <c r="BK170" s="6" t="s">
        <v>338</v>
      </c>
      <c r="BL170" s="6" t="s">
        <v>788</v>
      </c>
      <c r="BN170" s="12">
        <v>105531</v>
      </c>
      <c r="BO170" s="9">
        <v>42354</v>
      </c>
      <c r="BP170" s="9">
        <v>42342</v>
      </c>
      <c r="BS170" s="6" t="s">
        <v>335</v>
      </c>
      <c r="BT170" s="6" t="s">
        <v>1332</v>
      </c>
      <c r="BU170" s="6" t="s">
        <v>1332</v>
      </c>
      <c r="BV170" s="11">
        <v>26854</v>
      </c>
      <c r="BX170" s="6" t="s">
        <v>1613</v>
      </c>
      <c r="CB170" s="23" t="s">
        <v>1037</v>
      </c>
      <c r="CG170" s="6" t="s">
        <v>1906</v>
      </c>
      <c r="CL170" s="6" t="s">
        <v>335</v>
      </c>
      <c r="CO170" s="6" t="s">
        <v>335</v>
      </c>
      <c r="CS170" s="6" t="s">
        <v>335</v>
      </c>
    </row>
    <row r="171" spans="1:97" s="6" customFormat="1">
      <c r="A171" s="6" t="s">
        <v>63</v>
      </c>
      <c r="B171" s="8">
        <v>300175</v>
      </c>
      <c r="C171" s="6" t="s">
        <v>2036</v>
      </c>
      <c r="D171" s="6" t="s">
        <v>529</v>
      </c>
      <c r="E171" s="6" t="s">
        <v>230</v>
      </c>
      <c r="F171" s="9">
        <v>39686</v>
      </c>
      <c r="G171" s="9">
        <v>42241</v>
      </c>
      <c r="H171" s="6">
        <v>840</v>
      </c>
      <c r="I171" s="12">
        <v>19695</v>
      </c>
      <c r="J171" s="6">
        <v>13</v>
      </c>
      <c r="L171" s="6" t="s">
        <v>333</v>
      </c>
      <c r="M171" s="6" t="s">
        <v>334</v>
      </c>
      <c r="N171" s="6" t="s">
        <v>351</v>
      </c>
      <c r="O171" s="6" t="s">
        <v>348</v>
      </c>
      <c r="P171" s="6" t="s">
        <v>335</v>
      </c>
      <c r="Q171" s="12">
        <v>132162.38</v>
      </c>
      <c r="R171" s="12">
        <v>91806.95</v>
      </c>
      <c r="S171" s="62">
        <f t="shared" si="15"/>
        <v>0.69465266893650068</v>
      </c>
      <c r="T171" s="12">
        <v>40355.43</v>
      </c>
      <c r="U171" s="12">
        <v>0</v>
      </c>
      <c r="V171" s="12">
        <v>103802.84</v>
      </c>
      <c r="W171" s="12">
        <v>4926.03</v>
      </c>
      <c r="X171" s="12">
        <f t="shared" si="16"/>
        <v>26.829389995594831</v>
      </c>
      <c r="Y171" s="6" t="s">
        <v>336</v>
      </c>
      <c r="Z171" s="6" t="s">
        <v>336</v>
      </c>
      <c r="AA171" s="6" t="s">
        <v>335</v>
      </c>
      <c r="AD171" s="12"/>
      <c r="AE171" s="12"/>
      <c r="AF171" s="12"/>
      <c r="AG171" s="12"/>
      <c r="AH171" s="12"/>
      <c r="AI171" s="12"/>
      <c r="AJ171" s="12"/>
      <c r="AK171" s="12"/>
      <c r="AL171" s="12">
        <f t="shared" si="17"/>
        <v>0</v>
      </c>
      <c r="AM171" s="62">
        <f t="shared" si="18"/>
        <v>0.79672526253601961</v>
      </c>
      <c r="AN171" s="62">
        <f>IF(BN171/Q171&gt;1.5,1.5,BN171/Q171)</f>
        <v>1.2551378085049618</v>
      </c>
      <c r="AO171" s="62">
        <f t="shared" si="19"/>
        <v>1.2551378085049618</v>
      </c>
      <c r="AP171" s="62">
        <f>BF171/Q171</f>
        <v>0.42384383513674617</v>
      </c>
      <c r="AQ171" s="62">
        <f>IF(BF171/Q171&gt;1,1,BF171/Q171)</f>
        <v>0.42384383513674617</v>
      </c>
      <c r="AR171" s="11">
        <v>41808</v>
      </c>
      <c r="AS171" s="12">
        <v>41808</v>
      </c>
      <c r="AT171" s="6">
        <v>1233</v>
      </c>
      <c r="AU171" s="6" t="s">
        <v>1038</v>
      </c>
      <c r="AW171" s="6">
        <v>3</v>
      </c>
      <c r="AX171" s="11">
        <f t="shared" si="14"/>
        <v>43336</v>
      </c>
      <c r="AY171" s="64">
        <f t="shared" ca="1" si="20"/>
        <v>1</v>
      </c>
      <c r="AZ171" s="6" t="s">
        <v>336</v>
      </c>
      <c r="BA171" s="6" t="s">
        <v>336</v>
      </c>
      <c r="BB171" s="20">
        <v>56016.21</v>
      </c>
      <c r="BC171" s="19">
        <v>42675</v>
      </c>
      <c r="BD171" s="9" t="s">
        <v>1138</v>
      </c>
      <c r="BE171" s="20">
        <v>114339.52</v>
      </c>
      <c r="BF171" s="20">
        <v>56016.21</v>
      </c>
      <c r="BG171" s="9">
        <v>43040</v>
      </c>
      <c r="BH171" s="6" t="s">
        <v>336</v>
      </c>
      <c r="BJ171" s="6" t="s">
        <v>337</v>
      </c>
      <c r="BK171" s="6" t="s">
        <v>338</v>
      </c>
      <c r="BL171" s="6" t="s">
        <v>789</v>
      </c>
      <c r="BN171" s="12">
        <v>165882</v>
      </c>
      <c r="BO171" s="9">
        <v>42255</v>
      </c>
      <c r="BP171" s="9">
        <v>41409</v>
      </c>
      <c r="BS171" s="6" t="s">
        <v>335</v>
      </c>
      <c r="BT171" s="6" t="s">
        <v>1333</v>
      </c>
      <c r="BU171" s="6" t="s">
        <v>1333</v>
      </c>
      <c r="BV171" s="11">
        <v>28280</v>
      </c>
      <c r="BX171" s="6" t="s">
        <v>1614</v>
      </c>
      <c r="CB171" s="23" t="s">
        <v>1038</v>
      </c>
      <c r="CG171" s="6" t="s">
        <v>1907</v>
      </c>
      <c r="CH171" s="6" t="s">
        <v>1908</v>
      </c>
      <c r="CL171" s="6" t="s">
        <v>335</v>
      </c>
      <c r="CO171" s="6" t="s">
        <v>336</v>
      </c>
      <c r="CS171" s="6" t="s">
        <v>335</v>
      </c>
    </row>
    <row r="172" spans="1:97" s="6" customFormat="1" hidden="1">
      <c r="A172" s="6" t="s">
        <v>63</v>
      </c>
      <c r="B172" s="8">
        <v>300175</v>
      </c>
      <c r="C172" s="6" t="s">
        <v>2036</v>
      </c>
      <c r="D172" s="6" t="s">
        <v>530</v>
      </c>
      <c r="E172" s="6" t="s">
        <v>231</v>
      </c>
      <c r="F172" s="9">
        <v>39580</v>
      </c>
      <c r="G172" s="9">
        <v>42135</v>
      </c>
      <c r="H172" s="6">
        <v>840</v>
      </c>
      <c r="I172" s="12">
        <v>17890</v>
      </c>
      <c r="J172" s="6">
        <v>11.5</v>
      </c>
      <c r="L172" s="6" t="s">
        <v>333</v>
      </c>
      <c r="M172" s="6" t="s">
        <v>334</v>
      </c>
      <c r="N172" s="6" t="s">
        <v>351</v>
      </c>
      <c r="O172" s="6" t="s">
        <v>348</v>
      </c>
      <c r="P172" s="6" t="s">
        <v>335</v>
      </c>
      <c r="Q172" s="12">
        <v>15869.58</v>
      </c>
      <c r="R172" s="12">
        <v>15775.14</v>
      </c>
      <c r="S172" s="62">
        <f t="shared" si="15"/>
        <v>0.99404899184477469</v>
      </c>
      <c r="T172" s="12">
        <v>94.44</v>
      </c>
      <c r="U172" s="12">
        <v>0</v>
      </c>
      <c r="V172" s="12">
        <v>27450.89</v>
      </c>
      <c r="W172" s="12">
        <v>591.5</v>
      </c>
      <c r="X172" s="12">
        <f t="shared" si="16"/>
        <v>26.82938292476754</v>
      </c>
      <c r="Y172" s="6" t="s">
        <v>336</v>
      </c>
      <c r="Z172" s="6" t="s">
        <v>336</v>
      </c>
      <c r="AD172" s="12"/>
      <c r="AE172" s="12">
        <v>5090.59</v>
      </c>
      <c r="AF172" s="12"/>
      <c r="AG172" s="12"/>
      <c r="AH172" s="12"/>
      <c r="AI172" s="12"/>
      <c r="AJ172" s="12"/>
      <c r="AK172" s="12">
        <v>10649.86</v>
      </c>
      <c r="AL172" s="12">
        <f t="shared" si="17"/>
        <v>15740.45</v>
      </c>
      <c r="AM172" s="62">
        <f t="shared" si="18"/>
        <v>0.17572923472156091</v>
      </c>
      <c r="AN172" s="62">
        <f>IF(BN172/Q172&gt;1.5,1.5,BN172/Q172)</f>
        <v>1.5</v>
      </c>
      <c r="AO172" s="62">
        <f t="shared" si="19"/>
        <v>5.6905727813842581</v>
      </c>
      <c r="AP172" s="62">
        <f>BF172/Q172</f>
        <v>0.72200776580098525</v>
      </c>
      <c r="AQ172" s="62">
        <f>IF(BF172/Q172&gt;1,1,BF172/Q172)</f>
        <v>0.72200776580098525</v>
      </c>
      <c r="AR172" s="11">
        <v>43021</v>
      </c>
      <c r="AS172" s="12">
        <v>43021</v>
      </c>
      <c r="AT172" s="6">
        <v>960</v>
      </c>
      <c r="AU172" s="6" t="s">
        <v>1039</v>
      </c>
      <c r="AW172" s="6">
        <v>1</v>
      </c>
      <c r="AX172" s="11">
        <f t="shared" si="14"/>
        <v>43230</v>
      </c>
      <c r="AY172" s="64">
        <f t="shared" ca="1" si="20"/>
        <v>1</v>
      </c>
      <c r="AZ172" s="6" t="s">
        <v>336</v>
      </c>
      <c r="BA172" s="6" t="s">
        <v>336</v>
      </c>
      <c r="BB172" s="20">
        <v>11457.96</v>
      </c>
      <c r="BC172" s="19">
        <v>42675</v>
      </c>
      <c r="BD172" s="9" t="s">
        <v>1138</v>
      </c>
      <c r="BE172" s="20">
        <v>22833.759999999998</v>
      </c>
      <c r="BF172" s="20">
        <v>11457.96</v>
      </c>
      <c r="BG172" s="9">
        <v>43040</v>
      </c>
      <c r="BH172" s="6" t="s">
        <v>336</v>
      </c>
      <c r="BJ172" s="6" t="s">
        <v>337</v>
      </c>
      <c r="BK172" s="6" t="s">
        <v>338</v>
      </c>
      <c r="BL172" s="6" t="s">
        <v>790</v>
      </c>
      <c r="BN172" s="12">
        <v>90307</v>
      </c>
      <c r="BO172" s="9">
        <v>41575</v>
      </c>
      <c r="BP172" s="9">
        <v>41575</v>
      </c>
      <c r="BS172" s="6" t="s">
        <v>335</v>
      </c>
      <c r="BT172" s="6" t="s">
        <v>1334</v>
      </c>
      <c r="BU172" s="6" t="s">
        <v>1334</v>
      </c>
      <c r="BV172" s="11">
        <v>27549</v>
      </c>
      <c r="BX172" s="6" t="s">
        <v>1615</v>
      </c>
      <c r="CB172" s="23" t="s">
        <v>1039</v>
      </c>
      <c r="CG172" s="6" t="s">
        <v>1909</v>
      </c>
      <c r="CL172" s="6" t="s">
        <v>335</v>
      </c>
      <c r="CO172" s="6" t="s">
        <v>335</v>
      </c>
      <c r="CS172" s="6" t="s">
        <v>335</v>
      </c>
    </row>
    <row r="173" spans="1:97" s="6" customFormat="1">
      <c r="A173" s="6" t="s">
        <v>63</v>
      </c>
      <c r="B173" s="8">
        <v>300175</v>
      </c>
      <c r="C173" s="6" t="s">
        <v>2036</v>
      </c>
      <c r="D173" s="6" t="s">
        <v>531</v>
      </c>
      <c r="E173" s="6" t="s">
        <v>232</v>
      </c>
      <c r="F173" s="9">
        <v>39588</v>
      </c>
      <c r="G173" s="11"/>
      <c r="H173" s="6">
        <v>840</v>
      </c>
      <c r="I173" s="12">
        <v>65072.5</v>
      </c>
      <c r="J173" s="6">
        <v>0</v>
      </c>
      <c r="L173" s="6" t="s">
        <v>333</v>
      </c>
      <c r="M173" s="6" t="s">
        <v>334</v>
      </c>
      <c r="N173" s="16" t="s">
        <v>351</v>
      </c>
      <c r="O173" s="16" t="s">
        <v>348</v>
      </c>
      <c r="P173" s="6" t="s">
        <v>335</v>
      </c>
      <c r="Q173" s="12">
        <v>1745855.48</v>
      </c>
      <c r="R173" s="12">
        <v>1254553.81</v>
      </c>
      <c r="S173" s="62">
        <f t="shared" si="15"/>
        <v>0.71858972542217525</v>
      </c>
      <c r="T173" s="12">
        <v>491301.67</v>
      </c>
      <c r="U173" s="12">
        <v>0</v>
      </c>
      <c r="V173" s="12"/>
      <c r="W173" s="12">
        <v>65072.5</v>
      </c>
      <c r="X173" s="12">
        <f t="shared" si="16"/>
        <v>26.829389988090206</v>
      </c>
      <c r="Y173" s="16" t="s">
        <v>335</v>
      </c>
      <c r="Z173" s="16" t="s">
        <v>335</v>
      </c>
      <c r="AD173" s="12"/>
      <c r="AE173" s="12"/>
      <c r="AF173" s="12"/>
      <c r="AG173" s="12"/>
      <c r="AH173" s="12"/>
      <c r="AI173" s="12"/>
      <c r="AJ173" s="12"/>
      <c r="AK173" s="12"/>
      <c r="AL173" s="12">
        <f t="shared" si="17"/>
        <v>0</v>
      </c>
      <c r="AM173" s="62" t="e">
        <f t="shared" si="18"/>
        <v>#DIV/0!</v>
      </c>
      <c r="AN173" s="62">
        <f>IF(BN173/Q173&gt;1.5,1.5,BN173/Q173)</f>
        <v>0</v>
      </c>
      <c r="AO173" s="62">
        <f t="shared" si="19"/>
        <v>0</v>
      </c>
      <c r="AP173" s="62">
        <f>BF173/Q173</f>
        <v>9.2636304581178736E-3</v>
      </c>
      <c r="AQ173" s="62">
        <f>IF(BF173/Q173&gt;1,1,BF173/Q173)</f>
        <v>9.2636304581178736E-3</v>
      </c>
      <c r="AS173" s="12"/>
      <c r="AT173" s="6">
        <v>1345</v>
      </c>
      <c r="AU173" s="6" t="s">
        <v>1040</v>
      </c>
      <c r="AX173" s="11"/>
      <c r="AY173" s="64">
        <f t="shared" ca="1" si="20"/>
        <v>0</v>
      </c>
      <c r="AZ173" s="6" t="s">
        <v>336</v>
      </c>
      <c r="BA173" s="6" t="s">
        <v>336</v>
      </c>
      <c r="BB173" s="20">
        <v>16172.96</v>
      </c>
      <c r="BC173" s="19">
        <v>42675</v>
      </c>
      <c r="BD173" s="9" t="s">
        <v>1138</v>
      </c>
      <c r="BE173" s="20">
        <v>1660353.34</v>
      </c>
      <c r="BF173" s="20">
        <v>16172.96</v>
      </c>
      <c r="BG173" s="9">
        <v>43040</v>
      </c>
      <c r="BH173" s="6" t="s">
        <v>336</v>
      </c>
      <c r="BJ173" s="6" t="s">
        <v>337</v>
      </c>
      <c r="BK173" s="16" t="s">
        <v>338</v>
      </c>
      <c r="BN173" s="12"/>
      <c r="BO173" s="11"/>
      <c r="BP173" s="11"/>
      <c r="BS173" s="6" t="s">
        <v>335</v>
      </c>
      <c r="BT173" s="6" t="s">
        <v>1335</v>
      </c>
      <c r="BU173" s="6" t="s">
        <v>1335</v>
      </c>
      <c r="BV173" s="11">
        <v>26611</v>
      </c>
      <c r="BX173" s="6" t="s">
        <v>1616</v>
      </c>
      <c r="CB173" s="23" t="s">
        <v>1040</v>
      </c>
      <c r="CL173" s="6" t="s">
        <v>335</v>
      </c>
      <c r="CO173" s="6" t="s">
        <v>335</v>
      </c>
      <c r="CS173" s="6" t="s">
        <v>335</v>
      </c>
    </row>
    <row r="174" spans="1:97" s="6" customFormat="1" hidden="1">
      <c r="A174" s="6" t="s">
        <v>63</v>
      </c>
      <c r="B174" s="8">
        <v>300175</v>
      </c>
      <c r="C174" s="6" t="s">
        <v>2036</v>
      </c>
      <c r="D174" s="6" t="s">
        <v>532</v>
      </c>
      <c r="E174" s="6" t="s">
        <v>233</v>
      </c>
      <c r="F174" s="9">
        <v>39436</v>
      </c>
      <c r="G174" s="9">
        <v>41992</v>
      </c>
      <c r="H174" s="6">
        <v>840</v>
      </c>
      <c r="I174" s="12">
        <v>12680</v>
      </c>
      <c r="J174" s="6">
        <v>12.5</v>
      </c>
      <c r="L174" s="6" t="s">
        <v>333</v>
      </c>
      <c r="M174" s="6" t="s">
        <v>334</v>
      </c>
      <c r="N174" s="6" t="s">
        <v>351</v>
      </c>
      <c r="O174" s="6" t="s">
        <v>348</v>
      </c>
      <c r="P174" s="6" t="s">
        <v>335</v>
      </c>
      <c r="Q174" s="12">
        <v>58192.95</v>
      </c>
      <c r="R174" s="12">
        <v>58192.95</v>
      </c>
      <c r="S174" s="62">
        <f t="shared" si="15"/>
        <v>1</v>
      </c>
      <c r="T174" s="12">
        <v>0</v>
      </c>
      <c r="U174" s="12">
        <v>0</v>
      </c>
      <c r="V174" s="12">
        <v>38481.47</v>
      </c>
      <c r="W174" s="12">
        <v>2169</v>
      </c>
      <c r="X174" s="12">
        <f t="shared" si="16"/>
        <v>26.82939142461964</v>
      </c>
      <c r="Y174" s="6" t="s">
        <v>336</v>
      </c>
      <c r="Z174" s="6" t="s">
        <v>336</v>
      </c>
      <c r="AD174" s="12"/>
      <c r="AE174" s="12"/>
      <c r="AF174" s="12"/>
      <c r="AG174" s="12">
        <v>38075.57</v>
      </c>
      <c r="AH174" s="12"/>
      <c r="AI174" s="12"/>
      <c r="AJ174" s="12"/>
      <c r="AK174" s="12"/>
      <c r="AL174" s="12">
        <f t="shared" si="17"/>
        <v>38075.57</v>
      </c>
      <c r="AM174" s="62">
        <f t="shared" si="18"/>
        <v>1.2451112230848478</v>
      </c>
      <c r="AN174" s="62">
        <f>IF(BN174/Q174&gt;1.5,1.5,BN174/Q174)</f>
        <v>0.80314110214381651</v>
      </c>
      <c r="AO174" s="62">
        <f t="shared" si="19"/>
        <v>0.80314110214381651</v>
      </c>
      <c r="AP174" s="62">
        <f>BF174/Q174</f>
        <v>1.0593071841176638</v>
      </c>
      <c r="AQ174" s="62">
        <f>IF(BF174/Q174&gt;1,1,BF174/Q174)</f>
        <v>1</v>
      </c>
      <c r="AR174" s="11">
        <v>42710</v>
      </c>
      <c r="AS174" s="12">
        <v>42710</v>
      </c>
      <c r="AT174" s="6">
        <v>1477</v>
      </c>
      <c r="AU174" s="6" t="s">
        <v>1041</v>
      </c>
      <c r="AW174" s="6">
        <v>3</v>
      </c>
      <c r="AX174" s="11">
        <f t="shared" si="14"/>
        <v>43087</v>
      </c>
      <c r="AY174" s="64">
        <f t="shared" ca="1" si="20"/>
        <v>0</v>
      </c>
      <c r="AZ174" s="6" t="s">
        <v>336</v>
      </c>
      <c r="BA174" s="6" t="s">
        <v>336</v>
      </c>
      <c r="BB174" s="20">
        <v>61644.21</v>
      </c>
      <c r="BC174" s="19">
        <v>42675</v>
      </c>
      <c r="BD174" s="9" t="s">
        <v>1138</v>
      </c>
      <c r="BE174" s="20">
        <v>92526.63</v>
      </c>
      <c r="BF174" s="20">
        <v>61644.21</v>
      </c>
      <c r="BG174" s="9">
        <v>43040</v>
      </c>
      <c r="BH174" s="6" t="s">
        <v>336</v>
      </c>
      <c r="BJ174" s="6" t="s">
        <v>337</v>
      </c>
      <c r="BK174" s="6" t="s">
        <v>338</v>
      </c>
      <c r="BL174" s="6" t="s">
        <v>791</v>
      </c>
      <c r="BN174" s="12">
        <v>46737.15</v>
      </c>
      <c r="BO174" s="9">
        <v>41575</v>
      </c>
      <c r="BP174" s="9">
        <v>41575</v>
      </c>
      <c r="BS174" s="6" t="s">
        <v>335</v>
      </c>
      <c r="BT174" s="6" t="s">
        <v>1336</v>
      </c>
      <c r="BU174" s="6" t="s">
        <v>1336</v>
      </c>
      <c r="BV174" s="11">
        <v>30510</v>
      </c>
      <c r="BX174" s="6" t="s">
        <v>1617</v>
      </c>
      <c r="CB174" s="23" t="s">
        <v>1041</v>
      </c>
      <c r="CG174" s="6" t="s">
        <v>1910</v>
      </c>
      <c r="CL174" s="6" t="s">
        <v>335</v>
      </c>
      <c r="CO174" s="6" t="s">
        <v>335</v>
      </c>
      <c r="CS174" s="6" t="s">
        <v>335</v>
      </c>
    </row>
    <row r="175" spans="1:97" s="6" customFormat="1">
      <c r="A175" s="6" t="s">
        <v>63</v>
      </c>
      <c r="B175" s="8">
        <v>300175</v>
      </c>
      <c r="C175" s="6" t="s">
        <v>2036</v>
      </c>
      <c r="D175" s="6" t="s">
        <v>533</v>
      </c>
      <c r="E175" s="6" t="s">
        <v>234</v>
      </c>
      <c r="F175" s="9">
        <v>39734</v>
      </c>
      <c r="G175" s="9">
        <v>42289</v>
      </c>
      <c r="H175" s="6">
        <v>840</v>
      </c>
      <c r="I175" s="12">
        <v>32880</v>
      </c>
      <c r="J175" s="6">
        <v>12.99</v>
      </c>
      <c r="L175" s="6" t="s">
        <v>333</v>
      </c>
      <c r="M175" s="6" t="s">
        <v>334</v>
      </c>
      <c r="N175" s="6" t="s">
        <v>639</v>
      </c>
      <c r="O175" s="6" t="s">
        <v>640</v>
      </c>
      <c r="P175" s="6" t="s">
        <v>335</v>
      </c>
      <c r="Q175" s="12">
        <v>258302.37</v>
      </c>
      <c r="R175" s="12">
        <v>178053.52</v>
      </c>
      <c r="S175" s="62">
        <f t="shared" si="15"/>
        <v>0.68932205306517313</v>
      </c>
      <c r="T175" s="12">
        <v>80248.850000000006</v>
      </c>
      <c r="U175" s="12">
        <v>0</v>
      </c>
      <c r="V175" s="12">
        <v>521.26</v>
      </c>
      <c r="W175" s="12">
        <v>9627.59</v>
      </c>
      <c r="X175" s="12">
        <f t="shared" si="16"/>
        <v>26.829390325096934</v>
      </c>
      <c r="Y175" s="6" t="s">
        <v>336</v>
      </c>
      <c r="Z175" s="6" t="s">
        <v>336</v>
      </c>
      <c r="AD175" s="12"/>
      <c r="AE175" s="12"/>
      <c r="AF175" s="12"/>
      <c r="AG175" s="12"/>
      <c r="AH175" s="12"/>
      <c r="AI175" s="12"/>
      <c r="AJ175" s="12"/>
      <c r="AK175" s="12"/>
      <c r="AL175" s="12">
        <f t="shared" si="17"/>
        <v>0</v>
      </c>
      <c r="AM175" s="62">
        <f t="shared" si="18"/>
        <v>0.81730075344439435</v>
      </c>
      <c r="AN175" s="62">
        <f>IF(BN175/Q175&gt;1.5,1.5,BN175/Q175)</f>
        <v>1.2235397994993231</v>
      </c>
      <c r="AO175" s="62">
        <f t="shared" si="19"/>
        <v>1.2235397994993231</v>
      </c>
      <c r="AP175" s="62">
        <f>BF175/Q175</f>
        <v>1.3658991979051528E-2</v>
      </c>
      <c r="AQ175" s="62">
        <f>IF(BF175/Q175&gt;1,1,BF175/Q175)</f>
        <v>1.3658991979051528E-2</v>
      </c>
      <c r="AR175" s="11">
        <v>41796</v>
      </c>
      <c r="AS175" s="12">
        <v>41796</v>
      </c>
      <c r="AT175" s="6">
        <v>1415</v>
      </c>
      <c r="AU175" s="6" t="s">
        <v>1042</v>
      </c>
      <c r="AW175" s="6">
        <v>3</v>
      </c>
      <c r="AX175" s="11">
        <f t="shared" si="14"/>
        <v>43384</v>
      </c>
      <c r="AY175" s="64">
        <f t="shared" ca="1" si="20"/>
        <v>1</v>
      </c>
      <c r="AZ175" s="6" t="s">
        <v>336</v>
      </c>
      <c r="BA175" s="6" t="s">
        <v>336</v>
      </c>
      <c r="BB175" s="20">
        <v>3528.15</v>
      </c>
      <c r="BC175" s="19">
        <v>42675</v>
      </c>
      <c r="BD175" s="9" t="s">
        <v>1138</v>
      </c>
      <c r="BE175" s="20">
        <v>223655.83</v>
      </c>
      <c r="BF175" s="20">
        <v>3528.15</v>
      </c>
      <c r="BG175" s="9">
        <v>43040</v>
      </c>
      <c r="BH175" s="6" t="s">
        <v>336</v>
      </c>
      <c r="BJ175" s="6" t="s">
        <v>337</v>
      </c>
      <c r="BK175" s="6" t="s">
        <v>338</v>
      </c>
      <c r="BL175" s="6" t="s">
        <v>792</v>
      </c>
      <c r="BN175" s="12">
        <v>316043.23</v>
      </c>
      <c r="BO175" s="9">
        <v>41967</v>
      </c>
      <c r="BP175" s="9">
        <v>41778</v>
      </c>
      <c r="BS175" s="6" t="s">
        <v>335</v>
      </c>
      <c r="BT175" s="6" t="s">
        <v>1337</v>
      </c>
      <c r="BU175" s="6" t="s">
        <v>1337</v>
      </c>
      <c r="BV175" s="11">
        <v>30281</v>
      </c>
      <c r="BX175" s="6" t="s">
        <v>1618</v>
      </c>
      <c r="CB175" s="23" t="s">
        <v>1042</v>
      </c>
      <c r="CG175" s="6" t="s">
        <v>1911</v>
      </c>
      <c r="CL175" s="6" t="s">
        <v>335</v>
      </c>
      <c r="CO175" s="6" t="s">
        <v>335</v>
      </c>
      <c r="CS175" s="6" t="s">
        <v>335</v>
      </c>
    </row>
    <row r="176" spans="1:97" s="6" customFormat="1">
      <c r="A176" s="6" t="s">
        <v>63</v>
      </c>
      <c r="B176" s="8">
        <v>300175</v>
      </c>
      <c r="C176" s="6" t="s">
        <v>2036</v>
      </c>
      <c r="D176" s="6" t="s">
        <v>534</v>
      </c>
      <c r="E176" s="6" t="s">
        <v>235</v>
      </c>
      <c r="F176" s="9">
        <v>39293</v>
      </c>
      <c r="G176" s="9">
        <v>41484</v>
      </c>
      <c r="H176" s="6">
        <v>840</v>
      </c>
      <c r="I176" s="12">
        <v>15018</v>
      </c>
      <c r="J176" s="6">
        <v>13</v>
      </c>
      <c r="L176" s="6" t="s">
        <v>333</v>
      </c>
      <c r="M176" s="6" t="s">
        <v>334</v>
      </c>
      <c r="N176" s="6" t="s">
        <v>351</v>
      </c>
      <c r="O176" s="6" t="s">
        <v>348</v>
      </c>
      <c r="P176" s="6" t="s">
        <v>335</v>
      </c>
      <c r="Q176" s="12">
        <v>487516.38</v>
      </c>
      <c r="R176" s="12">
        <v>321729.73</v>
      </c>
      <c r="S176" s="62">
        <f t="shared" si="15"/>
        <v>0.65993624665493289</v>
      </c>
      <c r="T176" s="12">
        <v>155778.41</v>
      </c>
      <c r="U176" s="12">
        <v>10008.24</v>
      </c>
      <c r="V176" s="12"/>
      <c r="W176" s="12">
        <v>17797.95</v>
      </c>
      <c r="X176" s="12">
        <f t="shared" si="16"/>
        <v>27.39171533800241</v>
      </c>
      <c r="Y176" s="6" t="s">
        <v>336</v>
      </c>
      <c r="Z176" s="6" t="s">
        <v>336</v>
      </c>
      <c r="AD176" s="12"/>
      <c r="AE176" s="12"/>
      <c r="AF176" s="12"/>
      <c r="AG176" s="12"/>
      <c r="AH176" s="12"/>
      <c r="AI176" s="12"/>
      <c r="AJ176" s="12"/>
      <c r="AK176" s="12"/>
      <c r="AL176" s="12">
        <f t="shared" si="17"/>
        <v>0</v>
      </c>
      <c r="AM176" s="62">
        <f t="shared" si="18"/>
        <v>12.108898934452696</v>
      </c>
      <c r="AN176" s="62">
        <f>IF(BN176/Q176&gt;1.5,1.5,BN176/Q176)</f>
        <v>8.2583891847900576E-2</v>
      </c>
      <c r="AO176" s="62">
        <f t="shared" si="19"/>
        <v>8.2583891847900576E-2</v>
      </c>
      <c r="AP176" s="62">
        <f>BF176/Q176</f>
        <v>0.12130661127734826</v>
      </c>
      <c r="AQ176" s="62">
        <f>IF(BF176/Q176&gt;1,1,BF176/Q176)</f>
        <v>0.12130661127734826</v>
      </c>
      <c r="AR176" s="11">
        <v>41232</v>
      </c>
      <c r="AS176" s="12">
        <v>41232</v>
      </c>
      <c r="AT176" s="6">
        <v>3256</v>
      </c>
      <c r="AU176" s="6" t="s">
        <v>1043</v>
      </c>
      <c r="AW176" s="6">
        <v>3</v>
      </c>
      <c r="AX176" s="11">
        <f t="shared" si="14"/>
        <v>42579</v>
      </c>
      <c r="AY176" s="64">
        <f t="shared" ca="1" si="20"/>
        <v>0</v>
      </c>
      <c r="AZ176" s="6" t="s">
        <v>336</v>
      </c>
      <c r="BA176" s="6" t="s">
        <v>336</v>
      </c>
      <c r="BB176" s="20">
        <v>59138.96</v>
      </c>
      <c r="BC176" s="19">
        <v>42675</v>
      </c>
      <c r="BD176" s="9" t="s">
        <v>1138</v>
      </c>
      <c r="BE176" s="20">
        <v>464130.73</v>
      </c>
      <c r="BF176" s="20">
        <v>59138.96</v>
      </c>
      <c r="BG176" s="9">
        <v>43040</v>
      </c>
      <c r="BH176" s="6" t="s">
        <v>336</v>
      </c>
      <c r="BJ176" s="6" t="s">
        <v>337</v>
      </c>
      <c r="BK176" s="6" t="s">
        <v>338</v>
      </c>
      <c r="BL176" s="6" t="s">
        <v>793</v>
      </c>
      <c r="BN176" s="12">
        <v>40261</v>
      </c>
      <c r="BO176" s="9">
        <v>40023</v>
      </c>
      <c r="BP176" s="9">
        <v>39293</v>
      </c>
      <c r="BS176" s="6" t="s">
        <v>335</v>
      </c>
      <c r="BT176" s="6" t="s">
        <v>1338</v>
      </c>
      <c r="BU176" s="6" t="s">
        <v>1339</v>
      </c>
      <c r="BV176" s="11">
        <v>30048</v>
      </c>
      <c r="BX176" s="6" t="s">
        <v>1619</v>
      </c>
      <c r="CB176" s="23" t="s">
        <v>1043</v>
      </c>
      <c r="CG176" s="6" t="s">
        <v>1912</v>
      </c>
      <c r="CL176" s="6" t="s">
        <v>335</v>
      </c>
      <c r="CO176" s="6" t="s">
        <v>335</v>
      </c>
      <c r="CS176" s="6" t="s">
        <v>335</v>
      </c>
    </row>
    <row r="177" spans="1:97" s="6" customFormat="1">
      <c r="A177" s="6" t="s">
        <v>63</v>
      </c>
      <c r="B177" s="8">
        <v>300175</v>
      </c>
      <c r="C177" s="6" t="s">
        <v>2036</v>
      </c>
      <c r="D177" s="6" t="s">
        <v>535</v>
      </c>
      <c r="E177" s="6" t="s">
        <v>236</v>
      </c>
      <c r="F177" s="9">
        <v>39559</v>
      </c>
      <c r="G177" s="9">
        <v>42114</v>
      </c>
      <c r="H177" s="6">
        <v>840</v>
      </c>
      <c r="I177" s="12">
        <v>24344</v>
      </c>
      <c r="J177" s="6">
        <v>10.8</v>
      </c>
      <c r="L177" s="6" t="s">
        <v>333</v>
      </c>
      <c r="M177" s="6" t="s">
        <v>334</v>
      </c>
      <c r="N177" s="6" t="s">
        <v>639</v>
      </c>
      <c r="O177" s="6" t="s">
        <v>640</v>
      </c>
      <c r="P177" s="6" t="s">
        <v>335</v>
      </c>
      <c r="Q177" s="12">
        <v>145002.92000000001</v>
      </c>
      <c r="R177" s="12">
        <v>106217.82</v>
      </c>
      <c r="S177" s="62">
        <f t="shared" si="15"/>
        <v>0.7325219381789001</v>
      </c>
      <c r="T177" s="12">
        <v>38785.1</v>
      </c>
      <c r="U177" s="12">
        <v>0</v>
      </c>
      <c r="V177" s="12"/>
      <c r="W177" s="12">
        <v>5404.63</v>
      </c>
      <c r="X177" s="12">
        <f t="shared" si="16"/>
        <v>26.82938887583424</v>
      </c>
      <c r="Y177" s="6" t="s">
        <v>336</v>
      </c>
      <c r="Z177" s="6" t="s">
        <v>336</v>
      </c>
      <c r="AA177" s="6" t="s">
        <v>336</v>
      </c>
      <c r="AD177" s="12"/>
      <c r="AE177" s="12"/>
      <c r="AF177" s="12"/>
      <c r="AG177" s="12"/>
      <c r="AH177" s="12"/>
      <c r="AI177" s="12"/>
      <c r="AJ177" s="12"/>
      <c r="AK177" s="12"/>
      <c r="AL177" s="12">
        <f t="shared" si="17"/>
        <v>0</v>
      </c>
      <c r="AM177" s="62">
        <f t="shared" si="18"/>
        <v>1.0626155204695935</v>
      </c>
      <c r="AN177" s="62">
        <f>IF(BN177/Q177&gt;1.5,1.5,BN177/Q177)</f>
        <v>0.94107415216190116</v>
      </c>
      <c r="AO177" s="62">
        <f t="shared" si="19"/>
        <v>0.94107415216190116</v>
      </c>
      <c r="AP177" s="62">
        <f>BF177/Q177</f>
        <v>1.3611794852131253E-2</v>
      </c>
      <c r="AQ177" s="62">
        <f>IF(BF177/Q177&gt;1,1,BF177/Q177)</f>
        <v>1.3611794852131253E-2</v>
      </c>
      <c r="AR177" s="11">
        <v>41835</v>
      </c>
      <c r="AS177" s="12">
        <v>41835</v>
      </c>
      <c r="AT177" s="6">
        <v>1204</v>
      </c>
      <c r="AU177" s="6" t="s">
        <v>1044</v>
      </c>
      <c r="AW177" s="6">
        <v>1</v>
      </c>
      <c r="AX177" s="11">
        <f t="shared" si="14"/>
        <v>43209</v>
      </c>
      <c r="AY177" s="64">
        <f t="shared" ca="1" si="20"/>
        <v>1</v>
      </c>
      <c r="AZ177" s="6" t="s">
        <v>336</v>
      </c>
      <c r="BA177" s="6" t="s">
        <v>336</v>
      </c>
      <c r="BB177" s="20">
        <v>1973.75</v>
      </c>
      <c r="BC177" s="19">
        <v>42675</v>
      </c>
      <c r="BD177" s="9" t="s">
        <v>1138</v>
      </c>
      <c r="BE177" s="20">
        <v>126992.88</v>
      </c>
      <c r="BF177" s="20">
        <v>1973.75</v>
      </c>
      <c r="BG177" s="9">
        <v>43040</v>
      </c>
      <c r="BH177" s="6" t="s">
        <v>336</v>
      </c>
      <c r="BJ177" s="6" t="s">
        <v>337</v>
      </c>
      <c r="BK177" s="6" t="s">
        <v>338</v>
      </c>
      <c r="BL177" s="6" t="s">
        <v>794</v>
      </c>
      <c r="BN177" s="12">
        <v>136458.5</v>
      </c>
      <c r="BO177" s="9">
        <v>41772</v>
      </c>
      <c r="BP177" s="9">
        <v>41333</v>
      </c>
      <c r="BS177" s="6" t="s">
        <v>335</v>
      </c>
      <c r="BT177" s="6" t="s">
        <v>1340</v>
      </c>
      <c r="BU177" s="6" t="s">
        <v>1340</v>
      </c>
      <c r="BV177" s="11">
        <v>28549</v>
      </c>
      <c r="BX177" s="6" t="s">
        <v>1620</v>
      </c>
      <c r="CB177" s="23" t="s">
        <v>1044</v>
      </c>
      <c r="CG177" s="6" t="s">
        <v>1913</v>
      </c>
      <c r="CH177" s="6" t="s">
        <v>1914</v>
      </c>
      <c r="CL177" s="6" t="s">
        <v>335</v>
      </c>
      <c r="CO177" s="6" t="s">
        <v>336</v>
      </c>
      <c r="CS177" s="6" t="s">
        <v>335</v>
      </c>
    </row>
    <row r="178" spans="1:97" s="6" customFormat="1" hidden="1">
      <c r="A178" s="6" t="s">
        <v>63</v>
      </c>
      <c r="B178" s="8">
        <v>300175</v>
      </c>
      <c r="C178" s="6" t="s">
        <v>2036</v>
      </c>
      <c r="D178" s="6" t="s">
        <v>536</v>
      </c>
      <c r="E178" s="6" t="s">
        <v>237</v>
      </c>
      <c r="F178" s="9">
        <v>39379</v>
      </c>
      <c r="G178" s="9">
        <v>41935</v>
      </c>
      <c r="H178" s="6">
        <v>840</v>
      </c>
      <c r="I178" s="12">
        <v>7592</v>
      </c>
      <c r="J178" s="6">
        <v>10.99</v>
      </c>
      <c r="L178" s="6" t="s">
        <v>333</v>
      </c>
      <c r="M178" s="6" t="s">
        <v>334</v>
      </c>
      <c r="N178" s="6" t="s">
        <v>351</v>
      </c>
      <c r="O178" s="6" t="s">
        <v>348</v>
      </c>
      <c r="P178" s="6" t="s">
        <v>335</v>
      </c>
      <c r="Q178" s="12">
        <v>40354.35</v>
      </c>
      <c r="R178" s="12">
        <v>40354.35</v>
      </c>
      <c r="S178" s="62">
        <f t="shared" si="15"/>
        <v>1</v>
      </c>
      <c r="T178" s="12">
        <v>0</v>
      </c>
      <c r="U178" s="12">
        <v>0</v>
      </c>
      <c r="V178" s="12">
        <v>25460.639999999999</v>
      </c>
      <c r="W178" s="12">
        <v>1504.11</v>
      </c>
      <c r="X178" s="12">
        <f t="shared" si="16"/>
        <v>26.829387478309432</v>
      </c>
      <c r="Y178" s="6" t="s">
        <v>336</v>
      </c>
      <c r="Z178" s="6" t="s">
        <v>336</v>
      </c>
      <c r="AD178" s="12"/>
      <c r="AE178" s="12"/>
      <c r="AF178" s="12"/>
      <c r="AG178" s="12"/>
      <c r="AH178" s="12"/>
      <c r="AI178" s="12"/>
      <c r="AJ178" s="12"/>
      <c r="AK178" s="12"/>
      <c r="AL178" s="12">
        <f t="shared" si="17"/>
        <v>0</v>
      </c>
      <c r="AM178" s="62">
        <f t="shared" si="18"/>
        <v>0.89803395159328758</v>
      </c>
      <c r="AN178" s="62">
        <f>IF(BN178/Q178&gt;1.5,1.5,BN178/Q178)</f>
        <v>1.113543645232794</v>
      </c>
      <c r="AO178" s="62">
        <f t="shared" si="19"/>
        <v>1.113543645232794</v>
      </c>
      <c r="AP178" s="62">
        <f>BF178/Q178</f>
        <v>0.52162827551428781</v>
      </c>
      <c r="AQ178" s="62">
        <f>IF(BF178/Q178&gt;1,1,BF178/Q178)</f>
        <v>0.52162827551428781</v>
      </c>
      <c r="AR178" s="11">
        <v>42359</v>
      </c>
      <c r="AS178" s="12">
        <v>42359</v>
      </c>
      <c r="AT178" s="6">
        <v>1597</v>
      </c>
      <c r="AU178" s="6" t="s">
        <v>1045</v>
      </c>
      <c r="AW178" s="6">
        <v>1</v>
      </c>
      <c r="AX178" s="11">
        <f t="shared" si="14"/>
        <v>43030</v>
      </c>
      <c r="AY178" s="64">
        <f t="shared" ca="1" si="20"/>
        <v>0</v>
      </c>
      <c r="AZ178" s="6" t="s">
        <v>336</v>
      </c>
      <c r="BA178" s="6" t="s">
        <v>336</v>
      </c>
      <c r="BB178" s="20">
        <v>21049.97</v>
      </c>
      <c r="BC178" s="19">
        <v>42675</v>
      </c>
      <c r="BD178" s="9" t="s">
        <v>1138</v>
      </c>
      <c r="BE178" s="20">
        <v>38378.03</v>
      </c>
      <c r="BF178" s="20">
        <v>21049.97</v>
      </c>
      <c r="BG178" s="9">
        <v>43040</v>
      </c>
      <c r="BH178" s="6" t="s">
        <v>336</v>
      </c>
      <c r="BJ178" s="6" t="s">
        <v>337</v>
      </c>
      <c r="BK178" s="6" t="s">
        <v>338</v>
      </c>
      <c r="BL178" s="6" t="s">
        <v>795</v>
      </c>
      <c r="BN178" s="12">
        <v>44936.33</v>
      </c>
      <c r="BO178" s="9">
        <v>41575</v>
      </c>
      <c r="BP178" s="9">
        <v>41575</v>
      </c>
      <c r="BS178" s="6" t="s">
        <v>335</v>
      </c>
      <c r="BT178" s="6" t="s">
        <v>1341</v>
      </c>
      <c r="BU178" s="6" t="s">
        <v>1341</v>
      </c>
      <c r="BV178" s="11">
        <v>28475</v>
      </c>
      <c r="BX178" s="6" t="s">
        <v>1621</v>
      </c>
      <c r="CB178" s="23" t="s">
        <v>1045</v>
      </c>
      <c r="CG178" s="6" t="s">
        <v>1915</v>
      </c>
      <c r="CL178" s="6" t="s">
        <v>335</v>
      </c>
      <c r="CO178" s="6" t="s">
        <v>335</v>
      </c>
      <c r="CS178" s="6" t="s">
        <v>335</v>
      </c>
    </row>
    <row r="179" spans="1:97" s="6" customFormat="1">
      <c r="A179" s="6" t="s">
        <v>63</v>
      </c>
      <c r="B179" s="8">
        <v>300175</v>
      </c>
      <c r="C179" s="6" t="s">
        <v>2036</v>
      </c>
      <c r="D179" s="6" t="s">
        <v>537</v>
      </c>
      <c r="E179" s="6" t="s">
        <v>238</v>
      </c>
      <c r="F179" s="9">
        <v>39535</v>
      </c>
      <c r="G179" s="9">
        <v>42090</v>
      </c>
      <c r="H179" s="6">
        <v>980</v>
      </c>
      <c r="I179" s="12">
        <v>213967</v>
      </c>
      <c r="J179" s="6">
        <v>15</v>
      </c>
      <c r="L179" s="6" t="s">
        <v>333</v>
      </c>
      <c r="M179" s="6" t="s">
        <v>334</v>
      </c>
      <c r="N179" s="6" t="s">
        <v>639</v>
      </c>
      <c r="O179" s="6" t="s">
        <v>640</v>
      </c>
      <c r="P179" s="6" t="s">
        <v>335</v>
      </c>
      <c r="Q179" s="12">
        <v>33612.58</v>
      </c>
      <c r="R179" s="12">
        <v>22480.25</v>
      </c>
      <c r="S179" s="62">
        <f t="shared" si="15"/>
        <v>0.66880465587586546</v>
      </c>
      <c r="T179" s="12">
        <v>11132.33</v>
      </c>
      <c r="U179" s="12">
        <v>0</v>
      </c>
      <c r="V179" s="12">
        <v>100.17</v>
      </c>
      <c r="W179" s="12">
        <v>33612.58</v>
      </c>
      <c r="X179" s="12">
        <f t="shared" si="16"/>
        <v>1</v>
      </c>
      <c r="Y179" s="6" t="s">
        <v>336</v>
      </c>
      <c r="Z179" s="6" t="s">
        <v>336</v>
      </c>
      <c r="AD179" s="12"/>
      <c r="AE179" s="12"/>
      <c r="AF179" s="12"/>
      <c r="AG179" s="12"/>
      <c r="AH179" s="12"/>
      <c r="AI179" s="12"/>
      <c r="AJ179" s="12"/>
      <c r="AK179" s="12"/>
      <c r="AL179" s="12">
        <f t="shared" si="17"/>
        <v>0</v>
      </c>
      <c r="AM179" s="62">
        <f t="shared" si="18"/>
        <v>0.2036532010389939</v>
      </c>
      <c r="AN179" s="62">
        <f>IF(BN179/Q179&gt;1.5,1.5,BN179/Q179)</f>
        <v>1.5</v>
      </c>
      <c r="AO179" s="62">
        <f t="shared" si="19"/>
        <v>4.9103082833867555</v>
      </c>
      <c r="AP179" s="62">
        <f>BF179/Q179</f>
        <v>1.3949241623225589E-2</v>
      </c>
      <c r="AQ179" s="62">
        <f>IF(BF179/Q179&gt;1,1,BF179/Q179)</f>
        <v>1.3949241623225589E-2</v>
      </c>
      <c r="AR179" s="11">
        <v>41835</v>
      </c>
      <c r="AS179" s="12">
        <v>41835</v>
      </c>
      <c r="AT179" s="6">
        <v>1204</v>
      </c>
      <c r="AU179" s="6" t="s">
        <v>1046</v>
      </c>
      <c r="AW179" s="6">
        <v>1</v>
      </c>
      <c r="AX179" s="11">
        <f t="shared" si="14"/>
        <v>43185</v>
      </c>
      <c r="AY179" s="64">
        <f t="shared" ca="1" si="20"/>
        <v>1</v>
      </c>
      <c r="AZ179" s="6" t="s">
        <v>336</v>
      </c>
      <c r="BA179" s="6" t="s">
        <v>336</v>
      </c>
      <c r="BB179" s="20">
        <v>468.87</v>
      </c>
      <c r="BC179" s="19">
        <v>42675</v>
      </c>
      <c r="BD179" s="9" t="s">
        <v>1138</v>
      </c>
      <c r="BE179" s="20">
        <v>30240.54</v>
      </c>
      <c r="BF179" s="20">
        <v>468.87</v>
      </c>
      <c r="BG179" s="9">
        <v>43040</v>
      </c>
      <c r="BH179" s="6" t="s">
        <v>336</v>
      </c>
      <c r="BJ179" s="6" t="s">
        <v>337</v>
      </c>
      <c r="BK179" s="6" t="s">
        <v>338</v>
      </c>
      <c r="BL179" s="6" t="s">
        <v>796</v>
      </c>
      <c r="BN179" s="12">
        <v>165048.13</v>
      </c>
      <c r="BO179" s="9">
        <v>41440</v>
      </c>
      <c r="BP179" s="9">
        <v>41440</v>
      </c>
      <c r="BS179" s="6" t="s">
        <v>335</v>
      </c>
      <c r="BT179" s="6" t="s">
        <v>1342</v>
      </c>
      <c r="BU179" s="6" t="s">
        <v>1342</v>
      </c>
      <c r="BV179" s="11">
        <v>27349</v>
      </c>
      <c r="BX179" s="6" t="s">
        <v>1622</v>
      </c>
      <c r="CB179" s="23" t="s">
        <v>1046</v>
      </c>
      <c r="CG179" s="6" t="s">
        <v>1916</v>
      </c>
      <c r="CL179" s="6" t="s">
        <v>335</v>
      </c>
      <c r="CO179" s="6" t="s">
        <v>335</v>
      </c>
      <c r="CS179" s="6" t="s">
        <v>335</v>
      </c>
    </row>
    <row r="180" spans="1:97" s="6" customFormat="1">
      <c r="A180" s="6" t="s">
        <v>63</v>
      </c>
      <c r="B180" s="8">
        <v>300175</v>
      </c>
      <c r="C180" s="6" t="s">
        <v>2036</v>
      </c>
      <c r="D180" s="6" t="s">
        <v>538</v>
      </c>
      <c r="E180" s="6" t="s">
        <v>239</v>
      </c>
      <c r="F180" s="9">
        <v>39391</v>
      </c>
      <c r="G180" s="9">
        <v>41217</v>
      </c>
      <c r="H180" s="6">
        <v>980</v>
      </c>
      <c r="I180" s="12">
        <v>55000</v>
      </c>
      <c r="J180" s="6">
        <v>0</v>
      </c>
      <c r="L180" s="6" t="s">
        <v>333</v>
      </c>
      <c r="M180" s="6" t="s">
        <v>334</v>
      </c>
      <c r="N180" s="6" t="s">
        <v>360</v>
      </c>
      <c r="O180" s="6" t="s">
        <v>640</v>
      </c>
      <c r="P180" s="6" t="s">
        <v>335</v>
      </c>
      <c r="Q180" s="12">
        <v>44633.68</v>
      </c>
      <c r="R180" s="12">
        <v>44633.68</v>
      </c>
      <c r="S180" s="62">
        <f t="shared" si="15"/>
        <v>1</v>
      </c>
      <c r="T180" s="12">
        <v>0</v>
      </c>
      <c r="U180" s="12">
        <v>0</v>
      </c>
      <c r="V180" s="12">
        <v>1144.8699999999999</v>
      </c>
      <c r="W180" s="12">
        <v>44633.68</v>
      </c>
      <c r="X180" s="12">
        <f t="shared" si="16"/>
        <v>1</v>
      </c>
      <c r="Y180" s="6" t="s">
        <v>336</v>
      </c>
      <c r="Z180" s="6" t="s">
        <v>335</v>
      </c>
      <c r="AD180" s="12"/>
      <c r="AE180" s="12"/>
      <c r="AF180" s="12"/>
      <c r="AG180" s="12"/>
      <c r="AH180" s="12"/>
      <c r="AI180" s="12"/>
      <c r="AJ180" s="12"/>
      <c r="AK180" s="12"/>
      <c r="AL180" s="12">
        <f t="shared" si="17"/>
        <v>0</v>
      </c>
      <c r="AM180" s="62" t="e">
        <f t="shared" si="18"/>
        <v>#DIV/0!</v>
      </c>
      <c r="AN180" s="62">
        <f>IF(BN180/Q180&gt;1.5,1.5,BN180/Q180)</f>
        <v>0</v>
      </c>
      <c r="AO180" s="62">
        <f t="shared" si="19"/>
        <v>0</v>
      </c>
      <c r="AP180" s="62">
        <f>BF180/Q180</f>
        <v>9.748019880950887E-3</v>
      </c>
      <c r="AQ180" s="62">
        <f>IF(BF180/Q180&gt;1,1,BF180/Q180)</f>
        <v>9.748019880950887E-3</v>
      </c>
      <c r="AR180" s="11">
        <v>40541</v>
      </c>
      <c r="AS180" s="12">
        <v>40541</v>
      </c>
      <c r="AT180" s="6">
        <v>3137</v>
      </c>
      <c r="AU180" s="6" t="s">
        <v>1047</v>
      </c>
      <c r="AX180" s="11">
        <f t="shared" si="14"/>
        <v>42312</v>
      </c>
      <c r="AY180" s="64">
        <f t="shared" ca="1" si="20"/>
        <v>0</v>
      </c>
      <c r="AZ180" s="6" t="s">
        <v>336</v>
      </c>
      <c r="BA180" s="6" t="s">
        <v>336</v>
      </c>
      <c r="BB180" s="20">
        <v>435.09</v>
      </c>
      <c r="BC180" s="19">
        <v>42675</v>
      </c>
      <c r="BD180" s="9" t="s">
        <v>1138</v>
      </c>
      <c r="BE180" s="20">
        <v>44633.68</v>
      </c>
      <c r="BF180" s="20">
        <v>435.09</v>
      </c>
      <c r="BG180" s="9">
        <v>43040</v>
      </c>
      <c r="BH180" s="6" t="s">
        <v>336</v>
      </c>
      <c r="BJ180" s="6" t="s">
        <v>337</v>
      </c>
      <c r="BK180" s="6" t="s">
        <v>338</v>
      </c>
      <c r="BL180" s="6" t="s">
        <v>797</v>
      </c>
      <c r="BN180" s="12">
        <v>0</v>
      </c>
      <c r="BO180" s="9">
        <v>40879</v>
      </c>
      <c r="BP180" s="9">
        <v>40879</v>
      </c>
      <c r="BS180" s="6" t="s">
        <v>335</v>
      </c>
      <c r="BT180" s="6" t="s">
        <v>1343</v>
      </c>
      <c r="BU180" s="6" t="s">
        <v>1343</v>
      </c>
      <c r="BV180" s="11">
        <v>23946</v>
      </c>
      <c r="BX180" s="6" t="s">
        <v>1623</v>
      </c>
      <c r="CB180" s="23" t="s">
        <v>1047</v>
      </c>
      <c r="CG180" s="6" t="s">
        <v>1917</v>
      </c>
      <c r="CL180" s="6" t="s">
        <v>335</v>
      </c>
      <c r="CO180" s="6" t="s">
        <v>335</v>
      </c>
      <c r="CS180" s="6" t="s">
        <v>335</v>
      </c>
    </row>
    <row r="181" spans="1:97" s="6" customFormat="1">
      <c r="A181" s="6" t="s">
        <v>63</v>
      </c>
      <c r="B181" s="8">
        <v>300175</v>
      </c>
      <c r="C181" s="6" t="s">
        <v>2036</v>
      </c>
      <c r="D181" s="6" t="s">
        <v>539</v>
      </c>
      <c r="E181" s="6" t="s">
        <v>240</v>
      </c>
      <c r="F181" s="9">
        <v>39099</v>
      </c>
      <c r="G181" s="9">
        <v>41290</v>
      </c>
      <c r="H181" s="6">
        <v>980</v>
      </c>
      <c r="I181" s="12">
        <v>82840</v>
      </c>
      <c r="J181" s="6">
        <v>0</v>
      </c>
      <c r="L181" s="6" t="s">
        <v>333</v>
      </c>
      <c r="M181" s="6" t="s">
        <v>334</v>
      </c>
      <c r="N181" s="6" t="s">
        <v>352</v>
      </c>
      <c r="O181" s="6" t="s">
        <v>348</v>
      </c>
      <c r="P181" s="6" t="s">
        <v>335</v>
      </c>
      <c r="Q181" s="12">
        <v>83172.7</v>
      </c>
      <c r="R181" s="12">
        <v>83172.7</v>
      </c>
      <c r="S181" s="62">
        <f t="shared" si="15"/>
        <v>1</v>
      </c>
      <c r="T181" s="12">
        <v>0</v>
      </c>
      <c r="U181" s="12">
        <v>0</v>
      </c>
      <c r="V181" s="12">
        <v>1966.79</v>
      </c>
      <c r="W181" s="12">
        <v>83172.7</v>
      </c>
      <c r="X181" s="12">
        <f t="shared" si="16"/>
        <v>1</v>
      </c>
      <c r="Y181" s="6" t="s">
        <v>336</v>
      </c>
      <c r="Z181" s="6" t="s">
        <v>336</v>
      </c>
      <c r="AA181" s="6" t="s">
        <v>336</v>
      </c>
      <c r="AD181" s="12"/>
      <c r="AE181" s="12"/>
      <c r="AF181" s="12"/>
      <c r="AG181" s="12"/>
      <c r="AH181" s="12"/>
      <c r="AI181" s="12"/>
      <c r="AJ181" s="12"/>
      <c r="AK181" s="12"/>
      <c r="AL181" s="12">
        <f t="shared" si="17"/>
        <v>0</v>
      </c>
      <c r="AM181" s="62" t="e">
        <f t="shared" si="18"/>
        <v>#DIV/0!</v>
      </c>
      <c r="AN181" s="62">
        <f>IF(BN181/Q181&gt;1.5,1.5,BN181/Q181)</f>
        <v>0</v>
      </c>
      <c r="AO181" s="62">
        <f t="shared" si="19"/>
        <v>0</v>
      </c>
      <c r="AP181" s="62">
        <f>BF181/Q181</f>
        <v>9.7481505349712103E-3</v>
      </c>
      <c r="AQ181" s="62">
        <f>IF(BF181/Q181&gt;1,1,BF181/Q181)</f>
        <v>9.7481505349712103E-3</v>
      </c>
      <c r="AR181" s="11">
        <v>40540</v>
      </c>
      <c r="AS181" s="12">
        <v>40540</v>
      </c>
      <c r="AT181" s="6">
        <v>3714</v>
      </c>
      <c r="AU181" s="6" t="s">
        <v>1048</v>
      </c>
      <c r="AW181" s="6">
        <v>3</v>
      </c>
      <c r="AX181" s="11">
        <f t="shared" si="14"/>
        <v>42385</v>
      </c>
      <c r="AY181" s="64">
        <f t="shared" ca="1" si="20"/>
        <v>0</v>
      </c>
      <c r="AZ181" s="6" t="s">
        <v>336</v>
      </c>
      <c r="BA181" s="6" t="s">
        <v>336</v>
      </c>
      <c r="BB181" s="20">
        <v>810.78</v>
      </c>
      <c r="BC181" s="19">
        <v>42675</v>
      </c>
      <c r="BD181" s="9" t="s">
        <v>1138</v>
      </c>
      <c r="BE181" s="20">
        <v>83172.7</v>
      </c>
      <c r="BF181" s="20">
        <v>810.78</v>
      </c>
      <c r="BG181" s="9">
        <v>43040</v>
      </c>
      <c r="BH181" s="6" t="s">
        <v>336</v>
      </c>
      <c r="BJ181" s="6" t="s">
        <v>337</v>
      </c>
      <c r="BK181" s="6" t="s">
        <v>338</v>
      </c>
      <c r="BL181" s="6" t="s">
        <v>798</v>
      </c>
      <c r="BN181" s="12">
        <v>0</v>
      </c>
      <c r="BO181" s="9">
        <v>40898</v>
      </c>
      <c r="BP181" s="9">
        <v>40617</v>
      </c>
      <c r="BS181" s="6" t="s">
        <v>335</v>
      </c>
      <c r="BT181" s="6" t="s">
        <v>1344</v>
      </c>
      <c r="BU181" s="6" t="s">
        <v>1344</v>
      </c>
      <c r="BV181" s="11">
        <v>30681</v>
      </c>
      <c r="BX181" s="6" t="s">
        <v>1624</v>
      </c>
      <c r="CB181" s="23" t="s">
        <v>1048</v>
      </c>
      <c r="CG181" s="6" t="s">
        <v>1918</v>
      </c>
      <c r="CH181" s="22" t="s">
        <v>1919</v>
      </c>
      <c r="CL181" s="6" t="s">
        <v>335</v>
      </c>
      <c r="CO181" s="6" t="s">
        <v>336</v>
      </c>
      <c r="CS181" s="6" t="s">
        <v>335</v>
      </c>
    </row>
    <row r="182" spans="1:97" s="6" customFormat="1" hidden="1">
      <c r="A182" s="6" t="s">
        <v>63</v>
      </c>
      <c r="B182" s="8">
        <v>300175</v>
      </c>
      <c r="C182" s="6" t="s">
        <v>2036</v>
      </c>
      <c r="D182" s="6" t="s">
        <v>540</v>
      </c>
      <c r="E182" s="6" t="s">
        <v>241</v>
      </c>
      <c r="F182" s="9">
        <v>39631</v>
      </c>
      <c r="G182" s="9">
        <v>42186</v>
      </c>
      <c r="H182" s="6">
        <v>980</v>
      </c>
      <c r="I182" s="12">
        <v>118800</v>
      </c>
      <c r="J182" s="6">
        <v>15</v>
      </c>
      <c r="L182" s="6" t="s">
        <v>333</v>
      </c>
      <c r="M182" s="6" t="s">
        <v>334</v>
      </c>
      <c r="N182" s="6" t="s">
        <v>351</v>
      </c>
      <c r="O182" s="6" t="s">
        <v>348</v>
      </c>
      <c r="P182" s="6" t="s">
        <v>335</v>
      </c>
      <c r="Q182" s="12">
        <v>91838.38</v>
      </c>
      <c r="R182" s="12">
        <v>82811.98</v>
      </c>
      <c r="S182" s="62">
        <f t="shared" si="15"/>
        <v>0.90171429417635629</v>
      </c>
      <c r="T182" s="12">
        <v>9026.4</v>
      </c>
      <c r="U182" s="12">
        <v>0</v>
      </c>
      <c r="V182" s="12"/>
      <c r="W182" s="12">
        <v>91838.37999999999</v>
      </c>
      <c r="X182" s="12">
        <f t="shared" si="16"/>
        <v>1.0000000000000002</v>
      </c>
      <c r="Y182" s="6" t="s">
        <v>336</v>
      </c>
      <c r="Z182" s="6" t="s">
        <v>335</v>
      </c>
      <c r="AD182" s="12"/>
      <c r="AE182" s="12"/>
      <c r="AF182" s="12"/>
      <c r="AG182" s="12"/>
      <c r="AH182" s="12"/>
      <c r="AI182" s="12"/>
      <c r="AJ182" s="12"/>
      <c r="AK182" s="12"/>
      <c r="AL182" s="12">
        <f t="shared" si="17"/>
        <v>0</v>
      </c>
      <c r="AM182" s="62">
        <f t="shared" si="18"/>
        <v>0.81690027841278035</v>
      </c>
      <c r="AN182" s="62">
        <f>IF(BN182/Q182&gt;1.5,1.5,BN182/Q182)</f>
        <v>1.2241396244141065</v>
      </c>
      <c r="AO182" s="62">
        <f t="shared" si="19"/>
        <v>1.2241396244141065</v>
      </c>
      <c r="AP182" s="62">
        <f>BF182/Q182</f>
        <v>0.7500838973858206</v>
      </c>
      <c r="AQ182" s="62">
        <f>IF(BF182/Q182&gt;1,1,BF182/Q182)</f>
        <v>0.7500838973858206</v>
      </c>
      <c r="AR182" s="11">
        <v>42338</v>
      </c>
      <c r="AS182" s="12">
        <v>42338</v>
      </c>
      <c r="AT182" s="6">
        <v>671</v>
      </c>
      <c r="AU182" s="6" t="s">
        <v>1049</v>
      </c>
      <c r="AW182" s="6">
        <v>4</v>
      </c>
      <c r="AX182" s="11">
        <f t="shared" si="14"/>
        <v>43281</v>
      </c>
      <c r="AY182" s="64">
        <f t="shared" ca="1" si="20"/>
        <v>1</v>
      </c>
      <c r="AZ182" s="6" t="s">
        <v>336</v>
      </c>
      <c r="BA182" s="6" t="s">
        <v>336</v>
      </c>
      <c r="BB182" s="20">
        <v>68886.490000000005</v>
      </c>
      <c r="BC182" s="19">
        <v>42675</v>
      </c>
      <c r="BD182" s="9" t="s">
        <v>1138</v>
      </c>
      <c r="BE182" s="20">
        <v>91838.38</v>
      </c>
      <c r="BF182" s="20">
        <v>68886.490000000005</v>
      </c>
      <c r="BG182" s="9">
        <v>43040</v>
      </c>
      <c r="BH182" s="6" t="s">
        <v>336</v>
      </c>
      <c r="BJ182" s="6" t="s">
        <v>337</v>
      </c>
      <c r="BK182" s="6" t="s">
        <v>338</v>
      </c>
      <c r="BL182" s="6" t="s">
        <v>799</v>
      </c>
      <c r="BN182" s="12">
        <v>112423</v>
      </c>
      <c r="BO182" s="9">
        <v>41575</v>
      </c>
      <c r="BP182" s="9">
        <v>41782</v>
      </c>
      <c r="BS182" s="6" t="s">
        <v>335</v>
      </c>
      <c r="BT182" s="6" t="s">
        <v>1345</v>
      </c>
      <c r="BU182" s="6" t="s">
        <v>1345</v>
      </c>
      <c r="BV182" s="11">
        <v>23694</v>
      </c>
      <c r="BX182" s="6" t="s">
        <v>1625</v>
      </c>
      <c r="CB182" s="23" t="s">
        <v>1049</v>
      </c>
      <c r="CG182" s="6" t="s">
        <v>1920</v>
      </c>
      <c r="CL182" s="6" t="s">
        <v>335</v>
      </c>
      <c r="CO182" s="6" t="s">
        <v>335</v>
      </c>
      <c r="CS182" s="6" t="s">
        <v>335</v>
      </c>
    </row>
    <row r="183" spans="1:97" s="6" customFormat="1">
      <c r="A183" s="6" t="s">
        <v>63</v>
      </c>
      <c r="B183" s="8">
        <v>300175</v>
      </c>
      <c r="C183" s="6" t="s">
        <v>2036</v>
      </c>
      <c r="D183" s="6" t="s">
        <v>541</v>
      </c>
      <c r="E183" s="6" t="s">
        <v>242</v>
      </c>
      <c r="F183" s="9">
        <v>39525</v>
      </c>
      <c r="G183" s="9">
        <v>42080</v>
      </c>
      <c r="H183" s="6">
        <v>980</v>
      </c>
      <c r="I183" s="12">
        <v>72960</v>
      </c>
      <c r="J183" s="6">
        <v>14</v>
      </c>
      <c r="L183" s="6" t="s">
        <v>333</v>
      </c>
      <c r="M183" s="6" t="s">
        <v>334</v>
      </c>
      <c r="N183" s="6" t="s">
        <v>360</v>
      </c>
      <c r="O183" s="6" t="s">
        <v>640</v>
      </c>
      <c r="P183" s="6" t="s">
        <v>335</v>
      </c>
      <c r="Q183" s="12">
        <v>16526.099999999999</v>
      </c>
      <c r="R183" s="12">
        <v>11307.25</v>
      </c>
      <c r="S183" s="62">
        <f t="shared" si="15"/>
        <v>0.68420558994560121</v>
      </c>
      <c r="T183" s="12">
        <v>5218.8500000000004</v>
      </c>
      <c r="U183" s="12">
        <v>0</v>
      </c>
      <c r="V183" s="12"/>
      <c r="W183" s="12">
        <v>16526.099999999999</v>
      </c>
      <c r="X183" s="12">
        <f t="shared" si="16"/>
        <v>1</v>
      </c>
      <c r="Y183" s="6" t="s">
        <v>336</v>
      </c>
      <c r="Z183" s="6" t="s">
        <v>336</v>
      </c>
      <c r="AA183" s="6" t="s">
        <v>336</v>
      </c>
      <c r="AD183" s="12"/>
      <c r="AE183" s="12"/>
      <c r="AF183" s="12"/>
      <c r="AG183" s="12"/>
      <c r="AH183" s="12"/>
      <c r="AI183" s="12"/>
      <c r="AJ183" s="12"/>
      <c r="AK183" s="12"/>
      <c r="AL183" s="12">
        <f t="shared" si="17"/>
        <v>0</v>
      </c>
      <c r="AM183" s="62">
        <f t="shared" si="18"/>
        <v>0.19275555615170045</v>
      </c>
      <c r="AN183" s="62">
        <f>IF(BN183/Q183&gt;1.5,1.5,BN183/Q183)</f>
        <v>1.5</v>
      </c>
      <c r="AO183" s="62">
        <f t="shared" si="19"/>
        <v>5.1879178995649315</v>
      </c>
      <c r="AP183" s="62">
        <f>BF183/Q183</f>
        <v>1.4725192271618835E-2</v>
      </c>
      <c r="AQ183" s="62">
        <f>IF(BF183/Q183&gt;1,1,BF183/Q183)</f>
        <v>1.4725192271618835E-2</v>
      </c>
      <c r="AR183" s="11">
        <v>41835</v>
      </c>
      <c r="AS183" s="12">
        <v>41835</v>
      </c>
      <c r="AT183" s="6">
        <v>1204</v>
      </c>
      <c r="AU183" s="6" t="s">
        <v>1050</v>
      </c>
      <c r="AX183" s="11">
        <f t="shared" si="14"/>
        <v>43175</v>
      </c>
      <c r="AY183" s="64">
        <f t="shared" ca="1" si="20"/>
        <v>0</v>
      </c>
      <c r="AZ183" s="6" t="s">
        <v>336</v>
      </c>
      <c r="BA183" s="6" t="s">
        <v>336</v>
      </c>
      <c r="BB183" s="20">
        <v>243.35</v>
      </c>
      <c r="BC183" s="19">
        <v>42675</v>
      </c>
      <c r="BD183" s="9" t="s">
        <v>1138</v>
      </c>
      <c r="BE183" s="20">
        <v>14943.07</v>
      </c>
      <c r="BF183" s="20">
        <v>243.35</v>
      </c>
      <c r="BG183" s="9">
        <v>43040</v>
      </c>
      <c r="BH183" s="6" t="s">
        <v>336</v>
      </c>
      <c r="BJ183" s="6" t="s">
        <v>337</v>
      </c>
      <c r="BK183" s="6" t="s">
        <v>338</v>
      </c>
      <c r="BL183" s="6" t="s">
        <v>800</v>
      </c>
      <c r="BN183" s="12">
        <v>85736.05</v>
      </c>
      <c r="BO183" s="9">
        <v>41282</v>
      </c>
      <c r="BP183" s="9">
        <v>41282</v>
      </c>
      <c r="BS183" s="6" t="s">
        <v>335</v>
      </c>
      <c r="BT183" s="6" t="s">
        <v>1346</v>
      </c>
      <c r="BU183" s="6" t="s">
        <v>1346</v>
      </c>
      <c r="BV183" s="11">
        <v>27276</v>
      </c>
      <c r="BX183" s="6" t="s">
        <v>1626</v>
      </c>
      <c r="CB183" s="23" t="s">
        <v>1050</v>
      </c>
      <c r="CG183" s="6" t="s">
        <v>1921</v>
      </c>
      <c r="CL183" s="6" t="s">
        <v>335</v>
      </c>
      <c r="CO183" s="6" t="s">
        <v>336</v>
      </c>
      <c r="CS183" s="6" t="s">
        <v>335</v>
      </c>
    </row>
    <row r="184" spans="1:97" s="6" customFormat="1">
      <c r="A184" s="6" t="s">
        <v>63</v>
      </c>
      <c r="B184" s="8">
        <v>300175</v>
      </c>
      <c r="C184" s="6" t="s">
        <v>2036</v>
      </c>
      <c r="D184" s="6" t="s">
        <v>542</v>
      </c>
      <c r="E184" s="6" t="s">
        <v>243</v>
      </c>
      <c r="F184" s="9">
        <v>39455</v>
      </c>
      <c r="G184" s="9">
        <v>42010</v>
      </c>
      <c r="H184" s="6">
        <v>840</v>
      </c>
      <c r="I184" s="12">
        <v>21510</v>
      </c>
      <c r="J184" s="6">
        <v>8.5</v>
      </c>
      <c r="L184" s="6" t="s">
        <v>333</v>
      </c>
      <c r="M184" s="6" t="s">
        <v>334</v>
      </c>
      <c r="N184" s="6" t="s">
        <v>360</v>
      </c>
      <c r="O184" s="6" t="s">
        <v>640</v>
      </c>
      <c r="P184" s="6" t="s">
        <v>335</v>
      </c>
      <c r="Q184" s="12">
        <v>59351.97</v>
      </c>
      <c r="R184" s="12">
        <v>46346.43</v>
      </c>
      <c r="S184" s="62">
        <f t="shared" si="15"/>
        <v>0.78087433323611666</v>
      </c>
      <c r="T184" s="12">
        <v>13005.54</v>
      </c>
      <c r="U184" s="12">
        <v>0</v>
      </c>
      <c r="V184" s="12"/>
      <c r="W184" s="12">
        <v>2212.1999999999998</v>
      </c>
      <c r="X184" s="12">
        <f t="shared" si="16"/>
        <v>26.829387035530242</v>
      </c>
      <c r="Y184" s="6" t="s">
        <v>336</v>
      </c>
      <c r="Z184" s="6" t="s">
        <v>336</v>
      </c>
      <c r="AD184" s="12"/>
      <c r="AE184" s="12"/>
      <c r="AF184" s="12"/>
      <c r="AG184" s="12"/>
      <c r="AH184" s="12"/>
      <c r="AI184" s="12"/>
      <c r="AJ184" s="12"/>
      <c r="AK184" s="12"/>
      <c r="AL184" s="12">
        <f t="shared" si="17"/>
        <v>0</v>
      </c>
      <c r="AM184" s="62">
        <f t="shared" si="18"/>
        <v>0.53040415186767553</v>
      </c>
      <c r="AN184" s="62">
        <f>IF(BN184/Q184&gt;1.5,1.5,BN184/Q184)</f>
        <v>1.5</v>
      </c>
      <c r="AO184" s="62">
        <f t="shared" si="19"/>
        <v>1.8853547742391701</v>
      </c>
      <c r="AP184" s="62">
        <f>BF184/Q184</f>
        <v>1.4938678530805296E-2</v>
      </c>
      <c r="AQ184" s="62">
        <f>IF(BF184/Q184&gt;1,1,BF184/Q184)</f>
        <v>1.4938678530805296E-2</v>
      </c>
      <c r="AR184" s="11">
        <v>41835</v>
      </c>
      <c r="AS184" s="12">
        <v>41835</v>
      </c>
      <c r="AT184" s="6">
        <v>1204</v>
      </c>
      <c r="AU184" s="6" t="s">
        <v>1051</v>
      </c>
      <c r="AX184" s="11">
        <f t="shared" si="14"/>
        <v>43105</v>
      </c>
      <c r="AY184" s="64">
        <f t="shared" ca="1" si="20"/>
        <v>0</v>
      </c>
      <c r="AZ184" s="6" t="s">
        <v>336</v>
      </c>
      <c r="BA184" s="6" t="s">
        <v>336</v>
      </c>
      <c r="BB184" s="20">
        <v>886.64</v>
      </c>
      <c r="BC184" s="19">
        <v>42675</v>
      </c>
      <c r="BD184" s="9" t="s">
        <v>1138</v>
      </c>
      <c r="BE184" s="20">
        <v>52698.82</v>
      </c>
      <c r="BF184" s="20">
        <v>886.64</v>
      </c>
      <c r="BG184" s="9">
        <v>43040</v>
      </c>
      <c r="BH184" s="6" t="s">
        <v>336</v>
      </c>
      <c r="BJ184" s="6" t="s">
        <v>337</v>
      </c>
      <c r="BK184" s="6" t="s">
        <v>338</v>
      </c>
      <c r="BL184" s="6" t="s">
        <v>801</v>
      </c>
      <c r="BN184" s="12">
        <v>111899.52</v>
      </c>
      <c r="BO184" s="9">
        <v>41480</v>
      </c>
      <c r="BP184" s="9">
        <v>41480</v>
      </c>
      <c r="BS184" s="6" t="s">
        <v>335</v>
      </c>
      <c r="BT184" s="6" t="s">
        <v>1347</v>
      </c>
      <c r="BU184" s="6" t="s">
        <v>1347</v>
      </c>
      <c r="BV184" s="11">
        <v>19847</v>
      </c>
      <c r="BX184" s="6" t="s">
        <v>1627</v>
      </c>
      <c r="CB184" s="23" t="s">
        <v>1051</v>
      </c>
      <c r="CG184" s="6" t="s">
        <v>1922</v>
      </c>
      <c r="CL184" s="6" t="s">
        <v>335</v>
      </c>
      <c r="CO184" s="6" t="s">
        <v>335</v>
      </c>
      <c r="CS184" s="6" t="s">
        <v>335</v>
      </c>
    </row>
    <row r="185" spans="1:97" s="6" customFormat="1">
      <c r="A185" s="6" t="s">
        <v>63</v>
      </c>
      <c r="B185" s="8">
        <v>300175</v>
      </c>
      <c r="C185" s="6" t="s">
        <v>2036</v>
      </c>
      <c r="D185" s="6" t="s">
        <v>543</v>
      </c>
      <c r="E185" s="6" t="s">
        <v>244</v>
      </c>
      <c r="F185" s="9">
        <v>39658</v>
      </c>
      <c r="G185" s="9">
        <v>42213</v>
      </c>
      <c r="H185" s="6">
        <v>840</v>
      </c>
      <c r="I185" s="12">
        <v>17200</v>
      </c>
      <c r="J185" s="6">
        <v>13</v>
      </c>
      <c r="L185" s="6" t="s">
        <v>333</v>
      </c>
      <c r="M185" s="6" t="s">
        <v>334</v>
      </c>
      <c r="N185" s="6" t="s">
        <v>360</v>
      </c>
      <c r="O185" s="6" t="s">
        <v>640</v>
      </c>
      <c r="P185" s="6" t="s">
        <v>335</v>
      </c>
      <c r="Q185" s="12">
        <v>232368.26</v>
      </c>
      <c r="R185" s="12">
        <v>161436.46</v>
      </c>
      <c r="S185" s="62">
        <f t="shared" si="15"/>
        <v>0.69474402399019553</v>
      </c>
      <c r="T185" s="12">
        <v>70931.8</v>
      </c>
      <c r="U185" s="12">
        <v>0</v>
      </c>
      <c r="V185" s="12">
        <v>13.79</v>
      </c>
      <c r="W185" s="12">
        <v>8660.9599999999991</v>
      </c>
      <c r="X185" s="12">
        <f t="shared" si="16"/>
        <v>26.829388428072644</v>
      </c>
      <c r="Y185" s="6" t="s">
        <v>336</v>
      </c>
      <c r="Z185" s="6" t="s">
        <v>336</v>
      </c>
      <c r="AA185" s="6" t="s">
        <v>336</v>
      </c>
      <c r="AD185" s="12"/>
      <c r="AE185" s="12"/>
      <c r="AF185" s="12"/>
      <c r="AG185" s="12"/>
      <c r="AH185" s="12"/>
      <c r="AI185" s="12"/>
      <c r="AJ185" s="12"/>
      <c r="AK185" s="12"/>
      <c r="AL185" s="12">
        <f t="shared" si="17"/>
        <v>0</v>
      </c>
      <c r="AM185" s="62">
        <f t="shared" si="18"/>
        <v>2.0957234277334371</v>
      </c>
      <c r="AN185" s="62">
        <f>IF(BN185/Q185&gt;1.5,1.5,BN185/Q185)</f>
        <v>0.47716219934684712</v>
      </c>
      <c r="AO185" s="62">
        <f t="shared" si="19"/>
        <v>0.47716219934684712</v>
      </c>
      <c r="AP185" s="62">
        <f>BF185/Q185</f>
        <v>1.3634220095291843E-2</v>
      </c>
      <c r="AQ185" s="62">
        <f>IF(BF185/Q185&gt;1,1,BF185/Q185)</f>
        <v>1.3634220095291843E-2</v>
      </c>
      <c r="AR185" s="11">
        <v>41815</v>
      </c>
      <c r="AS185" s="12">
        <v>41815</v>
      </c>
      <c r="AT185" s="6">
        <v>1295</v>
      </c>
      <c r="AU185" s="6" t="s">
        <v>1052</v>
      </c>
      <c r="AX185" s="11">
        <f t="shared" si="14"/>
        <v>43308</v>
      </c>
      <c r="AY185" s="64">
        <f t="shared" ca="1" si="20"/>
        <v>1</v>
      </c>
      <c r="AZ185" s="6" t="s">
        <v>336</v>
      </c>
      <c r="BA185" s="6" t="s">
        <v>336</v>
      </c>
      <c r="BB185" s="20">
        <v>3168.16</v>
      </c>
      <c r="BC185" s="19">
        <v>42675</v>
      </c>
      <c r="BD185" s="9" t="s">
        <v>1138</v>
      </c>
      <c r="BE185" s="20">
        <v>201028.73</v>
      </c>
      <c r="BF185" s="20">
        <v>3168.16</v>
      </c>
      <c r="BG185" s="9">
        <v>43040</v>
      </c>
      <c r="BH185" s="6" t="s">
        <v>336</v>
      </c>
      <c r="BJ185" s="6" t="s">
        <v>337</v>
      </c>
      <c r="BK185" s="6" t="s">
        <v>338</v>
      </c>
      <c r="BL185" s="6" t="s">
        <v>802</v>
      </c>
      <c r="BN185" s="12">
        <v>110877.35</v>
      </c>
      <c r="BO185" s="9">
        <v>41772</v>
      </c>
      <c r="BP185" s="9">
        <v>41450</v>
      </c>
      <c r="BS185" s="6" t="s">
        <v>335</v>
      </c>
      <c r="BT185" s="6" t="s">
        <v>1348</v>
      </c>
      <c r="BU185" s="6" t="s">
        <v>1348</v>
      </c>
      <c r="BV185" s="11">
        <v>28651</v>
      </c>
      <c r="BX185" s="6" t="s">
        <v>1628</v>
      </c>
      <c r="CB185" s="23" t="s">
        <v>1052</v>
      </c>
      <c r="CG185" s="6" t="s">
        <v>1923</v>
      </c>
      <c r="CH185" s="6" t="s">
        <v>1924</v>
      </c>
      <c r="CL185" s="6" t="s">
        <v>335</v>
      </c>
      <c r="CO185" s="6" t="s">
        <v>336</v>
      </c>
      <c r="CS185" s="6" t="s">
        <v>335</v>
      </c>
    </row>
    <row r="186" spans="1:97" s="6" customFormat="1" hidden="1">
      <c r="A186" s="6" t="s">
        <v>63</v>
      </c>
      <c r="B186" s="8">
        <v>300175</v>
      </c>
      <c r="C186" s="6" t="s">
        <v>2036</v>
      </c>
      <c r="D186" s="6" t="s">
        <v>544</v>
      </c>
      <c r="E186" s="6" t="s">
        <v>245</v>
      </c>
      <c r="F186" s="9">
        <v>39609</v>
      </c>
      <c r="G186" s="9">
        <v>42530</v>
      </c>
      <c r="H186" s="6">
        <v>980</v>
      </c>
      <c r="I186" s="12">
        <v>217620.91</v>
      </c>
      <c r="J186" s="6">
        <v>11.5</v>
      </c>
      <c r="L186" s="6" t="s">
        <v>333</v>
      </c>
      <c r="M186" s="6" t="s">
        <v>334</v>
      </c>
      <c r="N186" s="6" t="s">
        <v>349</v>
      </c>
      <c r="O186" s="6" t="s">
        <v>348</v>
      </c>
      <c r="P186" s="6" t="s">
        <v>335</v>
      </c>
      <c r="Q186" s="12">
        <v>208751.59</v>
      </c>
      <c r="R186" s="12">
        <v>196859.91</v>
      </c>
      <c r="S186" s="62">
        <f t="shared" si="15"/>
        <v>0.94303430215789019</v>
      </c>
      <c r="T186" s="12">
        <v>11891.68</v>
      </c>
      <c r="U186" s="12">
        <v>0</v>
      </c>
      <c r="V186" s="12">
        <v>78601.289999999994</v>
      </c>
      <c r="W186" s="12">
        <v>208751.59</v>
      </c>
      <c r="X186" s="12">
        <f t="shared" si="16"/>
        <v>1</v>
      </c>
      <c r="Y186" s="6" t="s">
        <v>336</v>
      </c>
      <c r="Z186" s="6" t="s">
        <v>336</v>
      </c>
      <c r="AA186" s="6" t="s">
        <v>336</v>
      </c>
      <c r="AD186" s="12">
        <v>8011</v>
      </c>
      <c r="AE186" s="12">
        <v>12750</v>
      </c>
      <c r="AF186" s="12"/>
      <c r="AG186" s="12"/>
      <c r="AH186" s="12"/>
      <c r="AI186" s="12"/>
      <c r="AJ186" s="12"/>
      <c r="AK186" s="12"/>
      <c r="AL186" s="12">
        <f t="shared" si="17"/>
        <v>20761</v>
      </c>
      <c r="AM186" s="62">
        <f t="shared" si="18"/>
        <v>0.22432141649615864</v>
      </c>
      <c r="AN186" s="62">
        <f>IF(BN186/Q186&gt;1.5,1.5,BN186/Q186)</f>
        <v>1.5</v>
      </c>
      <c r="AO186" s="62">
        <f t="shared" si="19"/>
        <v>4.457889111167967</v>
      </c>
      <c r="AP186" s="62">
        <f>BF186/Q186</f>
        <v>0.61446597843877504</v>
      </c>
      <c r="AQ186" s="62">
        <f>IF(BF186/Q186&gt;1,1,BF186/Q186)</f>
        <v>0.61446597843877504</v>
      </c>
      <c r="AR186" s="11">
        <v>42507</v>
      </c>
      <c r="AS186" s="12">
        <v>42507</v>
      </c>
      <c r="AT186" s="6">
        <v>509</v>
      </c>
      <c r="AU186" s="6" t="s">
        <v>1053</v>
      </c>
      <c r="AW186" s="6">
        <v>1</v>
      </c>
      <c r="AX186" s="11">
        <f t="shared" si="14"/>
        <v>43625</v>
      </c>
      <c r="AY186" s="64">
        <f t="shared" ca="1" si="20"/>
        <v>1</v>
      </c>
      <c r="AZ186" s="6" t="s">
        <v>336</v>
      </c>
      <c r="BA186" s="6" t="s">
        <v>336</v>
      </c>
      <c r="BB186" s="20">
        <v>128270.75</v>
      </c>
      <c r="BC186" s="19">
        <v>42675</v>
      </c>
      <c r="BD186" s="9" t="s">
        <v>1138</v>
      </c>
      <c r="BE186" s="20">
        <v>198630.52</v>
      </c>
      <c r="BF186" s="20">
        <v>128270.75</v>
      </c>
      <c r="BG186" s="9">
        <v>43040</v>
      </c>
      <c r="BH186" s="6" t="s">
        <v>336</v>
      </c>
      <c r="BJ186" s="6" t="s">
        <v>337</v>
      </c>
      <c r="BK186" s="6" t="s">
        <v>338</v>
      </c>
      <c r="BL186" s="6" t="s">
        <v>803</v>
      </c>
      <c r="BN186" s="12">
        <v>930591.44</v>
      </c>
      <c r="BO186" s="9">
        <v>42060</v>
      </c>
      <c r="BP186" s="11"/>
      <c r="BS186" s="6" t="s">
        <v>335</v>
      </c>
      <c r="BT186" s="6" t="s">
        <v>1349</v>
      </c>
      <c r="BU186" s="6" t="s">
        <v>1350</v>
      </c>
      <c r="BV186" s="11">
        <v>27483</v>
      </c>
      <c r="BX186" s="6" t="s">
        <v>1629</v>
      </c>
      <c r="CB186" s="23" t="s">
        <v>1053</v>
      </c>
      <c r="CG186" s="6" t="s">
        <v>1925</v>
      </c>
      <c r="CH186" s="6" t="s">
        <v>1926</v>
      </c>
      <c r="CL186" s="6" t="s">
        <v>335</v>
      </c>
      <c r="CO186" s="6" t="s">
        <v>336</v>
      </c>
      <c r="CS186" s="6" t="s">
        <v>335</v>
      </c>
    </row>
    <row r="187" spans="1:97" s="6" customFormat="1">
      <c r="A187" s="6" t="s">
        <v>63</v>
      </c>
      <c r="B187" s="8">
        <v>300175</v>
      </c>
      <c r="C187" s="6" t="s">
        <v>2036</v>
      </c>
      <c r="D187" s="6" t="s">
        <v>545</v>
      </c>
      <c r="E187" s="6" t="s">
        <v>246</v>
      </c>
      <c r="F187" s="9">
        <v>39528</v>
      </c>
      <c r="G187" s="9">
        <v>42083</v>
      </c>
      <c r="H187" s="6">
        <v>840</v>
      </c>
      <c r="I187" s="12">
        <v>40000</v>
      </c>
      <c r="J187" s="6">
        <v>12.5</v>
      </c>
      <c r="L187" s="6" t="s">
        <v>333</v>
      </c>
      <c r="M187" s="6" t="s">
        <v>334</v>
      </c>
      <c r="N187" s="6" t="s">
        <v>351</v>
      </c>
      <c r="O187" s="6" t="s">
        <v>348</v>
      </c>
      <c r="P187" s="6" t="s">
        <v>335</v>
      </c>
      <c r="Q187" s="12">
        <v>559937.68000000005</v>
      </c>
      <c r="R187" s="12">
        <v>484087.51</v>
      </c>
      <c r="S187" s="62">
        <f t="shared" si="15"/>
        <v>0.86453819289318046</v>
      </c>
      <c r="T187" s="12">
        <v>75850.17</v>
      </c>
      <c r="U187" s="12">
        <v>0</v>
      </c>
      <c r="V187" s="12"/>
      <c r="W187" s="12">
        <v>20870.310000000001</v>
      </c>
      <c r="X187" s="12">
        <f t="shared" si="16"/>
        <v>26.829389692822005</v>
      </c>
      <c r="Y187" s="6" t="s">
        <v>335</v>
      </c>
      <c r="Z187" s="6" t="s">
        <v>335</v>
      </c>
      <c r="AA187" s="6" t="s">
        <v>335</v>
      </c>
      <c r="AD187" s="12"/>
      <c r="AE187" s="12"/>
      <c r="AF187" s="12"/>
      <c r="AG187" s="12"/>
      <c r="AH187" s="12"/>
      <c r="AI187" s="12"/>
      <c r="AJ187" s="12"/>
      <c r="AK187" s="12"/>
      <c r="AL187" s="12">
        <f t="shared" si="17"/>
        <v>0</v>
      </c>
      <c r="AM187" s="62">
        <f t="shared" si="18"/>
        <v>2.5877600393272391</v>
      </c>
      <c r="AN187" s="62">
        <f>IF(BN187/Q187&gt;1.5,1.5,BN187/Q187)</f>
        <v>0.38643459393552509</v>
      </c>
      <c r="AO187" s="62">
        <f t="shared" si="19"/>
        <v>0.38643459393552509</v>
      </c>
      <c r="AP187" s="62">
        <f>BF187/Q187</f>
        <v>1.2878218876072064E-2</v>
      </c>
      <c r="AQ187" s="62">
        <f>IF(BF187/Q187&gt;1,1,BF187/Q187)</f>
        <v>1.2878218876072064E-2</v>
      </c>
      <c r="AR187" s="11">
        <v>39559</v>
      </c>
      <c r="AS187" s="12">
        <v>39559</v>
      </c>
      <c r="AT187" s="6">
        <v>2085</v>
      </c>
      <c r="AU187" s="6" t="s">
        <v>1054</v>
      </c>
      <c r="AW187" s="6">
        <v>3</v>
      </c>
      <c r="AX187" s="11">
        <f t="shared" si="14"/>
        <v>43178</v>
      </c>
      <c r="AY187" s="64">
        <f t="shared" ca="1" si="20"/>
        <v>0</v>
      </c>
      <c r="AZ187" s="6" t="s">
        <v>336</v>
      </c>
      <c r="BA187" s="6" t="s">
        <v>336</v>
      </c>
      <c r="BB187" s="20">
        <v>7211</v>
      </c>
      <c r="BC187" s="19">
        <v>42675</v>
      </c>
      <c r="BD187" s="9" t="s">
        <v>1138</v>
      </c>
      <c r="BE187" s="20">
        <v>532515.1</v>
      </c>
      <c r="BF187" s="20">
        <v>7211</v>
      </c>
      <c r="BG187" s="9">
        <v>43040</v>
      </c>
      <c r="BH187" s="6" t="s">
        <v>336</v>
      </c>
      <c r="BJ187" s="6" t="s">
        <v>337</v>
      </c>
      <c r="BK187" s="6" t="s">
        <v>338</v>
      </c>
      <c r="BL187" s="6" t="s">
        <v>792</v>
      </c>
      <c r="BN187" s="12">
        <v>216379.29</v>
      </c>
      <c r="BO187" s="9">
        <v>41772</v>
      </c>
      <c r="BP187" s="9">
        <v>41575</v>
      </c>
      <c r="BS187" s="6" t="s">
        <v>335</v>
      </c>
      <c r="BT187" s="6" t="s">
        <v>1351</v>
      </c>
      <c r="BU187" s="6" t="s">
        <v>1351</v>
      </c>
      <c r="BV187" s="11">
        <v>29928</v>
      </c>
      <c r="BX187" s="6" t="s">
        <v>1630</v>
      </c>
      <c r="CB187" s="23" t="s">
        <v>1054</v>
      </c>
      <c r="CG187" s="6" t="s">
        <v>1927</v>
      </c>
      <c r="CH187" s="6" t="s">
        <v>1928</v>
      </c>
      <c r="CL187" s="6" t="s">
        <v>335</v>
      </c>
      <c r="CO187" s="6" t="s">
        <v>336</v>
      </c>
      <c r="CS187" s="6" t="s">
        <v>335</v>
      </c>
    </row>
    <row r="188" spans="1:97" s="6" customFormat="1">
      <c r="A188" s="6" t="s">
        <v>63</v>
      </c>
      <c r="B188" s="8">
        <v>300175</v>
      </c>
      <c r="C188" s="6" t="s">
        <v>2036</v>
      </c>
      <c r="D188" s="6" t="s">
        <v>546</v>
      </c>
      <c r="E188" s="6" t="s">
        <v>247</v>
      </c>
      <c r="F188" s="9">
        <v>39575</v>
      </c>
      <c r="G188" s="9">
        <v>42130</v>
      </c>
      <c r="H188" s="6">
        <v>840</v>
      </c>
      <c r="I188" s="12">
        <v>22770</v>
      </c>
      <c r="J188" s="6">
        <v>12</v>
      </c>
      <c r="L188" s="6" t="s">
        <v>333</v>
      </c>
      <c r="M188" s="6" t="s">
        <v>334</v>
      </c>
      <c r="N188" s="6" t="s">
        <v>360</v>
      </c>
      <c r="O188" s="6" t="s">
        <v>640</v>
      </c>
      <c r="P188" s="6" t="s">
        <v>335</v>
      </c>
      <c r="Q188" s="12">
        <v>133986.78</v>
      </c>
      <c r="R188" s="12">
        <v>95985.9</v>
      </c>
      <c r="S188" s="62">
        <f t="shared" si="15"/>
        <v>0.71638336259741442</v>
      </c>
      <c r="T188" s="12">
        <v>38000.879999999997</v>
      </c>
      <c r="U188" s="12">
        <v>0</v>
      </c>
      <c r="V188" s="12">
        <v>91.42</v>
      </c>
      <c r="W188" s="12">
        <v>4994.03</v>
      </c>
      <c r="X188" s="12">
        <f t="shared" si="16"/>
        <v>26.829390292008661</v>
      </c>
      <c r="Y188" s="6" t="s">
        <v>336</v>
      </c>
      <c r="Z188" s="6" t="s">
        <v>336</v>
      </c>
      <c r="AD188" s="12"/>
      <c r="AE188" s="12"/>
      <c r="AF188" s="12"/>
      <c r="AG188" s="12"/>
      <c r="AH188" s="12"/>
      <c r="AI188" s="12"/>
      <c r="AJ188" s="12"/>
      <c r="AK188" s="12"/>
      <c r="AL188" s="12">
        <f t="shared" si="17"/>
        <v>0</v>
      </c>
      <c r="AM188" s="62">
        <f t="shared" si="18"/>
        <v>0.92828717443350184</v>
      </c>
      <c r="AN188" s="62">
        <f>IF(BN188/Q188&gt;1.5,1.5,BN188/Q188)</f>
        <v>1.0772528453926575</v>
      </c>
      <c r="AO188" s="62">
        <f t="shared" si="19"/>
        <v>1.0772528453926575</v>
      </c>
      <c r="AP188" s="62">
        <f>BF188/Q188</f>
        <v>1.3749863979117939E-2</v>
      </c>
      <c r="AQ188" s="62">
        <f>IF(BF188/Q188&gt;1,1,BF188/Q188)</f>
        <v>1.3749863979117939E-2</v>
      </c>
      <c r="AR188" s="11">
        <v>41927</v>
      </c>
      <c r="AS188" s="12">
        <v>41927</v>
      </c>
      <c r="AT188" s="6">
        <v>1173</v>
      </c>
      <c r="AU188" s="6" t="s">
        <v>1055</v>
      </c>
      <c r="AX188" s="11">
        <f t="shared" si="14"/>
        <v>43225</v>
      </c>
      <c r="AY188" s="64">
        <f t="shared" ca="1" si="20"/>
        <v>1</v>
      </c>
      <c r="AZ188" s="6" t="s">
        <v>336</v>
      </c>
      <c r="BA188" s="6" t="s">
        <v>336</v>
      </c>
      <c r="BB188" s="20">
        <v>1842.3</v>
      </c>
      <c r="BC188" s="19">
        <v>42675</v>
      </c>
      <c r="BD188" s="9" t="s">
        <v>1138</v>
      </c>
      <c r="BE188" s="20">
        <v>116470.83</v>
      </c>
      <c r="BF188" s="20">
        <v>1842.3</v>
      </c>
      <c r="BG188" s="9">
        <v>43040</v>
      </c>
      <c r="BH188" s="6" t="s">
        <v>336</v>
      </c>
      <c r="BJ188" s="6" t="s">
        <v>337</v>
      </c>
      <c r="BK188" s="6" t="s">
        <v>338</v>
      </c>
      <c r="BL188" s="6" t="s">
        <v>804</v>
      </c>
      <c r="BN188" s="12">
        <v>144337.64000000001</v>
      </c>
      <c r="BO188" s="9">
        <v>41771</v>
      </c>
      <c r="BP188" s="9">
        <v>41446</v>
      </c>
      <c r="BS188" s="6" t="s">
        <v>335</v>
      </c>
      <c r="BT188" s="6" t="s">
        <v>1352</v>
      </c>
      <c r="BU188" s="6" t="s">
        <v>1352</v>
      </c>
      <c r="BV188" s="11">
        <v>29765</v>
      </c>
      <c r="BX188" s="6" t="s">
        <v>1631</v>
      </c>
      <c r="CB188" s="23" t="s">
        <v>1055</v>
      </c>
      <c r="CG188" s="6" t="s">
        <v>1929</v>
      </c>
      <c r="CL188" s="6" t="s">
        <v>335</v>
      </c>
      <c r="CO188" s="6" t="s">
        <v>335</v>
      </c>
      <c r="CS188" s="6" t="s">
        <v>335</v>
      </c>
    </row>
    <row r="189" spans="1:97" s="6" customFormat="1">
      <c r="A189" s="6" t="s">
        <v>63</v>
      </c>
      <c r="B189" s="8">
        <v>300175</v>
      </c>
      <c r="C189" s="6" t="s">
        <v>2036</v>
      </c>
      <c r="D189" s="6" t="s">
        <v>547</v>
      </c>
      <c r="E189" s="6" t="s">
        <v>248</v>
      </c>
      <c r="F189" s="9">
        <v>39323</v>
      </c>
      <c r="G189" s="9">
        <v>41514</v>
      </c>
      <c r="H189" s="6">
        <v>840</v>
      </c>
      <c r="I189" s="12">
        <v>16032</v>
      </c>
      <c r="J189" s="6">
        <v>13</v>
      </c>
      <c r="L189" s="6" t="s">
        <v>333</v>
      </c>
      <c r="M189" s="6" t="s">
        <v>334</v>
      </c>
      <c r="N189" s="6" t="s">
        <v>352</v>
      </c>
      <c r="O189" s="6" t="s">
        <v>348</v>
      </c>
      <c r="P189" s="6" t="s">
        <v>335</v>
      </c>
      <c r="Q189" s="12">
        <v>341498.66</v>
      </c>
      <c r="R189" s="12">
        <v>323122.71000000002</v>
      </c>
      <c r="S189" s="62">
        <f t="shared" si="15"/>
        <v>0.94619027202039396</v>
      </c>
      <c r="T189" s="12">
        <v>17502.419999999998</v>
      </c>
      <c r="U189" s="12">
        <v>873.53</v>
      </c>
      <c r="V189" s="12"/>
      <c r="W189" s="12">
        <v>12695.970000000001</v>
      </c>
      <c r="X189" s="12">
        <f t="shared" si="16"/>
        <v>26.898193678781531</v>
      </c>
      <c r="Y189" s="6" t="s">
        <v>336</v>
      </c>
      <c r="Z189" s="6" t="s">
        <v>336</v>
      </c>
      <c r="AD189" s="12"/>
      <c r="AE189" s="12"/>
      <c r="AF189" s="12"/>
      <c r="AG189" s="12"/>
      <c r="AH189" s="12"/>
      <c r="AI189" s="12"/>
      <c r="AJ189" s="12"/>
      <c r="AK189" s="12"/>
      <c r="AL189" s="12">
        <f t="shared" si="17"/>
        <v>0</v>
      </c>
      <c r="AM189" s="62" t="e">
        <f t="shared" si="18"/>
        <v>#DIV/0!</v>
      </c>
      <c r="AN189" s="62">
        <f>IF(BN189/Q189&gt;1.5,1.5,BN189/Q189)</f>
        <v>0</v>
      </c>
      <c r="AO189" s="62">
        <f t="shared" si="19"/>
        <v>0</v>
      </c>
      <c r="AP189" s="62">
        <f>BF189/Q189</f>
        <v>9.2648679792769906E-3</v>
      </c>
      <c r="AQ189" s="62">
        <f>IF(BF189/Q189&gt;1,1,BF189/Q189)</f>
        <v>9.2648679792769906E-3</v>
      </c>
      <c r="AR189" s="11">
        <v>41211</v>
      </c>
      <c r="AS189" s="12">
        <v>41211</v>
      </c>
      <c r="AT189" s="6">
        <v>3193</v>
      </c>
      <c r="AU189" s="6" t="s">
        <v>1056</v>
      </c>
      <c r="AX189" s="11">
        <f t="shared" si="14"/>
        <v>42609</v>
      </c>
      <c r="AY189" s="64">
        <f t="shared" ca="1" si="20"/>
        <v>0</v>
      </c>
      <c r="AZ189" s="6" t="s">
        <v>336</v>
      </c>
      <c r="BA189" s="6" t="s">
        <v>336</v>
      </c>
      <c r="BB189" s="20">
        <v>3163.94</v>
      </c>
      <c r="BC189" s="19">
        <v>42675</v>
      </c>
      <c r="BD189" s="9" t="s">
        <v>1138</v>
      </c>
      <c r="BE189" s="20">
        <v>324816.76</v>
      </c>
      <c r="BF189" s="20">
        <v>3163.94</v>
      </c>
      <c r="BG189" s="9">
        <v>43040</v>
      </c>
      <c r="BH189" s="6" t="s">
        <v>336</v>
      </c>
      <c r="BJ189" s="6" t="s">
        <v>337</v>
      </c>
      <c r="BK189" s="6" t="s">
        <v>338</v>
      </c>
      <c r="BL189" s="6" t="s">
        <v>805</v>
      </c>
      <c r="BN189" s="12">
        <v>0</v>
      </c>
      <c r="BO189" s="9">
        <v>40805</v>
      </c>
      <c r="BP189" s="9">
        <v>40805</v>
      </c>
      <c r="BS189" s="6" t="s">
        <v>335</v>
      </c>
      <c r="BT189" s="6">
        <v>0</v>
      </c>
      <c r="BU189" s="6" t="s">
        <v>1353</v>
      </c>
      <c r="BV189" s="11">
        <v>23741</v>
      </c>
      <c r="BX189" s="6" t="s">
        <v>1632</v>
      </c>
      <c r="CB189" s="23" t="s">
        <v>1056</v>
      </c>
      <c r="CG189" s="6" t="s">
        <v>1930</v>
      </c>
      <c r="CL189" s="6" t="s">
        <v>335</v>
      </c>
      <c r="CO189" s="6" t="s">
        <v>335</v>
      </c>
      <c r="CS189" s="6" t="s">
        <v>335</v>
      </c>
    </row>
    <row r="190" spans="1:97" s="6" customFormat="1">
      <c r="A190" s="6" t="s">
        <v>63</v>
      </c>
      <c r="B190" s="8">
        <v>300175</v>
      </c>
      <c r="C190" s="6" t="s">
        <v>2036</v>
      </c>
      <c r="D190" s="6" t="s">
        <v>548</v>
      </c>
      <c r="E190" s="6" t="s">
        <v>249</v>
      </c>
      <c r="F190" s="9">
        <v>39343</v>
      </c>
      <c r="G190" s="11">
        <v>41535</v>
      </c>
      <c r="H190" s="6">
        <v>980</v>
      </c>
      <c r="I190" s="12">
        <v>331280</v>
      </c>
      <c r="J190" s="6">
        <v>0</v>
      </c>
      <c r="L190" s="6" t="s">
        <v>333</v>
      </c>
      <c r="M190" s="6" t="s">
        <v>334</v>
      </c>
      <c r="N190" s="6" t="s">
        <v>349</v>
      </c>
      <c r="O190" s="6" t="s">
        <v>348</v>
      </c>
      <c r="P190" s="6" t="s">
        <v>335</v>
      </c>
      <c r="Q190" s="12">
        <v>216105.16</v>
      </c>
      <c r="R190" s="12">
        <v>216105.16</v>
      </c>
      <c r="S190" s="62">
        <f t="shared" si="15"/>
        <v>1</v>
      </c>
      <c r="T190" s="12">
        <v>0</v>
      </c>
      <c r="U190" s="12">
        <v>0</v>
      </c>
      <c r="V190" s="12">
        <v>14.34</v>
      </c>
      <c r="W190" s="12">
        <v>216105.16</v>
      </c>
      <c r="X190" s="12">
        <f t="shared" si="16"/>
        <v>1</v>
      </c>
      <c r="Y190" s="6" t="s">
        <v>336</v>
      </c>
      <c r="Z190" s="6" t="s">
        <v>336</v>
      </c>
      <c r="AA190" s="6" t="s">
        <v>336</v>
      </c>
      <c r="AD190" s="12"/>
      <c r="AE190" s="12"/>
      <c r="AF190" s="12"/>
      <c r="AG190" s="12"/>
      <c r="AH190" s="12"/>
      <c r="AI190" s="12"/>
      <c r="AJ190" s="12"/>
      <c r="AK190" s="12"/>
      <c r="AL190" s="12">
        <f t="shared" si="17"/>
        <v>0</v>
      </c>
      <c r="AM190" s="62" t="e">
        <f t="shared" si="18"/>
        <v>#DIV/0!</v>
      </c>
      <c r="AN190" s="62">
        <f>IF(BN190/Q190&gt;1.5,1.5,BN190/Q190)</f>
        <v>0</v>
      </c>
      <c r="AO190" s="62">
        <f t="shared" si="19"/>
        <v>0</v>
      </c>
      <c r="AP190" s="62">
        <f>BF190/Q190</f>
        <v>9.7481244779162139E-3</v>
      </c>
      <c r="AQ190" s="62">
        <f>IF(BF190/Q190&gt;1,1,BF190/Q190)</f>
        <v>9.7481244779162139E-3</v>
      </c>
      <c r="AR190" s="11">
        <v>40541</v>
      </c>
      <c r="AS190" s="12">
        <v>40541</v>
      </c>
      <c r="AT190" s="6">
        <v>2830</v>
      </c>
      <c r="AU190" s="6" t="s">
        <v>1057</v>
      </c>
      <c r="AW190" s="6">
        <v>3</v>
      </c>
      <c r="AX190" s="11">
        <f t="shared" si="14"/>
        <v>42630</v>
      </c>
      <c r="AY190" s="64">
        <f t="shared" ca="1" si="20"/>
        <v>0</v>
      </c>
      <c r="AZ190" s="6" t="s">
        <v>336</v>
      </c>
      <c r="BA190" s="6" t="s">
        <v>336</v>
      </c>
      <c r="BB190" s="20">
        <v>2106.62</v>
      </c>
      <c r="BC190" s="19">
        <v>42675</v>
      </c>
      <c r="BD190" s="9" t="s">
        <v>1138</v>
      </c>
      <c r="BE190" s="20">
        <v>216105.16</v>
      </c>
      <c r="BF190" s="20">
        <v>2106.62</v>
      </c>
      <c r="BG190" s="9">
        <v>43040</v>
      </c>
      <c r="BH190" s="6" t="s">
        <v>336</v>
      </c>
      <c r="BJ190" s="6" t="s">
        <v>337</v>
      </c>
      <c r="BK190" s="6" t="s">
        <v>338</v>
      </c>
      <c r="BL190" s="6" t="s">
        <v>806</v>
      </c>
      <c r="BN190" s="12">
        <v>0</v>
      </c>
      <c r="BO190" s="9">
        <v>41011</v>
      </c>
      <c r="BP190" s="9">
        <v>40994</v>
      </c>
      <c r="BS190" s="6" t="s">
        <v>335</v>
      </c>
      <c r="BT190" s="6" t="s">
        <v>1354</v>
      </c>
      <c r="BU190" s="6" t="s">
        <v>1355</v>
      </c>
      <c r="BV190" s="11">
        <v>26388</v>
      </c>
      <c r="BX190" s="6" t="s">
        <v>1633</v>
      </c>
      <c r="CB190" s="23" t="s">
        <v>1057</v>
      </c>
      <c r="CG190" s="6" t="s">
        <v>1931</v>
      </c>
      <c r="CH190" s="6" t="s">
        <v>1932</v>
      </c>
      <c r="CL190" s="6" t="s">
        <v>336</v>
      </c>
      <c r="CO190" s="6" t="s">
        <v>336</v>
      </c>
      <c r="CS190" s="6" t="s">
        <v>335</v>
      </c>
    </row>
    <row r="191" spans="1:97" s="6" customFormat="1">
      <c r="A191" s="6" t="s">
        <v>63</v>
      </c>
      <c r="B191" s="8">
        <v>300175</v>
      </c>
      <c r="C191" s="6" t="s">
        <v>2036</v>
      </c>
      <c r="D191" s="6" t="s">
        <v>549</v>
      </c>
      <c r="E191" s="6" t="s">
        <v>250</v>
      </c>
      <c r="F191" s="9">
        <v>39616</v>
      </c>
      <c r="G191" s="9">
        <v>42171</v>
      </c>
      <c r="H191" s="6">
        <v>980</v>
      </c>
      <c r="I191" s="12">
        <v>170860</v>
      </c>
      <c r="J191" s="6">
        <v>12.9</v>
      </c>
      <c r="L191" s="6" t="s">
        <v>333</v>
      </c>
      <c r="M191" s="6" t="s">
        <v>334</v>
      </c>
      <c r="N191" s="6" t="s">
        <v>360</v>
      </c>
      <c r="O191" s="6" t="s">
        <v>640</v>
      </c>
      <c r="P191" s="6" t="s">
        <v>335</v>
      </c>
      <c r="Q191" s="12">
        <v>35650.61</v>
      </c>
      <c r="R191" s="12">
        <v>25002.58</v>
      </c>
      <c r="S191" s="62">
        <f t="shared" si="15"/>
        <v>0.70132264216516915</v>
      </c>
      <c r="T191" s="12">
        <v>10648.03</v>
      </c>
      <c r="U191" s="12">
        <v>0</v>
      </c>
      <c r="V191" s="12"/>
      <c r="W191" s="12">
        <v>35650.61</v>
      </c>
      <c r="X191" s="12">
        <f t="shared" si="16"/>
        <v>1</v>
      </c>
      <c r="Y191" s="6" t="s">
        <v>336</v>
      </c>
      <c r="Z191" s="6" t="s">
        <v>336</v>
      </c>
      <c r="AA191" s="6" t="s">
        <v>336</v>
      </c>
      <c r="AD191" s="12"/>
      <c r="AE191" s="12"/>
      <c r="AF191" s="12"/>
      <c r="AG191" s="12"/>
      <c r="AH191" s="12"/>
      <c r="AI191" s="12"/>
      <c r="AJ191" s="12"/>
      <c r="AK191" s="12"/>
      <c r="AL191" s="12">
        <f t="shared" si="17"/>
        <v>0</v>
      </c>
      <c r="AM191" s="62">
        <f t="shared" si="18"/>
        <v>0.20756144164761725</v>
      </c>
      <c r="AN191" s="62">
        <f>IF(BN191/Q191&gt;1.5,1.5,BN191/Q191)</f>
        <v>1.5</v>
      </c>
      <c r="AO191" s="62">
        <f t="shared" si="19"/>
        <v>4.8178505220527779</v>
      </c>
      <c r="AP191" s="62">
        <f>BF191/Q191</f>
        <v>1.3635110310875467E-2</v>
      </c>
      <c r="AQ191" s="62">
        <f>IF(BF191/Q191&gt;1,1,BF191/Q191)</f>
        <v>1.3635110310875467E-2</v>
      </c>
      <c r="AR191" s="11">
        <v>41835</v>
      </c>
      <c r="AS191" s="12">
        <v>41835</v>
      </c>
      <c r="AT191" s="6">
        <v>1204</v>
      </c>
      <c r="AU191" s="6" t="s">
        <v>1058</v>
      </c>
      <c r="AX191" s="11">
        <f t="shared" si="14"/>
        <v>43266</v>
      </c>
      <c r="AY191" s="64">
        <f t="shared" ca="1" si="20"/>
        <v>1</v>
      </c>
      <c r="AZ191" s="6" t="s">
        <v>336</v>
      </c>
      <c r="BA191" s="6" t="s">
        <v>336</v>
      </c>
      <c r="BB191" s="20">
        <v>486.1</v>
      </c>
      <c r="BC191" s="19">
        <v>42675</v>
      </c>
      <c r="BD191" s="9" t="s">
        <v>1138</v>
      </c>
      <c r="BE191" s="20">
        <v>32425.27</v>
      </c>
      <c r="BF191" s="20">
        <v>486.1</v>
      </c>
      <c r="BG191" s="9">
        <v>43040</v>
      </c>
      <c r="BH191" s="6" t="s">
        <v>336</v>
      </c>
      <c r="BJ191" s="6" t="s">
        <v>337</v>
      </c>
      <c r="BK191" s="6" t="s">
        <v>338</v>
      </c>
      <c r="BL191" s="6" t="s">
        <v>807</v>
      </c>
      <c r="BN191" s="12">
        <v>171759.31</v>
      </c>
      <c r="BO191" s="9">
        <v>41696</v>
      </c>
      <c r="BP191" s="9">
        <v>41696</v>
      </c>
      <c r="BS191" s="6" t="s">
        <v>335</v>
      </c>
      <c r="BT191" s="6" t="s">
        <v>1356</v>
      </c>
      <c r="BU191" s="6" t="s">
        <v>1356</v>
      </c>
      <c r="BV191" s="11">
        <v>23668</v>
      </c>
      <c r="BX191" s="6" t="s">
        <v>1634</v>
      </c>
      <c r="CB191" s="23" t="s">
        <v>1058</v>
      </c>
      <c r="CG191" s="6" t="s">
        <v>1933</v>
      </c>
      <c r="CH191" s="6" t="s">
        <v>1934</v>
      </c>
      <c r="CL191" s="6" t="s">
        <v>335</v>
      </c>
      <c r="CO191" s="6" t="s">
        <v>336</v>
      </c>
      <c r="CS191" s="6" t="s">
        <v>335</v>
      </c>
    </row>
    <row r="192" spans="1:97" s="6" customFormat="1" hidden="1">
      <c r="A192" s="6" t="s">
        <v>63</v>
      </c>
      <c r="B192" s="8">
        <v>300175</v>
      </c>
      <c r="C192" s="6" t="s">
        <v>2036</v>
      </c>
      <c r="D192" s="6" t="s">
        <v>550</v>
      </c>
      <c r="E192" s="6" t="s">
        <v>251</v>
      </c>
      <c r="F192" s="9">
        <v>39377</v>
      </c>
      <c r="G192" s="9">
        <v>41568</v>
      </c>
      <c r="H192" s="6">
        <v>980</v>
      </c>
      <c r="I192" s="12">
        <v>89890</v>
      </c>
      <c r="J192" s="6">
        <v>0</v>
      </c>
      <c r="L192" s="6" t="s">
        <v>333</v>
      </c>
      <c r="M192" s="6" t="s">
        <v>334</v>
      </c>
      <c r="N192" s="6" t="s">
        <v>351</v>
      </c>
      <c r="O192" s="6" t="s">
        <v>348</v>
      </c>
      <c r="P192" s="6" t="s">
        <v>335</v>
      </c>
      <c r="Q192" s="12">
        <v>80561.31</v>
      </c>
      <c r="R192" s="12">
        <v>74176.84</v>
      </c>
      <c r="S192" s="62">
        <f t="shared" si="15"/>
        <v>0.92075017151533411</v>
      </c>
      <c r="T192" s="12">
        <v>5434.87</v>
      </c>
      <c r="U192" s="12">
        <v>949.6</v>
      </c>
      <c r="V192" s="12"/>
      <c r="W192" s="12">
        <v>79611.709999999992</v>
      </c>
      <c r="X192" s="12">
        <f t="shared" si="16"/>
        <v>1.0119278935221967</v>
      </c>
      <c r="Y192" s="6" t="s">
        <v>336</v>
      </c>
      <c r="Z192" s="6" t="s">
        <v>336</v>
      </c>
      <c r="AD192" s="12"/>
      <c r="AE192" s="12"/>
      <c r="AF192" s="12"/>
      <c r="AG192" s="12"/>
      <c r="AH192" s="12"/>
      <c r="AI192" s="12"/>
      <c r="AJ192" s="12"/>
      <c r="AK192" s="12"/>
      <c r="AL192" s="12">
        <f t="shared" si="17"/>
        <v>0</v>
      </c>
      <c r="AM192" s="62">
        <f t="shared" si="18"/>
        <v>2.9295021818181817</v>
      </c>
      <c r="AN192" s="62">
        <f>IF(BN192/Q192&gt;1.5,1.5,BN192/Q192)</f>
        <v>0.34135492583226368</v>
      </c>
      <c r="AO192" s="62">
        <f t="shared" si="19"/>
        <v>0.34135492583226368</v>
      </c>
      <c r="AP192" s="62">
        <f>BF192/Q192</f>
        <v>0.53281060101927336</v>
      </c>
      <c r="AQ192" s="62">
        <f>IF(BF192/Q192&gt;1,1,BF192/Q192)</f>
        <v>0.53281060101927336</v>
      </c>
      <c r="AR192" s="11">
        <v>42338</v>
      </c>
      <c r="AS192" s="12">
        <v>42338</v>
      </c>
      <c r="AT192" s="6">
        <v>671</v>
      </c>
      <c r="AU192" s="6" t="s">
        <v>1059</v>
      </c>
      <c r="AW192" s="6">
        <v>3</v>
      </c>
      <c r="AX192" s="11">
        <f t="shared" si="14"/>
        <v>42663</v>
      </c>
      <c r="AY192" s="64">
        <f t="shared" ca="1" si="20"/>
        <v>0</v>
      </c>
      <c r="AZ192" s="6" t="s">
        <v>336</v>
      </c>
      <c r="BA192" s="6" t="s">
        <v>336</v>
      </c>
      <c r="BB192" s="20">
        <v>42923.92</v>
      </c>
      <c r="BC192" s="19">
        <v>42675</v>
      </c>
      <c r="BD192" s="9" t="s">
        <v>1138</v>
      </c>
      <c r="BE192" s="20">
        <v>80561.31</v>
      </c>
      <c r="BF192" s="20">
        <v>42923.92</v>
      </c>
      <c r="BG192" s="9">
        <v>43040</v>
      </c>
      <c r="BH192" s="6" t="s">
        <v>336</v>
      </c>
      <c r="BJ192" s="6" t="s">
        <v>337</v>
      </c>
      <c r="BK192" s="6" t="s">
        <v>338</v>
      </c>
      <c r="BL192" s="6" t="s">
        <v>808</v>
      </c>
      <c r="BN192" s="12">
        <v>27500</v>
      </c>
      <c r="BO192" s="9">
        <v>41461</v>
      </c>
      <c r="BP192" s="9">
        <v>41471</v>
      </c>
      <c r="BS192" s="6" t="s">
        <v>335</v>
      </c>
      <c r="BT192" s="6" t="s">
        <v>1357</v>
      </c>
      <c r="BU192" s="6" t="s">
        <v>1358</v>
      </c>
      <c r="BV192" s="11">
        <v>25290</v>
      </c>
      <c r="BX192" s="6" t="s">
        <v>1635</v>
      </c>
      <c r="CB192" s="23" t="s">
        <v>1059</v>
      </c>
      <c r="CG192" s="6" t="s">
        <v>1935</v>
      </c>
      <c r="CL192" s="6" t="s">
        <v>335</v>
      </c>
      <c r="CO192" s="6" t="s">
        <v>335</v>
      </c>
      <c r="CS192" s="6" t="s">
        <v>335</v>
      </c>
    </row>
    <row r="193" spans="1:97" s="6" customFormat="1">
      <c r="A193" s="6" t="s">
        <v>63</v>
      </c>
      <c r="B193" s="8">
        <v>300175</v>
      </c>
      <c r="C193" s="6" t="s">
        <v>2036</v>
      </c>
      <c r="D193" s="6" t="s">
        <v>551</v>
      </c>
      <c r="E193" s="6" t="s">
        <v>252</v>
      </c>
      <c r="F193" s="9">
        <v>39419</v>
      </c>
      <c r="G193" s="9">
        <v>41975</v>
      </c>
      <c r="H193" s="6">
        <v>840</v>
      </c>
      <c r="I193" s="12">
        <v>7000</v>
      </c>
      <c r="J193" s="6">
        <v>10.99</v>
      </c>
      <c r="L193" s="6" t="s">
        <v>333</v>
      </c>
      <c r="M193" s="6" t="s">
        <v>334</v>
      </c>
      <c r="N193" s="6" t="s">
        <v>360</v>
      </c>
      <c r="O193" s="6" t="s">
        <v>640</v>
      </c>
      <c r="P193" s="6" t="s">
        <v>335</v>
      </c>
      <c r="Q193" s="12">
        <v>20882.12</v>
      </c>
      <c r="R193" s="12">
        <v>15433.61</v>
      </c>
      <c r="S193" s="62">
        <f t="shared" si="15"/>
        <v>0.73908252610367153</v>
      </c>
      <c r="T193" s="12">
        <v>5448.51</v>
      </c>
      <c r="U193" s="12">
        <v>0</v>
      </c>
      <c r="V193" s="12"/>
      <c r="W193" s="12">
        <v>778.33</v>
      </c>
      <c r="X193" s="12">
        <f t="shared" si="16"/>
        <v>26.829391132296067</v>
      </c>
      <c r="Y193" s="6" t="s">
        <v>336</v>
      </c>
      <c r="Z193" s="6" t="s">
        <v>336</v>
      </c>
      <c r="AD193" s="12"/>
      <c r="AE193" s="12"/>
      <c r="AF193" s="12"/>
      <c r="AG193" s="12"/>
      <c r="AH193" s="12"/>
      <c r="AI193" s="12"/>
      <c r="AJ193" s="12"/>
      <c r="AK193" s="12"/>
      <c r="AL193" s="12">
        <f t="shared" si="17"/>
        <v>0</v>
      </c>
      <c r="AM193" s="62">
        <f t="shared" si="18"/>
        <v>0.48744694767340074</v>
      </c>
      <c r="AN193" s="62">
        <f>IF(BN193/Q193&gt;1.5,1.5,BN193/Q193)</f>
        <v>1.5</v>
      </c>
      <c r="AO193" s="62">
        <f t="shared" si="19"/>
        <v>2.0515053069324378</v>
      </c>
      <c r="AP193" s="62">
        <f>BF193/Q193</f>
        <v>1.3876464650140885E-2</v>
      </c>
      <c r="AQ193" s="62">
        <f>IF(BF193/Q193&gt;1,1,BF193/Q193)</f>
        <v>1.3876464650140885E-2</v>
      </c>
      <c r="AR193" s="11">
        <v>41866</v>
      </c>
      <c r="AS193" s="12">
        <v>41866</v>
      </c>
      <c r="AT193" s="6">
        <v>1173</v>
      </c>
      <c r="AU193" s="6" t="s">
        <v>1060</v>
      </c>
      <c r="AX193" s="11">
        <f t="shared" si="14"/>
        <v>43070</v>
      </c>
      <c r="AY193" s="64">
        <f t="shared" ca="1" si="20"/>
        <v>0</v>
      </c>
      <c r="AZ193" s="6" t="s">
        <v>336</v>
      </c>
      <c r="BA193" s="6" t="s">
        <v>336</v>
      </c>
      <c r="BB193" s="20">
        <v>289.77</v>
      </c>
      <c r="BC193" s="19">
        <v>42675</v>
      </c>
      <c r="BD193" s="9" t="s">
        <v>1138</v>
      </c>
      <c r="BE193" s="20">
        <v>18245.84</v>
      </c>
      <c r="BF193" s="20">
        <v>289.77</v>
      </c>
      <c r="BG193" s="9">
        <v>43040</v>
      </c>
      <c r="BH193" s="6" t="s">
        <v>336</v>
      </c>
      <c r="BJ193" s="6" t="s">
        <v>337</v>
      </c>
      <c r="BK193" s="6" t="s">
        <v>338</v>
      </c>
      <c r="BL193" s="6" t="s">
        <v>809</v>
      </c>
      <c r="BN193" s="12">
        <v>42839.78</v>
      </c>
      <c r="BO193" s="9">
        <v>41416</v>
      </c>
      <c r="BP193" s="9">
        <v>41416</v>
      </c>
      <c r="BS193" s="6" t="s">
        <v>335</v>
      </c>
      <c r="BT193" s="6" t="s">
        <v>1359</v>
      </c>
      <c r="BU193" s="6" t="s">
        <v>1359</v>
      </c>
      <c r="BV193" s="11">
        <v>26513</v>
      </c>
      <c r="BX193" s="6" t="s">
        <v>1636</v>
      </c>
      <c r="CB193" s="23" t="s">
        <v>1060</v>
      </c>
      <c r="CG193" s="6" t="s">
        <v>1936</v>
      </c>
      <c r="CL193" s="6" t="s">
        <v>335</v>
      </c>
      <c r="CO193" s="6" t="s">
        <v>335</v>
      </c>
      <c r="CS193" s="6" t="s">
        <v>335</v>
      </c>
    </row>
    <row r="194" spans="1:97" s="6" customFormat="1">
      <c r="A194" s="6" t="s">
        <v>63</v>
      </c>
      <c r="B194" s="8">
        <v>300175</v>
      </c>
      <c r="C194" s="6" t="s">
        <v>2036</v>
      </c>
      <c r="D194" s="6" t="s">
        <v>552</v>
      </c>
      <c r="E194" s="6" t="s">
        <v>253</v>
      </c>
      <c r="F194" s="9">
        <v>39622</v>
      </c>
      <c r="G194" s="9">
        <v>42177</v>
      </c>
      <c r="H194" s="6">
        <v>840</v>
      </c>
      <c r="I194" s="12">
        <v>16800</v>
      </c>
      <c r="J194" s="6">
        <v>11.5</v>
      </c>
      <c r="L194" s="6" t="s">
        <v>333</v>
      </c>
      <c r="M194" s="6" t="s">
        <v>334</v>
      </c>
      <c r="N194" s="6" t="s">
        <v>351</v>
      </c>
      <c r="O194" s="6" t="s">
        <v>348</v>
      </c>
      <c r="P194" s="6" t="s">
        <v>335</v>
      </c>
      <c r="Q194" s="12">
        <v>384339.86</v>
      </c>
      <c r="R194" s="12">
        <v>376046.36</v>
      </c>
      <c r="S194" s="62">
        <f t="shared" si="15"/>
        <v>0.97842144189780367</v>
      </c>
      <c r="T194" s="12">
        <v>8293.5</v>
      </c>
      <c r="U194" s="12">
        <v>0</v>
      </c>
      <c r="V194" s="12"/>
      <c r="W194" s="12">
        <v>14325.33</v>
      </c>
      <c r="X194" s="12">
        <f t="shared" si="16"/>
        <v>26.82938961964576</v>
      </c>
      <c r="Y194" s="6" t="s">
        <v>336</v>
      </c>
      <c r="Z194" s="6" t="s">
        <v>335</v>
      </c>
      <c r="AA194" s="6" t="s">
        <v>336</v>
      </c>
      <c r="AD194" s="12"/>
      <c r="AE194" s="12"/>
      <c r="AF194" s="12"/>
      <c r="AG194" s="12"/>
      <c r="AH194" s="12"/>
      <c r="AI194" s="12"/>
      <c r="AJ194" s="12"/>
      <c r="AK194" s="12"/>
      <c r="AL194" s="12">
        <f t="shared" si="17"/>
        <v>0</v>
      </c>
      <c r="AM194" s="62">
        <f t="shared" si="18"/>
        <v>5.3642879593925175</v>
      </c>
      <c r="AN194" s="62">
        <f>IF(BN194/Q194&gt;1.5,1.5,BN194/Q194)</f>
        <v>0.18641803116647856</v>
      </c>
      <c r="AO194" s="62">
        <f t="shared" si="19"/>
        <v>0.18641803116647856</v>
      </c>
      <c r="AP194" s="62">
        <f>BF194/Q194</f>
        <v>1.2328281537075025E-2</v>
      </c>
      <c r="AQ194" s="62">
        <f>IF(BF194/Q194&gt;1,1,BF194/Q194)</f>
        <v>1.2328281537075025E-2</v>
      </c>
      <c r="AR194" s="11">
        <v>39652</v>
      </c>
      <c r="AS194" s="12">
        <v>39652</v>
      </c>
      <c r="AT194" s="6">
        <v>2512</v>
      </c>
      <c r="AU194" s="6" t="s">
        <v>1061</v>
      </c>
      <c r="AW194" s="6">
        <v>3</v>
      </c>
      <c r="AX194" s="11">
        <f t="shared" ref="AX194:AX254" si="21">G194+1095</f>
        <v>43272</v>
      </c>
      <c r="AY194" s="64">
        <f t="shared" ca="1" si="20"/>
        <v>1</v>
      </c>
      <c r="AZ194" s="6" t="s">
        <v>336</v>
      </c>
      <c r="BA194" s="6" t="s">
        <v>336</v>
      </c>
      <c r="BB194" s="20">
        <v>4738.25</v>
      </c>
      <c r="BC194" s="19">
        <v>42675</v>
      </c>
      <c r="BD194" s="9" t="s">
        <v>1138</v>
      </c>
      <c r="BE194" s="20">
        <v>365517.07</v>
      </c>
      <c r="BF194" s="20">
        <v>4738.25</v>
      </c>
      <c r="BG194" s="9">
        <v>43040</v>
      </c>
      <c r="BH194" s="6" t="s">
        <v>336</v>
      </c>
      <c r="BJ194" s="6" t="s">
        <v>337</v>
      </c>
      <c r="BK194" s="6" t="s">
        <v>338</v>
      </c>
      <c r="BL194" s="6" t="s">
        <v>810</v>
      </c>
      <c r="BN194" s="12">
        <v>71647.88</v>
      </c>
      <c r="BO194" s="9">
        <v>41771</v>
      </c>
      <c r="BP194" s="9">
        <v>41575</v>
      </c>
      <c r="BS194" s="6" t="s">
        <v>335</v>
      </c>
      <c r="BT194" s="6" t="s">
        <v>1360</v>
      </c>
      <c r="BU194" s="6" t="s">
        <v>1360</v>
      </c>
      <c r="BV194" s="11">
        <v>29292</v>
      </c>
      <c r="BX194" s="6" t="s">
        <v>1637</v>
      </c>
      <c r="CB194" s="23" t="s">
        <v>1061</v>
      </c>
      <c r="CG194" s="6" t="s">
        <v>1937</v>
      </c>
      <c r="CH194" s="6" t="s">
        <v>1938</v>
      </c>
      <c r="CL194" s="6" t="s">
        <v>335</v>
      </c>
      <c r="CO194" s="6" t="s">
        <v>336</v>
      </c>
      <c r="CS194" s="6" t="s">
        <v>335</v>
      </c>
    </row>
    <row r="195" spans="1:97" s="6" customFormat="1">
      <c r="A195" s="6" t="s">
        <v>63</v>
      </c>
      <c r="B195" s="8">
        <v>300175</v>
      </c>
      <c r="C195" s="6" t="s">
        <v>2036</v>
      </c>
      <c r="D195" s="6" t="s">
        <v>553</v>
      </c>
      <c r="E195" s="6" t="s">
        <v>254</v>
      </c>
      <c r="F195" s="9">
        <v>39409</v>
      </c>
      <c r="G195" s="9">
        <v>41964</v>
      </c>
      <c r="H195" s="6">
        <v>840</v>
      </c>
      <c r="I195" s="12">
        <v>44484</v>
      </c>
      <c r="J195" s="6">
        <v>10.99</v>
      </c>
      <c r="L195" s="6" t="s">
        <v>333</v>
      </c>
      <c r="M195" s="6" t="s">
        <v>334</v>
      </c>
      <c r="N195" s="6" t="s">
        <v>349</v>
      </c>
      <c r="O195" s="6" t="s">
        <v>348</v>
      </c>
      <c r="P195" s="6" t="s">
        <v>335</v>
      </c>
      <c r="Q195" s="12">
        <v>105614.69</v>
      </c>
      <c r="R195" s="12">
        <v>77500.179999999993</v>
      </c>
      <c r="S195" s="62">
        <f t="shared" si="15"/>
        <v>0.73380114073146441</v>
      </c>
      <c r="T195" s="12">
        <v>28114.51</v>
      </c>
      <c r="U195" s="12">
        <v>0</v>
      </c>
      <c r="V195" s="12">
        <v>92600.46</v>
      </c>
      <c r="W195" s="12">
        <v>3936.53</v>
      </c>
      <c r="X195" s="12">
        <f t="shared" si="16"/>
        <v>26.829387811092509</v>
      </c>
      <c r="Y195" s="6" t="s">
        <v>335</v>
      </c>
      <c r="Z195" s="6" t="s">
        <v>336</v>
      </c>
      <c r="AD195" s="12"/>
      <c r="AE195" s="12"/>
      <c r="AF195" s="12"/>
      <c r="AG195" s="12"/>
      <c r="AH195" s="12"/>
      <c r="AI195" s="12"/>
      <c r="AJ195" s="12"/>
      <c r="AK195" s="12"/>
      <c r="AL195" s="12">
        <f t="shared" si="17"/>
        <v>0</v>
      </c>
      <c r="AM195" s="62">
        <f t="shared" si="18"/>
        <v>0.43289644745560746</v>
      </c>
      <c r="AN195" s="62">
        <f>IF(BN195/Q195&gt;1.5,1.5,BN195/Q195)</f>
        <v>1.5</v>
      </c>
      <c r="AO195" s="62">
        <f t="shared" si="19"/>
        <v>2.3100212669279245</v>
      </c>
      <c r="AP195" s="62">
        <f>BF195/Q195</f>
        <v>0.48425896056694384</v>
      </c>
      <c r="AQ195" s="62">
        <f>IF(BF195/Q195&gt;1,1,BF195/Q195)</f>
        <v>0.48425896056694384</v>
      </c>
      <c r="AR195" s="11">
        <v>41838</v>
      </c>
      <c r="AS195" s="12">
        <v>41838</v>
      </c>
      <c r="AT195" s="6">
        <v>1234</v>
      </c>
      <c r="AU195" s="6" t="s">
        <v>1062</v>
      </c>
      <c r="AW195" s="6">
        <v>2</v>
      </c>
      <c r="AX195" s="11">
        <f t="shared" si="21"/>
        <v>43059</v>
      </c>
      <c r="AY195" s="64">
        <f t="shared" ca="1" si="20"/>
        <v>0</v>
      </c>
      <c r="AZ195" s="6" t="s">
        <v>336</v>
      </c>
      <c r="BA195" s="6" t="s">
        <v>336</v>
      </c>
      <c r="BB195" s="20">
        <v>51144.86</v>
      </c>
      <c r="BC195" s="19">
        <v>42675</v>
      </c>
      <c r="BD195" s="9" t="s">
        <v>1138</v>
      </c>
      <c r="BE195" s="20">
        <v>92342.92</v>
      </c>
      <c r="BF195" s="20">
        <v>51144.86</v>
      </c>
      <c r="BG195" s="9">
        <v>43040</v>
      </c>
      <c r="BH195" s="6" t="s">
        <v>336</v>
      </c>
      <c r="BJ195" s="6" t="s">
        <v>337</v>
      </c>
      <c r="BK195" s="6" t="s">
        <v>338</v>
      </c>
      <c r="BL195" s="6" t="s">
        <v>811</v>
      </c>
      <c r="BN195" s="12">
        <v>243972.18</v>
      </c>
      <c r="BO195" s="9">
        <v>41772</v>
      </c>
      <c r="BP195" s="9">
        <v>41576</v>
      </c>
      <c r="BS195" s="6" t="s">
        <v>335</v>
      </c>
      <c r="BT195" s="6" t="s">
        <v>1361</v>
      </c>
      <c r="BU195" s="6" t="s">
        <v>1361</v>
      </c>
      <c r="BV195" s="11">
        <v>22142</v>
      </c>
      <c r="BX195" s="6" t="s">
        <v>1638</v>
      </c>
      <c r="CB195" s="23" t="s">
        <v>1062</v>
      </c>
      <c r="CG195" s="6" t="s">
        <v>1939</v>
      </c>
      <c r="CL195" s="6" t="s">
        <v>335</v>
      </c>
      <c r="CO195" s="6" t="s">
        <v>335</v>
      </c>
      <c r="CS195" s="6" t="s">
        <v>335</v>
      </c>
    </row>
    <row r="196" spans="1:97" s="6" customFormat="1" hidden="1">
      <c r="A196" s="6" t="s">
        <v>63</v>
      </c>
      <c r="B196" s="8">
        <v>300175</v>
      </c>
      <c r="C196" s="6" t="s">
        <v>2036</v>
      </c>
      <c r="D196" s="6" t="s">
        <v>554</v>
      </c>
      <c r="E196" s="6" t="s">
        <v>255</v>
      </c>
      <c r="F196" s="9">
        <v>39353</v>
      </c>
      <c r="G196" s="9">
        <v>41179</v>
      </c>
      <c r="H196" s="6">
        <v>980</v>
      </c>
      <c r="I196" s="12">
        <v>225000</v>
      </c>
      <c r="J196" s="6">
        <v>0</v>
      </c>
      <c r="L196" s="6" t="s">
        <v>333</v>
      </c>
      <c r="M196" s="6" t="s">
        <v>334</v>
      </c>
      <c r="N196" s="6" t="s">
        <v>351</v>
      </c>
      <c r="O196" s="6" t="s">
        <v>348</v>
      </c>
      <c r="P196" s="6" t="s">
        <v>335</v>
      </c>
      <c r="Q196" s="12">
        <v>185281.16</v>
      </c>
      <c r="R196" s="15">
        <v>168344.99</v>
      </c>
      <c r="S196" s="62">
        <f t="shared" si="15"/>
        <v>0.90859205544697574</v>
      </c>
      <c r="T196" s="15">
        <v>11.78</v>
      </c>
      <c r="U196" s="15">
        <v>16924.39</v>
      </c>
      <c r="V196" s="12"/>
      <c r="W196" s="12">
        <v>168356.77</v>
      </c>
      <c r="X196" s="12">
        <f t="shared" si="16"/>
        <v>1.1005269345568938</v>
      </c>
      <c r="Y196" s="6" t="s">
        <v>336</v>
      </c>
      <c r="Z196" s="6" t="s">
        <v>336</v>
      </c>
      <c r="AD196" s="12"/>
      <c r="AE196" s="12"/>
      <c r="AF196" s="12"/>
      <c r="AG196" s="12"/>
      <c r="AH196" s="12"/>
      <c r="AI196" s="12"/>
      <c r="AJ196" s="12"/>
      <c r="AK196" s="12"/>
      <c r="AL196" s="12">
        <f t="shared" si="17"/>
        <v>0</v>
      </c>
      <c r="AM196" s="62" t="e">
        <f t="shared" si="18"/>
        <v>#DIV/0!</v>
      </c>
      <c r="AN196" s="62">
        <f>IF(BN196/Q196&gt;1.5,1.5,BN196/Q196)</f>
        <v>0</v>
      </c>
      <c r="AO196" s="62">
        <f t="shared" si="19"/>
        <v>0</v>
      </c>
      <c r="AP196" s="62">
        <f>BF196/Q196</f>
        <v>9.8520540350675694E-3</v>
      </c>
      <c r="AQ196" s="62">
        <f>IF(BF196/Q196&gt;1,1,BF196/Q196)</f>
        <v>9.8520540350675694E-3</v>
      </c>
      <c r="AR196" s="11">
        <v>43021</v>
      </c>
      <c r="AS196" s="12">
        <v>43055</v>
      </c>
      <c r="AT196" s="6">
        <v>3199</v>
      </c>
      <c r="AU196" s="6" t="s">
        <v>1063</v>
      </c>
      <c r="AW196" s="6">
        <v>3</v>
      </c>
      <c r="AX196" s="11">
        <f t="shared" si="21"/>
        <v>42274</v>
      </c>
      <c r="AY196" s="64">
        <f t="shared" ca="1" si="20"/>
        <v>0</v>
      </c>
      <c r="AZ196" s="6" t="s">
        <v>336</v>
      </c>
      <c r="BA196" s="6" t="s">
        <v>336</v>
      </c>
      <c r="BB196" s="20">
        <v>1825.4</v>
      </c>
      <c r="BC196" s="19">
        <v>42675</v>
      </c>
      <c r="BD196" s="9" t="s">
        <v>1138</v>
      </c>
      <c r="BE196" s="20">
        <v>187256.77</v>
      </c>
      <c r="BF196" s="20">
        <v>1825.4</v>
      </c>
      <c r="BG196" s="9">
        <v>43040</v>
      </c>
      <c r="BH196" s="6" t="s">
        <v>336</v>
      </c>
      <c r="BJ196" s="6" t="s">
        <v>337</v>
      </c>
      <c r="BK196" s="6" t="s">
        <v>339</v>
      </c>
      <c r="BL196" s="6" t="s">
        <v>812</v>
      </c>
      <c r="BN196" s="12">
        <v>0</v>
      </c>
      <c r="BO196" s="9">
        <v>40983</v>
      </c>
      <c r="BP196" s="9">
        <v>40963</v>
      </c>
      <c r="BS196" s="6" t="s">
        <v>335</v>
      </c>
      <c r="BT196" s="6" t="s">
        <v>1362</v>
      </c>
      <c r="BU196" s="6" t="s">
        <v>1363</v>
      </c>
      <c r="BV196" s="11">
        <v>28889</v>
      </c>
      <c r="BX196" s="6" t="s">
        <v>1639</v>
      </c>
      <c r="CB196" s="23" t="s">
        <v>1063</v>
      </c>
      <c r="CG196" s="6" t="s">
        <v>1940</v>
      </c>
      <c r="CL196" s="6" t="s">
        <v>335</v>
      </c>
      <c r="CO196" s="6" t="s">
        <v>335</v>
      </c>
      <c r="CS196" s="6" t="s">
        <v>335</v>
      </c>
    </row>
    <row r="197" spans="1:97" s="6" customFormat="1">
      <c r="A197" s="6" t="s">
        <v>63</v>
      </c>
      <c r="B197" s="8">
        <v>300175</v>
      </c>
      <c r="C197" s="6" t="s">
        <v>2036</v>
      </c>
      <c r="D197" s="6" t="s">
        <v>555</v>
      </c>
      <c r="E197" s="6" t="s">
        <v>256</v>
      </c>
      <c r="F197" s="9">
        <v>39518</v>
      </c>
      <c r="G197" s="9">
        <v>42073</v>
      </c>
      <c r="H197" s="6">
        <v>840</v>
      </c>
      <c r="I197" s="12">
        <v>13480</v>
      </c>
      <c r="J197" s="6">
        <v>12.5</v>
      </c>
      <c r="L197" s="6" t="s">
        <v>333</v>
      </c>
      <c r="M197" s="6" t="s">
        <v>334</v>
      </c>
      <c r="N197" s="6" t="s">
        <v>351</v>
      </c>
      <c r="O197" s="6" t="s">
        <v>348</v>
      </c>
      <c r="P197" s="6" t="s">
        <v>335</v>
      </c>
      <c r="Q197" s="12">
        <v>254800.86</v>
      </c>
      <c r="R197" s="12">
        <v>227252.71</v>
      </c>
      <c r="S197" s="62">
        <f t="shared" si="15"/>
        <v>0.89188360667228517</v>
      </c>
      <c r="T197" s="12">
        <v>27548.15</v>
      </c>
      <c r="U197" s="12">
        <v>0</v>
      </c>
      <c r="V197" s="12">
        <v>15530.37</v>
      </c>
      <c r="W197" s="12">
        <v>9497.08</v>
      </c>
      <c r="X197" s="12">
        <f t="shared" si="16"/>
        <v>26.829389665033883</v>
      </c>
      <c r="Y197" s="6" t="s">
        <v>336</v>
      </c>
      <c r="Z197" s="6" t="s">
        <v>336</v>
      </c>
      <c r="AD197" s="12"/>
      <c r="AE197" s="12"/>
      <c r="AF197" s="12"/>
      <c r="AG197" s="12"/>
      <c r="AH197" s="12"/>
      <c r="AI197" s="12"/>
      <c r="AJ197" s="12"/>
      <c r="AK197" s="12"/>
      <c r="AL197" s="12">
        <f t="shared" si="17"/>
        <v>0</v>
      </c>
      <c r="AM197" s="62">
        <f t="shared" si="18"/>
        <v>8.6190157577266433</v>
      </c>
      <c r="AN197" s="62">
        <f>IF(BN197/Q197&gt;1.5,1.5,BN197/Q197)</f>
        <v>0.11602252833840514</v>
      </c>
      <c r="AO197" s="62">
        <f t="shared" si="19"/>
        <v>0.11602252833840514</v>
      </c>
      <c r="AP197" s="62">
        <f>BF197/Q197</f>
        <v>0.17042426779878217</v>
      </c>
      <c r="AQ197" s="62">
        <f>IF(BF197/Q197&gt;1,1,BF197/Q197)</f>
        <v>0.17042426779878217</v>
      </c>
      <c r="AR197" s="11">
        <v>39549</v>
      </c>
      <c r="AS197" s="12">
        <v>39549</v>
      </c>
      <c r="AT197" s="6">
        <v>2269</v>
      </c>
      <c r="AU197" s="6" t="s">
        <v>1064</v>
      </c>
      <c r="AW197" s="6">
        <v>3</v>
      </c>
      <c r="AX197" s="11">
        <f t="shared" si="21"/>
        <v>43168</v>
      </c>
      <c r="AY197" s="64">
        <f t="shared" ca="1" si="20"/>
        <v>0</v>
      </c>
      <c r="AZ197" s="6" t="s">
        <v>336</v>
      </c>
      <c r="BA197" s="6" t="s">
        <v>336</v>
      </c>
      <c r="BB197" s="20">
        <v>43424.25</v>
      </c>
      <c r="BC197" s="19">
        <v>42675</v>
      </c>
      <c r="BD197" s="9" t="s">
        <v>1138</v>
      </c>
      <c r="BE197" s="20">
        <v>242322.16</v>
      </c>
      <c r="BF197" s="20">
        <v>43424.25</v>
      </c>
      <c r="BG197" s="9">
        <v>43040</v>
      </c>
      <c r="BH197" s="6" t="s">
        <v>336</v>
      </c>
      <c r="BJ197" s="6" t="s">
        <v>337</v>
      </c>
      <c r="BK197" s="6" t="s">
        <v>338</v>
      </c>
      <c r="BL197" s="6" t="s">
        <v>813</v>
      </c>
      <c r="BN197" s="12">
        <v>29562.639999999999</v>
      </c>
      <c r="BO197" s="9">
        <v>41771</v>
      </c>
      <c r="BP197" s="9">
        <v>41575</v>
      </c>
      <c r="BS197" s="6" t="s">
        <v>335</v>
      </c>
      <c r="BT197" s="6" t="s">
        <v>1364</v>
      </c>
      <c r="BU197" s="6" t="s">
        <v>1364</v>
      </c>
      <c r="BV197" s="11">
        <v>26823</v>
      </c>
      <c r="BX197" s="6" t="s">
        <v>1640</v>
      </c>
      <c r="CB197" s="23" t="s">
        <v>1064</v>
      </c>
      <c r="CG197" s="6" t="s">
        <v>1941</v>
      </c>
      <c r="CL197" s="6" t="s">
        <v>335</v>
      </c>
      <c r="CO197" s="6" t="s">
        <v>335</v>
      </c>
      <c r="CS197" s="6" t="s">
        <v>335</v>
      </c>
    </row>
    <row r="198" spans="1:97" s="6" customFormat="1">
      <c r="A198" s="6" t="s">
        <v>63</v>
      </c>
      <c r="B198" s="8">
        <v>300175</v>
      </c>
      <c r="C198" s="6" t="s">
        <v>2036</v>
      </c>
      <c r="D198" s="6" t="s">
        <v>556</v>
      </c>
      <c r="E198" s="6" t="s">
        <v>257</v>
      </c>
      <c r="F198" s="9">
        <v>39562</v>
      </c>
      <c r="G198" s="9">
        <v>42117</v>
      </c>
      <c r="H198" s="6">
        <v>840</v>
      </c>
      <c r="I198" s="12">
        <v>15500</v>
      </c>
      <c r="J198" s="6">
        <v>12</v>
      </c>
      <c r="L198" s="6" t="s">
        <v>333</v>
      </c>
      <c r="M198" s="6" t="s">
        <v>334</v>
      </c>
      <c r="N198" s="6" t="s">
        <v>360</v>
      </c>
      <c r="O198" s="6" t="s">
        <v>640</v>
      </c>
      <c r="P198" s="6" t="s">
        <v>335</v>
      </c>
      <c r="Q198" s="12">
        <v>64915.59</v>
      </c>
      <c r="R198" s="12">
        <v>46497.75</v>
      </c>
      <c r="S198" s="62">
        <f t="shared" ref="S198:S261" si="22">R198/Q198</f>
        <v>0.71628017245164066</v>
      </c>
      <c r="T198" s="12">
        <v>18417.84</v>
      </c>
      <c r="U198" s="12">
        <v>0</v>
      </c>
      <c r="V198" s="12">
        <v>71.790000000000006</v>
      </c>
      <c r="W198" s="12">
        <v>2419.5700000000002</v>
      </c>
      <c r="X198" s="12">
        <f t="shared" ref="X198:X261" si="23">Q198/W198</f>
        <v>26.829391172811693</v>
      </c>
      <c r="Y198" s="6" t="s">
        <v>336</v>
      </c>
      <c r="Z198" s="6" t="s">
        <v>336</v>
      </c>
      <c r="AA198" s="6" t="s">
        <v>336</v>
      </c>
      <c r="AD198" s="12"/>
      <c r="AE198" s="12"/>
      <c r="AF198" s="12"/>
      <c r="AG198" s="12"/>
      <c r="AH198" s="12"/>
      <c r="AI198" s="12"/>
      <c r="AJ198" s="12"/>
      <c r="AK198" s="12"/>
      <c r="AL198" s="12">
        <f t="shared" ref="AL198:AL261" si="24">SUM(AD198:AK198)</f>
        <v>0</v>
      </c>
      <c r="AM198" s="62">
        <f t="shared" ref="AM198:AM261" si="25">Q198/BN198</f>
        <v>0.7211803231045123</v>
      </c>
      <c r="AN198" s="62">
        <f>IF(BN198/Q198&gt;1.5,1.5,BN198/Q198)</f>
        <v>1.3866157574782882</v>
      </c>
      <c r="AO198" s="62">
        <f t="shared" ref="AO198:AO261" si="26">BN198/Q198</f>
        <v>1.3866157574782882</v>
      </c>
      <c r="AP198" s="62">
        <f>BF198/Q198</f>
        <v>1.3750780051448351E-2</v>
      </c>
      <c r="AQ198" s="62">
        <f>IF(BF198/Q198&gt;1,1,BF198/Q198)</f>
        <v>1.3750780051448351E-2</v>
      </c>
      <c r="AR198" s="11">
        <v>41835</v>
      </c>
      <c r="AS198" s="12">
        <v>41835</v>
      </c>
      <c r="AT198" s="6">
        <v>1204</v>
      </c>
      <c r="AU198" s="6" t="s">
        <v>1065</v>
      </c>
      <c r="AX198" s="11">
        <f t="shared" si="21"/>
        <v>43212</v>
      </c>
      <c r="AY198" s="64">
        <f t="shared" ref="AY198:AY261" ca="1" si="27">IF(AX198&gt;TODAY(),1,0)</f>
        <v>1</v>
      </c>
      <c r="AZ198" s="6" t="s">
        <v>336</v>
      </c>
      <c r="BA198" s="6" t="s">
        <v>336</v>
      </c>
      <c r="BB198" s="20">
        <v>892.64</v>
      </c>
      <c r="BC198" s="19">
        <v>42675</v>
      </c>
      <c r="BD198" s="9" t="s">
        <v>1138</v>
      </c>
      <c r="BE198" s="20">
        <v>56430.96</v>
      </c>
      <c r="BF198" s="20">
        <v>892.64</v>
      </c>
      <c r="BG198" s="9">
        <v>43040</v>
      </c>
      <c r="BH198" s="6" t="s">
        <v>336</v>
      </c>
      <c r="BJ198" s="6" t="s">
        <v>337</v>
      </c>
      <c r="BK198" s="6" t="s">
        <v>338</v>
      </c>
      <c r="BL198" s="6" t="s">
        <v>802</v>
      </c>
      <c r="BN198" s="12">
        <v>90012.98</v>
      </c>
      <c r="BO198" s="9">
        <v>40891</v>
      </c>
      <c r="BP198" s="9">
        <v>40891</v>
      </c>
      <c r="BS198" s="6" t="s">
        <v>335</v>
      </c>
      <c r="BT198" s="6" t="s">
        <v>1365</v>
      </c>
      <c r="BU198" s="6" t="s">
        <v>1365</v>
      </c>
      <c r="BV198" s="11">
        <v>23706</v>
      </c>
      <c r="BX198" s="6" t="s">
        <v>1641</v>
      </c>
      <c r="CB198" s="23" t="s">
        <v>1065</v>
      </c>
      <c r="CG198" s="6" t="s">
        <v>1942</v>
      </c>
      <c r="CL198" s="6" t="s">
        <v>335</v>
      </c>
      <c r="CO198" s="6" t="s">
        <v>336</v>
      </c>
      <c r="CS198" s="6" t="s">
        <v>335</v>
      </c>
    </row>
    <row r="199" spans="1:97" s="6" customFormat="1" hidden="1">
      <c r="A199" s="6" t="s">
        <v>63</v>
      </c>
      <c r="B199" s="8">
        <v>300175</v>
      </c>
      <c r="C199" s="6" t="s">
        <v>2036</v>
      </c>
      <c r="D199" s="6" t="s">
        <v>557</v>
      </c>
      <c r="E199" s="6" t="s">
        <v>258</v>
      </c>
      <c r="F199" s="9">
        <v>39511</v>
      </c>
      <c r="G199" s="9">
        <v>42066</v>
      </c>
      <c r="H199" s="6">
        <v>840</v>
      </c>
      <c r="I199" s="12">
        <v>13259</v>
      </c>
      <c r="J199" s="6">
        <v>11.5</v>
      </c>
      <c r="L199" s="6" t="s">
        <v>333</v>
      </c>
      <c r="M199" s="6" t="s">
        <v>334</v>
      </c>
      <c r="N199" s="6" t="s">
        <v>360</v>
      </c>
      <c r="O199" s="6" t="s">
        <v>640</v>
      </c>
      <c r="P199" s="6" t="s">
        <v>335</v>
      </c>
      <c r="Q199" s="12">
        <v>19763.330000000002</v>
      </c>
      <c r="R199" s="12">
        <v>19506.84</v>
      </c>
      <c r="S199" s="62">
        <f t="shared" si="22"/>
        <v>0.98702192393690735</v>
      </c>
      <c r="T199" s="12">
        <v>256.49</v>
      </c>
      <c r="U199" s="12">
        <v>0</v>
      </c>
      <c r="V199" s="12"/>
      <c r="W199" s="12">
        <v>736.63</v>
      </c>
      <c r="X199" s="12">
        <f t="shared" si="23"/>
        <v>26.829385173017663</v>
      </c>
      <c r="Y199" s="6" t="s">
        <v>336</v>
      </c>
      <c r="Z199" s="6" t="s">
        <v>336</v>
      </c>
      <c r="AD199" s="12"/>
      <c r="AE199" s="12"/>
      <c r="AF199" s="12"/>
      <c r="AG199" s="12"/>
      <c r="AH199" s="12"/>
      <c r="AI199" s="12"/>
      <c r="AJ199" s="12"/>
      <c r="AK199" s="12"/>
      <c r="AL199" s="12">
        <f t="shared" si="24"/>
        <v>0</v>
      </c>
      <c r="AM199" s="62">
        <f t="shared" si="25"/>
        <v>0.21228978688665465</v>
      </c>
      <c r="AN199" s="62">
        <f>IF(BN199/Q199&gt;1.5,1.5,BN199/Q199)</f>
        <v>1.5</v>
      </c>
      <c r="AO199" s="62">
        <f t="shared" si="26"/>
        <v>4.710542201137156</v>
      </c>
      <c r="AP199" s="62">
        <f>BF199/Q199</f>
        <v>9.6770129325371781E-3</v>
      </c>
      <c r="AQ199" s="62">
        <f>IF(BF199/Q199&gt;1,1,BF199/Q199)</f>
        <v>9.6770129325371781E-3</v>
      </c>
      <c r="AR199" s="11">
        <v>42044</v>
      </c>
      <c r="AS199" s="12">
        <v>42044</v>
      </c>
      <c r="AT199" s="6">
        <v>1020</v>
      </c>
      <c r="AU199" s="6" t="s">
        <v>1066</v>
      </c>
      <c r="AX199" s="11">
        <f t="shared" si="21"/>
        <v>43161</v>
      </c>
      <c r="AY199" s="64">
        <f t="shared" ca="1" si="27"/>
        <v>0</v>
      </c>
      <c r="AZ199" s="6" t="s">
        <v>336</v>
      </c>
      <c r="BA199" s="6" t="s">
        <v>336</v>
      </c>
      <c r="BB199" s="20">
        <v>191.25</v>
      </c>
      <c r="BC199" s="19">
        <v>42675</v>
      </c>
      <c r="BD199" s="9" t="s">
        <v>1138</v>
      </c>
      <c r="BE199" s="20">
        <v>18795.439999999999</v>
      </c>
      <c r="BF199" s="20">
        <v>191.25</v>
      </c>
      <c r="BG199" s="9">
        <v>43040</v>
      </c>
      <c r="BH199" s="6" t="s">
        <v>336</v>
      </c>
      <c r="BJ199" s="6" t="s">
        <v>337</v>
      </c>
      <c r="BK199" s="6" t="s">
        <v>338</v>
      </c>
      <c r="BL199" s="6" t="s">
        <v>814</v>
      </c>
      <c r="BN199" s="12">
        <v>93096</v>
      </c>
      <c r="BO199" s="9">
        <v>41991</v>
      </c>
      <c r="BP199" s="9">
        <v>41978</v>
      </c>
      <c r="BS199" s="6" t="s">
        <v>335</v>
      </c>
      <c r="BT199" s="6" t="s">
        <v>1366</v>
      </c>
      <c r="BU199" s="6" t="s">
        <v>1366</v>
      </c>
      <c r="BV199" s="11">
        <v>26195</v>
      </c>
      <c r="BX199" s="6" t="s">
        <v>1642</v>
      </c>
      <c r="CB199" s="23" t="s">
        <v>1066</v>
      </c>
      <c r="CG199" s="6" t="s">
        <v>1943</v>
      </c>
      <c r="CL199" s="6" t="s">
        <v>335</v>
      </c>
      <c r="CO199" s="6" t="s">
        <v>335</v>
      </c>
      <c r="CS199" s="6" t="s">
        <v>335</v>
      </c>
    </row>
    <row r="200" spans="1:97" s="6" customFormat="1">
      <c r="A200" s="6" t="s">
        <v>63</v>
      </c>
      <c r="B200" s="8">
        <v>300175</v>
      </c>
      <c r="C200" s="6" t="s">
        <v>2036</v>
      </c>
      <c r="D200" s="6" t="s">
        <v>558</v>
      </c>
      <c r="E200" s="6" t="s">
        <v>259</v>
      </c>
      <c r="F200" s="9">
        <v>39238</v>
      </c>
      <c r="G200" s="9">
        <v>41429</v>
      </c>
      <c r="H200" s="6">
        <v>980</v>
      </c>
      <c r="I200" s="12">
        <v>97030</v>
      </c>
      <c r="J200" s="6">
        <v>0</v>
      </c>
      <c r="L200" s="6" t="s">
        <v>333</v>
      </c>
      <c r="M200" s="6" t="s">
        <v>334</v>
      </c>
      <c r="N200" s="6" t="s">
        <v>351</v>
      </c>
      <c r="O200" s="6" t="s">
        <v>348</v>
      </c>
      <c r="P200" s="6" t="s">
        <v>335</v>
      </c>
      <c r="Q200" s="12">
        <v>68129.399999999994</v>
      </c>
      <c r="R200" s="12">
        <v>68129.399999999994</v>
      </c>
      <c r="S200" s="62">
        <f t="shared" si="22"/>
        <v>1</v>
      </c>
      <c r="T200" s="12">
        <v>0</v>
      </c>
      <c r="U200" s="12">
        <v>0</v>
      </c>
      <c r="V200" s="12">
        <v>2915.29</v>
      </c>
      <c r="W200" s="12">
        <v>68129.399999999994</v>
      </c>
      <c r="X200" s="12">
        <f t="shared" si="23"/>
        <v>1</v>
      </c>
      <c r="Y200" s="6" t="s">
        <v>336</v>
      </c>
      <c r="Z200" s="6" t="s">
        <v>336</v>
      </c>
      <c r="AD200" s="12"/>
      <c r="AE200" s="12"/>
      <c r="AF200" s="12"/>
      <c r="AG200" s="12"/>
      <c r="AH200" s="12"/>
      <c r="AI200" s="12"/>
      <c r="AJ200" s="12"/>
      <c r="AK200" s="12"/>
      <c r="AL200" s="12">
        <f t="shared" si="24"/>
        <v>0</v>
      </c>
      <c r="AM200" s="62" t="e">
        <f t="shared" si="25"/>
        <v>#DIV/0!</v>
      </c>
      <c r="AN200" s="62">
        <f>IF(BN200/Q200&gt;1.5,1.5,BN200/Q200)</f>
        <v>0</v>
      </c>
      <c r="AO200" s="62">
        <f t="shared" si="26"/>
        <v>0</v>
      </c>
      <c r="AP200" s="62">
        <f>BF200/Q200</f>
        <v>9.7480676477409173E-3</v>
      </c>
      <c r="AQ200" s="62">
        <f>IF(BF200/Q200&gt;1,1,BF200/Q200)</f>
        <v>9.7480676477409173E-3</v>
      </c>
      <c r="AR200" s="11">
        <v>40542</v>
      </c>
      <c r="AS200" s="12">
        <v>40542</v>
      </c>
      <c r="AT200" s="6">
        <v>3105</v>
      </c>
      <c r="AU200" s="6" t="s">
        <v>1067</v>
      </c>
      <c r="AW200" s="6">
        <v>3</v>
      </c>
      <c r="AX200" s="11">
        <f t="shared" si="21"/>
        <v>42524</v>
      </c>
      <c r="AY200" s="64">
        <f t="shared" ca="1" si="27"/>
        <v>0</v>
      </c>
      <c r="AZ200" s="6" t="s">
        <v>336</v>
      </c>
      <c r="BA200" s="6" t="s">
        <v>336</v>
      </c>
      <c r="BB200" s="20">
        <v>664.13</v>
      </c>
      <c r="BC200" s="19">
        <v>42675</v>
      </c>
      <c r="BD200" s="9" t="s">
        <v>1138</v>
      </c>
      <c r="BE200" s="20">
        <v>68129.399999999994</v>
      </c>
      <c r="BF200" s="20">
        <v>664.13</v>
      </c>
      <c r="BG200" s="9">
        <v>43040</v>
      </c>
      <c r="BH200" s="6" t="s">
        <v>336</v>
      </c>
      <c r="BJ200" s="6" t="s">
        <v>337</v>
      </c>
      <c r="BK200" s="6" t="s">
        <v>338</v>
      </c>
      <c r="BL200" s="6" t="s">
        <v>815</v>
      </c>
      <c r="BN200" s="12">
        <v>0</v>
      </c>
      <c r="BO200" s="9">
        <v>41137</v>
      </c>
      <c r="BP200" s="9">
        <v>41113</v>
      </c>
      <c r="BS200" s="6" t="s">
        <v>335</v>
      </c>
      <c r="BT200" s="6" t="s">
        <v>1367</v>
      </c>
      <c r="BU200" s="6" t="s">
        <v>1367</v>
      </c>
      <c r="BV200" s="11">
        <v>30563</v>
      </c>
      <c r="BX200" s="6" t="s">
        <v>1643</v>
      </c>
      <c r="CB200" s="23" t="s">
        <v>1067</v>
      </c>
      <c r="CG200" s="6" t="s">
        <v>1944</v>
      </c>
      <c r="CL200" s="6" t="s">
        <v>335</v>
      </c>
      <c r="CO200" s="6" t="s">
        <v>335</v>
      </c>
      <c r="CS200" s="6" t="s">
        <v>335</v>
      </c>
    </row>
    <row r="201" spans="1:97" s="6" customFormat="1" hidden="1">
      <c r="A201" s="6" t="s">
        <v>63</v>
      </c>
      <c r="B201" s="8">
        <v>300175</v>
      </c>
      <c r="C201" s="6" t="s">
        <v>2036</v>
      </c>
      <c r="D201" s="6" t="s">
        <v>559</v>
      </c>
      <c r="E201" s="6" t="s">
        <v>260</v>
      </c>
      <c r="F201" s="9">
        <v>38790</v>
      </c>
      <c r="G201" s="9">
        <v>40613</v>
      </c>
      <c r="H201" s="6">
        <v>980</v>
      </c>
      <c r="I201" s="12">
        <v>47000</v>
      </c>
      <c r="J201" s="6">
        <v>21</v>
      </c>
      <c r="L201" s="6" t="s">
        <v>333</v>
      </c>
      <c r="M201" s="6" t="s">
        <v>334</v>
      </c>
      <c r="N201" s="6" t="s">
        <v>351</v>
      </c>
      <c r="O201" s="6" t="s">
        <v>348</v>
      </c>
      <c r="P201" s="6" t="s">
        <v>335</v>
      </c>
      <c r="Q201" s="12">
        <v>417.29</v>
      </c>
      <c r="R201" s="12">
        <v>281.33</v>
      </c>
      <c r="S201" s="62">
        <f t="shared" si="22"/>
        <v>0.67418342160128442</v>
      </c>
      <c r="T201" s="12">
        <v>135.96</v>
      </c>
      <c r="U201" s="12">
        <v>0</v>
      </c>
      <c r="V201" s="12">
        <v>597.74</v>
      </c>
      <c r="W201" s="12">
        <v>417.29</v>
      </c>
      <c r="X201" s="12">
        <f t="shared" si="23"/>
        <v>1</v>
      </c>
      <c r="Y201" s="6" t="s">
        <v>336</v>
      </c>
      <c r="Z201" s="6" t="s">
        <v>336</v>
      </c>
      <c r="AD201" s="12"/>
      <c r="AE201" s="12"/>
      <c r="AF201" s="12"/>
      <c r="AG201" s="12"/>
      <c r="AH201" s="12"/>
      <c r="AI201" s="12"/>
      <c r="AJ201" s="12"/>
      <c r="AK201" s="12"/>
      <c r="AL201" s="12">
        <f t="shared" si="24"/>
        <v>0</v>
      </c>
      <c r="AM201" s="62">
        <f t="shared" si="25"/>
        <v>1.1862516591006842E-2</v>
      </c>
      <c r="AN201" s="62">
        <f>IF(BN201/Q201&gt;1.5,1.5,BN201/Q201)</f>
        <v>1.5</v>
      </c>
      <c r="AO201" s="62">
        <f t="shared" si="26"/>
        <v>84.299144479858128</v>
      </c>
      <c r="AP201" s="62">
        <f>BF201/Q201</f>
        <v>0.44350451724220563</v>
      </c>
      <c r="AQ201" s="62">
        <f>IF(BF201/Q201&gt;1,1,BF201/Q201)</f>
        <v>0.44350451724220563</v>
      </c>
      <c r="AR201" s="11">
        <v>42199</v>
      </c>
      <c r="AS201" s="12">
        <v>42199</v>
      </c>
      <c r="AT201" s="6">
        <v>2426</v>
      </c>
      <c r="AU201" s="6" t="s">
        <v>1068</v>
      </c>
      <c r="AX201" s="11">
        <f t="shared" si="21"/>
        <v>41708</v>
      </c>
      <c r="AY201" s="64">
        <f t="shared" ca="1" si="27"/>
        <v>0</v>
      </c>
      <c r="AZ201" s="6" t="s">
        <v>336</v>
      </c>
      <c r="BA201" s="6" t="s">
        <v>336</v>
      </c>
      <c r="BB201" s="20">
        <v>185.07</v>
      </c>
      <c r="BC201" s="19">
        <v>42675</v>
      </c>
      <c r="BD201" s="9" t="s">
        <v>1138</v>
      </c>
      <c r="BE201" s="20">
        <v>358.24</v>
      </c>
      <c r="BF201" s="20">
        <v>185.07</v>
      </c>
      <c r="BG201" s="9">
        <v>43040</v>
      </c>
      <c r="BH201" s="6" t="s">
        <v>336</v>
      </c>
      <c r="BJ201" s="6" t="s">
        <v>337</v>
      </c>
      <c r="BK201" s="6" t="s">
        <v>338</v>
      </c>
      <c r="BL201" s="6" t="s">
        <v>816</v>
      </c>
      <c r="BN201" s="12">
        <v>35177.19</v>
      </c>
      <c r="BO201" s="9">
        <v>41135</v>
      </c>
      <c r="BP201" s="9">
        <v>41108</v>
      </c>
      <c r="BS201" s="6" t="s">
        <v>335</v>
      </c>
      <c r="BT201" s="6" t="s">
        <v>1368</v>
      </c>
      <c r="BU201" s="6" t="s">
        <v>1368</v>
      </c>
      <c r="BV201" s="11">
        <v>24272</v>
      </c>
      <c r="BX201" s="6" t="s">
        <v>1644</v>
      </c>
      <c r="CB201" s="23" t="s">
        <v>1068</v>
      </c>
      <c r="CG201" s="6" t="s">
        <v>1945</v>
      </c>
      <c r="CL201" s="6" t="s">
        <v>335</v>
      </c>
      <c r="CO201" s="6" t="s">
        <v>335</v>
      </c>
      <c r="CS201" s="6" t="s">
        <v>335</v>
      </c>
    </row>
    <row r="202" spans="1:97" s="6" customFormat="1">
      <c r="A202" s="6" t="s">
        <v>63</v>
      </c>
      <c r="B202" s="8">
        <v>300175</v>
      </c>
      <c r="C202" s="6" t="s">
        <v>2036</v>
      </c>
      <c r="D202" s="6" t="s">
        <v>560</v>
      </c>
      <c r="E202" s="6" t="s">
        <v>261</v>
      </c>
      <c r="F202" s="9">
        <v>39491</v>
      </c>
      <c r="G202" s="9">
        <v>42047</v>
      </c>
      <c r="H202" s="6">
        <v>840</v>
      </c>
      <c r="I202" s="12">
        <v>21635</v>
      </c>
      <c r="J202" s="6">
        <v>10.99</v>
      </c>
      <c r="L202" s="6" t="s">
        <v>333</v>
      </c>
      <c r="M202" s="6" t="s">
        <v>334</v>
      </c>
      <c r="N202" s="6" t="s">
        <v>639</v>
      </c>
      <c r="O202" s="6" t="s">
        <v>640</v>
      </c>
      <c r="P202" s="6" t="s">
        <v>335</v>
      </c>
      <c r="Q202" s="12">
        <v>335313.18</v>
      </c>
      <c r="R202" s="12">
        <v>284508.51</v>
      </c>
      <c r="S202" s="62">
        <f t="shared" si="22"/>
        <v>0.8484859139745119</v>
      </c>
      <c r="T202" s="12">
        <v>50804.67</v>
      </c>
      <c r="U202" s="12">
        <v>0</v>
      </c>
      <c r="V202" s="12"/>
      <c r="W202" s="12">
        <v>12497.98</v>
      </c>
      <c r="X202" s="12">
        <f t="shared" si="23"/>
        <v>26.829390029428755</v>
      </c>
      <c r="Y202" s="6" t="s">
        <v>336</v>
      </c>
      <c r="Z202" s="6" t="s">
        <v>335</v>
      </c>
      <c r="AA202" s="6" t="s">
        <v>336</v>
      </c>
      <c r="AD202" s="12"/>
      <c r="AE202" s="12"/>
      <c r="AF202" s="12"/>
      <c r="AG202" s="12"/>
      <c r="AH202" s="12"/>
      <c r="AI202" s="12"/>
      <c r="AJ202" s="12"/>
      <c r="AK202" s="12"/>
      <c r="AL202" s="12">
        <f t="shared" si="24"/>
        <v>0</v>
      </c>
      <c r="AM202" s="62">
        <f t="shared" si="25"/>
        <v>2.0174028905064376</v>
      </c>
      <c r="AN202" s="62">
        <f>IF(BN202/Q202&gt;1.5,1.5,BN202/Q202)</f>
        <v>0.49568680837418921</v>
      </c>
      <c r="AO202" s="62">
        <f t="shared" si="26"/>
        <v>0.49568680837418921</v>
      </c>
      <c r="AP202" s="62">
        <f>BF202/Q202</f>
        <v>1.2878229242286271E-2</v>
      </c>
      <c r="AQ202" s="62">
        <f>IF(BF202/Q202&gt;1,1,BF202/Q202)</f>
        <v>1.2878229242286271E-2</v>
      </c>
      <c r="AR202" s="11">
        <v>39520</v>
      </c>
      <c r="AS202" s="12">
        <v>39520</v>
      </c>
      <c r="AT202" s="6">
        <v>2115</v>
      </c>
      <c r="AU202" s="6" t="s">
        <v>1069</v>
      </c>
      <c r="AW202" s="6">
        <v>3</v>
      </c>
      <c r="AX202" s="11">
        <f t="shared" si="21"/>
        <v>43142</v>
      </c>
      <c r="AY202" s="64">
        <f t="shared" ca="1" si="27"/>
        <v>0</v>
      </c>
      <c r="AZ202" s="6" t="s">
        <v>336</v>
      </c>
      <c r="BA202" s="6" t="s">
        <v>336</v>
      </c>
      <c r="BB202" s="20">
        <v>4318.24</v>
      </c>
      <c r="BC202" s="19">
        <v>42675</v>
      </c>
      <c r="BD202" s="9" t="s">
        <v>1138</v>
      </c>
      <c r="BE202" s="20">
        <v>318891.43</v>
      </c>
      <c r="BF202" s="20">
        <v>4318.24</v>
      </c>
      <c r="BG202" s="9">
        <v>43040</v>
      </c>
      <c r="BH202" s="6" t="s">
        <v>336</v>
      </c>
      <c r="BJ202" s="6" t="s">
        <v>337</v>
      </c>
      <c r="BK202" s="6" t="s">
        <v>338</v>
      </c>
      <c r="BL202" s="6" t="s">
        <v>817</v>
      </c>
      <c r="BN202" s="12">
        <v>166210.32</v>
      </c>
      <c r="BO202" s="9">
        <v>41967</v>
      </c>
      <c r="BP202" s="9">
        <v>41816</v>
      </c>
      <c r="BS202" s="6" t="s">
        <v>335</v>
      </c>
      <c r="BT202" s="6" t="s">
        <v>1369</v>
      </c>
      <c r="BU202" s="6" t="s">
        <v>1369</v>
      </c>
      <c r="BV202" s="11">
        <v>23850</v>
      </c>
      <c r="BX202" s="6" t="s">
        <v>1645</v>
      </c>
      <c r="CB202" s="23" t="s">
        <v>1069</v>
      </c>
      <c r="CG202" s="6" t="s">
        <v>1946</v>
      </c>
      <c r="CH202" s="6" t="s">
        <v>1947</v>
      </c>
      <c r="CL202" s="6" t="s">
        <v>335</v>
      </c>
      <c r="CO202" s="6" t="s">
        <v>336</v>
      </c>
      <c r="CS202" s="6" t="s">
        <v>335</v>
      </c>
    </row>
    <row r="203" spans="1:97" s="6" customFormat="1" hidden="1">
      <c r="A203" s="6" t="s">
        <v>63</v>
      </c>
      <c r="B203" s="8">
        <v>300175</v>
      </c>
      <c r="C203" s="6" t="s">
        <v>2036</v>
      </c>
      <c r="D203" s="6" t="s">
        <v>561</v>
      </c>
      <c r="E203" s="6" t="s">
        <v>262</v>
      </c>
      <c r="F203" s="9">
        <v>39461</v>
      </c>
      <c r="G203" s="9">
        <v>42017</v>
      </c>
      <c r="H203" s="6">
        <v>840</v>
      </c>
      <c r="I203" s="12">
        <v>25620</v>
      </c>
      <c r="J203" s="6">
        <v>12.5</v>
      </c>
      <c r="L203" s="6" t="s">
        <v>333</v>
      </c>
      <c r="M203" s="6" t="s">
        <v>334</v>
      </c>
      <c r="N203" s="6" t="s">
        <v>349</v>
      </c>
      <c r="O203" s="6" t="s">
        <v>348</v>
      </c>
      <c r="P203" s="6" t="s">
        <v>335</v>
      </c>
      <c r="Q203" s="12">
        <v>506861.11</v>
      </c>
      <c r="R203" s="12">
        <v>470515.87</v>
      </c>
      <c r="S203" s="62">
        <f t="shared" si="22"/>
        <v>0.92829349247173454</v>
      </c>
      <c r="T203" s="12">
        <v>36345.24</v>
      </c>
      <c r="U203" s="12">
        <v>0</v>
      </c>
      <c r="V203" s="12"/>
      <c r="W203" s="12">
        <v>18892.010000000002</v>
      </c>
      <c r="X203" s="12">
        <f t="shared" si="23"/>
        <v>26.829390308389627</v>
      </c>
      <c r="Y203" s="6" t="s">
        <v>336</v>
      </c>
      <c r="Z203" s="6" t="s">
        <v>336</v>
      </c>
      <c r="AD203" s="12"/>
      <c r="AE203" s="12"/>
      <c r="AF203" s="12"/>
      <c r="AG203" s="12"/>
      <c r="AH203" s="12"/>
      <c r="AI203" s="12"/>
      <c r="AJ203" s="12"/>
      <c r="AK203" s="12"/>
      <c r="AL203" s="12">
        <f t="shared" si="24"/>
        <v>0</v>
      </c>
      <c r="AM203" s="62">
        <f t="shared" si="25"/>
        <v>3.3772775801458677</v>
      </c>
      <c r="AN203" s="62">
        <f>IF(BN203/Q203&gt;1.5,1.5,BN203/Q203)</f>
        <v>0.29609647897428942</v>
      </c>
      <c r="AO203" s="62">
        <f t="shared" si="26"/>
        <v>0.29609647897428942</v>
      </c>
      <c r="AP203" s="62">
        <f>BF203/Q203</f>
        <v>9.6768521064873169E-3</v>
      </c>
      <c r="AQ203" s="62">
        <f>IF(BF203/Q203&gt;1,1,BF203/Q203)</f>
        <v>9.6768521064873169E-3</v>
      </c>
      <c r="AR203" s="11">
        <v>42090</v>
      </c>
      <c r="AS203" s="12">
        <v>42090</v>
      </c>
      <c r="AT203" s="6">
        <v>2481</v>
      </c>
      <c r="AU203" s="6" t="s">
        <v>1070</v>
      </c>
      <c r="AW203" s="6">
        <v>3</v>
      </c>
      <c r="AX203" s="11">
        <f t="shared" si="21"/>
        <v>43112</v>
      </c>
      <c r="AY203" s="64">
        <f t="shared" ca="1" si="27"/>
        <v>0</v>
      </c>
      <c r="AZ203" s="6" t="s">
        <v>336</v>
      </c>
      <c r="BA203" s="6" t="s">
        <v>336</v>
      </c>
      <c r="BB203" s="20">
        <v>4904.82</v>
      </c>
      <c r="BC203" s="19">
        <v>42675</v>
      </c>
      <c r="BD203" s="9" t="s">
        <v>1138</v>
      </c>
      <c r="BE203" s="20">
        <v>482037.91</v>
      </c>
      <c r="BF203" s="20">
        <v>4904.82</v>
      </c>
      <c r="BG203" s="9">
        <v>43040</v>
      </c>
      <c r="BH203" s="6" t="s">
        <v>336</v>
      </c>
      <c r="BJ203" s="6" t="s">
        <v>337</v>
      </c>
      <c r="BK203" s="6" t="s">
        <v>338</v>
      </c>
      <c r="BL203" s="6" t="s">
        <v>818</v>
      </c>
      <c r="BN203" s="12">
        <v>150079.79</v>
      </c>
      <c r="BO203" s="9">
        <v>41773</v>
      </c>
      <c r="BP203" s="9">
        <v>41575</v>
      </c>
      <c r="BS203" s="6" t="s">
        <v>335</v>
      </c>
      <c r="BT203" s="6" t="s">
        <v>1370</v>
      </c>
      <c r="BU203" s="6" t="s">
        <v>1370</v>
      </c>
      <c r="BV203" s="11">
        <v>21577</v>
      </c>
      <c r="BX203" s="6" t="s">
        <v>1646</v>
      </c>
      <c r="CB203" s="23" t="s">
        <v>1070</v>
      </c>
      <c r="CG203" s="6" t="s">
        <v>1948</v>
      </c>
      <c r="CL203" s="6" t="s">
        <v>335</v>
      </c>
      <c r="CO203" s="6" t="s">
        <v>335</v>
      </c>
      <c r="CS203" s="6" t="s">
        <v>335</v>
      </c>
    </row>
    <row r="204" spans="1:97" s="6" customFormat="1">
      <c r="A204" s="6" t="s">
        <v>63</v>
      </c>
      <c r="B204" s="8">
        <v>300175</v>
      </c>
      <c r="C204" s="6" t="s">
        <v>2036</v>
      </c>
      <c r="D204" s="6" t="s">
        <v>562</v>
      </c>
      <c r="E204" s="6" t="s">
        <v>263</v>
      </c>
      <c r="F204" s="9">
        <v>39682</v>
      </c>
      <c r="G204" s="9">
        <v>42237</v>
      </c>
      <c r="H204" s="6">
        <v>840</v>
      </c>
      <c r="I204" s="12">
        <v>17292</v>
      </c>
      <c r="J204" s="6">
        <v>12.99</v>
      </c>
      <c r="L204" s="6" t="s">
        <v>333</v>
      </c>
      <c r="M204" s="6" t="s">
        <v>334</v>
      </c>
      <c r="N204" s="6" t="s">
        <v>351</v>
      </c>
      <c r="O204" s="6" t="s">
        <v>348</v>
      </c>
      <c r="P204" s="6" t="s">
        <v>335</v>
      </c>
      <c r="Q204" s="12">
        <v>287618.03000000003</v>
      </c>
      <c r="R204" s="12">
        <v>285970.44</v>
      </c>
      <c r="S204" s="62">
        <f t="shared" si="22"/>
        <v>0.99427160390466474</v>
      </c>
      <c r="T204" s="12">
        <v>1647.59</v>
      </c>
      <c r="U204" s="12">
        <v>0</v>
      </c>
      <c r="V204" s="12"/>
      <c r="W204" s="12">
        <v>10720.26</v>
      </c>
      <c r="X204" s="12">
        <f t="shared" si="23"/>
        <v>26.82938939913771</v>
      </c>
      <c r="Y204" s="6" t="s">
        <v>336</v>
      </c>
      <c r="Z204" s="6" t="s">
        <v>336</v>
      </c>
      <c r="AA204" s="6" t="s">
        <v>336</v>
      </c>
      <c r="AD204" s="12"/>
      <c r="AE204" s="12"/>
      <c r="AF204" s="12"/>
      <c r="AG204" s="12"/>
      <c r="AH204" s="12"/>
      <c r="AI204" s="12"/>
      <c r="AJ204" s="12"/>
      <c r="AK204" s="12"/>
      <c r="AL204" s="12">
        <f t="shared" si="24"/>
        <v>0</v>
      </c>
      <c r="AM204" s="62">
        <f t="shared" si="25"/>
        <v>1.5185746040126717</v>
      </c>
      <c r="AN204" s="62">
        <f>IF(BN204/Q204&gt;1.5,1.5,BN204/Q204)</f>
        <v>0.6585122636435552</v>
      </c>
      <c r="AO204" s="62">
        <f t="shared" si="26"/>
        <v>0.6585122636435552</v>
      </c>
      <c r="AP204" s="62">
        <f>BF204/Q204</f>
        <v>1.2328295274117551E-2</v>
      </c>
      <c r="AQ204" s="62">
        <f>IF(BF204/Q204&gt;1,1,BF204/Q204)</f>
        <v>1.2328295274117551E-2</v>
      </c>
      <c r="AR204" s="11">
        <v>39713</v>
      </c>
      <c r="AS204" s="12">
        <v>39713</v>
      </c>
      <c r="AT204" s="6">
        <v>2085</v>
      </c>
      <c r="AU204" s="6" t="s">
        <v>1071</v>
      </c>
      <c r="AX204" s="11">
        <f t="shared" si="21"/>
        <v>43332</v>
      </c>
      <c r="AY204" s="64">
        <f t="shared" ca="1" si="27"/>
        <v>1</v>
      </c>
      <c r="AZ204" s="6" t="s">
        <v>336</v>
      </c>
      <c r="BA204" s="6" t="s">
        <v>336</v>
      </c>
      <c r="BB204" s="20">
        <v>3545.84</v>
      </c>
      <c r="BC204" s="19">
        <v>42675</v>
      </c>
      <c r="BD204" s="9" t="s">
        <v>1138</v>
      </c>
      <c r="BE204" s="20">
        <v>273532.13</v>
      </c>
      <c r="BF204" s="20">
        <v>3545.84</v>
      </c>
      <c r="BG204" s="9">
        <v>43040</v>
      </c>
      <c r="BH204" s="6" t="s">
        <v>336</v>
      </c>
      <c r="BJ204" s="6" t="s">
        <v>337</v>
      </c>
      <c r="BK204" s="6" t="s">
        <v>338</v>
      </c>
      <c r="BL204" s="6" t="s">
        <v>783</v>
      </c>
      <c r="BN204" s="12">
        <v>189400</v>
      </c>
      <c r="BO204" s="9">
        <v>42418</v>
      </c>
      <c r="BP204" s="9">
        <v>42150</v>
      </c>
      <c r="BS204" s="6" t="s">
        <v>335</v>
      </c>
      <c r="BT204" s="6" t="s">
        <v>1371</v>
      </c>
      <c r="BU204" s="6" t="s">
        <v>1371</v>
      </c>
      <c r="BV204" s="11">
        <v>23229</v>
      </c>
      <c r="BX204" s="6" t="s">
        <v>1647</v>
      </c>
      <c r="CB204" s="23" t="s">
        <v>1071</v>
      </c>
      <c r="CG204" s="6" t="s">
        <v>1949</v>
      </c>
      <c r="CH204" s="6" t="s">
        <v>1950</v>
      </c>
      <c r="CL204" s="6" t="s">
        <v>336</v>
      </c>
      <c r="CO204" s="6" t="s">
        <v>336</v>
      </c>
      <c r="CS204" s="6" t="s">
        <v>335</v>
      </c>
    </row>
    <row r="205" spans="1:97" s="6" customFormat="1" hidden="1">
      <c r="A205" s="6" t="s">
        <v>63</v>
      </c>
      <c r="B205" s="8">
        <v>300175</v>
      </c>
      <c r="C205" s="6" t="s">
        <v>2036</v>
      </c>
      <c r="D205" s="6" t="s">
        <v>563</v>
      </c>
      <c r="E205" s="6" t="s">
        <v>264</v>
      </c>
      <c r="F205" s="9">
        <v>39387</v>
      </c>
      <c r="G205" s="9">
        <v>41943</v>
      </c>
      <c r="H205" s="6">
        <v>980</v>
      </c>
      <c r="I205" s="12">
        <v>38340</v>
      </c>
      <c r="J205" s="6">
        <v>15</v>
      </c>
      <c r="L205" s="6" t="s">
        <v>333</v>
      </c>
      <c r="M205" s="6" t="s">
        <v>334</v>
      </c>
      <c r="N205" s="6" t="s">
        <v>639</v>
      </c>
      <c r="O205" s="6" t="s">
        <v>640</v>
      </c>
      <c r="P205" s="6" t="s">
        <v>335</v>
      </c>
      <c r="Q205" s="12">
        <v>35983.57</v>
      </c>
      <c r="R205" s="12">
        <v>27581.17</v>
      </c>
      <c r="S205" s="62">
        <f t="shared" si="22"/>
        <v>0.76649343019605887</v>
      </c>
      <c r="T205" s="12">
        <v>8402.4</v>
      </c>
      <c r="U205" s="12">
        <v>0</v>
      </c>
      <c r="V205" s="12"/>
      <c r="W205" s="12">
        <v>35983.57</v>
      </c>
      <c r="X205" s="12">
        <f t="shared" si="23"/>
        <v>1</v>
      </c>
      <c r="Y205" s="6" t="s">
        <v>336</v>
      </c>
      <c r="Z205" s="6" t="s">
        <v>336</v>
      </c>
      <c r="AD205" s="12"/>
      <c r="AE205" s="12"/>
      <c r="AF205" s="12"/>
      <c r="AG205" s="12"/>
      <c r="AH205" s="12"/>
      <c r="AI205" s="12"/>
      <c r="AJ205" s="12"/>
      <c r="AK205" s="12"/>
      <c r="AL205" s="12">
        <f t="shared" si="24"/>
        <v>0</v>
      </c>
      <c r="AM205" s="62">
        <f t="shared" si="25"/>
        <v>0.83995692788338316</v>
      </c>
      <c r="AN205" s="62">
        <f>IF(BN205/Q205&gt;1.5,1.5,BN205/Q205)</f>
        <v>1.1905372368555982</v>
      </c>
      <c r="AO205" s="62">
        <f t="shared" si="26"/>
        <v>1.1905372368555982</v>
      </c>
      <c r="AP205" s="62">
        <f>BF205/Q205</f>
        <v>1.0182980732595459E-2</v>
      </c>
      <c r="AQ205" s="62">
        <f>IF(BF205/Q205&gt;1,1,BF205/Q205)</f>
        <v>1.0182980732595459E-2</v>
      </c>
      <c r="AR205" s="11">
        <v>42338</v>
      </c>
      <c r="AS205" s="12">
        <v>42338</v>
      </c>
      <c r="AT205" s="6">
        <v>671</v>
      </c>
      <c r="AU205" s="6" t="s">
        <v>1072</v>
      </c>
      <c r="AW205" s="6">
        <v>3</v>
      </c>
      <c r="AX205" s="11">
        <f t="shared" si="21"/>
        <v>43038</v>
      </c>
      <c r="AY205" s="64">
        <f t="shared" ca="1" si="27"/>
        <v>0</v>
      </c>
      <c r="AZ205" s="6" t="s">
        <v>336</v>
      </c>
      <c r="BA205" s="6" t="s">
        <v>336</v>
      </c>
      <c r="BB205" s="20">
        <v>366.42</v>
      </c>
      <c r="BC205" s="19">
        <v>42675</v>
      </c>
      <c r="BD205" s="9" t="s">
        <v>1138</v>
      </c>
      <c r="BE205" s="20">
        <v>35983.57</v>
      </c>
      <c r="BF205" s="20">
        <v>366.42</v>
      </c>
      <c r="BG205" s="9">
        <v>43040</v>
      </c>
      <c r="BH205" s="6" t="s">
        <v>336</v>
      </c>
      <c r="BJ205" s="6" t="s">
        <v>337</v>
      </c>
      <c r="BK205" s="6" t="s">
        <v>338</v>
      </c>
      <c r="BL205" s="6" t="s">
        <v>795</v>
      </c>
      <c r="BN205" s="12">
        <v>42839.78</v>
      </c>
      <c r="BO205" s="9">
        <v>41575</v>
      </c>
      <c r="BP205" s="9">
        <v>41575</v>
      </c>
      <c r="BS205" s="6" t="s">
        <v>335</v>
      </c>
      <c r="BT205" s="6" t="s">
        <v>1372</v>
      </c>
      <c r="BU205" s="6" t="s">
        <v>1372</v>
      </c>
      <c r="BV205" s="11">
        <v>25683</v>
      </c>
      <c r="BX205" s="6" t="s">
        <v>1648</v>
      </c>
      <c r="CB205" s="23" t="s">
        <v>1072</v>
      </c>
      <c r="CG205" s="6" t="s">
        <v>1951</v>
      </c>
      <c r="CL205" s="6" t="s">
        <v>335</v>
      </c>
      <c r="CO205" s="6" t="s">
        <v>335</v>
      </c>
      <c r="CS205" s="6" t="s">
        <v>335</v>
      </c>
    </row>
    <row r="206" spans="1:97" s="6" customFormat="1">
      <c r="A206" s="6" t="s">
        <v>63</v>
      </c>
      <c r="B206" s="8">
        <v>300175</v>
      </c>
      <c r="C206" s="6" t="s">
        <v>2036</v>
      </c>
      <c r="D206" s="6" t="s">
        <v>564</v>
      </c>
      <c r="E206" s="6" t="s">
        <v>265</v>
      </c>
      <c r="F206" s="9">
        <v>39521</v>
      </c>
      <c r="G206" s="9">
        <v>42076</v>
      </c>
      <c r="H206" s="6">
        <v>840</v>
      </c>
      <c r="I206" s="12">
        <v>14850</v>
      </c>
      <c r="J206" s="6">
        <v>11.5</v>
      </c>
      <c r="L206" s="6" t="s">
        <v>333</v>
      </c>
      <c r="M206" s="6" t="s">
        <v>334</v>
      </c>
      <c r="N206" s="6" t="s">
        <v>360</v>
      </c>
      <c r="O206" s="6" t="s">
        <v>640</v>
      </c>
      <c r="P206" s="6" t="s">
        <v>335</v>
      </c>
      <c r="Q206" s="12">
        <v>33272.199999999997</v>
      </c>
      <c r="R206" s="12">
        <v>23783.99</v>
      </c>
      <c r="S206" s="62">
        <f t="shared" si="22"/>
        <v>0.71483069950288836</v>
      </c>
      <c r="T206" s="12">
        <v>9488.2099999999991</v>
      </c>
      <c r="U206" s="12">
        <v>0</v>
      </c>
      <c r="V206" s="12">
        <v>0.61</v>
      </c>
      <c r="W206" s="12">
        <v>1240.1400000000001</v>
      </c>
      <c r="X206" s="12">
        <f t="shared" si="23"/>
        <v>26.829390230135303</v>
      </c>
      <c r="Y206" s="6" t="s">
        <v>336</v>
      </c>
      <c r="Z206" s="6" t="s">
        <v>336</v>
      </c>
      <c r="AD206" s="12"/>
      <c r="AE206" s="12"/>
      <c r="AF206" s="12"/>
      <c r="AG206" s="12"/>
      <c r="AH206" s="12"/>
      <c r="AI206" s="12"/>
      <c r="AJ206" s="12"/>
      <c r="AK206" s="12"/>
      <c r="AL206" s="12">
        <f t="shared" si="24"/>
        <v>0</v>
      </c>
      <c r="AM206" s="62">
        <f t="shared" si="25"/>
        <v>0.30762932220898936</v>
      </c>
      <c r="AN206" s="62">
        <f>IF(BN206/Q206&gt;1.5,1.5,BN206/Q206)</f>
        <v>1.5</v>
      </c>
      <c r="AO206" s="62">
        <f t="shared" si="26"/>
        <v>3.2506654203809786</v>
      </c>
      <c r="AP206" s="62">
        <f>BF206/Q206</f>
        <v>1.3857214130715735E-2</v>
      </c>
      <c r="AQ206" s="62">
        <f>IF(BF206/Q206&gt;1,1,BF206/Q206)</f>
        <v>1.3857214130715735E-2</v>
      </c>
      <c r="AR206" s="11">
        <v>41774</v>
      </c>
      <c r="AS206" s="12">
        <v>41774</v>
      </c>
      <c r="AT206" s="6">
        <v>1233</v>
      </c>
      <c r="AU206" s="6" t="s">
        <v>1073</v>
      </c>
      <c r="AW206" s="6">
        <v>1</v>
      </c>
      <c r="AX206" s="11">
        <f t="shared" si="21"/>
        <v>43171</v>
      </c>
      <c r="AY206" s="64">
        <f t="shared" ca="1" si="27"/>
        <v>0</v>
      </c>
      <c r="AZ206" s="6" t="s">
        <v>336</v>
      </c>
      <c r="BA206" s="6" t="s">
        <v>336</v>
      </c>
      <c r="BB206" s="20">
        <v>461.06</v>
      </c>
      <c r="BC206" s="19">
        <v>42675</v>
      </c>
      <c r="BD206" s="9" t="s">
        <v>1138</v>
      </c>
      <c r="BE206" s="20">
        <v>29041.16</v>
      </c>
      <c r="BF206" s="20">
        <v>461.06</v>
      </c>
      <c r="BG206" s="9">
        <v>43040</v>
      </c>
      <c r="BH206" s="6" t="s">
        <v>336</v>
      </c>
      <c r="BJ206" s="6" t="s">
        <v>337</v>
      </c>
      <c r="BK206" s="6" t="s">
        <v>338</v>
      </c>
      <c r="BL206" s="6" t="s">
        <v>819</v>
      </c>
      <c r="BN206" s="12">
        <v>108156.79</v>
      </c>
      <c r="BO206" s="9">
        <v>41452</v>
      </c>
      <c r="BP206" s="9">
        <v>41452</v>
      </c>
      <c r="BS206" s="6" t="s">
        <v>335</v>
      </c>
      <c r="BT206" s="6" t="s">
        <v>1373</v>
      </c>
      <c r="BU206" s="6" t="s">
        <v>1373</v>
      </c>
      <c r="BV206" s="11">
        <v>28617</v>
      </c>
      <c r="BX206" s="6" t="s">
        <v>1649</v>
      </c>
      <c r="CB206" s="23" t="s">
        <v>1073</v>
      </c>
      <c r="CG206" s="6" t="s">
        <v>1952</v>
      </c>
      <c r="CL206" s="6" t="s">
        <v>335</v>
      </c>
      <c r="CO206" s="6" t="s">
        <v>335</v>
      </c>
      <c r="CS206" s="6" t="s">
        <v>335</v>
      </c>
    </row>
    <row r="207" spans="1:97" s="6" customFormat="1">
      <c r="A207" s="6" t="s">
        <v>63</v>
      </c>
      <c r="B207" s="8">
        <v>300175</v>
      </c>
      <c r="C207" s="6" t="s">
        <v>2036</v>
      </c>
      <c r="D207" s="6" t="s">
        <v>565</v>
      </c>
      <c r="E207" s="6" t="s">
        <v>266</v>
      </c>
      <c r="F207" s="9">
        <v>39664</v>
      </c>
      <c r="G207" s="9">
        <v>41488</v>
      </c>
      <c r="H207" s="6">
        <v>840</v>
      </c>
      <c r="I207" s="12">
        <v>52500</v>
      </c>
      <c r="J207" s="6">
        <v>13</v>
      </c>
      <c r="L207" s="6" t="s">
        <v>333</v>
      </c>
      <c r="M207" s="6" t="s">
        <v>334</v>
      </c>
      <c r="N207" s="6" t="s">
        <v>351</v>
      </c>
      <c r="O207" s="6" t="s">
        <v>348</v>
      </c>
      <c r="P207" s="6" t="s">
        <v>335</v>
      </c>
      <c r="Q207" s="12">
        <v>331312.92</v>
      </c>
      <c r="R207" s="12">
        <v>210195.39</v>
      </c>
      <c r="S207" s="62">
        <f t="shared" si="22"/>
        <v>0.63443161226552836</v>
      </c>
      <c r="T207" s="12">
        <v>121117.53</v>
      </c>
      <c r="U207" s="12">
        <v>0</v>
      </c>
      <c r="V207" s="12">
        <v>330448.01</v>
      </c>
      <c r="W207" s="12">
        <v>12348.88</v>
      </c>
      <c r="X207" s="12">
        <f t="shared" si="23"/>
        <v>26.829390195710058</v>
      </c>
      <c r="Y207" s="6" t="s">
        <v>336</v>
      </c>
      <c r="Z207" s="6" t="s">
        <v>336</v>
      </c>
      <c r="AA207" s="6" t="s">
        <v>336</v>
      </c>
      <c r="AD207" s="12"/>
      <c r="AE207" s="12"/>
      <c r="AF207" s="12"/>
      <c r="AG207" s="12"/>
      <c r="AH207" s="12"/>
      <c r="AI207" s="12"/>
      <c r="AJ207" s="12"/>
      <c r="AK207" s="12"/>
      <c r="AL207" s="12">
        <f t="shared" si="24"/>
        <v>0</v>
      </c>
      <c r="AM207" s="62">
        <f t="shared" si="25"/>
        <v>1.0127974949875662</v>
      </c>
      <c r="AN207" s="62">
        <f>IF(BN207/Q207&gt;1.5,1.5,BN207/Q207)</f>
        <v>0.98736421145302766</v>
      </c>
      <c r="AO207" s="62">
        <f t="shared" si="26"/>
        <v>0.98736421145302766</v>
      </c>
      <c r="AP207" s="62">
        <f>BF207/Q207</f>
        <v>0.47860871227116653</v>
      </c>
      <c r="AQ207" s="62">
        <f>IF(BF207/Q207&gt;1,1,BF207/Q207)</f>
        <v>0.47860871227116653</v>
      </c>
      <c r="AR207" s="11">
        <v>41446</v>
      </c>
      <c r="AS207" s="12">
        <v>41446</v>
      </c>
      <c r="AT207" s="6">
        <v>1614</v>
      </c>
      <c r="AU207" s="6" t="s">
        <v>1074</v>
      </c>
      <c r="AW207" s="6">
        <v>2</v>
      </c>
      <c r="AX207" s="11">
        <f t="shared" si="21"/>
        <v>42583</v>
      </c>
      <c r="AY207" s="64">
        <f t="shared" ca="1" si="27"/>
        <v>0</v>
      </c>
      <c r="AZ207" s="6" t="s">
        <v>336</v>
      </c>
      <c r="BA207" s="6" t="s">
        <v>336</v>
      </c>
      <c r="BB207" s="20">
        <v>158569.25</v>
      </c>
      <c r="BC207" s="19">
        <v>42675</v>
      </c>
      <c r="BD207" s="9" t="s">
        <v>1138</v>
      </c>
      <c r="BE207" s="20">
        <v>289101.39</v>
      </c>
      <c r="BF207" s="20">
        <v>158569.25</v>
      </c>
      <c r="BG207" s="9">
        <v>43040</v>
      </c>
      <c r="BH207" s="6" t="s">
        <v>336</v>
      </c>
      <c r="BJ207" s="6" t="s">
        <v>337</v>
      </c>
      <c r="BK207" s="6" t="s">
        <v>338</v>
      </c>
      <c r="BL207" s="6" t="s">
        <v>820</v>
      </c>
      <c r="BN207" s="12">
        <v>327126.52</v>
      </c>
      <c r="BO207" s="9">
        <v>41773</v>
      </c>
      <c r="BP207" s="9">
        <v>41375</v>
      </c>
      <c r="BS207" s="6" t="s">
        <v>335</v>
      </c>
      <c r="BT207" s="6" t="s">
        <v>1374</v>
      </c>
      <c r="BU207" s="6" t="s">
        <v>1375</v>
      </c>
      <c r="BV207" s="11">
        <v>28278</v>
      </c>
      <c r="BX207" s="6" t="s">
        <v>1650</v>
      </c>
      <c r="CB207" s="23" t="s">
        <v>1074</v>
      </c>
      <c r="CG207" s="6" t="s">
        <v>1953</v>
      </c>
      <c r="CH207" s="6" t="s">
        <v>1954</v>
      </c>
      <c r="CL207" s="6" t="s">
        <v>335</v>
      </c>
      <c r="CO207" s="6" t="s">
        <v>336</v>
      </c>
      <c r="CS207" s="6" t="s">
        <v>335</v>
      </c>
    </row>
    <row r="208" spans="1:97" s="6" customFormat="1">
      <c r="A208" s="6" t="s">
        <v>63</v>
      </c>
      <c r="B208" s="8">
        <v>300175</v>
      </c>
      <c r="C208" s="6" t="s">
        <v>2036</v>
      </c>
      <c r="D208" s="6" t="s">
        <v>566</v>
      </c>
      <c r="E208" s="6" t="s">
        <v>267</v>
      </c>
      <c r="F208" s="9">
        <v>39608</v>
      </c>
      <c r="G208" s="9">
        <v>42163</v>
      </c>
      <c r="H208" s="6">
        <v>980</v>
      </c>
      <c r="I208" s="12">
        <v>96000</v>
      </c>
      <c r="J208" s="6">
        <v>17</v>
      </c>
      <c r="L208" s="6" t="s">
        <v>333</v>
      </c>
      <c r="M208" s="6" t="s">
        <v>334</v>
      </c>
      <c r="N208" s="6" t="s">
        <v>360</v>
      </c>
      <c r="O208" s="6" t="s">
        <v>640</v>
      </c>
      <c r="P208" s="6" t="s">
        <v>335</v>
      </c>
      <c r="Q208" s="12">
        <v>21417.19</v>
      </c>
      <c r="R208" s="12">
        <v>13607.9</v>
      </c>
      <c r="S208" s="62">
        <f t="shared" si="22"/>
        <v>0.63537280100704152</v>
      </c>
      <c r="T208" s="12">
        <v>7809.29</v>
      </c>
      <c r="U208" s="12">
        <v>0</v>
      </c>
      <c r="V208" s="12"/>
      <c r="W208" s="12">
        <v>21417.19</v>
      </c>
      <c r="X208" s="12">
        <f t="shared" si="23"/>
        <v>1</v>
      </c>
      <c r="Y208" s="6" t="s">
        <v>336</v>
      </c>
      <c r="Z208" s="6" t="s">
        <v>336</v>
      </c>
      <c r="AD208" s="12"/>
      <c r="AE208" s="12"/>
      <c r="AF208" s="12"/>
      <c r="AG208" s="12"/>
      <c r="AH208" s="12"/>
      <c r="AI208" s="12"/>
      <c r="AJ208" s="12"/>
      <c r="AK208" s="12"/>
      <c r="AL208" s="12">
        <f t="shared" si="24"/>
        <v>0</v>
      </c>
      <c r="AM208" s="62">
        <f t="shared" si="25"/>
        <v>0.1232643603115878</v>
      </c>
      <c r="AN208" s="62">
        <f>IF(BN208/Q208&gt;1.5,1.5,BN208/Q208)</f>
        <v>1.5</v>
      </c>
      <c r="AO208" s="62">
        <f t="shared" si="26"/>
        <v>8.1126450295300181</v>
      </c>
      <c r="AP208" s="62">
        <f>BF208/Q208</f>
        <v>1.4348287520445027E-2</v>
      </c>
      <c r="AQ208" s="62">
        <f>IF(BF208/Q208&gt;1,1,BF208/Q208)</f>
        <v>1.4348287520445027E-2</v>
      </c>
      <c r="AR208" s="11">
        <v>41806</v>
      </c>
      <c r="AS208" s="12">
        <v>41806</v>
      </c>
      <c r="AT208" s="6">
        <v>1204</v>
      </c>
      <c r="AU208" s="6" t="s">
        <v>1075</v>
      </c>
      <c r="AW208" s="6">
        <v>1</v>
      </c>
      <c r="AX208" s="11">
        <f t="shared" si="21"/>
        <v>43258</v>
      </c>
      <c r="AY208" s="64">
        <f t="shared" ca="1" si="27"/>
        <v>1</v>
      </c>
      <c r="AZ208" s="6" t="s">
        <v>336</v>
      </c>
      <c r="BA208" s="6" t="s">
        <v>336</v>
      </c>
      <c r="BB208" s="20">
        <v>307.3</v>
      </c>
      <c r="BC208" s="19">
        <v>42675</v>
      </c>
      <c r="BD208" s="9" t="s">
        <v>1138</v>
      </c>
      <c r="BE208" s="20">
        <v>19103.849999999999</v>
      </c>
      <c r="BF208" s="20">
        <v>307.3</v>
      </c>
      <c r="BG208" s="9">
        <v>43040</v>
      </c>
      <c r="BH208" s="6" t="s">
        <v>336</v>
      </c>
      <c r="BJ208" s="6" t="s">
        <v>337</v>
      </c>
      <c r="BK208" s="6" t="s">
        <v>338</v>
      </c>
      <c r="BL208" s="6" t="s">
        <v>821</v>
      </c>
      <c r="BN208" s="12">
        <v>173750.06</v>
      </c>
      <c r="BO208" s="9">
        <v>41416</v>
      </c>
      <c r="BP208" s="9">
        <v>41416</v>
      </c>
      <c r="BS208" s="6" t="s">
        <v>335</v>
      </c>
      <c r="BT208" s="6" t="s">
        <v>1376</v>
      </c>
      <c r="BU208" s="6" t="s">
        <v>1376</v>
      </c>
      <c r="BV208" s="11">
        <v>26356</v>
      </c>
      <c r="BX208" s="6" t="s">
        <v>1651</v>
      </c>
      <c r="CB208" s="23" t="s">
        <v>1075</v>
      </c>
      <c r="CG208" s="6" t="s">
        <v>1955</v>
      </c>
      <c r="CL208" s="6" t="s">
        <v>335</v>
      </c>
      <c r="CO208" s="6" t="s">
        <v>335</v>
      </c>
      <c r="CS208" s="6" t="s">
        <v>335</v>
      </c>
    </row>
    <row r="209" spans="1:97" s="6" customFormat="1">
      <c r="A209" s="6" t="s">
        <v>63</v>
      </c>
      <c r="B209" s="8">
        <v>300175</v>
      </c>
      <c r="C209" s="6" t="s">
        <v>2036</v>
      </c>
      <c r="D209" s="6" t="s">
        <v>567</v>
      </c>
      <c r="E209" s="6" t="s">
        <v>268</v>
      </c>
      <c r="F209" s="9">
        <v>39724</v>
      </c>
      <c r="G209" s="9">
        <v>41549</v>
      </c>
      <c r="H209" s="6">
        <v>840</v>
      </c>
      <c r="I209" s="12">
        <v>15580</v>
      </c>
      <c r="J209" s="6">
        <v>13</v>
      </c>
      <c r="L209" s="6" t="s">
        <v>333</v>
      </c>
      <c r="M209" s="6" t="s">
        <v>334</v>
      </c>
      <c r="N209" s="6" t="s">
        <v>351</v>
      </c>
      <c r="O209" s="6" t="s">
        <v>348</v>
      </c>
      <c r="P209" s="6" t="s">
        <v>335</v>
      </c>
      <c r="Q209" s="12">
        <v>485362.71</v>
      </c>
      <c r="R209" s="12">
        <v>409598.93</v>
      </c>
      <c r="S209" s="62">
        <f t="shared" si="22"/>
        <v>0.84390275882545651</v>
      </c>
      <c r="T209" s="12">
        <v>75763.78</v>
      </c>
      <c r="U209" s="12">
        <v>0</v>
      </c>
      <c r="V209" s="12"/>
      <c r="W209" s="12">
        <v>18090.71</v>
      </c>
      <c r="X209" s="12">
        <f t="shared" si="23"/>
        <v>26.829389780721709</v>
      </c>
      <c r="Y209" s="6" t="s">
        <v>336</v>
      </c>
      <c r="Z209" s="6" t="s">
        <v>335</v>
      </c>
      <c r="AD209" s="12"/>
      <c r="AE209" s="12"/>
      <c r="AF209" s="12"/>
      <c r="AG209" s="12"/>
      <c r="AH209" s="12"/>
      <c r="AI209" s="12"/>
      <c r="AJ209" s="12"/>
      <c r="AK209" s="12"/>
      <c r="AL209" s="12">
        <f t="shared" si="24"/>
        <v>0</v>
      </c>
      <c r="AM209" s="62" t="e">
        <f t="shared" si="25"/>
        <v>#DIV/0!</v>
      </c>
      <c r="AN209" s="62">
        <f>IF(BN209/Q209&gt;1.5,1.5,BN209/Q209)</f>
        <v>0</v>
      </c>
      <c r="AO209" s="62">
        <f t="shared" si="26"/>
        <v>0</v>
      </c>
      <c r="AP209" s="62">
        <f>BF209/Q209</f>
        <v>9.2636288436744561E-3</v>
      </c>
      <c r="AQ209" s="62">
        <f>IF(BF209/Q209&gt;1,1,BF209/Q209)</f>
        <v>9.2636288436744561E-3</v>
      </c>
      <c r="AR209" s="11">
        <v>41211</v>
      </c>
      <c r="AS209" s="12">
        <v>41211</v>
      </c>
      <c r="AT209" s="6">
        <v>3193</v>
      </c>
      <c r="AU209" s="6" t="s">
        <v>1076</v>
      </c>
      <c r="AW209" s="6">
        <v>3</v>
      </c>
      <c r="AX209" s="11">
        <f t="shared" si="21"/>
        <v>42644</v>
      </c>
      <c r="AY209" s="64">
        <f t="shared" ca="1" si="27"/>
        <v>0</v>
      </c>
      <c r="AZ209" s="6" t="s">
        <v>336</v>
      </c>
      <c r="BA209" s="6" t="s">
        <v>336</v>
      </c>
      <c r="BB209" s="20">
        <v>4496.22</v>
      </c>
      <c r="BC209" s="19">
        <v>42675</v>
      </c>
      <c r="BD209" s="9" t="s">
        <v>1138</v>
      </c>
      <c r="BE209" s="20">
        <v>461592.39</v>
      </c>
      <c r="BF209" s="20">
        <v>4496.22</v>
      </c>
      <c r="BG209" s="9">
        <v>43040</v>
      </c>
      <c r="BH209" s="6" t="s">
        <v>336</v>
      </c>
      <c r="BJ209" s="6" t="s">
        <v>337</v>
      </c>
      <c r="BK209" s="6" t="s">
        <v>338</v>
      </c>
      <c r="BL209" s="6" t="s">
        <v>822</v>
      </c>
      <c r="BN209" s="12">
        <v>0</v>
      </c>
      <c r="BO209" s="9">
        <v>40973</v>
      </c>
      <c r="BP209" s="9">
        <v>40966</v>
      </c>
      <c r="BS209" s="6" t="s">
        <v>335</v>
      </c>
      <c r="BT209" s="6" t="s">
        <v>1377</v>
      </c>
      <c r="BU209" s="6" t="s">
        <v>1377</v>
      </c>
      <c r="BV209" s="11">
        <v>25600</v>
      </c>
      <c r="BX209" s="6" t="s">
        <v>1652</v>
      </c>
      <c r="CB209" s="23" t="s">
        <v>1076</v>
      </c>
      <c r="CG209" s="6" t="s">
        <v>1956</v>
      </c>
      <c r="CL209" s="6" t="s">
        <v>335</v>
      </c>
      <c r="CO209" s="6" t="s">
        <v>335</v>
      </c>
      <c r="CS209" s="6" t="s">
        <v>335</v>
      </c>
    </row>
    <row r="210" spans="1:97" s="6" customFormat="1">
      <c r="A210" s="6" t="s">
        <v>63</v>
      </c>
      <c r="B210" s="8">
        <v>300175</v>
      </c>
      <c r="C210" s="6" t="s">
        <v>2036</v>
      </c>
      <c r="D210" s="6" t="s">
        <v>568</v>
      </c>
      <c r="E210" s="6" t="s">
        <v>269</v>
      </c>
      <c r="F210" s="9">
        <v>39485</v>
      </c>
      <c r="G210" s="9">
        <v>42041</v>
      </c>
      <c r="H210" s="6">
        <v>980</v>
      </c>
      <c r="I210" s="12">
        <v>126030</v>
      </c>
      <c r="J210" s="6">
        <v>14</v>
      </c>
      <c r="L210" s="6" t="s">
        <v>333</v>
      </c>
      <c r="M210" s="6" t="s">
        <v>334</v>
      </c>
      <c r="N210" s="6" t="s">
        <v>350</v>
      </c>
      <c r="O210" s="6" t="s">
        <v>348</v>
      </c>
      <c r="P210" s="6" t="s">
        <v>335</v>
      </c>
      <c r="Q210" s="12">
        <v>26556.04</v>
      </c>
      <c r="R210" s="12">
        <v>18038.5</v>
      </c>
      <c r="S210" s="62">
        <f t="shared" si="22"/>
        <v>0.67926166702565594</v>
      </c>
      <c r="T210" s="12">
        <v>8517.5400000000009</v>
      </c>
      <c r="U210" s="12">
        <v>0</v>
      </c>
      <c r="V210" s="12"/>
      <c r="W210" s="12">
        <v>26556.04</v>
      </c>
      <c r="X210" s="12">
        <f t="shared" si="23"/>
        <v>1</v>
      </c>
      <c r="Y210" s="6" t="s">
        <v>336</v>
      </c>
      <c r="Z210" s="6" t="s">
        <v>336</v>
      </c>
      <c r="AA210" s="6" t="s">
        <v>336</v>
      </c>
      <c r="AD210" s="12"/>
      <c r="AE210" s="12"/>
      <c r="AF210" s="12"/>
      <c r="AG210" s="12"/>
      <c r="AH210" s="12"/>
      <c r="AI210" s="12"/>
      <c r="AJ210" s="12"/>
      <c r="AK210" s="12"/>
      <c r="AL210" s="12">
        <f t="shared" si="24"/>
        <v>0</v>
      </c>
      <c r="AM210" s="62">
        <f t="shared" si="25"/>
        <v>0.23730904318024379</v>
      </c>
      <c r="AN210" s="62">
        <f>IF(BN210/Q210&gt;1.5,1.5,BN210/Q210)</f>
        <v>1.5</v>
      </c>
      <c r="AO210" s="62">
        <f t="shared" si="26"/>
        <v>4.213914423987914</v>
      </c>
      <c r="AP210" s="62">
        <f>BF210/Q210</f>
        <v>1.3713641039853834E-2</v>
      </c>
      <c r="AQ210" s="62">
        <f>IF(BF210/Q210&gt;1,1,BF210/Q210)</f>
        <v>1.3713641039853834E-2</v>
      </c>
      <c r="AR210" s="11">
        <v>41835</v>
      </c>
      <c r="AS210" s="12">
        <v>41835</v>
      </c>
      <c r="AT210" s="6">
        <v>1204</v>
      </c>
      <c r="AU210" s="6" t="s">
        <v>1077</v>
      </c>
      <c r="AW210" s="6">
        <v>1</v>
      </c>
      <c r="AX210" s="11">
        <f t="shared" si="21"/>
        <v>43136</v>
      </c>
      <c r="AY210" s="64">
        <f t="shared" ca="1" si="27"/>
        <v>0</v>
      </c>
      <c r="AZ210" s="6" t="s">
        <v>336</v>
      </c>
      <c r="BA210" s="6" t="s">
        <v>336</v>
      </c>
      <c r="BB210" s="20">
        <v>364.18</v>
      </c>
      <c r="BC210" s="19">
        <v>42675</v>
      </c>
      <c r="BD210" s="9" t="s">
        <v>1138</v>
      </c>
      <c r="BE210" s="20">
        <v>24030.6</v>
      </c>
      <c r="BF210" s="20">
        <v>364.18</v>
      </c>
      <c r="BG210" s="9">
        <v>43040</v>
      </c>
      <c r="BH210" s="6" t="s">
        <v>336</v>
      </c>
      <c r="BJ210" s="6" t="s">
        <v>337</v>
      </c>
      <c r="BK210" s="6" t="s">
        <v>338</v>
      </c>
      <c r="BL210" s="6" t="s">
        <v>819</v>
      </c>
      <c r="BN210" s="12">
        <v>111904.88</v>
      </c>
      <c r="BO210" s="9">
        <v>41499</v>
      </c>
      <c r="BP210" s="9">
        <v>41499</v>
      </c>
      <c r="BS210" s="6" t="s">
        <v>335</v>
      </c>
      <c r="BT210" s="6" t="s">
        <v>1378</v>
      </c>
      <c r="BU210" s="6" t="s">
        <v>1378</v>
      </c>
      <c r="BV210" s="11">
        <v>29916</v>
      </c>
      <c r="BX210" s="6" t="s">
        <v>1653</v>
      </c>
      <c r="CB210" s="23" t="s">
        <v>1077</v>
      </c>
      <c r="CG210" s="6" t="s">
        <v>1957</v>
      </c>
      <c r="CH210" s="6" t="s">
        <v>1958</v>
      </c>
      <c r="CL210" s="6" t="s">
        <v>335</v>
      </c>
      <c r="CO210" s="6" t="s">
        <v>336</v>
      </c>
      <c r="CS210" s="6" t="s">
        <v>335</v>
      </c>
    </row>
    <row r="211" spans="1:97" s="6" customFormat="1" hidden="1">
      <c r="A211" s="6" t="s">
        <v>63</v>
      </c>
      <c r="B211" s="8">
        <v>300175</v>
      </c>
      <c r="C211" s="6" t="s">
        <v>2036</v>
      </c>
      <c r="D211" s="6" t="s">
        <v>569</v>
      </c>
      <c r="E211" s="6" t="s">
        <v>270</v>
      </c>
      <c r="F211" s="9">
        <v>39218</v>
      </c>
      <c r="G211" s="9">
        <v>41774</v>
      </c>
      <c r="H211" s="6">
        <v>980</v>
      </c>
      <c r="I211" s="12">
        <v>99600</v>
      </c>
      <c r="J211" s="6">
        <v>0</v>
      </c>
      <c r="L211" s="6" t="s">
        <v>333</v>
      </c>
      <c r="M211" s="6" t="s">
        <v>334</v>
      </c>
      <c r="N211" s="6" t="s">
        <v>360</v>
      </c>
      <c r="O211" s="6" t="s">
        <v>640</v>
      </c>
      <c r="P211" s="6" t="s">
        <v>335</v>
      </c>
      <c r="Q211" s="12">
        <v>10725.82</v>
      </c>
      <c r="R211" s="12">
        <v>10725.82</v>
      </c>
      <c r="S211" s="62">
        <f t="shared" si="22"/>
        <v>1</v>
      </c>
      <c r="T211" s="12">
        <v>0</v>
      </c>
      <c r="U211" s="12">
        <v>0</v>
      </c>
      <c r="V211" s="12"/>
      <c r="W211" s="12">
        <v>10725.82</v>
      </c>
      <c r="X211" s="12">
        <f t="shared" si="23"/>
        <v>1</v>
      </c>
      <c r="Y211" s="6" t="s">
        <v>336</v>
      </c>
      <c r="Z211" s="6" t="s">
        <v>336</v>
      </c>
      <c r="AD211" s="12"/>
      <c r="AE211" s="12"/>
      <c r="AF211" s="12"/>
      <c r="AG211" s="12"/>
      <c r="AH211" s="12"/>
      <c r="AI211" s="12"/>
      <c r="AJ211" s="12"/>
      <c r="AK211" s="12"/>
      <c r="AL211" s="12">
        <f t="shared" si="24"/>
        <v>0</v>
      </c>
      <c r="AM211" s="62">
        <f t="shared" si="25"/>
        <v>0.12523604752324219</v>
      </c>
      <c r="AN211" s="62">
        <f>IF(BN211/Q211&gt;1.5,1.5,BN211/Q211)</f>
        <v>1.5</v>
      </c>
      <c r="AO211" s="62">
        <f t="shared" si="26"/>
        <v>7.9849214325804461</v>
      </c>
      <c r="AP211" s="62">
        <f>BF211/Q211</f>
        <v>1.018290443061696E-2</v>
      </c>
      <c r="AQ211" s="62">
        <f>IF(BF211/Q211&gt;1,1,BF211/Q211)</f>
        <v>1.018290443061696E-2</v>
      </c>
      <c r="AR211" s="11">
        <v>42338</v>
      </c>
      <c r="AS211" s="12">
        <v>42338</v>
      </c>
      <c r="AT211" s="6">
        <v>671</v>
      </c>
      <c r="AU211" s="6" t="s">
        <v>1078</v>
      </c>
      <c r="AW211" s="6">
        <v>1</v>
      </c>
      <c r="AX211" s="11">
        <f t="shared" si="21"/>
        <v>42869</v>
      </c>
      <c r="AY211" s="64">
        <f t="shared" ca="1" si="27"/>
        <v>0</v>
      </c>
      <c r="AZ211" s="6" t="s">
        <v>336</v>
      </c>
      <c r="BA211" s="6" t="s">
        <v>336</v>
      </c>
      <c r="BB211" s="20">
        <v>109.22</v>
      </c>
      <c r="BC211" s="19">
        <v>42675</v>
      </c>
      <c r="BD211" s="9" t="s">
        <v>1138</v>
      </c>
      <c r="BE211" s="20">
        <v>10725.82</v>
      </c>
      <c r="BF211" s="20">
        <v>109.22</v>
      </c>
      <c r="BG211" s="9">
        <v>43040</v>
      </c>
      <c r="BH211" s="6" t="s">
        <v>336</v>
      </c>
      <c r="BJ211" s="6" t="s">
        <v>337</v>
      </c>
      <c r="BK211" s="6" t="s">
        <v>338</v>
      </c>
      <c r="BL211" s="6" t="s">
        <v>823</v>
      </c>
      <c r="BN211" s="12">
        <v>85644.83</v>
      </c>
      <c r="BO211" s="9">
        <v>41158</v>
      </c>
      <c r="BP211" s="9">
        <v>41117</v>
      </c>
      <c r="BS211" s="6" t="s">
        <v>335</v>
      </c>
      <c r="BT211" s="6" t="s">
        <v>1379</v>
      </c>
      <c r="BU211" s="6" t="s">
        <v>1379</v>
      </c>
      <c r="BV211" s="11">
        <v>21983</v>
      </c>
      <c r="BX211" s="6" t="s">
        <v>1654</v>
      </c>
      <c r="CB211" s="23" t="s">
        <v>1078</v>
      </c>
      <c r="CG211" s="6" t="s">
        <v>1959</v>
      </c>
      <c r="CL211" s="6" t="s">
        <v>335</v>
      </c>
      <c r="CO211" s="6" t="s">
        <v>335</v>
      </c>
      <c r="CS211" s="6" t="s">
        <v>335</v>
      </c>
    </row>
    <row r="212" spans="1:97" s="6" customFormat="1">
      <c r="A212" s="6" t="s">
        <v>63</v>
      </c>
      <c r="B212" s="8">
        <v>300175</v>
      </c>
      <c r="C212" s="6" t="s">
        <v>2036</v>
      </c>
      <c r="D212" s="6" t="s">
        <v>570</v>
      </c>
      <c r="E212" s="6" t="s">
        <v>271</v>
      </c>
      <c r="F212" s="9">
        <v>39611</v>
      </c>
      <c r="G212" s="9">
        <v>42166</v>
      </c>
      <c r="H212" s="6">
        <v>980</v>
      </c>
      <c r="I212" s="12">
        <v>119340</v>
      </c>
      <c r="J212" s="6">
        <v>17</v>
      </c>
      <c r="L212" s="6" t="s">
        <v>333</v>
      </c>
      <c r="M212" s="6" t="s">
        <v>334</v>
      </c>
      <c r="N212" s="6" t="s">
        <v>639</v>
      </c>
      <c r="O212" s="6" t="s">
        <v>640</v>
      </c>
      <c r="P212" s="6" t="s">
        <v>335</v>
      </c>
      <c r="Q212" s="12">
        <v>23507.01</v>
      </c>
      <c r="R212" s="12">
        <v>14972.57</v>
      </c>
      <c r="S212" s="62">
        <f t="shared" si="22"/>
        <v>0.63694064026007569</v>
      </c>
      <c r="T212" s="12">
        <v>8534.44</v>
      </c>
      <c r="U212" s="12">
        <v>0</v>
      </c>
      <c r="V212" s="12"/>
      <c r="W212" s="12">
        <v>23507.01</v>
      </c>
      <c r="X212" s="12">
        <f t="shared" si="23"/>
        <v>1</v>
      </c>
      <c r="Y212" s="6" t="s">
        <v>335</v>
      </c>
      <c r="Z212" s="6" t="s">
        <v>335</v>
      </c>
      <c r="AD212" s="12"/>
      <c r="AE212" s="12"/>
      <c r="AF212" s="12"/>
      <c r="AG212" s="12"/>
      <c r="AH212" s="12"/>
      <c r="AI212" s="12"/>
      <c r="AJ212" s="12"/>
      <c r="AK212" s="12"/>
      <c r="AL212" s="12">
        <f t="shared" si="24"/>
        <v>0</v>
      </c>
      <c r="AM212" s="62">
        <f t="shared" si="25"/>
        <v>0.23774544954371543</v>
      </c>
      <c r="AN212" s="62">
        <f>IF(BN212/Q212&gt;1.5,1.5,BN212/Q212)</f>
        <v>1.5</v>
      </c>
      <c r="AO212" s="62">
        <f t="shared" si="26"/>
        <v>4.2061793482029408</v>
      </c>
      <c r="AP212" s="62">
        <f>BF212/Q212</f>
        <v>1.4339126924266421E-2</v>
      </c>
      <c r="AQ212" s="62">
        <f>IF(BF212/Q212&gt;1,1,BF212/Q212)</f>
        <v>1.4339126924266421E-2</v>
      </c>
      <c r="AR212" s="11">
        <v>41841</v>
      </c>
      <c r="AS212" s="12">
        <v>41841</v>
      </c>
      <c r="AT212" s="6">
        <v>1198</v>
      </c>
      <c r="AU212" s="6" t="s">
        <v>1079</v>
      </c>
      <c r="AW212" s="6">
        <v>1</v>
      </c>
      <c r="AX212" s="11">
        <f t="shared" si="21"/>
        <v>43261</v>
      </c>
      <c r="AY212" s="64">
        <f t="shared" ca="1" si="27"/>
        <v>1</v>
      </c>
      <c r="AZ212" s="6" t="s">
        <v>336</v>
      </c>
      <c r="BA212" s="6" t="s">
        <v>336</v>
      </c>
      <c r="BB212" s="20">
        <v>337.07</v>
      </c>
      <c r="BC212" s="19">
        <v>42675</v>
      </c>
      <c r="BD212" s="9" t="s">
        <v>1138</v>
      </c>
      <c r="BE212" s="20">
        <v>20961.669999999998</v>
      </c>
      <c r="BF212" s="20">
        <v>337.07</v>
      </c>
      <c r="BG212" s="9">
        <v>43040</v>
      </c>
      <c r="BH212" s="6" t="s">
        <v>336</v>
      </c>
      <c r="BJ212" s="6" t="s">
        <v>337</v>
      </c>
      <c r="BK212" s="6" t="s">
        <v>338</v>
      </c>
      <c r="BL212" s="6" t="s">
        <v>824</v>
      </c>
      <c r="BN212" s="12">
        <v>98874.7</v>
      </c>
      <c r="BO212" s="9">
        <v>41271</v>
      </c>
      <c r="BP212" s="9">
        <v>41271</v>
      </c>
      <c r="BS212" s="6" t="s">
        <v>335</v>
      </c>
      <c r="BT212" s="6" t="s">
        <v>1380</v>
      </c>
      <c r="BU212" s="6" t="s">
        <v>1380</v>
      </c>
      <c r="BV212" s="11">
        <v>28017</v>
      </c>
      <c r="BX212" s="6" t="s">
        <v>1655</v>
      </c>
      <c r="CB212" s="23" t="s">
        <v>1079</v>
      </c>
      <c r="CG212" s="6" t="s">
        <v>1960</v>
      </c>
      <c r="CL212" s="6" t="s">
        <v>335</v>
      </c>
      <c r="CO212" s="6" t="s">
        <v>335</v>
      </c>
      <c r="CS212" s="6" t="s">
        <v>335</v>
      </c>
    </row>
    <row r="213" spans="1:97" s="6" customFormat="1" hidden="1">
      <c r="A213" s="6" t="s">
        <v>63</v>
      </c>
      <c r="B213" s="8">
        <v>300175</v>
      </c>
      <c r="C213" s="6" t="s">
        <v>2036</v>
      </c>
      <c r="D213" s="6" t="s">
        <v>571</v>
      </c>
      <c r="E213" s="6" t="s">
        <v>272</v>
      </c>
      <c r="F213" s="9">
        <v>38932</v>
      </c>
      <c r="G213" s="11">
        <v>40757</v>
      </c>
      <c r="H213" s="6">
        <v>980</v>
      </c>
      <c r="I213" s="12">
        <v>41435</v>
      </c>
      <c r="J213" s="6">
        <v>0</v>
      </c>
      <c r="L213" s="6" t="s">
        <v>333</v>
      </c>
      <c r="M213" s="6" t="s">
        <v>334</v>
      </c>
      <c r="N213" s="6" t="s">
        <v>352</v>
      </c>
      <c r="O213" s="6" t="s">
        <v>348</v>
      </c>
      <c r="P213" s="6" t="s">
        <v>335</v>
      </c>
      <c r="Q213" s="12">
        <v>35613.53</v>
      </c>
      <c r="R213" s="12">
        <v>30921.58</v>
      </c>
      <c r="S213" s="62">
        <f t="shared" si="22"/>
        <v>0.86825372267225409</v>
      </c>
      <c r="T213" s="12">
        <v>3463.21</v>
      </c>
      <c r="U213" s="12">
        <v>1228.74</v>
      </c>
      <c r="V213" s="12"/>
      <c r="W213" s="12">
        <v>34384.79</v>
      </c>
      <c r="X213" s="12">
        <f t="shared" si="23"/>
        <v>1.0357349863122618</v>
      </c>
      <c r="Y213" s="6" t="s">
        <v>336</v>
      </c>
      <c r="Z213" s="6" t="s">
        <v>335</v>
      </c>
      <c r="AA213" s="6" t="s">
        <v>336</v>
      </c>
      <c r="AD213" s="12"/>
      <c r="AE213" s="12"/>
      <c r="AF213" s="12"/>
      <c r="AG213" s="12"/>
      <c r="AH213" s="12"/>
      <c r="AI213" s="12"/>
      <c r="AJ213" s="12"/>
      <c r="AK213" s="12"/>
      <c r="AL213" s="12">
        <f t="shared" si="24"/>
        <v>0</v>
      </c>
      <c r="AM213" s="62" t="e">
        <f t="shared" si="25"/>
        <v>#DIV/0!</v>
      </c>
      <c r="AN213" s="62">
        <f>IF(BN213/Q213&gt;1.5,1.5,BN213/Q213)</f>
        <v>0</v>
      </c>
      <c r="AO213" s="62">
        <f t="shared" si="26"/>
        <v>0</v>
      </c>
      <c r="AP213" s="62">
        <f>BF213/Q213</f>
        <v>9.7479806129861322E-3</v>
      </c>
      <c r="AQ213" s="62">
        <f>IF(BF213/Q213&gt;1,1,BF213/Q213)</f>
        <v>9.7479806129861322E-3</v>
      </c>
      <c r="AR213" s="11">
        <v>42338</v>
      </c>
      <c r="AS213" s="12">
        <v>42338</v>
      </c>
      <c r="AT213" s="6">
        <v>3348</v>
      </c>
      <c r="AU213" s="6" t="s">
        <v>1080</v>
      </c>
      <c r="AW213" s="6">
        <v>3</v>
      </c>
      <c r="AX213" s="11">
        <f t="shared" si="21"/>
        <v>41852</v>
      </c>
      <c r="AY213" s="64">
        <f t="shared" ca="1" si="27"/>
        <v>0</v>
      </c>
      <c r="AZ213" s="6" t="s">
        <v>336</v>
      </c>
      <c r="BA213" s="6" t="s">
        <v>336</v>
      </c>
      <c r="BB213" s="20">
        <v>347.16</v>
      </c>
      <c r="BC213" s="19">
        <v>42675</v>
      </c>
      <c r="BD213" s="9" t="s">
        <v>1138</v>
      </c>
      <c r="BE213" s="20">
        <v>35613.53</v>
      </c>
      <c r="BF213" s="20">
        <v>347.16</v>
      </c>
      <c r="BG213" s="9">
        <v>43040</v>
      </c>
      <c r="BH213" s="6" t="s">
        <v>336</v>
      </c>
      <c r="BJ213" s="6" t="s">
        <v>337</v>
      </c>
      <c r="BK213" s="6" t="s">
        <v>338</v>
      </c>
      <c r="BL213" s="6" t="s">
        <v>825</v>
      </c>
      <c r="BN213" s="12">
        <v>0</v>
      </c>
      <c r="BO213" s="9">
        <v>40905</v>
      </c>
      <c r="BP213" s="9">
        <v>40703</v>
      </c>
      <c r="BS213" s="6" t="s">
        <v>335</v>
      </c>
      <c r="BT213" s="6" t="s">
        <v>1381</v>
      </c>
      <c r="BU213" s="6" t="s">
        <v>1381</v>
      </c>
      <c r="BV213" s="11">
        <v>29123</v>
      </c>
      <c r="BX213" s="6" t="s">
        <v>1656</v>
      </c>
      <c r="CB213" s="23" t="s">
        <v>1080</v>
      </c>
      <c r="CG213" s="6" t="s">
        <v>1961</v>
      </c>
      <c r="CH213" s="6" t="s">
        <v>1962</v>
      </c>
      <c r="CL213" s="6" t="s">
        <v>335</v>
      </c>
      <c r="CO213" s="6" t="s">
        <v>336</v>
      </c>
      <c r="CS213" s="6" t="s">
        <v>335</v>
      </c>
    </row>
    <row r="214" spans="1:97" s="6" customFormat="1">
      <c r="A214" s="6" t="s">
        <v>63</v>
      </c>
      <c r="B214" s="8">
        <v>300175</v>
      </c>
      <c r="C214" s="6" t="s">
        <v>2036</v>
      </c>
      <c r="D214" s="6" t="s">
        <v>572</v>
      </c>
      <c r="E214" s="6" t="s">
        <v>273</v>
      </c>
      <c r="F214" s="9">
        <v>39630</v>
      </c>
      <c r="G214" s="9">
        <v>42185</v>
      </c>
      <c r="H214" s="6">
        <v>980</v>
      </c>
      <c r="I214" s="12">
        <v>79886</v>
      </c>
      <c r="J214" s="6">
        <v>17</v>
      </c>
      <c r="L214" s="6" t="s">
        <v>333</v>
      </c>
      <c r="M214" s="6" t="s">
        <v>334</v>
      </c>
      <c r="N214" s="6" t="s">
        <v>639</v>
      </c>
      <c r="O214" s="6" t="s">
        <v>640</v>
      </c>
      <c r="P214" s="6" t="s">
        <v>335</v>
      </c>
      <c r="Q214" s="12">
        <v>25685.06</v>
      </c>
      <c r="R214" s="12">
        <v>16489.060000000001</v>
      </c>
      <c r="S214" s="62">
        <f t="shared" si="22"/>
        <v>0.64197085776712226</v>
      </c>
      <c r="T214" s="12">
        <v>9196</v>
      </c>
      <c r="U214" s="12">
        <v>0</v>
      </c>
      <c r="V214" s="12">
        <v>5.89</v>
      </c>
      <c r="W214" s="12">
        <v>25685.06</v>
      </c>
      <c r="X214" s="12">
        <f t="shared" si="23"/>
        <v>1</v>
      </c>
      <c r="Y214" s="6" t="s">
        <v>336</v>
      </c>
      <c r="Z214" s="6" t="s">
        <v>336</v>
      </c>
      <c r="AA214" s="6" t="s">
        <v>336</v>
      </c>
      <c r="AD214" s="12"/>
      <c r="AE214" s="12"/>
      <c r="AF214" s="12"/>
      <c r="AG214" s="12"/>
      <c r="AH214" s="12"/>
      <c r="AI214" s="12"/>
      <c r="AJ214" s="12"/>
      <c r="AK214" s="12"/>
      <c r="AL214" s="12">
        <f t="shared" si="24"/>
        <v>0</v>
      </c>
      <c r="AM214" s="62">
        <f t="shared" si="25"/>
        <v>0.28534840197491518</v>
      </c>
      <c r="AN214" s="62">
        <f>IF(BN214/Q214&gt;1.5,1.5,BN214/Q214)</f>
        <v>1.5</v>
      </c>
      <c r="AO214" s="62">
        <f t="shared" si="26"/>
        <v>3.5044878228822509</v>
      </c>
      <c r="AP214" s="62">
        <f>BF214/Q214</f>
        <v>1.417944906494281E-2</v>
      </c>
      <c r="AQ214" s="62">
        <f>IF(BF214/Q214&gt;1,1,BF214/Q214)</f>
        <v>1.417944906494281E-2</v>
      </c>
      <c r="AR214" s="11">
        <v>41866</v>
      </c>
      <c r="AS214" s="12">
        <v>41866</v>
      </c>
      <c r="AT214" s="6">
        <v>1173</v>
      </c>
      <c r="AU214" s="6" t="s">
        <v>1081</v>
      </c>
      <c r="AW214" s="6">
        <v>1</v>
      </c>
      <c r="AX214" s="11">
        <f t="shared" si="21"/>
        <v>43280</v>
      </c>
      <c r="AY214" s="64">
        <f t="shared" ca="1" si="27"/>
        <v>1</v>
      </c>
      <c r="AZ214" s="6" t="s">
        <v>336</v>
      </c>
      <c r="BA214" s="6" t="s">
        <v>336</v>
      </c>
      <c r="BB214" s="20">
        <v>364.2</v>
      </c>
      <c r="BC214" s="19">
        <v>42675</v>
      </c>
      <c r="BD214" s="9" t="s">
        <v>1138</v>
      </c>
      <c r="BE214" s="20">
        <v>22881.93</v>
      </c>
      <c r="BF214" s="20">
        <v>364.2</v>
      </c>
      <c r="BG214" s="9">
        <v>43040</v>
      </c>
      <c r="BH214" s="6" t="s">
        <v>336</v>
      </c>
      <c r="BJ214" s="6" t="s">
        <v>337</v>
      </c>
      <c r="BK214" s="6" t="s">
        <v>338</v>
      </c>
      <c r="BL214" s="6" t="s">
        <v>826</v>
      </c>
      <c r="BN214" s="12">
        <v>90012.98</v>
      </c>
      <c r="BO214" s="9">
        <v>41318</v>
      </c>
      <c r="BP214" s="9">
        <v>41318</v>
      </c>
      <c r="BS214" s="6" t="s">
        <v>335</v>
      </c>
      <c r="BT214" s="6" t="s">
        <v>1382</v>
      </c>
      <c r="BU214" s="6" t="s">
        <v>1382</v>
      </c>
      <c r="BV214" s="11">
        <v>21652</v>
      </c>
      <c r="BX214" s="6" t="s">
        <v>1657</v>
      </c>
      <c r="CB214" s="23" t="s">
        <v>1081</v>
      </c>
      <c r="CG214" s="6" t="s">
        <v>1963</v>
      </c>
      <c r="CH214" s="6" t="s">
        <v>1964</v>
      </c>
      <c r="CL214" s="6" t="s">
        <v>335</v>
      </c>
      <c r="CO214" s="6" t="s">
        <v>336</v>
      </c>
      <c r="CS214" s="6" t="s">
        <v>335</v>
      </c>
    </row>
    <row r="215" spans="1:97" s="6" customFormat="1">
      <c r="A215" s="6" t="s">
        <v>63</v>
      </c>
      <c r="B215" s="8">
        <v>300175</v>
      </c>
      <c r="C215" s="6" t="s">
        <v>2036</v>
      </c>
      <c r="D215" s="6" t="s">
        <v>573</v>
      </c>
      <c r="E215" s="6" t="s">
        <v>274</v>
      </c>
      <c r="F215" s="9">
        <v>39611</v>
      </c>
      <c r="G215" s="9">
        <v>42166</v>
      </c>
      <c r="H215" s="6">
        <v>980</v>
      </c>
      <c r="I215" s="12">
        <v>97800</v>
      </c>
      <c r="J215" s="6">
        <v>17</v>
      </c>
      <c r="L215" s="6" t="s">
        <v>333</v>
      </c>
      <c r="M215" s="6" t="s">
        <v>334</v>
      </c>
      <c r="N215" s="6" t="s">
        <v>639</v>
      </c>
      <c r="O215" s="6" t="s">
        <v>640</v>
      </c>
      <c r="P215" s="6" t="s">
        <v>335</v>
      </c>
      <c r="Q215" s="12">
        <v>21035.39</v>
      </c>
      <c r="R215" s="12">
        <v>13358</v>
      </c>
      <c r="S215" s="62">
        <f t="shared" si="22"/>
        <v>0.63502506965642191</v>
      </c>
      <c r="T215" s="12">
        <v>7677.39</v>
      </c>
      <c r="U215" s="12">
        <v>0</v>
      </c>
      <c r="V215" s="12">
        <v>0.5</v>
      </c>
      <c r="W215" s="12">
        <v>21035.39</v>
      </c>
      <c r="X215" s="12">
        <f t="shared" si="23"/>
        <v>1</v>
      </c>
      <c r="Y215" s="6" t="s">
        <v>336</v>
      </c>
      <c r="Z215" s="6" t="s">
        <v>336</v>
      </c>
      <c r="AA215" s="6" t="s">
        <v>336</v>
      </c>
      <c r="AD215" s="12"/>
      <c r="AE215" s="12"/>
      <c r="AF215" s="12"/>
      <c r="AG215" s="12"/>
      <c r="AH215" s="12"/>
      <c r="AI215" s="12"/>
      <c r="AJ215" s="12"/>
      <c r="AK215" s="12"/>
      <c r="AL215" s="12">
        <f t="shared" si="24"/>
        <v>0</v>
      </c>
      <c r="AM215" s="62">
        <f t="shared" si="25"/>
        <v>0.20243321463758918</v>
      </c>
      <c r="AN215" s="62">
        <f>IF(BN215/Q215&gt;1.5,1.5,BN215/Q215)</f>
        <v>1.5</v>
      </c>
      <c r="AO215" s="62">
        <f t="shared" si="26"/>
        <v>4.9399008052619902</v>
      </c>
      <c r="AP215" s="62">
        <f>BF215/Q215</f>
        <v>1.4350102375092643E-2</v>
      </c>
      <c r="AQ215" s="62">
        <f>IF(BF215/Q215&gt;1,1,BF215/Q215)</f>
        <v>1.4350102375092643E-2</v>
      </c>
      <c r="AR215" s="11">
        <v>41806</v>
      </c>
      <c r="AS215" s="12">
        <v>41806</v>
      </c>
      <c r="AT215" s="6">
        <v>1204</v>
      </c>
      <c r="AU215" s="6" t="s">
        <v>1082</v>
      </c>
      <c r="AW215" s="6">
        <v>1</v>
      </c>
      <c r="AX215" s="11">
        <f t="shared" si="21"/>
        <v>43261</v>
      </c>
      <c r="AY215" s="64">
        <f t="shared" ca="1" si="27"/>
        <v>1</v>
      </c>
      <c r="AZ215" s="6" t="s">
        <v>336</v>
      </c>
      <c r="BA215" s="6" t="s">
        <v>336</v>
      </c>
      <c r="BB215" s="20">
        <v>301.86</v>
      </c>
      <c r="BC215" s="19">
        <v>42675</v>
      </c>
      <c r="BD215" s="9" t="s">
        <v>1138</v>
      </c>
      <c r="BE215" s="20">
        <v>18764.53</v>
      </c>
      <c r="BF215" s="20">
        <v>301.86</v>
      </c>
      <c r="BG215" s="9">
        <v>43040</v>
      </c>
      <c r="BH215" s="6" t="s">
        <v>336</v>
      </c>
      <c r="BJ215" s="6" t="s">
        <v>337</v>
      </c>
      <c r="BK215" s="6" t="s">
        <v>338</v>
      </c>
      <c r="BL215" s="6" t="s">
        <v>827</v>
      </c>
      <c r="BN215" s="12">
        <v>103912.74</v>
      </c>
      <c r="BO215" s="9">
        <v>41302</v>
      </c>
      <c r="BP215" s="9">
        <v>41302</v>
      </c>
      <c r="BS215" s="6" t="s">
        <v>335</v>
      </c>
      <c r="BT215" s="6" t="s">
        <v>1383</v>
      </c>
      <c r="BU215" s="6" t="s">
        <v>1383</v>
      </c>
      <c r="BV215" s="11">
        <v>20485</v>
      </c>
      <c r="BX215" s="6" t="s">
        <v>1658</v>
      </c>
      <c r="CB215" s="23" t="s">
        <v>1082</v>
      </c>
      <c r="CG215" s="6" t="s">
        <v>1965</v>
      </c>
      <c r="CH215" s="6" t="s">
        <v>1966</v>
      </c>
      <c r="CL215" s="6" t="s">
        <v>335</v>
      </c>
      <c r="CO215" s="6" t="s">
        <v>336</v>
      </c>
      <c r="CS215" s="6" t="s">
        <v>335</v>
      </c>
    </row>
    <row r="216" spans="1:97" s="6" customFormat="1" hidden="1">
      <c r="A216" s="6" t="s">
        <v>63</v>
      </c>
      <c r="B216" s="8">
        <v>300175</v>
      </c>
      <c r="C216" s="6" t="s">
        <v>2036</v>
      </c>
      <c r="D216" s="6" t="s">
        <v>574</v>
      </c>
      <c r="E216" s="6" t="s">
        <v>275</v>
      </c>
      <c r="F216" s="9">
        <v>39444</v>
      </c>
      <c r="G216" s="9">
        <v>41999</v>
      </c>
      <c r="H216" s="6">
        <v>980</v>
      </c>
      <c r="I216" s="12">
        <v>177930</v>
      </c>
      <c r="J216" s="6">
        <v>19.5</v>
      </c>
      <c r="L216" s="6" t="s">
        <v>333</v>
      </c>
      <c r="M216" s="6" t="s">
        <v>334</v>
      </c>
      <c r="N216" s="6" t="s">
        <v>351</v>
      </c>
      <c r="O216" s="6" t="s">
        <v>348</v>
      </c>
      <c r="P216" s="6" t="s">
        <v>335</v>
      </c>
      <c r="Q216" s="12">
        <v>251826.27</v>
      </c>
      <c r="R216" s="12">
        <v>177930</v>
      </c>
      <c r="S216" s="62">
        <f t="shared" si="22"/>
        <v>0.70655853338891139</v>
      </c>
      <c r="T216" s="12">
        <v>73896.27</v>
      </c>
      <c r="U216" s="12">
        <v>0</v>
      </c>
      <c r="V216" s="12"/>
      <c r="W216" s="12">
        <v>251826.27000000002</v>
      </c>
      <c r="X216" s="12">
        <f t="shared" si="23"/>
        <v>0.99999999999999989</v>
      </c>
      <c r="Y216" s="6" t="s">
        <v>336</v>
      </c>
      <c r="Z216" s="6" t="s">
        <v>336</v>
      </c>
      <c r="AD216" s="12"/>
      <c r="AE216" s="12"/>
      <c r="AF216" s="12"/>
      <c r="AG216" s="12"/>
      <c r="AH216" s="12"/>
      <c r="AI216" s="12"/>
      <c r="AJ216" s="12"/>
      <c r="AK216" s="12"/>
      <c r="AL216" s="12">
        <f t="shared" si="24"/>
        <v>0</v>
      </c>
      <c r="AM216" s="62" t="e">
        <f t="shared" si="25"/>
        <v>#DIV/0!</v>
      </c>
      <c r="AN216" s="62">
        <f>IF(BN216/Q216&gt;1.5,1.5,BN216/Q216)</f>
        <v>0</v>
      </c>
      <c r="AO216" s="62">
        <f t="shared" si="26"/>
        <v>0</v>
      </c>
      <c r="AP216" s="62">
        <f>BF216/Q216</f>
        <v>9.7481092818473628E-3</v>
      </c>
      <c r="AQ216" s="62">
        <f>IF(BF216/Q216&gt;1,1,BF216/Q216)</f>
        <v>9.7481092818473628E-3</v>
      </c>
      <c r="AR216" s="11">
        <v>42338</v>
      </c>
      <c r="AS216" s="12">
        <v>42338</v>
      </c>
      <c r="AT216" s="6">
        <v>671</v>
      </c>
      <c r="AU216" s="6" t="s">
        <v>1083</v>
      </c>
      <c r="AW216" s="6">
        <v>3</v>
      </c>
      <c r="AX216" s="11">
        <f t="shared" si="21"/>
        <v>43094</v>
      </c>
      <c r="AY216" s="64">
        <f t="shared" ca="1" si="27"/>
        <v>0</v>
      </c>
      <c r="AZ216" s="6" t="s">
        <v>336</v>
      </c>
      <c r="BA216" s="6" t="s">
        <v>336</v>
      </c>
      <c r="BB216" s="20">
        <v>2454.83</v>
      </c>
      <c r="BC216" s="19">
        <v>42675</v>
      </c>
      <c r="BD216" s="9" t="s">
        <v>1138</v>
      </c>
      <c r="BE216" s="20">
        <v>251826.27</v>
      </c>
      <c r="BF216" s="20">
        <v>2454.83</v>
      </c>
      <c r="BG216" s="9">
        <v>43040</v>
      </c>
      <c r="BH216" s="6" t="s">
        <v>336</v>
      </c>
      <c r="BJ216" s="6" t="s">
        <v>337</v>
      </c>
      <c r="BK216" s="6" t="s">
        <v>338</v>
      </c>
      <c r="BL216" s="6" t="s">
        <v>828</v>
      </c>
      <c r="BN216" s="12">
        <v>0</v>
      </c>
      <c r="BO216" s="9">
        <v>41137</v>
      </c>
      <c r="BP216" s="9">
        <v>41113</v>
      </c>
      <c r="BS216" s="6" t="s">
        <v>335</v>
      </c>
      <c r="BT216" s="6" t="s">
        <v>1384</v>
      </c>
      <c r="BU216" s="6" t="s">
        <v>1384</v>
      </c>
      <c r="BV216" s="11">
        <v>29823</v>
      </c>
      <c r="BX216" s="6" t="s">
        <v>1659</v>
      </c>
      <c r="CB216" s="23" t="s">
        <v>1083</v>
      </c>
      <c r="CG216" s="6" t="s">
        <v>1967</v>
      </c>
      <c r="CL216" s="6" t="s">
        <v>335</v>
      </c>
      <c r="CO216" s="6" t="s">
        <v>335</v>
      </c>
      <c r="CS216" s="6" t="s">
        <v>335</v>
      </c>
    </row>
    <row r="217" spans="1:97" s="6" customFormat="1">
      <c r="A217" s="6" t="s">
        <v>63</v>
      </c>
      <c r="B217" s="8">
        <v>300175</v>
      </c>
      <c r="C217" s="6" t="s">
        <v>2036</v>
      </c>
      <c r="D217" s="6" t="s">
        <v>575</v>
      </c>
      <c r="E217" s="6" t="s">
        <v>276</v>
      </c>
      <c r="F217" s="9">
        <v>39455</v>
      </c>
      <c r="G217" s="9">
        <v>42010</v>
      </c>
      <c r="H217" s="6">
        <v>840</v>
      </c>
      <c r="I217" s="12">
        <v>19725</v>
      </c>
      <c r="J217" s="6">
        <v>8</v>
      </c>
      <c r="L217" s="6" t="s">
        <v>333</v>
      </c>
      <c r="M217" s="6" t="s">
        <v>334</v>
      </c>
      <c r="N217" s="6" t="s">
        <v>639</v>
      </c>
      <c r="O217" s="6" t="s">
        <v>640</v>
      </c>
      <c r="P217" s="6" t="s">
        <v>335</v>
      </c>
      <c r="Q217" s="12">
        <v>47743.97</v>
      </c>
      <c r="R217" s="12">
        <v>37800.46</v>
      </c>
      <c r="S217" s="62">
        <f t="shared" si="22"/>
        <v>0.79173265231190448</v>
      </c>
      <c r="T217" s="12">
        <v>9943.51</v>
      </c>
      <c r="U217" s="12">
        <v>0</v>
      </c>
      <c r="V217" s="12"/>
      <c r="W217" s="12">
        <v>1779.54</v>
      </c>
      <c r="X217" s="12">
        <f t="shared" si="23"/>
        <v>26.829388493655664</v>
      </c>
      <c r="Y217" s="6" t="s">
        <v>336</v>
      </c>
      <c r="Z217" s="6" t="s">
        <v>335</v>
      </c>
      <c r="AD217" s="12"/>
      <c r="AE217" s="12"/>
      <c r="AF217" s="12"/>
      <c r="AG217" s="12"/>
      <c r="AH217" s="12"/>
      <c r="AI217" s="12"/>
      <c r="AJ217" s="12"/>
      <c r="AK217" s="12"/>
      <c r="AL217" s="12">
        <f t="shared" si="24"/>
        <v>0</v>
      </c>
      <c r="AM217" s="62">
        <f t="shared" si="25"/>
        <v>0.459462141023324</v>
      </c>
      <c r="AN217" s="62">
        <f>IF(BN217/Q217&gt;1.5,1.5,BN217/Q217)</f>
        <v>1.5</v>
      </c>
      <c r="AO217" s="62">
        <f t="shared" si="26"/>
        <v>2.1764578856764532</v>
      </c>
      <c r="AP217" s="62">
        <f>BF217/Q217</f>
        <v>1.4372495626149229E-2</v>
      </c>
      <c r="AQ217" s="62">
        <f>IF(BF217/Q217&gt;1,1,BF217/Q217)</f>
        <v>1.4372495626149229E-2</v>
      </c>
      <c r="AR217" s="11">
        <v>41866</v>
      </c>
      <c r="AS217" s="12">
        <v>41866</v>
      </c>
      <c r="AT217" s="6">
        <v>1173</v>
      </c>
      <c r="AU217" s="6" t="s">
        <v>1084</v>
      </c>
      <c r="AW217" s="6">
        <v>1</v>
      </c>
      <c r="AX217" s="11">
        <f t="shared" si="21"/>
        <v>43105</v>
      </c>
      <c r="AY217" s="64">
        <f t="shared" ca="1" si="27"/>
        <v>0</v>
      </c>
      <c r="AZ217" s="6" t="s">
        <v>336</v>
      </c>
      <c r="BA217" s="6" t="s">
        <v>336</v>
      </c>
      <c r="BB217" s="20">
        <v>686.2</v>
      </c>
      <c r="BC217" s="19">
        <v>42675</v>
      </c>
      <c r="BD217" s="9" t="s">
        <v>1138</v>
      </c>
      <c r="BE217" s="20">
        <v>42529.9</v>
      </c>
      <c r="BF217" s="20">
        <v>686.2</v>
      </c>
      <c r="BG217" s="9">
        <v>43040</v>
      </c>
      <c r="BH217" s="6" t="s">
        <v>336</v>
      </c>
      <c r="BJ217" s="6" t="s">
        <v>337</v>
      </c>
      <c r="BK217" s="6" t="s">
        <v>338</v>
      </c>
      <c r="BL217" s="6" t="s">
        <v>829</v>
      </c>
      <c r="BN217" s="12">
        <v>103912.74</v>
      </c>
      <c r="BO217" s="9">
        <v>41317</v>
      </c>
      <c r="BP217" s="9">
        <v>41317</v>
      </c>
      <c r="BS217" s="6" t="s">
        <v>335</v>
      </c>
      <c r="BT217" s="6" t="s">
        <v>1385</v>
      </c>
      <c r="BU217" s="6" t="s">
        <v>1385</v>
      </c>
      <c r="BV217" s="11">
        <v>21273</v>
      </c>
      <c r="BX217" s="6" t="s">
        <v>1660</v>
      </c>
      <c r="CB217" s="23" t="s">
        <v>1084</v>
      </c>
      <c r="CG217" s="6" t="s">
        <v>1968</v>
      </c>
      <c r="CL217" s="6" t="s">
        <v>335</v>
      </c>
      <c r="CO217" s="6" t="s">
        <v>335</v>
      </c>
      <c r="CS217" s="6" t="s">
        <v>335</v>
      </c>
    </row>
    <row r="218" spans="1:97" s="6" customFormat="1">
      <c r="A218" s="6" t="s">
        <v>63</v>
      </c>
      <c r="B218" s="8">
        <v>300175</v>
      </c>
      <c r="C218" s="6" t="s">
        <v>2036</v>
      </c>
      <c r="D218" s="6" t="s">
        <v>576</v>
      </c>
      <c r="E218" s="6" t="s">
        <v>277</v>
      </c>
      <c r="F218" s="9">
        <v>39249</v>
      </c>
      <c r="G218" s="9">
        <v>41803</v>
      </c>
      <c r="H218" s="6">
        <v>980</v>
      </c>
      <c r="I218" s="12">
        <v>54770</v>
      </c>
      <c r="J218" s="6">
        <v>0</v>
      </c>
      <c r="L218" s="6" t="s">
        <v>333</v>
      </c>
      <c r="M218" s="6" t="s">
        <v>334</v>
      </c>
      <c r="N218" s="6" t="s">
        <v>351</v>
      </c>
      <c r="O218" s="6" t="s">
        <v>348</v>
      </c>
      <c r="P218" s="6" t="s">
        <v>335</v>
      </c>
      <c r="Q218" s="12">
        <v>62945.83</v>
      </c>
      <c r="R218" s="12">
        <v>52813.94</v>
      </c>
      <c r="S218" s="62">
        <f t="shared" si="22"/>
        <v>0.83903794739063731</v>
      </c>
      <c r="T218" s="12">
        <v>10131.89</v>
      </c>
      <c r="U218" s="12">
        <v>0</v>
      </c>
      <c r="V218" s="12"/>
      <c r="W218" s="12">
        <v>62945.83</v>
      </c>
      <c r="X218" s="12">
        <f t="shared" si="23"/>
        <v>1</v>
      </c>
      <c r="Y218" s="6" t="s">
        <v>336</v>
      </c>
      <c r="Z218" s="6" t="s">
        <v>336</v>
      </c>
      <c r="AA218" s="6" t="s">
        <v>336</v>
      </c>
      <c r="AD218" s="12"/>
      <c r="AE218" s="12"/>
      <c r="AF218" s="12"/>
      <c r="AG218" s="12"/>
      <c r="AH218" s="12"/>
      <c r="AI218" s="12"/>
      <c r="AJ218" s="12"/>
      <c r="AK218" s="12"/>
      <c r="AL218" s="12">
        <f t="shared" si="24"/>
        <v>0</v>
      </c>
      <c r="AM218" s="62" t="e">
        <f t="shared" si="25"/>
        <v>#DIV/0!</v>
      </c>
      <c r="AN218" s="62">
        <f>IF(BN218/Q218&gt;1.5,1.5,BN218/Q218)</f>
        <v>0</v>
      </c>
      <c r="AO218" s="62">
        <f t="shared" si="26"/>
        <v>0</v>
      </c>
      <c r="AP218" s="62">
        <f>BF218/Q218</f>
        <v>9.7480643276925578E-3</v>
      </c>
      <c r="AQ218" s="62">
        <f>IF(BF218/Q218&gt;1,1,BF218/Q218)</f>
        <v>9.7480643276925578E-3</v>
      </c>
      <c r="AR218" s="11">
        <v>41222</v>
      </c>
      <c r="AS218" s="12">
        <v>41222</v>
      </c>
      <c r="AT218" s="6">
        <v>3622</v>
      </c>
      <c r="AU218" s="6" t="s">
        <v>1085</v>
      </c>
      <c r="AW218" s="6">
        <v>1</v>
      </c>
      <c r="AX218" s="11">
        <f t="shared" si="21"/>
        <v>42898</v>
      </c>
      <c r="AY218" s="64">
        <f t="shared" ca="1" si="27"/>
        <v>0</v>
      </c>
      <c r="AZ218" s="6" t="s">
        <v>336</v>
      </c>
      <c r="BA218" s="6" t="s">
        <v>336</v>
      </c>
      <c r="BB218" s="20">
        <v>613.6</v>
      </c>
      <c r="BC218" s="19">
        <v>42675</v>
      </c>
      <c r="BD218" s="9" t="s">
        <v>1138</v>
      </c>
      <c r="BE218" s="20">
        <v>62945.83</v>
      </c>
      <c r="BF218" s="20">
        <v>613.6</v>
      </c>
      <c r="BG218" s="9">
        <v>43040</v>
      </c>
      <c r="BH218" s="6" t="s">
        <v>336</v>
      </c>
      <c r="BJ218" s="6" t="s">
        <v>337</v>
      </c>
      <c r="BK218" s="6" t="s">
        <v>338</v>
      </c>
      <c r="BL218" s="6" t="s">
        <v>830</v>
      </c>
      <c r="BN218" s="12">
        <v>0</v>
      </c>
      <c r="BO218" s="9">
        <v>40903</v>
      </c>
      <c r="BP218" s="9">
        <v>40617</v>
      </c>
      <c r="BS218" s="6" t="s">
        <v>335</v>
      </c>
      <c r="BT218" s="6" t="s">
        <v>1386</v>
      </c>
      <c r="BU218" s="6" t="s">
        <v>1386</v>
      </c>
      <c r="BV218" s="11">
        <v>26871</v>
      </c>
      <c r="BX218" s="6" t="s">
        <v>1661</v>
      </c>
      <c r="CB218" s="23" t="s">
        <v>1085</v>
      </c>
      <c r="CG218" s="6" t="s">
        <v>1969</v>
      </c>
      <c r="CH218" s="6" t="s">
        <v>1970</v>
      </c>
      <c r="CL218" s="6" t="s">
        <v>335</v>
      </c>
      <c r="CO218" s="6" t="s">
        <v>336</v>
      </c>
      <c r="CS218" s="6" t="s">
        <v>335</v>
      </c>
    </row>
    <row r="219" spans="1:97" s="6" customFormat="1">
      <c r="A219" s="6" t="s">
        <v>63</v>
      </c>
      <c r="B219" s="8">
        <v>300175</v>
      </c>
      <c r="C219" s="6" t="s">
        <v>2036</v>
      </c>
      <c r="D219" s="6" t="s">
        <v>577</v>
      </c>
      <c r="E219" s="6" t="s">
        <v>278</v>
      </c>
      <c r="F219" s="9">
        <v>39706</v>
      </c>
      <c r="G219" s="9">
        <v>41530</v>
      </c>
      <c r="H219" s="6">
        <v>840</v>
      </c>
      <c r="I219" s="12">
        <v>30590</v>
      </c>
      <c r="J219" s="6">
        <v>12.49</v>
      </c>
      <c r="L219" s="6" t="s">
        <v>333</v>
      </c>
      <c r="M219" s="6" t="s">
        <v>334</v>
      </c>
      <c r="N219" s="6" t="s">
        <v>352</v>
      </c>
      <c r="O219" s="6" t="s">
        <v>348</v>
      </c>
      <c r="P219" s="6" t="s">
        <v>335</v>
      </c>
      <c r="Q219" s="12">
        <v>688859.61</v>
      </c>
      <c r="R219" s="12">
        <v>623969.51</v>
      </c>
      <c r="S219" s="62">
        <f t="shared" si="22"/>
        <v>0.90580068992577456</v>
      </c>
      <c r="T219" s="12">
        <v>64890.1</v>
      </c>
      <c r="U219" s="12">
        <v>0</v>
      </c>
      <c r="V219" s="12"/>
      <c r="W219" s="12">
        <v>25675.56</v>
      </c>
      <c r="X219" s="12">
        <f t="shared" si="23"/>
        <v>26.82938989451447</v>
      </c>
      <c r="Y219" s="6" t="s">
        <v>336</v>
      </c>
      <c r="Z219" s="6" t="s">
        <v>335</v>
      </c>
      <c r="AD219" s="12"/>
      <c r="AE219" s="12"/>
      <c r="AF219" s="12"/>
      <c r="AG219" s="12"/>
      <c r="AH219" s="12"/>
      <c r="AI219" s="12"/>
      <c r="AJ219" s="12"/>
      <c r="AK219" s="12"/>
      <c r="AL219" s="12">
        <f t="shared" si="24"/>
        <v>0</v>
      </c>
      <c r="AM219" s="62">
        <f t="shared" si="25"/>
        <v>3.3329546989626935</v>
      </c>
      <c r="AN219" s="62">
        <f>IF(BN219/Q219&gt;1.5,1.5,BN219/Q219)</f>
        <v>0.30003408096462497</v>
      </c>
      <c r="AO219" s="62">
        <f t="shared" si="26"/>
        <v>0.30003408096462497</v>
      </c>
      <c r="AP219" s="62">
        <f>BF219/Q219</f>
        <v>0.44071692634149362</v>
      </c>
      <c r="AQ219" s="62">
        <f>IF(BF219/Q219&gt;1,1,BF219/Q219)</f>
        <v>0.44071692634149362</v>
      </c>
      <c r="AR219" s="11">
        <v>39736</v>
      </c>
      <c r="AS219" s="12">
        <v>39736</v>
      </c>
      <c r="AT219" s="6">
        <v>2479</v>
      </c>
      <c r="AU219" s="6" t="s">
        <v>1086</v>
      </c>
      <c r="AW219" s="6">
        <v>3</v>
      </c>
      <c r="AX219" s="11">
        <f t="shared" si="21"/>
        <v>42625</v>
      </c>
      <c r="AY219" s="64">
        <f t="shared" ca="1" si="27"/>
        <v>0</v>
      </c>
      <c r="AZ219" s="6" t="s">
        <v>336</v>
      </c>
      <c r="BA219" s="6" t="s">
        <v>336</v>
      </c>
      <c r="BB219" s="20">
        <v>303592.09000000003</v>
      </c>
      <c r="BC219" s="19">
        <v>42675</v>
      </c>
      <c r="BD219" s="9" t="s">
        <v>1138</v>
      </c>
      <c r="BE219" s="20">
        <v>655123.16</v>
      </c>
      <c r="BF219" s="20">
        <v>303592.09000000003</v>
      </c>
      <c r="BG219" s="9">
        <v>43040</v>
      </c>
      <c r="BH219" s="6" t="s">
        <v>336</v>
      </c>
      <c r="BJ219" s="6" t="s">
        <v>337</v>
      </c>
      <c r="BK219" s="6" t="s">
        <v>338</v>
      </c>
      <c r="BL219" s="6" t="s">
        <v>831</v>
      </c>
      <c r="BN219" s="12">
        <v>206681.36</v>
      </c>
      <c r="BO219" s="9">
        <v>41773</v>
      </c>
      <c r="BP219" s="9">
        <v>41575</v>
      </c>
      <c r="BS219" s="6" t="s">
        <v>335</v>
      </c>
      <c r="BT219" s="6" t="s">
        <v>1387</v>
      </c>
      <c r="BU219" s="6" t="s">
        <v>1387</v>
      </c>
      <c r="BV219" s="11">
        <v>23982</v>
      </c>
      <c r="BX219" s="6" t="s">
        <v>1662</v>
      </c>
      <c r="CB219" s="23" t="s">
        <v>1086</v>
      </c>
      <c r="CG219" s="6" t="s">
        <v>1971</v>
      </c>
      <c r="CL219" s="6" t="s">
        <v>335</v>
      </c>
      <c r="CO219" s="6" t="s">
        <v>335</v>
      </c>
      <c r="CS219" s="6" t="s">
        <v>335</v>
      </c>
    </row>
    <row r="220" spans="1:97" s="6" customFormat="1">
      <c r="A220" s="6" t="s">
        <v>63</v>
      </c>
      <c r="B220" s="8">
        <v>300175</v>
      </c>
      <c r="C220" s="6" t="s">
        <v>2036</v>
      </c>
      <c r="D220" s="6" t="s">
        <v>578</v>
      </c>
      <c r="E220" s="6" t="s">
        <v>279</v>
      </c>
      <c r="F220" s="9">
        <v>39582</v>
      </c>
      <c r="G220" s="9">
        <v>42137</v>
      </c>
      <c r="H220" s="6">
        <v>840</v>
      </c>
      <c r="I220" s="12">
        <v>11580</v>
      </c>
      <c r="J220" s="6">
        <v>12</v>
      </c>
      <c r="L220" s="6" t="s">
        <v>333</v>
      </c>
      <c r="M220" s="6" t="s">
        <v>334</v>
      </c>
      <c r="N220" s="6" t="s">
        <v>360</v>
      </c>
      <c r="O220" s="6" t="s">
        <v>640</v>
      </c>
      <c r="P220" s="6" t="s">
        <v>335</v>
      </c>
      <c r="Q220" s="12">
        <v>57893.53</v>
      </c>
      <c r="R220" s="12">
        <v>42395.27</v>
      </c>
      <c r="S220" s="62">
        <f t="shared" si="22"/>
        <v>0.73229720143166255</v>
      </c>
      <c r="T220" s="12">
        <v>15498.26</v>
      </c>
      <c r="U220" s="12">
        <v>0</v>
      </c>
      <c r="V220" s="12">
        <v>0.54</v>
      </c>
      <c r="W220" s="12">
        <v>2157.84</v>
      </c>
      <c r="X220" s="12">
        <f t="shared" si="23"/>
        <v>26.829389574759944</v>
      </c>
      <c r="Y220" s="6" t="s">
        <v>336</v>
      </c>
      <c r="Z220" s="6" t="s">
        <v>336</v>
      </c>
      <c r="AA220" s="6" t="s">
        <v>336</v>
      </c>
      <c r="AD220" s="12"/>
      <c r="AE220" s="12"/>
      <c r="AF220" s="12"/>
      <c r="AG220" s="12"/>
      <c r="AH220" s="12"/>
      <c r="AI220" s="12"/>
      <c r="AJ220" s="12"/>
      <c r="AK220" s="12"/>
      <c r="AL220" s="12">
        <f t="shared" si="24"/>
        <v>0</v>
      </c>
      <c r="AM220" s="62">
        <f t="shared" si="25"/>
        <v>0.73362143336502994</v>
      </c>
      <c r="AN220" s="62">
        <f>IF(BN220/Q220&gt;1.5,1.5,BN220/Q220)</f>
        <v>1.363100850820463</v>
      </c>
      <c r="AO220" s="62">
        <f t="shared" si="26"/>
        <v>1.363100850820463</v>
      </c>
      <c r="AP220" s="62">
        <f>BF220/Q220</f>
        <v>1.3689612638925283E-2</v>
      </c>
      <c r="AQ220" s="62">
        <f>IF(BF220/Q220&gt;1,1,BF220/Q220)</f>
        <v>1.3689612638925283E-2</v>
      </c>
      <c r="AR220" s="11">
        <v>41929</v>
      </c>
      <c r="AS220" s="12">
        <v>41929</v>
      </c>
      <c r="AT220" s="6">
        <v>1142</v>
      </c>
      <c r="AU220" s="6" t="s">
        <v>1087</v>
      </c>
      <c r="AW220" s="6">
        <v>1</v>
      </c>
      <c r="AX220" s="11">
        <f t="shared" si="21"/>
        <v>43232</v>
      </c>
      <c r="AY220" s="64">
        <f t="shared" ca="1" si="27"/>
        <v>1</v>
      </c>
      <c r="AZ220" s="6" t="s">
        <v>336</v>
      </c>
      <c r="BA220" s="6" t="s">
        <v>336</v>
      </c>
      <c r="BB220" s="20">
        <v>792.54</v>
      </c>
      <c r="BC220" s="19">
        <v>42675</v>
      </c>
      <c r="BD220" s="9" t="s">
        <v>1138</v>
      </c>
      <c r="BE220" s="20">
        <v>50220.25</v>
      </c>
      <c r="BF220" s="20">
        <v>792.54</v>
      </c>
      <c r="BG220" s="9">
        <v>43040</v>
      </c>
      <c r="BH220" s="6" t="s">
        <v>336</v>
      </c>
      <c r="BJ220" s="6" t="s">
        <v>337</v>
      </c>
      <c r="BK220" s="6" t="s">
        <v>338</v>
      </c>
      <c r="BL220" s="6" t="s">
        <v>832</v>
      </c>
      <c r="BN220" s="12">
        <v>78914.720000000001</v>
      </c>
      <c r="BO220" s="9">
        <v>41516</v>
      </c>
      <c r="BP220" s="9">
        <v>41696</v>
      </c>
      <c r="BS220" s="6" t="s">
        <v>335</v>
      </c>
      <c r="BT220" s="6" t="s">
        <v>1388</v>
      </c>
      <c r="BU220" s="6" t="s">
        <v>1388</v>
      </c>
      <c r="BV220" s="11">
        <v>30879</v>
      </c>
      <c r="BX220" s="6" t="s">
        <v>1663</v>
      </c>
      <c r="CB220" s="23" t="s">
        <v>1087</v>
      </c>
      <c r="CG220" s="6" t="s">
        <v>1972</v>
      </c>
      <c r="CH220" s="6" t="s">
        <v>1973</v>
      </c>
      <c r="CL220" s="6" t="s">
        <v>335</v>
      </c>
      <c r="CO220" s="6" t="s">
        <v>336</v>
      </c>
      <c r="CS220" s="6" t="s">
        <v>335</v>
      </c>
    </row>
    <row r="221" spans="1:97" s="6" customFormat="1">
      <c r="A221" s="6" t="s">
        <v>63</v>
      </c>
      <c r="B221" s="8">
        <v>300175</v>
      </c>
      <c r="C221" s="6" t="s">
        <v>2036</v>
      </c>
      <c r="D221" s="6" t="s">
        <v>579</v>
      </c>
      <c r="E221" s="6" t="s">
        <v>280</v>
      </c>
      <c r="F221" s="9">
        <v>39442</v>
      </c>
      <c r="G221" s="9">
        <v>41998</v>
      </c>
      <c r="H221" s="6">
        <v>840</v>
      </c>
      <c r="I221" s="12">
        <v>72800</v>
      </c>
      <c r="J221" s="6">
        <v>12.5</v>
      </c>
      <c r="L221" s="6" t="s">
        <v>333</v>
      </c>
      <c r="M221" s="6" t="s">
        <v>334</v>
      </c>
      <c r="N221" s="6" t="s">
        <v>353</v>
      </c>
      <c r="O221" s="6" t="s">
        <v>348</v>
      </c>
      <c r="P221" s="6" t="s">
        <v>335</v>
      </c>
      <c r="Q221" s="12">
        <v>1145361.42</v>
      </c>
      <c r="R221" s="12">
        <v>1145361.42</v>
      </c>
      <c r="S221" s="62">
        <f t="shared" si="22"/>
        <v>1</v>
      </c>
      <c r="T221" s="12">
        <v>0</v>
      </c>
      <c r="U221" s="12">
        <v>0</v>
      </c>
      <c r="V221" s="12"/>
      <c r="W221" s="12">
        <v>42690.55</v>
      </c>
      <c r="X221" s="12">
        <f t="shared" si="23"/>
        <v>26.829390110926184</v>
      </c>
      <c r="Y221" s="6" t="s">
        <v>336</v>
      </c>
      <c r="Z221" s="6" t="s">
        <v>335</v>
      </c>
      <c r="AD221" s="12"/>
      <c r="AE221" s="12"/>
      <c r="AF221" s="12"/>
      <c r="AG221" s="12"/>
      <c r="AH221" s="12"/>
      <c r="AI221" s="12"/>
      <c r="AJ221" s="12"/>
      <c r="AK221" s="12"/>
      <c r="AL221" s="12">
        <f t="shared" si="24"/>
        <v>0</v>
      </c>
      <c r="AM221" s="62">
        <f t="shared" si="25"/>
        <v>3.1425946436025631</v>
      </c>
      <c r="AN221" s="62">
        <f>IF(BN221/Q221&gt;1.5,1.5,BN221/Q221)</f>
        <v>0.31820839573939902</v>
      </c>
      <c r="AO221" s="62">
        <f t="shared" si="26"/>
        <v>0.31820839573939902</v>
      </c>
      <c r="AP221" s="62">
        <f>BF221/Q221</f>
        <v>0.46741298480264865</v>
      </c>
      <c r="AQ221" s="62">
        <f>IF(BF221/Q221&gt;1,1,BF221/Q221)</f>
        <v>0.46741298480264865</v>
      </c>
      <c r="AR221" s="11">
        <v>39473</v>
      </c>
      <c r="AS221" s="12">
        <v>39473</v>
      </c>
      <c r="AT221" s="6">
        <v>2542</v>
      </c>
      <c r="AU221" s="6" t="s">
        <v>1088</v>
      </c>
      <c r="AW221" s="6">
        <v>3</v>
      </c>
      <c r="AX221" s="11">
        <f t="shared" si="21"/>
        <v>43093</v>
      </c>
      <c r="AY221" s="64">
        <f t="shared" ca="1" si="27"/>
        <v>0</v>
      </c>
      <c r="AZ221" s="6" t="s">
        <v>336</v>
      </c>
      <c r="BA221" s="6" t="s">
        <v>336</v>
      </c>
      <c r="BB221" s="20">
        <v>535356.80000000005</v>
      </c>
      <c r="BC221" s="19">
        <v>42675</v>
      </c>
      <c r="BD221" s="9" t="s">
        <v>1138</v>
      </c>
      <c r="BE221" s="20">
        <v>1089268.08</v>
      </c>
      <c r="BF221" s="20">
        <v>535356.80000000005</v>
      </c>
      <c r="BG221" s="9">
        <v>43040</v>
      </c>
      <c r="BH221" s="6" t="s">
        <v>336</v>
      </c>
      <c r="BJ221" s="6" t="s">
        <v>337</v>
      </c>
      <c r="BK221" s="6" t="s">
        <v>338</v>
      </c>
      <c r="BL221" s="6" t="s">
        <v>664</v>
      </c>
      <c r="BN221" s="12">
        <v>364463.62</v>
      </c>
      <c r="BO221" s="9">
        <v>41773</v>
      </c>
      <c r="BP221" s="9">
        <v>41575</v>
      </c>
      <c r="BS221" s="6" t="s">
        <v>335</v>
      </c>
      <c r="BT221" s="6" t="s">
        <v>1389</v>
      </c>
      <c r="BU221" s="6" t="s">
        <v>1389</v>
      </c>
      <c r="BV221" s="11">
        <v>22989</v>
      </c>
      <c r="BX221" s="6" t="s">
        <v>1664</v>
      </c>
      <c r="CB221" s="23" t="s">
        <v>1088</v>
      </c>
      <c r="CG221" s="6" t="s">
        <v>1974</v>
      </c>
      <c r="CL221" s="6" t="s">
        <v>335</v>
      </c>
      <c r="CO221" s="6" t="s">
        <v>335</v>
      </c>
      <c r="CS221" s="6" t="s">
        <v>335</v>
      </c>
    </row>
    <row r="222" spans="1:97" s="6" customFormat="1">
      <c r="A222" s="6" t="s">
        <v>63</v>
      </c>
      <c r="B222" s="8">
        <v>300175</v>
      </c>
      <c r="C222" s="6" t="s">
        <v>2036</v>
      </c>
      <c r="D222" s="6" t="s">
        <v>580</v>
      </c>
      <c r="E222" s="6" t="s">
        <v>281</v>
      </c>
      <c r="F222" s="9">
        <v>39311</v>
      </c>
      <c r="G222" s="9">
        <v>41502</v>
      </c>
      <c r="H222" s="6">
        <v>840</v>
      </c>
      <c r="I222" s="12">
        <v>40000</v>
      </c>
      <c r="J222" s="6">
        <v>11.5</v>
      </c>
      <c r="L222" s="6" t="s">
        <v>333</v>
      </c>
      <c r="M222" s="6" t="s">
        <v>334</v>
      </c>
      <c r="N222" s="6" t="s">
        <v>360</v>
      </c>
      <c r="O222" s="6" t="s">
        <v>640</v>
      </c>
      <c r="P222" s="6" t="s">
        <v>335</v>
      </c>
      <c r="Q222" s="12">
        <v>771835.94</v>
      </c>
      <c r="R222" s="12">
        <v>715456.12</v>
      </c>
      <c r="S222" s="62">
        <f t="shared" si="22"/>
        <v>0.92695362177615104</v>
      </c>
      <c r="T222" s="12">
        <v>56379.82</v>
      </c>
      <c r="U222" s="12">
        <v>0</v>
      </c>
      <c r="V222" s="12"/>
      <c r="W222" s="12">
        <v>28768.3</v>
      </c>
      <c r="X222" s="12">
        <f t="shared" si="23"/>
        <v>26.829389988285715</v>
      </c>
      <c r="Y222" s="6" t="s">
        <v>335</v>
      </c>
      <c r="Z222" s="6" t="s">
        <v>335</v>
      </c>
      <c r="AA222" s="6" t="s">
        <v>335</v>
      </c>
      <c r="AD222" s="12"/>
      <c r="AE222" s="12"/>
      <c r="AF222" s="12"/>
      <c r="AG222" s="12"/>
      <c r="AH222" s="12"/>
      <c r="AI222" s="12"/>
      <c r="AJ222" s="12"/>
      <c r="AK222" s="12"/>
      <c r="AL222" s="12">
        <f t="shared" si="24"/>
        <v>0</v>
      </c>
      <c r="AM222" s="62">
        <f t="shared" si="25"/>
        <v>4.3490531304681106</v>
      </c>
      <c r="AN222" s="62">
        <f>IF(BN222/Q222&gt;1.5,1.5,BN222/Q222)</f>
        <v>0.22993510771213893</v>
      </c>
      <c r="AO222" s="62">
        <f t="shared" si="26"/>
        <v>0.22993510771213893</v>
      </c>
      <c r="AP222" s="62">
        <f>BF222/Q222</f>
        <v>9.2636266717509956E-3</v>
      </c>
      <c r="AQ222" s="62">
        <f>IF(BF222/Q222&gt;1,1,BF222/Q222)</f>
        <v>9.2636266717509956E-3</v>
      </c>
      <c r="AR222" s="11">
        <v>39342</v>
      </c>
      <c r="AS222" s="12">
        <v>39342</v>
      </c>
      <c r="AT222" s="6">
        <v>2968</v>
      </c>
      <c r="AU222" s="6" t="s">
        <v>1089</v>
      </c>
      <c r="AW222" s="6">
        <v>1</v>
      </c>
      <c r="AX222" s="11">
        <f t="shared" si="21"/>
        <v>42597</v>
      </c>
      <c r="AY222" s="64">
        <f t="shared" ca="1" si="27"/>
        <v>0</v>
      </c>
      <c r="AZ222" s="6" t="s">
        <v>336</v>
      </c>
      <c r="BA222" s="6" t="s">
        <v>336</v>
      </c>
      <c r="BB222" s="20">
        <v>7150</v>
      </c>
      <c r="BC222" s="19">
        <v>42675</v>
      </c>
      <c r="BD222" s="9" t="s">
        <v>1138</v>
      </c>
      <c r="BE222" s="20">
        <v>734035.77</v>
      </c>
      <c r="BF222" s="20">
        <v>7150</v>
      </c>
      <c r="BG222" s="9">
        <v>43040</v>
      </c>
      <c r="BH222" s="6" t="s">
        <v>336</v>
      </c>
      <c r="BJ222" s="6" t="s">
        <v>337</v>
      </c>
      <c r="BK222" s="6" t="s">
        <v>338</v>
      </c>
      <c r="BL222" s="6" t="s">
        <v>833</v>
      </c>
      <c r="BN222" s="12">
        <v>177472.18</v>
      </c>
      <c r="BO222" s="9">
        <v>41772</v>
      </c>
      <c r="BP222" s="9">
        <v>41766</v>
      </c>
      <c r="BS222" s="6" t="s">
        <v>335</v>
      </c>
      <c r="BT222" s="6" t="s">
        <v>1390</v>
      </c>
      <c r="BU222" s="6" t="s">
        <v>1390</v>
      </c>
      <c r="BV222" s="11">
        <v>28300</v>
      </c>
      <c r="BX222" s="6" t="s">
        <v>1665</v>
      </c>
      <c r="CB222" s="23" t="s">
        <v>1089</v>
      </c>
      <c r="CG222" s="6" t="s">
        <v>1975</v>
      </c>
      <c r="CH222" s="6" t="s">
        <v>1976</v>
      </c>
      <c r="CL222" s="6" t="s">
        <v>335</v>
      </c>
      <c r="CO222" s="6" t="s">
        <v>336</v>
      </c>
      <c r="CS222" s="6" t="s">
        <v>335</v>
      </c>
    </row>
    <row r="223" spans="1:97" s="6" customFormat="1">
      <c r="A223" s="6" t="s">
        <v>63</v>
      </c>
      <c r="B223" s="8">
        <v>300175</v>
      </c>
      <c r="C223" s="6" t="s">
        <v>2036</v>
      </c>
      <c r="D223" s="6" t="s">
        <v>581</v>
      </c>
      <c r="E223" s="6" t="s">
        <v>282</v>
      </c>
      <c r="F223" s="9">
        <v>39715</v>
      </c>
      <c r="G223" s="11"/>
      <c r="H223" s="6">
        <v>840</v>
      </c>
      <c r="I223" s="12">
        <v>24380</v>
      </c>
      <c r="J223" s="6">
        <v>0</v>
      </c>
      <c r="L223" s="6" t="s">
        <v>333</v>
      </c>
      <c r="M223" s="6" t="s">
        <v>334</v>
      </c>
      <c r="N223" s="16" t="s">
        <v>2035</v>
      </c>
      <c r="O223" s="16" t="s">
        <v>348</v>
      </c>
      <c r="P223" s="6" t="s">
        <v>335</v>
      </c>
      <c r="Q223" s="12">
        <f>R223+T223</f>
        <v>476512.76699999999</v>
      </c>
      <c r="R223" s="12">
        <v>393177.467</v>
      </c>
      <c r="S223" s="62">
        <f t="shared" si="22"/>
        <v>0.82511423455732935</v>
      </c>
      <c r="T223" s="12">
        <v>83335.3</v>
      </c>
      <c r="U223" s="12">
        <v>0</v>
      </c>
      <c r="V223" s="12"/>
      <c r="W223" s="12">
        <v>17760.849999999999</v>
      </c>
      <c r="X223" s="12">
        <f t="shared" si="23"/>
        <v>26.829389753305726</v>
      </c>
      <c r="Y223" s="16" t="s">
        <v>336</v>
      </c>
      <c r="Z223" s="16" t="s">
        <v>336</v>
      </c>
      <c r="AD223" s="12"/>
      <c r="AE223" s="12"/>
      <c r="AF223" s="12"/>
      <c r="AG223" s="12"/>
      <c r="AH223" s="12"/>
      <c r="AI223" s="12"/>
      <c r="AJ223" s="12"/>
      <c r="AK223" s="12"/>
      <c r="AL223" s="12">
        <f t="shared" si="24"/>
        <v>0</v>
      </c>
      <c r="AM223" s="62" t="e">
        <f t="shared" si="25"/>
        <v>#DIV/0!</v>
      </c>
      <c r="AN223" s="62">
        <f>IF(BN223/Q223&gt;1.5,1.5,BN223/Q223)</f>
        <v>0</v>
      </c>
      <c r="AO223" s="62">
        <f t="shared" si="26"/>
        <v>0</v>
      </c>
      <c r="AP223" s="62">
        <f>BF223/Q223</f>
        <v>1.620082510821793E-3</v>
      </c>
      <c r="AQ223" s="62">
        <f>IF(BF223/Q223&gt;1,1,BF223/Q223)</f>
        <v>1.620082510821793E-3</v>
      </c>
      <c r="AS223" s="12"/>
      <c r="AT223" s="6">
        <v>1345</v>
      </c>
      <c r="AU223" s="6" t="s">
        <v>1090</v>
      </c>
      <c r="AX223" s="11"/>
      <c r="AY223" s="64">
        <f t="shared" ca="1" si="27"/>
        <v>0</v>
      </c>
      <c r="AZ223" s="6" t="s">
        <v>336</v>
      </c>
      <c r="BA223" s="6" t="s">
        <v>336</v>
      </c>
      <c r="BB223" s="20">
        <v>771.99</v>
      </c>
      <c r="BC223" s="19">
        <v>42675</v>
      </c>
      <c r="BD223" s="9" t="s">
        <v>1138</v>
      </c>
      <c r="BE223" s="20">
        <v>453175.86</v>
      </c>
      <c r="BF223" s="20">
        <v>771.99</v>
      </c>
      <c r="BG223" s="9">
        <v>43040</v>
      </c>
      <c r="BH223" s="6" t="s">
        <v>336</v>
      </c>
      <c r="BJ223" s="6" t="s">
        <v>337</v>
      </c>
      <c r="BK223" s="16" t="s">
        <v>338</v>
      </c>
      <c r="BN223" s="12"/>
      <c r="BO223" s="11"/>
      <c r="BP223" s="11"/>
      <c r="BS223" s="6" t="s">
        <v>335</v>
      </c>
      <c r="BT223" s="6" t="s">
        <v>1391</v>
      </c>
      <c r="BU223" s="6" t="s">
        <v>1391</v>
      </c>
      <c r="BV223" s="11">
        <v>22674</v>
      </c>
      <c r="BX223" s="6" t="s">
        <v>1666</v>
      </c>
      <c r="CB223" s="23" t="s">
        <v>1090</v>
      </c>
      <c r="CL223" s="6" t="s">
        <v>336</v>
      </c>
      <c r="CO223" s="6" t="s">
        <v>335</v>
      </c>
      <c r="CS223" s="6" t="s">
        <v>335</v>
      </c>
    </row>
    <row r="224" spans="1:97" s="6" customFormat="1">
      <c r="A224" s="6" t="s">
        <v>63</v>
      </c>
      <c r="B224" s="8">
        <v>300175</v>
      </c>
      <c r="C224" s="6" t="s">
        <v>2036</v>
      </c>
      <c r="D224" s="6" t="s">
        <v>582</v>
      </c>
      <c r="E224" s="6" t="s">
        <v>283</v>
      </c>
      <c r="F224" s="9">
        <v>39520</v>
      </c>
      <c r="G224" s="9">
        <v>42075</v>
      </c>
      <c r="H224" s="6">
        <v>840</v>
      </c>
      <c r="I224" s="12">
        <v>15841</v>
      </c>
      <c r="J224" s="6">
        <v>11.5</v>
      </c>
      <c r="L224" s="6" t="s">
        <v>333</v>
      </c>
      <c r="M224" s="6" t="s">
        <v>334</v>
      </c>
      <c r="N224" s="6" t="s">
        <v>360</v>
      </c>
      <c r="O224" s="6" t="s">
        <v>640</v>
      </c>
      <c r="P224" s="6" t="s">
        <v>335</v>
      </c>
      <c r="Q224" s="12">
        <v>37042</v>
      </c>
      <c r="R224" s="12">
        <v>27425</v>
      </c>
      <c r="S224" s="62">
        <f t="shared" si="22"/>
        <v>0.74037578964418771</v>
      </c>
      <c r="T224" s="12">
        <v>9617</v>
      </c>
      <c r="U224" s="12">
        <v>0</v>
      </c>
      <c r="V224" s="12"/>
      <c r="W224" s="12">
        <v>1380.65</v>
      </c>
      <c r="X224" s="12">
        <f t="shared" si="23"/>
        <v>26.829391953065585</v>
      </c>
      <c r="Y224" s="6" t="s">
        <v>336</v>
      </c>
      <c r="Z224" s="6" t="s">
        <v>336</v>
      </c>
      <c r="AD224" s="12"/>
      <c r="AE224" s="12"/>
      <c r="AF224" s="12"/>
      <c r="AG224" s="12"/>
      <c r="AH224" s="12"/>
      <c r="AI224" s="12"/>
      <c r="AJ224" s="12"/>
      <c r="AK224" s="12"/>
      <c r="AL224" s="12">
        <f t="shared" si="24"/>
        <v>0</v>
      </c>
      <c r="AM224" s="62">
        <f t="shared" si="25"/>
        <v>0.42109393934846734</v>
      </c>
      <c r="AN224" s="62">
        <f>IF(BN224/Q224&gt;1.5,1.5,BN224/Q224)</f>
        <v>1.5</v>
      </c>
      <c r="AO224" s="62">
        <f t="shared" si="26"/>
        <v>2.3747670212191565</v>
      </c>
      <c r="AP224" s="62">
        <f>BF224/Q224</f>
        <v>1.3669348307326818E-2</v>
      </c>
      <c r="AQ224" s="62">
        <f>IF(BF224/Q224&gt;1,1,BF224/Q224)</f>
        <v>1.3669348307326818E-2</v>
      </c>
      <c r="AR224" s="11">
        <v>41927</v>
      </c>
      <c r="AS224" s="12">
        <v>41927</v>
      </c>
      <c r="AT224" s="6">
        <v>1112</v>
      </c>
      <c r="AU224" s="6" t="s">
        <v>1091</v>
      </c>
      <c r="AW224" s="6">
        <v>1</v>
      </c>
      <c r="AX224" s="11">
        <f t="shared" si="21"/>
        <v>43170</v>
      </c>
      <c r="AY224" s="64">
        <f t="shared" ca="1" si="27"/>
        <v>0</v>
      </c>
      <c r="AZ224" s="6" t="s">
        <v>336</v>
      </c>
      <c r="BA224" s="6" t="s">
        <v>336</v>
      </c>
      <c r="BB224" s="20">
        <v>506.34</v>
      </c>
      <c r="BC224" s="19">
        <v>42675</v>
      </c>
      <c r="BD224" s="9" t="s">
        <v>1138</v>
      </c>
      <c r="BE224" s="20">
        <v>32228.29</v>
      </c>
      <c r="BF224" s="20">
        <v>506.34</v>
      </c>
      <c r="BG224" s="9">
        <v>43040</v>
      </c>
      <c r="BH224" s="6" t="s">
        <v>336</v>
      </c>
      <c r="BJ224" s="6" t="s">
        <v>337</v>
      </c>
      <c r="BK224" s="6" t="s">
        <v>338</v>
      </c>
      <c r="BL224" s="6" t="s">
        <v>834</v>
      </c>
      <c r="BN224" s="12">
        <v>87966.12</v>
      </c>
      <c r="BO224" s="9">
        <v>41354</v>
      </c>
      <c r="BP224" s="9">
        <v>41354</v>
      </c>
      <c r="BS224" s="6" t="s">
        <v>335</v>
      </c>
      <c r="BT224" s="6" t="s">
        <v>1392</v>
      </c>
      <c r="BU224" s="6" t="s">
        <v>1392</v>
      </c>
      <c r="BV224" s="11">
        <v>26095</v>
      </c>
      <c r="BX224" s="6" t="s">
        <v>1667</v>
      </c>
      <c r="CB224" s="23" t="s">
        <v>1091</v>
      </c>
      <c r="CG224" s="6" t="s">
        <v>1977</v>
      </c>
      <c r="CL224" s="6" t="s">
        <v>335</v>
      </c>
      <c r="CO224" s="6" t="s">
        <v>335</v>
      </c>
      <c r="CS224" s="6" t="s">
        <v>335</v>
      </c>
    </row>
    <row r="225" spans="1:97" s="6" customFormat="1">
      <c r="A225" s="6" t="s">
        <v>63</v>
      </c>
      <c r="B225" s="8">
        <v>300175</v>
      </c>
      <c r="C225" s="6" t="s">
        <v>2036</v>
      </c>
      <c r="D225" s="6" t="s">
        <v>583</v>
      </c>
      <c r="E225" s="6" t="s">
        <v>284</v>
      </c>
      <c r="F225" s="9">
        <v>39125</v>
      </c>
      <c r="G225" s="9">
        <v>40220</v>
      </c>
      <c r="H225" s="6">
        <v>980</v>
      </c>
      <c r="I225" s="12">
        <v>35000</v>
      </c>
      <c r="J225" s="6">
        <v>0</v>
      </c>
      <c r="L225" s="6" t="s">
        <v>333</v>
      </c>
      <c r="M225" s="6" t="s">
        <v>334</v>
      </c>
      <c r="N225" s="6" t="s">
        <v>350</v>
      </c>
      <c r="O225" s="6" t="s">
        <v>348</v>
      </c>
      <c r="P225" s="6" t="s">
        <v>335</v>
      </c>
      <c r="Q225" s="12">
        <v>20783.71</v>
      </c>
      <c r="R225" s="12">
        <v>14582.75</v>
      </c>
      <c r="S225" s="62">
        <f t="shared" si="22"/>
        <v>0.70164325810935591</v>
      </c>
      <c r="T225" s="12">
        <v>6200.96</v>
      </c>
      <c r="U225" s="12">
        <v>0</v>
      </c>
      <c r="V225" s="12"/>
      <c r="W225" s="12">
        <v>20783.71</v>
      </c>
      <c r="X225" s="12">
        <f t="shared" si="23"/>
        <v>1</v>
      </c>
      <c r="Y225" s="16" t="s">
        <v>336</v>
      </c>
      <c r="Z225" s="16" t="s">
        <v>336</v>
      </c>
      <c r="AD225" s="12"/>
      <c r="AE225" s="12"/>
      <c r="AF225" s="12"/>
      <c r="AG225" s="12"/>
      <c r="AH225" s="12"/>
      <c r="AI225" s="12"/>
      <c r="AJ225" s="12"/>
      <c r="AK225" s="12"/>
      <c r="AL225" s="12">
        <f t="shared" si="24"/>
        <v>0</v>
      </c>
      <c r="AM225" s="62" t="e">
        <f t="shared" si="25"/>
        <v>#DIV/0!</v>
      </c>
      <c r="AN225" s="62">
        <f>IF(BN225/Q225&gt;1.5,1.5,BN225/Q225)</f>
        <v>0</v>
      </c>
      <c r="AO225" s="62">
        <f t="shared" si="26"/>
        <v>0</v>
      </c>
      <c r="AP225" s="62">
        <f>BF225/Q225</f>
        <v>9.7480190014198626E-3</v>
      </c>
      <c r="AQ225" s="62">
        <f>IF(BF225/Q225&gt;1,1,BF225/Q225)</f>
        <v>9.7480190014198626E-3</v>
      </c>
      <c r="AR225" s="11">
        <v>41226</v>
      </c>
      <c r="AS225" s="12">
        <v>41226</v>
      </c>
      <c r="AT225" s="6">
        <v>3195</v>
      </c>
      <c r="AU225" s="6" t="s">
        <v>1092</v>
      </c>
      <c r="AW225" s="6">
        <v>1</v>
      </c>
      <c r="AX225" s="11">
        <f t="shared" si="21"/>
        <v>41315</v>
      </c>
      <c r="AY225" s="64">
        <f t="shared" ca="1" si="27"/>
        <v>0</v>
      </c>
      <c r="AZ225" s="6" t="s">
        <v>336</v>
      </c>
      <c r="BA225" s="6" t="s">
        <v>336</v>
      </c>
      <c r="BB225" s="20">
        <v>202.6</v>
      </c>
      <c r="BC225" s="19">
        <v>42675</v>
      </c>
      <c r="BD225" s="9" t="s">
        <v>1138</v>
      </c>
      <c r="BE225" s="20">
        <v>20783.71</v>
      </c>
      <c r="BF225" s="20">
        <v>202.6</v>
      </c>
      <c r="BG225" s="9">
        <v>43040</v>
      </c>
      <c r="BH225" s="6" t="s">
        <v>336</v>
      </c>
      <c r="BJ225" s="6" t="s">
        <v>337</v>
      </c>
      <c r="BK225" s="6" t="s">
        <v>339</v>
      </c>
      <c r="BL225" s="6" t="s">
        <v>835</v>
      </c>
      <c r="BN225" s="12">
        <v>0</v>
      </c>
      <c r="BO225" s="9">
        <v>40890</v>
      </c>
      <c r="BP225" s="9">
        <v>40648</v>
      </c>
      <c r="BS225" s="6" t="s">
        <v>335</v>
      </c>
      <c r="BT225" s="6" t="s">
        <v>1393</v>
      </c>
      <c r="BU225" s="6" t="s">
        <v>1394</v>
      </c>
      <c r="BV225" s="11">
        <v>22657</v>
      </c>
      <c r="BX225" s="6" t="s">
        <v>1668</v>
      </c>
      <c r="CB225" s="23" t="s">
        <v>1092</v>
      </c>
      <c r="CL225" s="6" t="s">
        <v>335</v>
      </c>
      <c r="CO225" s="6" t="s">
        <v>335</v>
      </c>
      <c r="CS225" s="6" t="s">
        <v>335</v>
      </c>
    </row>
    <row r="226" spans="1:97" s="6" customFormat="1" hidden="1">
      <c r="A226" s="6" t="s">
        <v>63</v>
      </c>
      <c r="B226" s="8">
        <v>300175</v>
      </c>
      <c r="C226" s="6" t="s">
        <v>2036</v>
      </c>
      <c r="D226" s="6" t="s">
        <v>584</v>
      </c>
      <c r="E226" s="6" t="s">
        <v>285</v>
      </c>
      <c r="F226" s="9">
        <v>39545</v>
      </c>
      <c r="G226" s="9">
        <v>42100</v>
      </c>
      <c r="H226" s="6">
        <v>840</v>
      </c>
      <c r="I226" s="12">
        <v>102000</v>
      </c>
      <c r="J226" s="6">
        <v>12.5</v>
      </c>
      <c r="L226" s="6" t="s">
        <v>333</v>
      </c>
      <c r="M226" s="6" t="s">
        <v>334</v>
      </c>
      <c r="N226" s="6" t="s">
        <v>360</v>
      </c>
      <c r="O226" s="6" t="s">
        <v>640</v>
      </c>
      <c r="P226" s="6" t="s">
        <v>335</v>
      </c>
      <c r="Q226" s="12">
        <v>1933648.6</v>
      </c>
      <c r="R226" s="12">
        <v>1928535.99</v>
      </c>
      <c r="S226" s="62">
        <f t="shared" si="22"/>
        <v>0.99735597770970374</v>
      </c>
      <c r="T226" s="12">
        <v>5112.6099999999997</v>
      </c>
      <c r="U226" s="12">
        <v>0</v>
      </c>
      <c r="V226" s="12"/>
      <c r="W226" s="12">
        <v>72072.03</v>
      </c>
      <c r="X226" s="12">
        <f t="shared" si="23"/>
        <v>26.829389986656405</v>
      </c>
      <c r="Y226" s="6" t="s">
        <v>336</v>
      </c>
      <c r="Z226" s="6" t="s">
        <v>335</v>
      </c>
      <c r="AA226" s="6" t="s">
        <v>336</v>
      </c>
      <c r="AD226" s="12"/>
      <c r="AE226" s="12"/>
      <c r="AF226" s="12"/>
      <c r="AG226" s="12"/>
      <c r="AH226" s="12"/>
      <c r="AI226" s="12"/>
      <c r="AJ226" s="12"/>
      <c r="AK226" s="12"/>
      <c r="AL226" s="12">
        <f t="shared" si="24"/>
        <v>0</v>
      </c>
      <c r="AM226" s="62" t="e">
        <f t="shared" si="25"/>
        <v>#DIV/0!</v>
      </c>
      <c r="AN226" s="62">
        <f>IF(BN226/Q226&gt;1.5,1.5,BN226/Q226)</f>
        <v>0</v>
      </c>
      <c r="AO226" s="62">
        <f t="shared" si="26"/>
        <v>0</v>
      </c>
      <c r="AP226" s="62">
        <f>BF226/Q226</f>
        <v>9.2636324924807948E-3</v>
      </c>
      <c r="AQ226" s="62">
        <f>IF(BF226/Q226&gt;1,1,BF226/Q226)</f>
        <v>9.2636324924807948E-3</v>
      </c>
      <c r="AR226" s="11">
        <v>42580</v>
      </c>
      <c r="AS226" s="12">
        <v>42580</v>
      </c>
      <c r="AT226" s="6">
        <v>2952</v>
      </c>
      <c r="AU226" s="6" t="s">
        <v>1093</v>
      </c>
      <c r="AX226" s="11">
        <f t="shared" si="21"/>
        <v>43195</v>
      </c>
      <c r="AY226" s="64">
        <f t="shared" ca="1" si="27"/>
        <v>1</v>
      </c>
      <c r="AZ226" s="6" t="s">
        <v>336</v>
      </c>
      <c r="BA226" s="6" t="s">
        <v>336</v>
      </c>
      <c r="BB226" s="20">
        <v>17912.61</v>
      </c>
      <c r="BC226" s="19">
        <v>42675</v>
      </c>
      <c r="BD226" s="9" t="s">
        <v>1138</v>
      </c>
      <c r="BE226" s="20">
        <v>1838949.41</v>
      </c>
      <c r="BF226" s="20">
        <v>17912.61</v>
      </c>
      <c r="BG226" s="9">
        <v>43040</v>
      </c>
      <c r="BH226" s="6" t="s">
        <v>336</v>
      </c>
      <c r="BJ226" s="6" t="s">
        <v>337</v>
      </c>
      <c r="BK226" s="6" t="s">
        <v>338</v>
      </c>
      <c r="BL226" s="6" t="s">
        <v>836</v>
      </c>
      <c r="BN226" s="12">
        <v>0</v>
      </c>
      <c r="BO226" s="9">
        <v>40968</v>
      </c>
      <c r="BP226" s="9">
        <v>42433</v>
      </c>
      <c r="BS226" s="6" t="s">
        <v>335</v>
      </c>
      <c r="BT226" s="6" t="s">
        <v>1395</v>
      </c>
      <c r="BU226" s="6" t="s">
        <v>1396</v>
      </c>
      <c r="BV226" s="11">
        <v>19198</v>
      </c>
      <c r="BX226" s="6" t="s">
        <v>1669</v>
      </c>
      <c r="CB226" s="23" t="s">
        <v>1093</v>
      </c>
      <c r="CG226" s="6" t="s">
        <v>1978</v>
      </c>
      <c r="CH226" s="6" t="s">
        <v>1979</v>
      </c>
      <c r="CL226" s="6" t="s">
        <v>335</v>
      </c>
      <c r="CO226" s="6" t="s">
        <v>336</v>
      </c>
      <c r="CS226" s="6" t="s">
        <v>335</v>
      </c>
    </row>
    <row r="227" spans="1:97" s="6" customFormat="1">
      <c r="A227" s="6" t="s">
        <v>63</v>
      </c>
      <c r="B227" s="8">
        <v>300175</v>
      </c>
      <c r="C227" s="6" t="s">
        <v>2036</v>
      </c>
      <c r="D227" s="6" t="s">
        <v>585</v>
      </c>
      <c r="E227" s="6" t="s">
        <v>286</v>
      </c>
      <c r="F227" s="9">
        <v>39696</v>
      </c>
      <c r="G227" s="9">
        <v>42251</v>
      </c>
      <c r="H227" s="6">
        <v>840</v>
      </c>
      <c r="I227" s="12">
        <v>26140</v>
      </c>
      <c r="J227" s="6">
        <v>13</v>
      </c>
      <c r="L227" s="6" t="s">
        <v>333</v>
      </c>
      <c r="M227" s="6" t="s">
        <v>334</v>
      </c>
      <c r="N227" s="6" t="s">
        <v>360</v>
      </c>
      <c r="O227" s="6" t="s">
        <v>640</v>
      </c>
      <c r="P227" s="6" t="s">
        <v>335</v>
      </c>
      <c r="Q227" s="12">
        <v>177148.56</v>
      </c>
      <c r="R227" s="12">
        <v>123270.05</v>
      </c>
      <c r="S227" s="62">
        <f t="shared" si="22"/>
        <v>0.69585691241294878</v>
      </c>
      <c r="T227" s="12">
        <v>53878.51</v>
      </c>
      <c r="U227" s="12">
        <v>0</v>
      </c>
      <c r="V227" s="12"/>
      <c r="W227" s="12">
        <v>6602.78</v>
      </c>
      <c r="X227" s="12">
        <f t="shared" si="23"/>
        <v>26.829390044799311</v>
      </c>
      <c r="Y227" s="6" t="s">
        <v>336</v>
      </c>
      <c r="Z227" s="6" t="s">
        <v>336</v>
      </c>
      <c r="AA227" s="6" t="s">
        <v>336</v>
      </c>
      <c r="AD227" s="12"/>
      <c r="AE227" s="12"/>
      <c r="AF227" s="12"/>
      <c r="AG227" s="12"/>
      <c r="AH227" s="12"/>
      <c r="AI227" s="12"/>
      <c r="AJ227" s="12"/>
      <c r="AK227" s="12"/>
      <c r="AL227" s="12">
        <f t="shared" si="24"/>
        <v>0</v>
      </c>
      <c r="AM227" s="62">
        <f t="shared" si="25"/>
        <v>1.4024611790602413</v>
      </c>
      <c r="AN227" s="62">
        <f>IF(BN227/Q227&gt;1.5,1.5,BN227/Q227)</f>
        <v>0.71303221431774555</v>
      </c>
      <c r="AO227" s="62">
        <f t="shared" si="26"/>
        <v>0.71303221431774555</v>
      </c>
      <c r="AP227" s="62">
        <f>BF227/Q227</f>
        <v>1.3047692851694647E-2</v>
      </c>
      <c r="AQ227" s="62">
        <f>IF(BF227/Q227&gt;1,1,BF227/Q227)</f>
        <v>1.3047692851694647E-2</v>
      </c>
      <c r="AR227" s="11">
        <v>41849</v>
      </c>
      <c r="AS227" s="12">
        <v>41849</v>
      </c>
      <c r="AT227" s="6">
        <v>1198</v>
      </c>
      <c r="AU227" s="6" t="s">
        <v>1094</v>
      </c>
      <c r="AW227" s="6">
        <v>1</v>
      </c>
      <c r="AX227" s="11">
        <f t="shared" si="21"/>
        <v>43346</v>
      </c>
      <c r="AY227" s="64">
        <f t="shared" ca="1" si="27"/>
        <v>1</v>
      </c>
      <c r="AZ227" s="6" t="s">
        <v>336</v>
      </c>
      <c r="BA227" s="6" t="s">
        <v>336</v>
      </c>
      <c r="BB227" s="20">
        <v>2311.38</v>
      </c>
      <c r="BC227" s="19">
        <v>42675</v>
      </c>
      <c r="BD227" s="9" t="s">
        <v>1138</v>
      </c>
      <c r="BE227" s="20">
        <v>153232.21</v>
      </c>
      <c r="BF227" s="20">
        <v>2311.38</v>
      </c>
      <c r="BG227" s="9">
        <v>43040</v>
      </c>
      <c r="BH227" s="6" t="s">
        <v>336</v>
      </c>
      <c r="BJ227" s="6" t="s">
        <v>337</v>
      </c>
      <c r="BK227" s="6" t="s">
        <v>338</v>
      </c>
      <c r="BL227" s="6" t="s">
        <v>837</v>
      </c>
      <c r="BN227" s="12">
        <v>126312.63</v>
      </c>
      <c r="BO227" s="9">
        <v>41773</v>
      </c>
      <c r="BP227" s="9">
        <v>41479</v>
      </c>
      <c r="BS227" s="6" t="s">
        <v>335</v>
      </c>
      <c r="BT227" s="6" t="s">
        <v>1397</v>
      </c>
      <c r="BU227" s="6" t="s">
        <v>1397</v>
      </c>
      <c r="BV227" s="11">
        <v>21100</v>
      </c>
      <c r="BX227" s="6" t="s">
        <v>1670</v>
      </c>
      <c r="CB227" s="23" t="s">
        <v>1094</v>
      </c>
      <c r="CG227" s="6" t="s">
        <v>1980</v>
      </c>
      <c r="CH227" s="6" t="s">
        <v>1981</v>
      </c>
      <c r="CL227" s="6" t="s">
        <v>335</v>
      </c>
      <c r="CO227" s="6" t="s">
        <v>336</v>
      </c>
      <c r="CS227" s="6" t="s">
        <v>335</v>
      </c>
    </row>
    <row r="228" spans="1:97" s="6" customFormat="1">
      <c r="A228" s="6" t="s">
        <v>63</v>
      </c>
      <c r="B228" s="8">
        <v>300175</v>
      </c>
      <c r="C228" s="6" t="s">
        <v>2036</v>
      </c>
      <c r="D228" s="6" t="s">
        <v>586</v>
      </c>
      <c r="E228" s="6" t="s">
        <v>287</v>
      </c>
      <c r="F228" s="9">
        <v>39400</v>
      </c>
      <c r="G228" s="9">
        <v>41956</v>
      </c>
      <c r="H228" s="6">
        <v>840</v>
      </c>
      <c r="I228" s="12">
        <v>34800</v>
      </c>
      <c r="J228" s="6">
        <v>10.99</v>
      </c>
      <c r="L228" s="6" t="s">
        <v>333</v>
      </c>
      <c r="M228" s="6" t="s">
        <v>334</v>
      </c>
      <c r="N228" s="6" t="s">
        <v>351</v>
      </c>
      <c r="O228" s="6" t="s">
        <v>348</v>
      </c>
      <c r="P228" s="6" t="s">
        <v>335</v>
      </c>
      <c r="Q228" s="12">
        <v>1017705.57</v>
      </c>
      <c r="R228" s="12">
        <v>762933.95</v>
      </c>
      <c r="S228" s="62">
        <f t="shared" si="22"/>
        <v>0.74966077860809976</v>
      </c>
      <c r="T228" s="12">
        <v>254771.62</v>
      </c>
      <c r="U228" s="12">
        <v>0</v>
      </c>
      <c r="V228" s="12"/>
      <c r="W228" s="12">
        <v>37932.49</v>
      </c>
      <c r="X228" s="12">
        <f t="shared" si="23"/>
        <v>26.829390055859765</v>
      </c>
      <c r="Y228" s="6" t="s">
        <v>336</v>
      </c>
      <c r="Z228" s="6" t="s">
        <v>335</v>
      </c>
      <c r="AD228" s="12"/>
      <c r="AE228" s="12"/>
      <c r="AF228" s="12"/>
      <c r="AG228" s="12"/>
      <c r="AH228" s="12"/>
      <c r="AI228" s="12"/>
      <c r="AJ228" s="12"/>
      <c r="AK228" s="12"/>
      <c r="AL228" s="12">
        <f t="shared" si="24"/>
        <v>0</v>
      </c>
      <c r="AM228" s="62">
        <f t="shared" si="25"/>
        <v>7.3727114528363842</v>
      </c>
      <c r="AN228" s="62">
        <f>IF(BN228/Q228&gt;1.5,1.5,BN228/Q228)</f>
        <v>0.13563530953259892</v>
      </c>
      <c r="AO228" s="62">
        <f t="shared" si="26"/>
        <v>0.13563530953259892</v>
      </c>
      <c r="AP228" s="62">
        <f>BF228/Q228</f>
        <v>0.19923329101952345</v>
      </c>
      <c r="AQ228" s="62">
        <f>IF(BF228/Q228&gt;1,1,BF228/Q228)</f>
        <v>0.19923329101952345</v>
      </c>
      <c r="AR228" s="11">
        <v>39430</v>
      </c>
      <c r="AS228" s="12">
        <v>39430</v>
      </c>
      <c r="AT228" s="6">
        <v>3000</v>
      </c>
      <c r="AU228" s="6" t="s">
        <v>1095</v>
      </c>
      <c r="AW228" s="6">
        <v>3</v>
      </c>
      <c r="AX228" s="11">
        <f t="shared" si="21"/>
        <v>43051</v>
      </c>
      <c r="AY228" s="64">
        <f t="shared" ca="1" si="27"/>
        <v>0</v>
      </c>
      <c r="AZ228" s="6" t="s">
        <v>336</v>
      </c>
      <c r="BA228" s="6" t="s">
        <v>336</v>
      </c>
      <c r="BB228" s="20">
        <v>202760.83</v>
      </c>
      <c r="BC228" s="19">
        <v>42675</v>
      </c>
      <c r="BD228" s="9" t="s">
        <v>1138</v>
      </c>
      <c r="BE228" s="20">
        <v>967864.09</v>
      </c>
      <c r="BF228" s="20">
        <v>202760.83</v>
      </c>
      <c r="BG228" s="9">
        <v>43040</v>
      </c>
      <c r="BH228" s="6" t="s">
        <v>336</v>
      </c>
      <c r="BJ228" s="6" t="s">
        <v>337</v>
      </c>
      <c r="BK228" s="6" t="s">
        <v>338</v>
      </c>
      <c r="BL228" s="6" t="s">
        <v>838</v>
      </c>
      <c r="BN228" s="12">
        <v>138036.81</v>
      </c>
      <c r="BO228" s="9">
        <v>41772</v>
      </c>
      <c r="BP228" s="9">
        <v>41779</v>
      </c>
      <c r="BS228" s="6" t="s">
        <v>335</v>
      </c>
      <c r="BT228" s="6" t="s">
        <v>1398</v>
      </c>
      <c r="BU228" s="6" t="s">
        <v>1398</v>
      </c>
      <c r="BV228" s="11">
        <v>28678</v>
      </c>
      <c r="BX228" s="6" t="s">
        <v>1671</v>
      </c>
      <c r="CB228" s="23" t="s">
        <v>1095</v>
      </c>
      <c r="CG228" s="6" t="s">
        <v>1982</v>
      </c>
      <c r="CL228" s="6" t="s">
        <v>335</v>
      </c>
      <c r="CO228" s="6" t="s">
        <v>335</v>
      </c>
      <c r="CS228" s="6" t="s">
        <v>335</v>
      </c>
    </row>
    <row r="229" spans="1:97" s="6" customFormat="1">
      <c r="A229" s="6" t="s">
        <v>63</v>
      </c>
      <c r="B229" s="8">
        <v>300175</v>
      </c>
      <c r="C229" s="6" t="s">
        <v>2036</v>
      </c>
      <c r="D229" s="6" t="s">
        <v>587</v>
      </c>
      <c r="E229" s="6" t="s">
        <v>288</v>
      </c>
      <c r="F229" s="9">
        <v>39646</v>
      </c>
      <c r="G229" s="9">
        <v>42201</v>
      </c>
      <c r="H229" s="6">
        <v>840</v>
      </c>
      <c r="I229" s="12">
        <v>25500</v>
      </c>
      <c r="J229" s="6">
        <v>13</v>
      </c>
      <c r="L229" s="6" t="s">
        <v>333</v>
      </c>
      <c r="M229" s="6" t="s">
        <v>334</v>
      </c>
      <c r="N229" s="6" t="s">
        <v>360</v>
      </c>
      <c r="O229" s="6" t="s">
        <v>640</v>
      </c>
      <c r="P229" s="6" t="s">
        <v>335</v>
      </c>
      <c r="Q229" s="12">
        <v>136516</v>
      </c>
      <c r="R229" s="12">
        <v>94847.8</v>
      </c>
      <c r="S229" s="62">
        <f t="shared" si="22"/>
        <v>0.69477423891705004</v>
      </c>
      <c r="T229" s="12">
        <v>41668.199999999997</v>
      </c>
      <c r="U229" s="12">
        <v>0</v>
      </c>
      <c r="V229" s="12"/>
      <c r="W229" s="12">
        <v>5088.3</v>
      </c>
      <c r="X229" s="12">
        <f t="shared" si="23"/>
        <v>26.829392921014875</v>
      </c>
      <c r="Y229" s="6" t="s">
        <v>336</v>
      </c>
      <c r="Z229" s="6" t="s">
        <v>336</v>
      </c>
      <c r="AD229" s="12"/>
      <c r="AE229" s="12"/>
      <c r="AF229" s="12"/>
      <c r="AG229" s="12"/>
      <c r="AH229" s="12"/>
      <c r="AI229" s="12"/>
      <c r="AJ229" s="12"/>
      <c r="AK229" s="12"/>
      <c r="AL229" s="12">
        <f t="shared" si="24"/>
        <v>0</v>
      </c>
      <c r="AM229" s="62">
        <f t="shared" si="25"/>
        <v>1.008501595461994</v>
      </c>
      <c r="AN229" s="62">
        <f>IF(BN229/Q229&gt;1.5,1.5,BN229/Q229)</f>
        <v>0.99157007237246908</v>
      </c>
      <c r="AO229" s="62">
        <f t="shared" si="26"/>
        <v>0.99157007237246908</v>
      </c>
      <c r="AP229" s="62">
        <f>BF229/Q229</f>
        <v>1.3634226024788303E-2</v>
      </c>
      <c r="AQ229" s="62">
        <f>IF(BF229/Q229&gt;1,1,BF229/Q229)</f>
        <v>1.3634226024788303E-2</v>
      </c>
      <c r="AR229" s="11">
        <v>41835</v>
      </c>
      <c r="AS229" s="12">
        <v>41835</v>
      </c>
      <c r="AT229" s="6">
        <v>1204</v>
      </c>
      <c r="AU229" s="6" t="s">
        <v>1096</v>
      </c>
      <c r="AW229" s="6">
        <v>1</v>
      </c>
      <c r="AX229" s="11">
        <f t="shared" si="21"/>
        <v>43296</v>
      </c>
      <c r="AY229" s="64">
        <f t="shared" ca="1" si="27"/>
        <v>1</v>
      </c>
      <c r="AZ229" s="6" t="s">
        <v>336</v>
      </c>
      <c r="BA229" s="6" t="s">
        <v>336</v>
      </c>
      <c r="BB229" s="20">
        <v>1861.29</v>
      </c>
      <c r="BC229" s="19">
        <v>42675</v>
      </c>
      <c r="BD229" s="9" t="s">
        <v>1138</v>
      </c>
      <c r="BE229" s="20">
        <v>118104.33</v>
      </c>
      <c r="BF229" s="20">
        <v>1861.29</v>
      </c>
      <c r="BG229" s="9">
        <v>43040</v>
      </c>
      <c r="BH229" s="6" t="s">
        <v>336</v>
      </c>
      <c r="BJ229" s="6" t="s">
        <v>337</v>
      </c>
      <c r="BK229" s="6" t="s">
        <v>338</v>
      </c>
      <c r="BL229" s="6" t="s">
        <v>839</v>
      </c>
      <c r="BN229" s="12">
        <v>135365.18</v>
      </c>
      <c r="BO229" s="9">
        <v>41674</v>
      </c>
      <c r="BP229" s="9">
        <v>41674</v>
      </c>
      <c r="BS229" s="6" t="s">
        <v>335</v>
      </c>
      <c r="BT229" s="6" t="s">
        <v>1399</v>
      </c>
      <c r="BU229" s="6" t="s">
        <v>1399</v>
      </c>
      <c r="BV229" s="11">
        <v>28382</v>
      </c>
      <c r="BX229" s="6" t="s">
        <v>1672</v>
      </c>
      <c r="CB229" s="23" t="s">
        <v>1096</v>
      </c>
      <c r="CG229" s="6" t="s">
        <v>1983</v>
      </c>
      <c r="CL229" s="6" t="s">
        <v>335</v>
      </c>
      <c r="CO229" s="6" t="s">
        <v>335</v>
      </c>
      <c r="CS229" s="6" t="s">
        <v>335</v>
      </c>
    </row>
    <row r="230" spans="1:97" s="6" customFormat="1" hidden="1">
      <c r="A230" s="6" t="s">
        <v>63</v>
      </c>
      <c r="B230" s="8">
        <v>300175</v>
      </c>
      <c r="C230" s="6" t="s">
        <v>2036</v>
      </c>
      <c r="D230" s="6" t="s">
        <v>588</v>
      </c>
      <c r="E230" s="6" t="s">
        <v>289</v>
      </c>
      <c r="F230" s="9">
        <v>39059</v>
      </c>
      <c r="G230" s="9">
        <v>40884</v>
      </c>
      <c r="H230" s="6">
        <v>980</v>
      </c>
      <c r="I230" s="12">
        <v>47935</v>
      </c>
      <c r="J230" s="6">
        <v>0</v>
      </c>
      <c r="L230" s="6" t="s">
        <v>333</v>
      </c>
      <c r="M230" s="6" t="s">
        <v>334</v>
      </c>
      <c r="N230" s="6" t="s">
        <v>351</v>
      </c>
      <c r="O230" s="6" t="s">
        <v>348</v>
      </c>
      <c r="P230" s="6" t="s">
        <v>335</v>
      </c>
      <c r="Q230" s="12">
        <v>39758.06</v>
      </c>
      <c r="R230" s="12">
        <v>28747.24</v>
      </c>
      <c r="S230" s="62">
        <f t="shared" si="22"/>
        <v>0.72305439450516462</v>
      </c>
      <c r="T230" s="12">
        <v>9457.84</v>
      </c>
      <c r="U230" s="12">
        <v>1552.98</v>
      </c>
      <c r="V230" s="12"/>
      <c r="W230" s="12">
        <v>38205.08</v>
      </c>
      <c r="X230" s="12">
        <f t="shared" si="23"/>
        <v>1.0406485210867245</v>
      </c>
      <c r="Y230" s="16" t="s">
        <v>336</v>
      </c>
      <c r="Z230" s="16" t="s">
        <v>335</v>
      </c>
      <c r="AD230" s="12"/>
      <c r="AE230" s="12"/>
      <c r="AF230" s="12"/>
      <c r="AG230" s="12"/>
      <c r="AH230" s="12"/>
      <c r="AI230" s="12"/>
      <c r="AJ230" s="12"/>
      <c r="AK230" s="12"/>
      <c r="AL230" s="12">
        <f t="shared" si="24"/>
        <v>0</v>
      </c>
      <c r="AM230" s="62" t="e">
        <f t="shared" si="25"/>
        <v>#DIV/0!</v>
      </c>
      <c r="AN230" s="62">
        <f>IF(BN230/Q230&gt;1.5,1.5,BN230/Q230)</f>
        <v>0</v>
      </c>
      <c r="AO230" s="62">
        <f t="shared" si="26"/>
        <v>0</v>
      </c>
      <c r="AP230" s="62">
        <f>BF230/Q230</f>
        <v>9.7482120606488341E-3</v>
      </c>
      <c r="AQ230" s="62">
        <f>IF(BF230/Q230&gt;1,1,BF230/Q230)</f>
        <v>9.7482120606488341E-3</v>
      </c>
      <c r="AR230" s="11">
        <v>42338</v>
      </c>
      <c r="AS230" s="12">
        <v>42338</v>
      </c>
      <c r="AT230" s="6">
        <v>3165</v>
      </c>
      <c r="AU230" s="6" t="s">
        <v>1097</v>
      </c>
      <c r="AW230" s="6">
        <v>3</v>
      </c>
      <c r="AX230" s="11">
        <f t="shared" si="21"/>
        <v>41979</v>
      </c>
      <c r="AY230" s="64">
        <f t="shared" ca="1" si="27"/>
        <v>0</v>
      </c>
      <c r="AZ230" s="6" t="s">
        <v>336</v>
      </c>
      <c r="BA230" s="6" t="s">
        <v>336</v>
      </c>
      <c r="BB230" s="20">
        <v>387.57</v>
      </c>
      <c r="BC230" s="19">
        <v>42675</v>
      </c>
      <c r="BD230" s="9" t="s">
        <v>1138</v>
      </c>
      <c r="BE230" s="20">
        <v>39758.06</v>
      </c>
      <c r="BF230" s="20">
        <v>387.57</v>
      </c>
      <c r="BG230" s="9">
        <v>43040</v>
      </c>
      <c r="BH230" s="6" t="s">
        <v>336</v>
      </c>
      <c r="BJ230" s="6" t="s">
        <v>337</v>
      </c>
      <c r="BK230" s="6" t="s">
        <v>338</v>
      </c>
      <c r="BL230" s="6" t="s">
        <v>840</v>
      </c>
      <c r="BN230" s="12">
        <v>0</v>
      </c>
      <c r="BO230" s="9">
        <v>41051</v>
      </c>
      <c r="BP230" s="9">
        <v>41050</v>
      </c>
      <c r="BS230" s="6" t="s">
        <v>335</v>
      </c>
      <c r="BT230" s="6" t="s">
        <v>1400</v>
      </c>
      <c r="BU230" s="6" t="s">
        <v>1400</v>
      </c>
      <c r="BV230" s="11">
        <v>29610</v>
      </c>
      <c r="BX230" s="6" t="s">
        <v>1673</v>
      </c>
      <c r="CB230" s="23" t="s">
        <v>1097</v>
      </c>
      <c r="CL230" s="6" t="s">
        <v>335</v>
      </c>
      <c r="CO230" s="6" t="s">
        <v>335</v>
      </c>
      <c r="CS230" s="6" t="s">
        <v>335</v>
      </c>
    </row>
    <row r="231" spans="1:97" s="6" customFormat="1">
      <c r="A231" s="6" t="s">
        <v>63</v>
      </c>
      <c r="B231" s="8">
        <v>300175</v>
      </c>
      <c r="C231" s="6" t="s">
        <v>2036</v>
      </c>
      <c r="D231" s="6" t="s">
        <v>589</v>
      </c>
      <c r="E231" s="6" t="s">
        <v>290</v>
      </c>
      <c r="F231" s="9">
        <v>39422</v>
      </c>
      <c r="G231" s="9">
        <v>41978</v>
      </c>
      <c r="H231" s="6">
        <v>840</v>
      </c>
      <c r="I231" s="12">
        <v>41243</v>
      </c>
      <c r="J231" s="6">
        <v>10.99</v>
      </c>
      <c r="L231" s="6" t="s">
        <v>333</v>
      </c>
      <c r="M231" s="6" t="s">
        <v>334</v>
      </c>
      <c r="N231" s="6" t="s">
        <v>355</v>
      </c>
      <c r="O231" s="6" t="s">
        <v>348</v>
      </c>
      <c r="P231" s="6" t="s">
        <v>335</v>
      </c>
      <c r="Q231" s="12">
        <v>697109.65</v>
      </c>
      <c r="R231" s="12">
        <v>515020.19</v>
      </c>
      <c r="S231" s="62">
        <f t="shared" si="22"/>
        <v>0.73879366036605576</v>
      </c>
      <c r="T231" s="12">
        <v>182089.46</v>
      </c>
      <c r="U231" s="12">
        <v>0</v>
      </c>
      <c r="V231" s="12">
        <v>627156.86</v>
      </c>
      <c r="W231" s="12">
        <v>25983.06</v>
      </c>
      <c r="X231" s="12">
        <f t="shared" si="23"/>
        <v>26.829389994865885</v>
      </c>
      <c r="Y231" s="6" t="s">
        <v>336</v>
      </c>
      <c r="Z231" s="6" t="s">
        <v>336</v>
      </c>
      <c r="AD231" s="12"/>
      <c r="AE231" s="12"/>
      <c r="AF231" s="12"/>
      <c r="AG231" s="12"/>
      <c r="AH231" s="12"/>
      <c r="AI231" s="12"/>
      <c r="AJ231" s="12"/>
      <c r="AK231" s="12"/>
      <c r="AL231" s="12">
        <f t="shared" si="24"/>
        <v>0</v>
      </c>
      <c r="AM231" s="62">
        <f t="shared" si="25"/>
        <v>2.4442834852734925</v>
      </c>
      <c r="AN231" s="62">
        <f>IF(BN231/Q231&gt;1.5,1.5,BN231/Q231)</f>
        <v>0.4091178482466854</v>
      </c>
      <c r="AO231" s="62">
        <f t="shared" si="26"/>
        <v>0.4091178482466854</v>
      </c>
      <c r="AP231" s="62">
        <f>BF231/Q231</f>
        <v>0.51052893902702401</v>
      </c>
      <c r="AQ231" s="62">
        <f>IF(BF231/Q231&gt;1,1,BF231/Q231)</f>
        <v>0.51052893902702401</v>
      </c>
      <c r="AR231" s="11">
        <v>41892</v>
      </c>
      <c r="AS231" s="12">
        <v>41892</v>
      </c>
      <c r="AT231" s="6">
        <v>1779</v>
      </c>
      <c r="AU231" s="6" t="s">
        <v>1098</v>
      </c>
      <c r="AX231" s="11">
        <f t="shared" si="21"/>
        <v>43073</v>
      </c>
      <c r="AY231" s="64">
        <f t="shared" ca="1" si="27"/>
        <v>0</v>
      </c>
      <c r="AZ231" s="6" t="s">
        <v>336</v>
      </c>
      <c r="BA231" s="6" t="s">
        <v>336</v>
      </c>
      <c r="BB231" s="20">
        <v>355894.65</v>
      </c>
      <c r="BC231" s="19">
        <v>42675</v>
      </c>
      <c r="BD231" s="9" t="s">
        <v>1138</v>
      </c>
      <c r="BE231" s="20">
        <v>609139.23</v>
      </c>
      <c r="BF231" s="20">
        <v>355894.65</v>
      </c>
      <c r="BG231" s="9">
        <v>43040</v>
      </c>
      <c r="BH231" s="6" t="s">
        <v>336</v>
      </c>
      <c r="BJ231" s="6" t="s">
        <v>337</v>
      </c>
      <c r="BK231" s="6" t="s">
        <v>338</v>
      </c>
      <c r="BL231" s="6" t="s">
        <v>841</v>
      </c>
      <c r="BN231" s="12">
        <v>285200</v>
      </c>
      <c r="BO231" s="9">
        <v>42410</v>
      </c>
      <c r="BP231" s="9">
        <v>42179</v>
      </c>
      <c r="BS231" s="6" t="s">
        <v>335</v>
      </c>
      <c r="BT231" s="6" t="s">
        <v>1401</v>
      </c>
      <c r="BU231" s="6" t="s">
        <v>1401</v>
      </c>
      <c r="BV231" s="11">
        <v>23866</v>
      </c>
      <c r="BX231" s="6" t="s">
        <v>1674</v>
      </c>
      <c r="CB231" s="23" t="s">
        <v>1098</v>
      </c>
      <c r="CG231" s="6" t="s">
        <v>1984</v>
      </c>
      <c r="CL231" s="6" t="s">
        <v>335</v>
      </c>
      <c r="CO231" s="6" t="s">
        <v>335</v>
      </c>
      <c r="CS231" s="6" t="s">
        <v>335</v>
      </c>
    </row>
    <row r="232" spans="1:97" s="6" customFormat="1">
      <c r="A232" s="6" t="s">
        <v>63</v>
      </c>
      <c r="B232" s="8">
        <v>300175</v>
      </c>
      <c r="C232" s="6" t="s">
        <v>2036</v>
      </c>
      <c r="D232" s="6" t="s">
        <v>590</v>
      </c>
      <c r="E232" s="6" t="s">
        <v>291</v>
      </c>
      <c r="F232" s="9">
        <v>39646</v>
      </c>
      <c r="G232" s="9">
        <v>42201</v>
      </c>
      <c r="H232" s="6">
        <v>840</v>
      </c>
      <c r="I232" s="12">
        <v>23000</v>
      </c>
      <c r="J232" s="6">
        <v>13</v>
      </c>
      <c r="L232" s="6" t="s">
        <v>333</v>
      </c>
      <c r="M232" s="6" t="s">
        <v>334</v>
      </c>
      <c r="N232" s="6" t="s">
        <v>360</v>
      </c>
      <c r="O232" s="6" t="s">
        <v>640</v>
      </c>
      <c r="P232" s="6" t="s">
        <v>335</v>
      </c>
      <c r="Q232" s="12">
        <v>427750.88</v>
      </c>
      <c r="R232" s="12">
        <v>286382.53999999998</v>
      </c>
      <c r="S232" s="62">
        <f t="shared" si="22"/>
        <v>0.66950777517979621</v>
      </c>
      <c r="T232" s="12">
        <v>141368.34</v>
      </c>
      <c r="U232" s="12">
        <v>0</v>
      </c>
      <c r="V232" s="12">
        <v>221.98</v>
      </c>
      <c r="W232" s="12">
        <v>15943.37</v>
      </c>
      <c r="X232" s="12">
        <f t="shared" si="23"/>
        <v>26.829389269646253</v>
      </c>
      <c r="Y232" s="6" t="s">
        <v>336</v>
      </c>
      <c r="Z232" s="6" t="s">
        <v>336</v>
      </c>
      <c r="AD232" s="12"/>
      <c r="AE232" s="12"/>
      <c r="AF232" s="12"/>
      <c r="AG232" s="12"/>
      <c r="AH232" s="12"/>
      <c r="AI232" s="12"/>
      <c r="AJ232" s="12"/>
      <c r="AK232" s="12"/>
      <c r="AL232" s="12">
        <f t="shared" si="24"/>
        <v>0</v>
      </c>
      <c r="AM232" s="62">
        <f t="shared" si="25"/>
        <v>2.5147613985771917</v>
      </c>
      <c r="AN232" s="62">
        <f>IF(BN232/Q232&gt;1.5,1.5,BN232/Q232)</f>
        <v>0.39765203989761522</v>
      </c>
      <c r="AO232" s="62">
        <f t="shared" si="26"/>
        <v>0.39765203989761522</v>
      </c>
      <c r="AP232" s="62">
        <f>BF232/Q232</f>
        <v>1.3738767761272638E-2</v>
      </c>
      <c r="AQ232" s="62">
        <f>IF(BF232/Q232&gt;1,1,BF232/Q232)</f>
        <v>1.3738767761272638E-2</v>
      </c>
      <c r="AR232" s="11">
        <v>41687</v>
      </c>
      <c r="AS232" s="12">
        <v>41687</v>
      </c>
      <c r="AT232" s="6">
        <v>1352</v>
      </c>
      <c r="AU232" s="6" t="s">
        <v>1099</v>
      </c>
      <c r="AW232" s="6">
        <v>1</v>
      </c>
      <c r="AX232" s="11">
        <f t="shared" si="21"/>
        <v>43296</v>
      </c>
      <c r="AY232" s="64">
        <f t="shared" ca="1" si="27"/>
        <v>1</v>
      </c>
      <c r="AZ232" s="6" t="s">
        <v>336</v>
      </c>
      <c r="BA232" s="6" t="s">
        <v>336</v>
      </c>
      <c r="BB232" s="20">
        <v>5876.77</v>
      </c>
      <c r="BC232" s="19">
        <v>42675</v>
      </c>
      <c r="BD232" s="9" t="s">
        <v>1138</v>
      </c>
      <c r="BE232" s="20">
        <v>371395.82</v>
      </c>
      <c r="BF232" s="20">
        <v>5876.77</v>
      </c>
      <c r="BG232" s="9">
        <v>43040</v>
      </c>
      <c r="BH232" s="6" t="s">
        <v>336</v>
      </c>
      <c r="BJ232" s="6" t="s">
        <v>337</v>
      </c>
      <c r="BK232" s="6" t="s">
        <v>338</v>
      </c>
      <c r="BL232" s="6" t="s">
        <v>693</v>
      </c>
      <c r="BN232" s="12">
        <v>170096.01</v>
      </c>
      <c r="BO232" s="9">
        <v>41967</v>
      </c>
      <c r="BP232" s="9">
        <v>41688</v>
      </c>
      <c r="BS232" s="6" t="s">
        <v>335</v>
      </c>
      <c r="BT232" s="6" t="s">
        <v>1402</v>
      </c>
      <c r="BU232" s="6" t="s">
        <v>1402</v>
      </c>
      <c r="BV232" s="11">
        <v>24325</v>
      </c>
      <c r="BX232" s="6" t="s">
        <v>1675</v>
      </c>
      <c r="CB232" s="23" t="s">
        <v>1099</v>
      </c>
      <c r="CG232" s="6" t="s">
        <v>1985</v>
      </c>
      <c r="CL232" s="6" t="s">
        <v>335</v>
      </c>
      <c r="CO232" s="6" t="s">
        <v>335</v>
      </c>
      <c r="CS232" s="6" t="s">
        <v>335</v>
      </c>
    </row>
    <row r="233" spans="1:97" s="6" customFormat="1" hidden="1">
      <c r="A233" s="6" t="s">
        <v>63</v>
      </c>
      <c r="B233" s="8">
        <v>300175</v>
      </c>
      <c r="C233" s="6" t="s">
        <v>2036</v>
      </c>
      <c r="D233" s="6" t="s">
        <v>591</v>
      </c>
      <c r="E233" s="6" t="s">
        <v>292</v>
      </c>
      <c r="F233" s="9">
        <v>39605</v>
      </c>
      <c r="G233" s="9">
        <v>42160</v>
      </c>
      <c r="H233" s="6">
        <v>840</v>
      </c>
      <c r="I233" s="12">
        <v>82500</v>
      </c>
      <c r="J233" s="6">
        <v>13</v>
      </c>
      <c r="L233" s="6" t="s">
        <v>333</v>
      </c>
      <c r="M233" s="6" t="s">
        <v>334</v>
      </c>
      <c r="N233" s="6" t="s">
        <v>349</v>
      </c>
      <c r="O233" s="6" t="s">
        <v>348</v>
      </c>
      <c r="P233" s="6" t="s">
        <v>335</v>
      </c>
      <c r="Q233" s="12">
        <v>71.36</v>
      </c>
      <c r="R233" s="12">
        <v>61.17</v>
      </c>
      <c r="S233" s="62">
        <f t="shared" si="22"/>
        <v>0.85720291479820632</v>
      </c>
      <c r="T233" s="12">
        <v>10.19</v>
      </c>
      <c r="U233" s="12">
        <v>0</v>
      </c>
      <c r="V233" s="12">
        <v>23.4</v>
      </c>
      <c r="W233" s="12">
        <v>2.66</v>
      </c>
      <c r="X233" s="12">
        <f t="shared" si="23"/>
        <v>26.82706766917293</v>
      </c>
      <c r="Y233" s="16" t="s">
        <v>336</v>
      </c>
      <c r="Z233" s="16" t="s">
        <v>336</v>
      </c>
      <c r="AA233" s="6" t="s">
        <v>336</v>
      </c>
      <c r="AD233" s="12">
        <v>27.02</v>
      </c>
      <c r="AE233" s="12">
        <v>25.48</v>
      </c>
      <c r="AF233" s="12">
        <v>140</v>
      </c>
      <c r="AG233" s="12"/>
      <c r="AH233" s="12"/>
      <c r="AI233" s="12"/>
      <c r="AJ233" s="12"/>
      <c r="AK233" s="12"/>
      <c r="AL233" s="12">
        <f t="shared" si="24"/>
        <v>192.5</v>
      </c>
      <c r="AM233" s="62">
        <f t="shared" si="25"/>
        <v>7.5922647419310907E-5</v>
      </c>
      <c r="AN233" s="62">
        <f>IF(BN233/Q233&gt;1.5,1.5,BN233/Q233)</f>
        <v>1.5</v>
      </c>
      <c r="AO233" s="62">
        <f t="shared" si="26"/>
        <v>13171.300448430493</v>
      </c>
      <c r="AP233" s="62">
        <f>BF233/Q233</f>
        <v>0.50252242152466364</v>
      </c>
      <c r="AQ233" s="62">
        <f>IF(BF233/Q233&gt;1,1,BF233/Q233)</f>
        <v>0.50252242152466364</v>
      </c>
      <c r="AR233" s="11">
        <v>42590</v>
      </c>
      <c r="AS233" s="12">
        <v>42590</v>
      </c>
      <c r="AT233" s="6">
        <v>879</v>
      </c>
      <c r="AU233" s="6" t="s">
        <v>1100</v>
      </c>
      <c r="AW233" s="6">
        <v>1</v>
      </c>
      <c r="AX233" s="11">
        <f t="shared" si="21"/>
        <v>43255</v>
      </c>
      <c r="AY233" s="64">
        <f t="shared" ca="1" si="27"/>
        <v>1</v>
      </c>
      <c r="AZ233" s="6" t="s">
        <v>336</v>
      </c>
      <c r="BA233" s="6" t="s">
        <v>336</v>
      </c>
      <c r="BB233" s="20">
        <v>35.86</v>
      </c>
      <c r="BC233" s="19">
        <v>42675</v>
      </c>
      <c r="BD233" s="9" t="s">
        <v>1138</v>
      </c>
      <c r="BE233" s="20">
        <v>61.75</v>
      </c>
      <c r="BF233" s="20">
        <v>35.86</v>
      </c>
      <c r="BG233" s="9">
        <v>43040</v>
      </c>
      <c r="BH233" s="6" t="s">
        <v>336</v>
      </c>
      <c r="BJ233" s="6" t="s">
        <v>337</v>
      </c>
      <c r="BK233" s="6" t="s">
        <v>338</v>
      </c>
      <c r="BL233" s="6" t="s">
        <v>842</v>
      </c>
      <c r="BN233" s="12">
        <v>939904</v>
      </c>
      <c r="BO233" s="9">
        <v>42405</v>
      </c>
      <c r="BP233" s="9">
        <v>42062</v>
      </c>
      <c r="BS233" s="6" t="s">
        <v>335</v>
      </c>
      <c r="BT233" s="6" t="s">
        <v>1403</v>
      </c>
      <c r="BU233" s="6" t="s">
        <v>1403</v>
      </c>
      <c r="BV233" s="11">
        <v>24453</v>
      </c>
      <c r="BX233" s="6" t="s">
        <v>1676</v>
      </c>
      <c r="CB233" s="23" t="s">
        <v>1100</v>
      </c>
      <c r="CL233" s="6" t="s">
        <v>335</v>
      </c>
      <c r="CO233" s="6" t="s">
        <v>336</v>
      </c>
      <c r="CS233" s="6" t="s">
        <v>335</v>
      </c>
    </row>
    <row r="234" spans="1:97" s="6" customFormat="1">
      <c r="A234" s="6" t="s">
        <v>63</v>
      </c>
      <c r="B234" s="8">
        <v>300175</v>
      </c>
      <c r="C234" s="6" t="s">
        <v>2036</v>
      </c>
      <c r="D234" s="6" t="s">
        <v>592</v>
      </c>
      <c r="E234" s="6" t="s">
        <v>293</v>
      </c>
      <c r="F234" s="9">
        <v>39532</v>
      </c>
      <c r="G234" s="9">
        <v>42087</v>
      </c>
      <c r="H234" s="6">
        <v>840</v>
      </c>
      <c r="I234" s="12">
        <v>12250</v>
      </c>
      <c r="J234" s="6">
        <v>11.5</v>
      </c>
      <c r="L234" s="6" t="s">
        <v>333</v>
      </c>
      <c r="M234" s="6" t="s">
        <v>334</v>
      </c>
      <c r="N234" s="6" t="s">
        <v>360</v>
      </c>
      <c r="O234" s="6" t="s">
        <v>640</v>
      </c>
      <c r="P234" s="6" t="s">
        <v>335</v>
      </c>
      <c r="Q234" s="12">
        <v>62507.37</v>
      </c>
      <c r="R234" s="12">
        <v>44683.54</v>
      </c>
      <c r="S234" s="62">
        <f t="shared" si="22"/>
        <v>0.71485234461152336</v>
      </c>
      <c r="T234" s="12">
        <v>17823.830000000002</v>
      </c>
      <c r="U234" s="12">
        <v>0</v>
      </c>
      <c r="V234" s="12"/>
      <c r="W234" s="12">
        <v>2329.81</v>
      </c>
      <c r="X234" s="12">
        <f t="shared" si="23"/>
        <v>26.829385228838404</v>
      </c>
      <c r="Y234" s="6" t="s">
        <v>336</v>
      </c>
      <c r="Z234" s="6" t="s">
        <v>336</v>
      </c>
      <c r="AA234" s="6" t="s">
        <v>336</v>
      </c>
      <c r="AD234" s="12"/>
      <c r="AE234" s="12"/>
      <c r="AF234" s="12"/>
      <c r="AG234" s="12"/>
      <c r="AH234" s="12"/>
      <c r="AI234" s="12"/>
      <c r="AJ234" s="12"/>
      <c r="AK234" s="12"/>
      <c r="AL234" s="12">
        <f t="shared" si="24"/>
        <v>0</v>
      </c>
      <c r="AM234" s="62">
        <f t="shared" si="25"/>
        <v>0.95125029009713025</v>
      </c>
      <c r="AN234" s="62">
        <f>IF(BN234/Q234&gt;1.5,1.5,BN234/Q234)</f>
        <v>1.0512480368314967</v>
      </c>
      <c r="AO234" s="62">
        <f t="shared" si="26"/>
        <v>1.0512480368314967</v>
      </c>
      <c r="AP234" s="62">
        <f>BF234/Q234</f>
        <v>1.3954354502517063E-2</v>
      </c>
      <c r="AQ234" s="62">
        <f>IF(BF234/Q234&gt;1,1,BF234/Q234)</f>
        <v>1.3954354502517063E-2</v>
      </c>
      <c r="AR234" s="11">
        <v>41775</v>
      </c>
      <c r="AS234" s="12">
        <v>41775</v>
      </c>
      <c r="AT234" s="6">
        <v>1295</v>
      </c>
      <c r="AU234" s="6" t="s">
        <v>1101</v>
      </c>
      <c r="AW234" s="6">
        <v>1</v>
      </c>
      <c r="AX234" s="11">
        <f t="shared" si="21"/>
        <v>43182</v>
      </c>
      <c r="AY234" s="64">
        <f t="shared" ca="1" si="27"/>
        <v>1</v>
      </c>
      <c r="AZ234" s="6" t="s">
        <v>336</v>
      </c>
      <c r="BA234" s="6" t="s">
        <v>336</v>
      </c>
      <c r="BB234" s="20">
        <v>872.25</v>
      </c>
      <c r="BC234" s="19">
        <v>42675</v>
      </c>
      <c r="BD234" s="9" t="s">
        <v>1138</v>
      </c>
      <c r="BE234" s="20">
        <v>54559.15</v>
      </c>
      <c r="BF234" s="20">
        <v>872.25</v>
      </c>
      <c r="BG234" s="9">
        <v>43040</v>
      </c>
      <c r="BH234" s="6" t="s">
        <v>336</v>
      </c>
      <c r="BJ234" s="6" t="s">
        <v>337</v>
      </c>
      <c r="BK234" s="6" t="s">
        <v>338</v>
      </c>
      <c r="BL234" s="6" t="s">
        <v>843</v>
      </c>
      <c r="BN234" s="12">
        <v>65710.75</v>
      </c>
      <c r="BO234" s="9">
        <v>41450</v>
      </c>
      <c r="BP234" s="9">
        <v>41450</v>
      </c>
      <c r="BS234" s="6" t="s">
        <v>335</v>
      </c>
      <c r="BT234" s="6" t="s">
        <v>1404</v>
      </c>
      <c r="BU234" s="6" t="s">
        <v>1404</v>
      </c>
      <c r="BV234" s="11">
        <v>26086</v>
      </c>
      <c r="BX234" s="6" t="s">
        <v>1677</v>
      </c>
      <c r="CB234" s="23" t="s">
        <v>1101</v>
      </c>
      <c r="CG234" s="6" t="s">
        <v>1986</v>
      </c>
      <c r="CH234" s="6" t="s">
        <v>1987</v>
      </c>
      <c r="CL234" s="6" t="s">
        <v>335</v>
      </c>
      <c r="CO234" s="6" t="s">
        <v>336</v>
      </c>
      <c r="CS234" s="6" t="s">
        <v>335</v>
      </c>
    </row>
    <row r="235" spans="1:97" s="6" customFormat="1">
      <c r="A235" s="6" t="s">
        <v>63</v>
      </c>
      <c r="B235" s="8">
        <v>300175</v>
      </c>
      <c r="C235" s="6" t="s">
        <v>2036</v>
      </c>
      <c r="D235" s="6" t="s">
        <v>593</v>
      </c>
      <c r="E235" s="6" t="s">
        <v>294</v>
      </c>
      <c r="F235" s="9">
        <v>39384</v>
      </c>
      <c r="G235" s="9">
        <v>41575</v>
      </c>
      <c r="H235" s="6">
        <v>980</v>
      </c>
      <c r="I235" s="12">
        <v>80160</v>
      </c>
      <c r="J235" s="6">
        <v>0</v>
      </c>
      <c r="L235" s="6" t="s">
        <v>333</v>
      </c>
      <c r="M235" s="6" t="s">
        <v>334</v>
      </c>
      <c r="N235" s="6" t="s">
        <v>360</v>
      </c>
      <c r="O235" s="6" t="s">
        <v>640</v>
      </c>
      <c r="P235" s="6" t="s">
        <v>335</v>
      </c>
      <c r="Q235" s="12">
        <v>79978.89</v>
      </c>
      <c r="R235" s="12">
        <v>70140.03</v>
      </c>
      <c r="S235" s="62">
        <f t="shared" si="22"/>
        <v>0.87698178856945874</v>
      </c>
      <c r="T235" s="12">
        <v>6265.41</v>
      </c>
      <c r="U235" s="12">
        <v>3573.45</v>
      </c>
      <c r="V235" s="12"/>
      <c r="W235" s="12">
        <v>76405.440000000002</v>
      </c>
      <c r="X235" s="12">
        <f t="shared" si="23"/>
        <v>1.0467695755694881</v>
      </c>
      <c r="Y235" s="6" t="s">
        <v>336</v>
      </c>
      <c r="Z235" s="6" t="s">
        <v>336</v>
      </c>
      <c r="AD235" s="12"/>
      <c r="AE235" s="12"/>
      <c r="AF235" s="12"/>
      <c r="AG235" s="12"/>
      <c r="AH235" s="12"/>
      <c r="AI235" s="12"/>
      <c r="AJ235" s="12"/>
      <c r="AK235" s="12"/>
      <c r="AL235" s="12">
        <f t="shared" si="24"/>
        <v>0</v>
      </c>
      <c r="AM235" s="62" t="e">
        <f t="shared" si="25"/>
        <v>#DIV/0!</v>
      </c>
      <c r="AN235" s="62">
        <f>IF(BN235/Q235&gt;1.5,1.5,BN235/Q235)</f>
        <v>0</v>
      </c>
      <c r="AO235" s="62">
        <f t="shared" si="26"/>
        <v>0</v>
      </c>
      <c r="AP235" s="62">
        <f>BF235/Q235</f>
        <v>9.7480722725709242E-3</v>
      </c>
      <c r="AQ235" s="62">
        <f>IF(BF235/Q235&gt;1,1,BF235/Q235)</f>
        <v>9.7480722725709242E-3</v>
      </c>
      <c r="AR235" s="11">
        <v>41605</v>
      </c>
      <c r="AS235" s="12">
        <v>41605</v>
      </c>
      <c r="AT235" s="6">
        <v>3319</v>
      </c>
      <c r="AU235" s="6" t="s">
        <v>1102</v>
      </c>
      <c r="AX235" s="11">
        <f t="shared" si="21"/>
        <v>42670</v>
      </c>
      <c r="AY235" s="64">
        <f t="shared" ca="1" si="27"/>
        <v>0</v>
      </c>
      <c r="AZ235" s="6" t="s">
        <v>336</v>
      </c>
      <c r="BA235" s="6" t="s">
        <v>336</v>
      </c>
      <c r="BB235" s="20">
        <v>779.64</v>
      </c>
      <c r="BC235" s="19">
        <v>42675</v>
      </c>
      <c r="BD235" s="9" t="s">
        <v>1138</v>
      </c>
      <c r="BE235" s="20">
        <v>79978.89</v>
      </c>
      <c r="BF235" s="20">
        <v>779.64</v>
      </c>
      <c r="BG235" s="9">
        <v>43040</v>
      </c>
      <c r="BH235" s="6" t="s">
        <v>336</v>
      </c>
      <c r="BJ235" s="6" t="s">
        <v>337</v>
      </c>
      <c r="BK235" s="6" t="s">
        <v>338</v>
      </c>
      <c r="BL235" s="6" t="s">
        <v>844</v>
      </c>
      <c r="BN235" s="12">
        <v>0</v>
      </c>
      <c r="BO235" s="9">
        <v>40890</v>
      </c>
      <c r="BP235" s="9">
        <v>40889</v>
      </c>
      <c r="BS235" s="6" t="s">
        <v>335</v>
      </c>
      <c r="BT235" s="6" t="s">
        <v>1405</v>
      </c>
      <c r="BU235" s="6" t="s">
        <v>1406</v>
      </c>
      <c r="BV235" s="11">
        <v>27897</v>
      </c>
      <c r="BX235" s="6" t="s">
        <v>1678</v>
      </c>
      <c r="CB235" s="23" t="s">
        <v>1102</v>
      </c>
      <c r="CG235" s="6" t="s">
        <v>1988</v>
      </c>
      <c r="CL235" s="6" t="s">
        <v>335</v>
      </c>
      <c r="CO235" s="6" t="s">
        <v>335</v>
      </c>
      <c r="CS235" s="6" t="s">
        <v>335</v>
      </c>
    </row>
    <row r="236" spans="1:97" s="6" customFormat="1">
      <c r="A236" s="6" t="s">
        <v>63</v>
      </c>
      <c r="B236" s="8">
        <v>300175</v>
      </c>
      <c r="C236" s="6" t="s">
        <v>2036</v>
      </c>
      <c r="D236" s="6" t="s">
        <v>594</v>
      </c>
      <c r="E236" s="6" t="s">
        <v>295</v>
      </c>
      <c r="F236" s="9">
        <v>39573</v>
      </c>
      <c r="G236" s="9">
        <v>42128</v>
      </c>
      <c r="H236" s="6">
        <v>840</v>
      </c>
      <c r="I236" s="12">
        <v>16741</v>
      </c>
      <c r="J236" s="6">
        <v>12</v>
      </c>
      <c r="L236" s="6" t="s">
        <v>333</v>
      </c>
      <c r="M236" s="6" t="s">
        <v>334</v>
      </c>
      <c r="N236" s="6" t="s">
        <v>360</v>
      </c>
      <c r="O236" s="6" t="s">
        <v>640</v>
      </c>
      <c r="P236" s="6" t="s">
        <v>335</v>
      </c>
      <c r="Q236" s="12">
        <v>74456.929999999993</v>
      </c>
      <c r="R236" s="12">
        <v>53446.83</v>
      </c>
      <c r="S236" s="62">
        <f t="shared" si="22"/>
        <v>0.71782210198567153</v>
      </c>
      <c r="T236" s="12">
        <v>21010.1</v>
      </c>
      <c r="U236" s="12">
        <v>0</v>
      </c>
      <c r="V236" s="12">
        <v>0.53</v>
      </c>
      <c r="W236" s="12">
        <v>2775.2</v>
      </c>
      <c r="X236" s="12">
        <f t="shared" si="23"/>
        <v>26.829392476217929</v>
      </c>
      <c r="Y236" s="6" t="s">
        <v>336</v>
      </c>
      <c r="Z236" s="6" t="s">
        <v>336</v>
      </c>
      <c r="AD236" s="12"/>
      <c r="AE236" s="12"/>
      <c r="AF236" s="12"/>
      <c r="AG236" s="12"/>
      <c r="AH236" s="12"/>
      <c r="AI236" s="12"/>
      <c r="AJ236" s="12"/>
      <c r="AK236" s="12"/>
      <c r="AL236" s="12">
        <f t="shared" si="24"/>
        <v>0</v>
      </c>
      <c r="AM236" s="62">
        <f t="shared" si="25"/>
        <v>0.74148856331712998</v>
      </c>
      <c r="AN236" s="62">
        <f>IF(BN236/Q236&gt;1.5,1.5,BN236/Q236)</f>
        <v>1.348638467903525</v>
      </c>
      <c r="AO236" s="62">
        <f t="shared" si="26"/>
        <v>1.348638467903525</v>
      </c>
      <c r="AP236" s="62">
        <f>BF236/Q236</f>
        <v>1.3744590328932446E-2</v>
      </c>
      <c r="AQ236" s="62">
        <f>IF(BF236/Q236&gt;1,1,BF236/Q236)</f>
        <v>1.3744590328932446E-2</v>
      </c>
      <c r="AR236" s="11">
        <v>41866</v>
      </c>
      <c r="AS236" s="12">
        <v>41866</v>
      </c>
      <c r="AT236" s="6">
        <v>1173</v>
      </c>
      <c r="AU236" s="6" t="s">
        <v>1103</v>
      </c>
      <c r="AW236" s="6">
        <v>1</v>
      </c>
      <c r="AX236" s="11">
        <f t="shared" si="21"/>
        <v>43223</v>
      </c>
      <c r="AY236" s="64">
        <f t="shared" ca="1" si="27"/>
        <v>1</v>
      </c>
      <c r="AZ236" s="6" t="s">
        <v>336</v>
      </c>
      <c r="BA236" s="6" t="s">
        <v>336</v>
      </c>
      <c r="BB236" s="20">
        <v>1023.38</v>
      </c>
      <c r="BC236" s="19">
        <v>42675</v>
      </c>
      <c r="BD236" s="9" t="s">
        <v>1138</v>
      </c>
      <c r="BE236" s="20">
        <v>64710.98</v>
      </c>
      <c r="BF236" s="20">
        <v>1023.38</v>
      </c>
      <c r="BG236" s="9">
        <v>43040</v>
      </c>
      <c r="BH236" s="6" t="s">
        <v>336</v>
      </c>
      <c r="BJ236" s="6" t="s">
        <v>337</v>
      </c>
      <c r="BK236" s="6" t="s">
        <v>338</v>
      </c>
      <c r="BL236" s="6" t="s">
        <v>845</v>
      </c>
      <c r="BN236" s="12">
        <v>100415.48</v>
      </c>
      <c r="BO236" s="9">
        <v>41470</v>
      </c>
      <c r="BP236" s="9">
        <v>41670</v>
      </c>
      <c r="BS236" s="6" t="s">
        <v>335</v>
      </c>
      <c r="BT236" s="6" t="s">
        <v>1407</v>
      </c>
      <c r="BU236" s="6" t="s">
        <v>1407</v>
      </c>
      <c r="BV236" s="11">
        <v>27781</v>
      </c>
      <c r="BX236" s="6" t="s">
        <v>1679</v>
      </c>
      <c r="CB236" s="23" t="s">
        <v>1103</v>
      </c>
      <c r="CG236" s="6" t="s">
        <v>1989</v>
      </c>
      <c r="CL236" s="6" t="s">
        <v>335</v>
      </c>
      <c r="CO236" s="6" t="s">
        <v>335</v>
      </c>
      <c r="CS236" s="6" t="s">
        <v>335</v>
      </c>
    </row>
    <row r="237" spans="1:97" s="6" customFormat="1">
      <c r="A237" s="6" t="s">
        <v>63</v>
      </c>
      <c r="B237" s="8">
        <v>300175</v>
      </c>
      <c r="C237" s="6" t="s">
        <v>2036</v>
      </c>
      <c r="D237" s="6" t="s">
        <v>595</v>
      </c>
      <c r="E237" s="6" t="s">
        <v>296</v>
      </c>
      <c r="F237" s="9">
        <v>39477</v>
      </c>
      <c r="G237" s="9">
        <v>41668</v>
      </c>
      <c r="H237" s="6">
        <v>840</v>
      </c>
      <c r="I237" s="12">
        <v>35446</v>
      </c>
      <c r="J237" s="6">
        <v>11.5</v>
      </c>
      <c r="L237" s="6" t="s">
        <v>333</v>
      </c>
      <c r="M237" s="6" t="s">
        <v>334</v>
      </c>
      <c r="N237" s="6" t="s">
        <v>350</v>
      </c>
      <c r="O237" s="6" t="s">
        <v>348</v>
      </c>
      <c r="P237" s="6" t="s">
        <v>335</v>
      </c>
      <c r="Q237" s="12">
        <v>251205.45</v>
      </c>
      <c r="R237" s="12">
        <v>226004.07</v>
      </c>
      <c r="S237" s="62">
        <f t="shared" si="22"/>
        <v>0.89967821159931038</v>
      </c>
      <c r="T237" s="12">
        <v>25201.38</v>
      </c>
      <c r="U237" s="12">
        <v>0</v>
      </c>
      <c r="V237" s="12"/>
      <c r="W237" s="12">
        <v>9363.07</v>
      </c>
      <c r="X237" s="12">
        <f t="shared" si="23"/>
        <v>26.829389292187287</v>
      </c>
      <c r="Y237" s="6" t="s">
        <v>336</v>
      </c>
      <c r="Z237" s="6" t="s">
        <v>336</v>
      </c>
      <c r="AD237" s="12"/>
      <c r="AE237" s="12"/>
      <c r="AF237" s="12"/>
      <c r="AG237" s="12"/>
      <c r="AH237" s="12"/>
      <c r="AI237" s="12"/>
      <c r="AJ237" s="12"/>
      <c r="AK237" s="12"/>
      <c r="AL237" s="12">
        <f t="shared" si="24"/>
        <v>0</v>
      </c>
      <c r="AM237" s="62">
        <f t="shared" si="25"/>
        <v>1.0912329113571033</v>
      </c>
      <c r="AN237" s="62">
        <f>IF(BN237/Q237&gt;1.5,1.5,BN237/Q237)</f>
        <v>0.9163946482848998</v>
      </c>
      <c r="AO237" s="62">
        <f t="shared" si="26"/>
        <v>0.9163946482848998</v>
      </c>
      <c r="AP237" s="62">
        <f>BF237/Q237</f>
        <v>1.2878223780574823E-2</v>
      </c>
      <c r="AQ237" s="62">
        <f>IF(BF237/Q237&gt;1,1,BF237/Q237)</f>
        <v>1.2878223780574823E-2</v>
      </c>
      <c r="AR237" s="11">
        <v>39507</v>
      </c>
      <c r="AS237" s="12">
        <v>39507</v>
      </c>
      <c r="AT237" s="6">
        <v>2023</v>
      </c>
      <c r="AU237" s="6" t="s">
        <v>1104</v>
      </c>
      <c r="AW237" s="6">
        <v>1</v>
      </c>
      <c r="AX237" s="11">
        <f t="shared" si="21"/>
        <v>42763</v>
      </c>
      <c r="AY237" s="64">
        <f t="shared" ca="1" si="27"/>
        <v>0</v>
      </c>
      <c r="AZ237" s="6" t="s">
        <v>336</v>
      </c>
      <c r="BA237" s="6" t="s">
        <v>336</v>
      </c>
      <c r="BB237" s="20">
        <v>3235.08</v>
      </c>
      <c r="BC237" s="19">
        <v>42675</v>
      </c>
      <c r="BD237" s="9" t="s">
        <v>1138</v>
      </c>
      <c r="BE237" s="20">
        <v>238902.83</v>
      </c>
      <c r="BF237" s="20">
        <v>3235.08</v>
      </c>
      <c r="BG237" s="9">
        <v>43040</v>
      </c>
      <c r="BH237" s="6" t="s">
        <v>336</v>
      </c>
      <c r="BJ237" s="6" t="s">
        <v>337</v>
      </c>
      <c r="BK237" s="6" t="s">
        <v>338</v>
      </c>
      <c r="BL237" s="6" t="s">
        <v>846</v>
      </c>
      <c r="BN237" s="12">
        <v>230203.33</v>
      </c>
      <c r="BO237" s="9">
        <v>41772</v>
      </c>
      <c r="BP237" s="9">
        <v>41575</v>
      </c>
      <c r="BS237" s="6" t="s">
        <v>335</v>
      </c>
      <c r="BT237" s="6" t="s">
        <v>1408</v>
      </c>
      <c r="BU237" s="6" t="s">
        <v>1408</v>
      </c>
      <c r="BV237" s="11">
        <v>24175</v>
      </c>
      <c r="BX237" s="6" t="s">
        <v>1680</v>
      </c>
      <c r="CB237" s="23" t="s">
        <v>1104</v>
      </c>
      <c r="CG237" s="6" t="s">
        <v>1990</v>
      </c>
      <c r="CL237" s="6" t="s">
        <v>335</v>
      </c>
      <c r="CO237" s="6" t="s">
        <v>335</v>
      </c>
      <c r="CS237" s="6" t="s">
        <v>335</v>
      </c>
    </row>
    <row r="238" spans="1:97" s="6" customFormat="1" hidden="1">
      <c r="A238" s="6" t="s">
        <v>63</v>
      </c>
      <c r="B238" s="8">
        <v>300175</v>
      </c>
      <c r="C238" s="6" t="s">
        <v>2036</v>
      </c>
      <c r="D238" s="6" t="s">
        <v>596</v>
      </c>
      <c r="E238" s="6" t="s">
        <v>297</v>
      </c>
      <c r="F238" s="9">
        <v>39687</v>
      </c>
      <c r="G238" s="9">
        <v>42242</v>
      </c>
      <c r="H238" s="6">
        <v>840</v>
      </c>
      <c r="I238" s="12">
        <v>16190</v>
      </c>
      <c r="J238" s="6">
        <v>13</v>
      </c>
      <c r="L238" s="6" t="s">
        <v>333</v>
      </c>
      <c r="M238" s="6" t="s">
        <v>334</v>
      </c>
      <c r="N238" s="6" t="s">
        <v>351</v>
      </c>
      <c r="O238" s="6" t="s">
        <v>348</v>
      </c>
      <c r="P238" s="6" t="s">
        <v>335</v>
      </c>
      <c r="Q238" s="12">
        <v>302312.23</v>
      </c>
      <c r="R238" s="12">
        <v>302312.23</v>
      </c>
      <c r="S238" s="62">
        <f t="shared" si="22"/>
        <v>1</v>
      </c>
      <c r="T238" s="12">
        <v>0</v>
      </c>
      <c r="U238" s="12">
        <v>0</v>
      </c>
      <c r="V238" s="12"/>
      <c r="W238" s="12">
        <v>11267.95</v>
      </c>
      <c r="X238" s="12">
        <f t="shared" si="23"/>
        <v>26.829390439254698</v>
      </c>
      <c r="Y238" s="6" t="s">
        <v>336</v>
      </c>
      <c r="Z238" s="6" t="s">
        <v>335</v>
      </c>
      <c r="AD238" s="12"/>
      <c r="AE238" s="12"/>
      <c r="AF238" s="12"/>
      <c r="AG238" s="12"/>
      <c r="AH238" s="12"/>
      <c r="AI238" s="12"/>
      <c r="AJ238" s="12"/>
      <c r="AK238" s="12"/>
      <c r="AL238" s="12">
        <f t="shared" si="24"/>
        <v>0</v>
      </c>
      <c r="AM238" s="62">
        <f t="shared" si="25"/>
        <v>1.9049289855072462</v>
      </c>
      <c r="AN238" s="62">
        <f>IF(BN238/Q238&gt;1.5,1.5,BN238/Q238)</f>
        <v>0.52495395240873988</v>
      </c>
      <c r="AO238" s="62">
        <f t="shared" si="26"/>
        <v>0.52495395240873988</v>
      </c>
      <c r="AP238" s="62">
        <f>BF238/Q238</f>
        <v>0.71535931576436718</v>
      </c>
      <c r="AQ238" s="62">
        <f>IF(BF238/Q238&gt;1,1,BF238/Q238)</f>
        <v>0.71535931576436718</v>
      </c>
      <c r="AR238" s="11">
        <v>42178</v>
      </c>
      <c r="AS238" s="12">
        <v>42178</v>
      </c>
      <c r="AT238" s="6">
        <v>2573</v>
      </c>
      <c r="AU238" s="6" t="s">
        <v>1105</v>
      </c>
      <c r="AW238" s="6">
        <v>3</v>
      </c>
      <c r="AX238" s="11">
        <f t="shared" si="21"/>
        <v>43337</v>
      </c>
      <c r="AY238" s="64">
        <f t="shared" ca="1" si="27"/>
        <v>1</v>
      </c>
      <c r="AZ238" s="6" t="s">
        <v>336</v>
      </c>
      <c r="BA238" s="6" t="s">
        <v>336</v>
      </c>
      <c r="BB238" s="20">
        <v>216261.87</v>
      </c>
      <c r="BC238" s="19">
        <v>42675</v>
      </c>
      <c r="BD238" s="9" t="s">
        <v>1138</v>
      </c>
      <c r="BE238" s="20">
        <v>287506.68</v>
      </c>
      <c r="BF238" s="20">
        <v>216261.87</v>
      </c>
      <c r="BG238" s="9">
        <v>43040</v>
      </c>
      <c r="BH238" s="6" t="s">
        <v>336</v>
      </c>
      <c r="BJ238" s="6" t="s">
        <v>337</v>
      </c>
      <c r="BK238" s="6" t="s">
        <v>338</v>
      </c>
      <c r="BL238" s="6" t="s">
        <v>847</v>
      </c>
      <c r="BN238" s="12">
        <v>158700</v>
      </c>
      <c r="BO238" s="9">
        <v>42058</v>
      </c>
      <c r="BP238" s="9">
        <v>41989</v>
      </c>
      <c r="BS238" s="6" t="s">
        <v>335</v>
      </c>
      <c r="BT238" s="6" t="s">
        <v>1409</v>
      </c>
      <c r="BU238" s="6" t="s">
        <v>1409</v>
      </c>
      <c r="BV238" s="11">
        <v>28008</v>
      </c>
      <c r="BX238" s="6" t="s">
        <v>1681</v>
      </c>
      <c r="CB238" s="23" t="s">
        <v>1105</v>
      </c>
      <c r="CG238" s="6" t="s">
        <v>1991</v>
      </c>
      <c r="CL238" s="6" t="s">
        <v>335</v>
      </c>
      <c r="CO238" s="6" t="s">
        <v>335</v>
      </c>
      <c r="CS238" s="6" t="s">
        <v>335</v>
      </c>
    </row>
    <row r="239" spans="1:97" s="6" customFormat="1" hidden="1">
      <c r="A239" s="6" t="s">
        <v>63</v>
      </c>
      <c r="B239" s="8">
        <v>300175</v>
      </c>
      <c r="C239" s="6" t="s">
        <v>2036</v>
      </c>
      <c r="D239" s="6" t="s">
        <v>597</v>
      </c>
      <c r="E239" s="6" t="s">
        <v>298</v>
      </c>
      <c r="F239" s="9">
        <v>39730</v>
      </c>
      <c r="G239" s="9">
        <v>42286</v>
      </c>
      <c r="H239" s="6">
        <v>840</v>
      </c>
      <c r="I239" s="12">
        <v>34840</v>
      </c>
      <c r="J239" s="6">
        <v>12.99</v>
      </c>
      <c r="L239" s="6" t="s">
        <v>333</v>
      </c>
      <c r="M239" s="6" t="s">
        <v>334</v>
      </c>
      <c r="N239" s="6" t="s">
        <v>350</v>
      </c>
      <c r="O239" s="6" t="s">
        <v>348</v>
      </c>
      <c r="P239" s="6" t="s">
        <v>335</v>
      </c>
      <c r="Q239" s="12">
        <v>1355141.49</v>
      </c>
      <c r="R239" s="12">
        <v>923592.9</v>
      </c>
      <c r="S239" s="62">
        <f t="shared" si="22"/>
        <v>0.68154720877153574</v>
      </c>
      <c r="T239" s="12">
        <v>431548.59</v>
      </c>
      <c r="U239" s="12">
        <v>0</v>
      </c>
      <c r="V239" s="12"/>
      <c r="W239" s="12">
        <v>50509.59</v>
      </c>
      <c r="X239" s="12">
        <f t="shared" si="23"/>
        <v>26.829390022765974</v>
      </c>
      <c r="Y239" s="6" t="s">
        <v>336</v>
      </c>
      <c r="Z239" s="6" t="s">
        <v>335</v>
      </c>
      <c r="AD239" s="12"/>
      <c r="AE239" s="12"/>
      <c r="AF239" s="12"/>
      <c r="AG239" s="12"/>
      <c r="AH239" s="12"/>
      <c r="AI239" s="12"/>
      <c r="AJ239" s="12"/>
      <c r="AK239" s="12"/>
      <c r="AL239" s="12">
        <f t="shared" si="24"/>
        <v>0</v>
      </c>
      <c r="AM239" s="62">
        <f t="shared" si="25"/>
        <v>7.247956770960025</v>
      </c>
      <c r="AN239" s="62">
        <f>IF(BN239/Q239&gt;1.5,1.5,BN239/Q239)</f>
        <v>0.13796991781278869</v>
      </c>
      <c r="AO239" s="62">
        <f t="shared" si="26"/>
        <v>0.13796991781278869</v>
      </c>
      <c r="AP239" s="62">
        <f>BF239/Q239</f>
        <v>0.21535308464358213</v>
      </c>
      <c r="AQ239" s="62">
        <f>IF(BF239/Q239&gt;1,1,BF239/Q239)</f>
        <v>0.21535308464358213</v>
      </c>
      <c r="AR239" s="11">
        <v>42276</v>
      </c>
      <c r="AS239" s="12">
        <v>42276</v>
      </c>
      <c r="AT239" s="6">
        <v>3211</v>
      </c>
      <c r="AU239" s="6" t="s">
        <v>1106</v>
      </c>
      <c r="AW239" s="6">
        <v>3</v>
      </c>
      <c r="AX239" s="11">
        <f t="shared" si="21"/>
        <v>43381</v>
      </c>
      <c r="AY239" s="64">
        <f t="shared" ca="1" si="27"/>
        <v>1</v>
      </c>
      <c r="AZ239" s="6" t="s">
        <v>336</v>
      </c>
      <c r="BA239" s="6" t="s">
        <v>336</v>
      </c>
      <c r="BB239" s="20">
        <v>291833.90000000002</v>
      </c>
      <c r="BC239" s="19">
        <v>42675</v>
      </c>
      <c r="BD239" s="9" t="s">
        <v>1138</v>
      </c>
      <c r="BE239" s="20">
        <v>1288774.31</v>
      </c>
      <c r="BF239" s="20">
        <v>291833.90000000002</v>
      </c>
      <c r="BG239" s="9">
        <v>43040</v>
      </c>
      <c r="BH239" s="6" t="s">
        <v>336</v>
      </c>
      <c r="BJ239" s="6" t="s">
        <v>337</v>
      </c>
      <c r="BK239" s="6" t="s">
        <v>338</v>
      </c>
      <c r="BL239" s="6" t="s">
        <v>848</v>
      </c>
      <c r="BN239" s="12">
        <v>186968.76</v>
      </c>
      <c r="BO239" s="9">
        <v>41772</v>
      </c>
      <c r="BP239" s="9">
        <v>41771</v>
      </c>
      <c r="BS239" s="6" t="s">
        <v>335</v>
      </c>
      <c r="BT239" s="6" t="s">
        <v>1410</v>
      </c>
      <c r="BU239" s="6" t="s">
        <v>1410</v>
      </c>
      <c r="BV239" s="11">
        <v>25526</v>
      </c>
      <c r="BX239" s="6" t="s">
        <v>1682</v>
      </c>
      <c r="CB239" s="23" t="s">
        <v>1106</v>
      </c>
      <c r="CG239" s="6" t="s">
        <v>1992</v>
      </c>
      <c r="CL239" s="6" t="s">
        <v>335</v>
      </c>
      <c r="CO239" s="6" t="s">
        <v>335</v>
      </c>
      <c r="CS239" s="6" t="s">
        <v>335</v>
      </c>
    </row>
    <row r="240" spans="1:97" s="6" customFormat="1">
      <c r="A240" s="6" t="s">
        <v>63</v>
      </c>
      <c r="B240" s="8">
        <v>300175</v>
      </c>
      <c r="C240" s="6" t="s">
        <v>2036</v>
      </c>
      <c r="D240" s="6" t="s">
        <v>598</v>
      </c>
      <c r="E240" s="6" t="s">
        <v>299</v>
      </c>
      <c r="F240" s="9">
        <v>39672</v>
      </c>
      <c r="G240" s="9">
        <v>42227</v>
      </c>
      <c r="H240" s="6">
        <v>840</v>
      </c>
      <c r="I240" s="12">
        <v>29450</v>
      </c>
      <c r="J240" s="6">
        <v>13</v>
      </c>
      <c r="L240" s="6" t="s">
        <v>333</v>
      </c>
      <c r="M240" s="6" t="s">
        <v>334</v>
      </c>
      <c r="N240" s="6" t="s">
        <v>360</v>
      </c>
      <c r="O240" s="6" t="s">
        <v>640</v>
      </c>
      <c r="P240" s="6" t="s">
        <v>335</v>
      </c>
      <c r="Q240" s="12">
        <v>257401.43</v>
      </c>
      <c r="R240" s="12">
        <v>179711.03</v>
      </c>
      <c r="S240" s="62">
        <f t="shared" si="22"/>
        <v>0.69817417098265544</v>
      </c>
      <c r="T240" s="12">
        <v>77690.399999999994</v>
      </c>
      <c r="U240" s="12">
        <v>0</v>
      </c>
      <c r="V240" s="12">
        <v>1.4</v>
      </c>
      <c r="W240" s="12">
        <v>9594.01</v>
      </c>
      <c r="X240" s="12">
        <f t="shared" si="23"/>
        <v>26.829389379414863</v>
      </c>
      <c r="Y240" s="6" t="s">
        <v>336</v>
      </c>
      <c r="Z240" s="6" t="s">
        <v>336</v>
      </c>
      <c r="AA240" s="6" t="s">
        <v>336</v>
      </c>
      <c r="AD240" s="12"/>
      <c r="AE240" s="12"/>
      <c r="AF240" s="12"/>
      <c r="AG240" s="12"/>
      <c r="AH240" s="12"/>
      <c r="AI240" s="12"/>
      <c r="AJ240" s="12"/>
      <c r="AK240" s="12"/>
      <c r="AL240" s="12">
        <f t="shared" si="24"/>
        <v>0</v>
      </c>
      <c r="AM240" s="62">
        <f t="shared" si="25"/>
        <v>1.3633778510275913</v>
      </c>
      <c r="AN240" s="62">
        <f>IF(BN240/Q240&gt;1.5,1.5,BN240/Q240)</f>
        <v>0.73347238202989007</v>
      </c>
      <c r="AO240" s="62">
        <f t="shared" si="26"/>
        <v>0.73347238202989007</v>
      </c>
      <c r="AP240" s="62">
        <f>BF240/Q240</f>
        <v>1.3038466802612557E-2</v>
      </c>
      <c r="AQ240" s="62">
        <f>IF(BF240/Q240&gt;1,1,BF240/Q240)</f>
        <v>1.3038466802612557E-2</v>
      </c>
      <c r="AR240" s="11">
        <v>41835</v>
      </c>
      <c r="AS240" s="12">
        <v>41835</v>
      </c>
      <c r="AT240" s="6">
        <v>1204</v>
      </c>
      <c r="AU240" s="6" t="s">
        <v>1107</v>
      </c>
      <c r="AW240" s="6">
        <v>1</v>
      </c>
      <c r="AX240" s="11">
        <f t="shared" si="21"/>
        <v>43322</v>
      </c>
      <c r="AY240" s="64">
        <f t="shared" ca="1" si="27"/>
        <v>1</v>
      </c>
      <c r="AZ240" s="6" t="s">
        <v>336</v>
      </c>
      <c r="BA240" s="6" t="s">
        <v>336</v>
      </c>
      <c r="BB240" s="20">
        <v>3356.12</v>
      </c>
      <c r="BC240" s="19">
        <v>42675</v>
      </c>
      <c r="BD240" s="9" t="s">
        <v>1138</v>
      </c>
      <c r="BE240" s="20">
        <v>222576.52</v>
      </c>
      <c r="BF240" s="20">
        <v>3356.12</v>
      </c>
      <c r="BG240" s="9">
        <v>43040</v>
      </c>
      <c r="BH240" s="6" t="s">
        <v>336</v>
      </c>
      <c r="BJ240" s="6" t="s">
        <v>337</v>
      </c>
      <c r="BK240" s="6" t="s">
        <v>338</v>
      </c>
      <c r="BL240" s="6" t="s">
        <v>849</v>
      </c>
      <c r="BN240" s="12">
        <v>188796.84</v>
      </c>
      <c r="BO240" s="9">
        <v>41772</v>
      </c>
      <c r="BP240" s="9">
        <v>41418</v>
      </c>
      <c r="BS240" s="6" t="s">
        <v>335</v>
      </c>
      <c r="BT240" s="6" t="s">
        <v>1411</v>
      </c>
      <c r="BU240" s="6" t="s">
        <v>1411</v>
      </c>
      <c r="BV240" s="11">
        <v>25161</v>
      </c>
      <c r="BX240" s="6" t="s">
        <v>1683</v>
      </c>
      <c r="CB240" s="23" t="s">
        <v>1107</v>
      </c>
      <c r="CG240" s="6" t="s">
        <v>1993</v>
      </c>
      <c r="CH240" s="6" t="s">
        <v>1994</v>
      </c>
      <c r="CL240" s="6" t="s">
        <v>335</v>
      </c>
      <c r="CO240" s="6" t="s">
        <v>336</v>
      </c>
      <c r="CS240" s="6" t="s">
        <v>335</v>
      </c>
    </row>
    <row r="241" spans="1:97" s="6" customFormat="1">
      <c r="A241" s="6" t="s">
        <v>63</v>
      </c>
      <c r="B241" s="8">
        <v>300175</v>
      </c>
      <c r="C241" s="6" t="s">
        <v>2036</v>
      </c>
      <c r="D241" s="6" t="s">
        <v>599</v>
      </c>
      <c r="E241" s="6" t="s">
        <v>300</v>
      </c>
      <c r="F241" s="9">
        <v>39178</v>
      </c>
      <c r="G241" s="9">
        <v>41369</v>
      </c>
      <c r="H241" s="6">
        <v>840</v>
      </c>
      <c r="I241" s="12">
        <v>33615</v>
      </c>
      <c r="J241" s="6">
        <v>0</v>
      </c>
      <c r="L241" s="6" t="s">
        <v>333</v>
      </c>
      <c r="M241" s="6" t="s">
        <v>334</v>
      </c>
      <c r="N241" s="6" t="s">
        <v>351</v>
      </c>
      <c r="O241" s="6" t="s">
        <v>348</v>
      </c>
      <c r="P241" s="6" t="s">
        <v>335</v>
      </c>
      <c r="Q241" s="12">
        <v>755157.99</v>
      </c>
      <c r="R241" s="12">
        <v>646380.37</v>
      </c>
      <c r="S241" s="62">
        <f t="shared" si="22"/>
        <v>0.85595382497376482</v>
      </c>
      <c r="T241" s="12">
        <v>103993.4</v>
      </c>
      <c r="U241" s="12">
        <v>4784.22</v>
      </c>
      <c r="V241" s="12">
        <v>889850</v>
      </c>
      <c r="W241" s="12">
        <v>27968.35</v>
      </c>
      <c r="X241" s="12">
        <f t="shared" si="23"/>
        <v>27.000448363954256</v>
      </c>
      <c r="Y241" s="6" t="s">
        <v>336</v>
      </c>
      <c r="Z241" s="6" t="s">
        <v>335</v>
      </c>
      <c r="AA241" s="6" t="s">
        <v>336</v>
      </c>
      <c r="AD241" s="12"/>
      <c r="AE241" s="12"/>
      <c r="AF241" s="12"/>
      <c r="AG241" s="12"/>
      <c r="AH241" s="12"/>
      <c r="AI241" s="12"/>
      <c r="AJ241" s="12"/>
      <c r="AK241" s="12"/>
      <c r="AL241" s="12">
        <f t="shared" si="24"/>
        <v>0</v>
      </c>
      <c r="AM241" s="62">
        <f t="shared" si="25"/>
        <v>11.607832494823683</v>
      </c>
      <c r="AN241" s="62">
        <f>IF(BN241/Q241&gt;1.5,1.5,BN241/Q241)</f>
        <v>8.6148727632478606E-2</v>
      </c>
      <c r="AO241" s="62">
        <f t="shared" si="26"/>
        <v>8.6148727632478606E-2</v>
      </c>
      <c r="AP241" s="62">
        <f>BF241/Q241</f>
        <v>9.680067081062069E-3</v>
      </c>
      <c r="AQ241" s="62">
        <f>IF(BF241/Q241&gt;1,1,BF241/Q241)</f>
        <v>9.680067081062069E-3</v>
      </c>
      <c r="AR241" s="11">
        <v>40543</v>
      </c>
      <c r="AS241" s="12">
        <v>40543</v>
      </c>
      <c r="AT241" s="6">
        <v>3077</v>
      </c>
      <c r="AU241" s="6" t="s">
        <v>1108</v>
      </c>
      <c r="AW241" s="6">
        <v>3</v>
      </c>
      <c r="AX241" s="11">
        <f t="shared" si="21"/>
        <v>42464</v>
      </c>
      <c r="AY241" s="64">
        <f t="shared" ca="1" si="27"/>
        <v>0</v>
      </c>
      <c r="AZ241" s="6" t="s">
        <v>336</v>
      </c>
      <c r="BA241" s="6" t="s">
        <v>336</v>
      </c>
      <c r="BB241" s="20">
        <v>7309.98</v>
      </c>
      <c r="BC241" s="19">
        <v>42675</v>
      </c>
      <c r="BD241" s="9" t="s">
        <v>1138</v>
      </c>
      <c r="BE241" s="20">
        <v>718408.92</v>
      </c>
      <c r="BF241" s="20">
        <v>7309.98</v>
      </c>
      <c r="BG241" s="9">
        <v>43040</v>
      </c>
      <c r="BH241" s="6" t="s">
        <v>336</v>
      </c>
      <c r="BJ241" s="6" t="s">
        <v>337</v>
      </c>
      <c r="BK241" s="6" t="s">
        <v>339</v>
      </c>
      <c r="BL241" s="6" t="s">
        <v>850</v>
      </c>
      <c r="BN241" s="12">
        <v>65055.9</v>
      </c>
      <c r="BO241" s="9">
        <v>41773</v>
      </c>
      <c r="BP241" s="9">
        <v>41465</v>
      </c>
      <c r="BS241" s="6" t="s">
        <v>335</v>
      </c>
      <c r="BT241" s="6" t="s">
        <v>1412</v>
      </c>
      <c r="BU241" s="6" t="s">
        <v>1412</v>
      </c>
      <c r="BV241" s="11">
        <v>28194</v>
      </c>
      <c r="BX241" s="6" t="s">
        <v>1684</v>
      </c>
      <c r="CB241" s="23" t="s">
        <v>1108</v>
      </c>
      <c r="CG241" s="6" t="s">
        <v>1995</v>
      </c>
      <c r="CH241" s="6" t="s">
        <v>1996</v>
      </c>
      <c r="CL241" s="6" t="s">
        <v>335</v>
      </c>
      <c r="CO241" s="6" t="s">
        <v>336</v>
      </c>
      <c r="CS241" s="6" t="s">
        <v>335</v>
      </c>
    </row>
    <row r="242" spans="1:97" s="6" customFormat="1">
      <c r="A242" s="6" t="s">
        <v>63</v>
      </c>
      <c r="B242" s="8">
        <v>300175</v>
      </c>
      <c r="C242" s="6" t="s">
        <v>2036</v>
      </c>
      <c r="D242" s="6" t="s">
        <v>600</v>
      </c>
      <c r="E242" s="6" t="s">
        <v>301</v>
      </c>
      <c r="F242" s="9">
        <v>39281</v>
      </c>
      <c r="G242" s="9">
        <v>41837</v>
      </c>
      <c r="H242" s="6">
        <v>840</v>
      </c>
      <c r="I242" s="12">
        <v>37274</v>
      </c>
      <c r="J242" s="6">
        <v>13</v>
      </c>
      <c r="L242" s="6" t="s">
        <v>333</v>
      </c>
      <c r="M242" s="6" t="s">
        <v>334</v>
      </c>
      <c r="N242" s="6" t="s">
        <v>351</v>
      </c>
      <c r="O242" s="6" t="s">
        <v>348</v>
      </c>
      <c r="P242" s="6" t="s">
        <v>335</v>
      </c>
      <c r="Q242" s="12">
        <v>940803.95</v>
      </c>
      <c r="R242" s="12">
        <v>797431.18</v>
      </c>
      <c r="S242" s="62">
        <f t="shared" si="22"/>
        <v>0.84760611389865026</v>
      </c>
      <c r="T242" s="12">
        <v>130494.13</v>
      </c>
      <c r="U242" s="12">
        <v>12878.64</v>
      </c>
      <c r="V242" s="12"/>
      <c r="W242" s="12">
        <v>34586.15</v>
      </c>
      <c r="X242" s="12">
        <f t="shared" si="23"/>
        <v>27.201754170383229</v>
      </c>
      <c r="Y242" s="6" t="s">
        <v>336</v>
      </c>
      <c r="Z242" s="6" t="s">
        <v>336</v>
      </c>
      <c r="AA242" s="6" t="s">
        <v>336</v>
      </c>
      <c r="AD242" s="12"/>
      <c r="AE242" s="12"/>
      <c r="AF242" s="12"/>
      <c r="AG242" s="12"/>
      <c r="AH242" s="12"/>
      <c r="AI242" s="12"/>
      <c r="AJ242" s="12"/>
      <c r="AK242" s="12"/>
      <c r="AL242" s="12">
        <f t="shared" si="24"/>
        <v>0</v>
      </c>
      <c r="AM242" s="62" t="e">
        <f t="shared" si="25"/>
        <v>#DIV/0!</v>
      </c>
      <c r="AN242" s="62">
        <f>IF(BN242/Q242&gt;1.5,1.5,BN242/Q242)</f>
        <v>0</v>
      </c>
      <c r="AO242" s="62">
        <f t="shared" si="26"/>
        <v>0</v>
      </c>
      <c r="AP242" s="62">
        <f>BF242/Q242</f>
        <v>9.2702629490448041E-3</v>
      </c>
      <c r="AQ242" s="62">
        <f>IF(BF242/Q242&gt;1,1,BF242/Q242)</f>
        <v>9.2702629490448041E-3</v>
      </c>
      <c r="AR242" s="11">
        <v>41467</v>
      </c>
      <c r="AS242" s="12">
        <v>41467</v>
      </c>
      <c r="AT242" s="6">
        <v>3195</v>
      </c>
      <c r="AU242" s="6" t="s">
        <v>1109</v>
      </c>
      <c r="AW242" s="6">
        <v>3</v>
      </c>
      <c r="AX242" s="11">
        <f t="shared" si="21"/>
        <v>42932</v>
      </c>
      <c r="AY242" s="64">
        <f t="shared" ca="1" si="27"/>
        <v>0</v>
      </c>
      <c r="AZ242" s="6" t="s">
        <v>336</v>
      </c>
      <c r="BA242" s="6" t="s">
        <v>336</v>
      </c>
      <c r="BB242" s="20">
        <v>8721.5</v>
      </c>
      <c r="BC242" s="19">
        <v>42675</v>
      </c>
      <c r="BD242" s="9" t="s">
        <v>1138</v>
      </c>
      <c r="BE242" s="20">
        <v>895359.4</v>
      </c>
      <c r="BF242" s="20">
        <v>8721.5</v>
      </c>
      <c r="BG242" s="9">
        <v>43040</v>
      </c>
      <c r="BH242" s="6" t="s">
        <v>336</v>
      </c>
      <c r="BJ242" s="6" t="s">
        <v>337</v>
      </c>
      <c r="BK242" s="6" t="s">
        <v>338</v>
      </c>
      <c r="BL242" s="6" t="s">
        <v>851</v>
      </c>
      <c r="BN242" s="12">
        <v>0</v>
      </c>
      <c r="BO242" s="9">
        <v>40920</v>
      </c>
      <c r="BP242" s="9">
        <v>40919</v>
      </c>
      <c r="BS242" s="6" t="s">
        <v>335</v>
      </c>
      <c r="BT242" s="6" t="s">
        <v>1413</v>
      </c>
      <c r="BU242" s="6" t="s">
        <v>1414</v>
      </c>
      <c r="BV242" s="11">
        <v>22118</v>
      </c>
      <c r="BX242" s="6" t="s">
        <v>1685</v>
      </c>
      <c r="CB242" s="23" t="s">
        <v>1109</v>
      </c>
      <c r="CG242" s="6" t="s">
        <v>1997</v>
      </c>
      <c r="CH242" s="6" t="s">
        <v>1998</v>
      </c>
      <c r="CL242" s="6" t="s">
        <v>335</v>
      </c>
      <c r="CO242" s="6" t="s">
        <v>336</v>
      </c>
      <c r="CS242" s="6" t="s">
        <v>335</v>
      </c>
    </row>
    <row r="243" spans="1:97" s="6" customFormat="1">
      <c r="A243" s="6" t="s">
        <v>63</v>
      </c>
      <c r="B243" s="8">
        <v>300175</v>
      </c>
      <c r="C243" s="6" t="s">
        <v>2036</v>
      </c>
      <c r="D243" s="6" t="s">
        <v>601</v>
      </c>
      <c r="E243" s="6" t="s">
        <v>302</v>
      </c>
      <c r="F243" s="9">
        <v>39576</v>
      </c>
      <c r="G243" s="11"/>
      <c r="H243" s="6">
        <v>840</v>
      </c>
      <c r="I243" s="12">
        <v>33900</v>
      </c>
      <c r="J243" s="6">
        <v>0</v>
      </c>
      <c r="L243" s="6" t="s">
        <v>333</v>
      </c>
      <c r="M243" s="6" t="s">
        <v>334</v>
      </c>
      <c r="N243" s="6" t="s">
        <v>361</v>
      </c>
      <c r="O243" s="6" t="s">
        <v>348</v>
      </c>
      <c r="P243" s="6" t="s">
        <v>335</v>
      </c>
      <c r="Q243" s="12">
        <v>847595.16999999993</v>
      </c>
      <c r="R243" s="12">
        <v>762416.95</v>
      </c>
      <c r="S243" s="62">
        <f t="shared" si="22"/>
        <v>0.89950601063477043</v>
      </c>
      <c r="T243" s="12">
        <v>85178.22</v>
      </c>
      <c r="U243" s="12">
        <v>0</v>
      </c>
      <c r="V243" s="12"/>
      <c r="W243" s="12">
        <v>31592.04</v>
      </c>
      <c r="X243" s="12">
        <f t="shared" si="23"/>
        <v>26.829390251468404</v>
      </c>
      <c r="Y243" s="16" t="s">
        <v>335</v>
      </c>
      <c r="Z243" s="16" t="s">
        <v>335</v>
      </c>
      <c r="AD243" s="12"/>
      <c r="AE243" s="12"/>
      <c r="AF243" s="12"/>
      <c r="AG243" s="12"/>
      <c r="AH243" s="12"/>
      <c r="AI243" s="12"/>
      <c r="AJ243" s="12"/>
      <c r="AK243" s="12"/>
      <c r="AL243" s="12">
        <f t="shared" si="24"/>
        <v>0</v>
      </c>
      <c r="AM243" s="62" t="e">
        <f t="shared" si="25"/>
        <v>#DIV/0!</v>
      </c>
      <c r="AN243" s="62">
        <f>IF(BN243/Q243&gt;1.5,1.5,BN243/Q243)</f>
        <v>0</v>
      </c>
      <c r="AO243" s="62">
        <f t="shared" si="26"/>
        <v>0</v>
      </c>
      <c r="AP243" s="62">
        <f>BF243/Q243</f>
        <v>9.2636323069184082E-3</v>
      </c>
      <c r="AQ243" s="62">
        <f>IF(BF243/Q243&gt;1,1,BF243/Q243)</f>
        <v>9.2636323069184082E-3</v>
      </c>
      <c r="AS243" s="12"/>
      <c r="AT243" s="6">
        <v>1345</v>
      </c>
      <c r="AU243" s="6" t="s">
        <v>1110</v>
      </c>
      <c r="AW243" s="6">
        <v>3</v>
      </c>
      <c r="AX243" s="11"/>
      <c r="AY243" s="64">
        <f t="shared" ca="1" si="27"/>
        <v>0</v>
      </c>
      <c r="AZ243" s="6" t="s">
        <v>336</v>
      </c>
      <c r="BA243" s="6" t="s">
        <v>336</v>
      </c>
      <c r="BB243" s="20">
        <v>7851.8099999999995</v>
      </c>
      <c r="BC243" s="19">
        <v>42675</v>
      </c>
      <c r="BD243" s="9" t="s">
        <v>1138</v>
      </c>
      <c r="BE243" s="20">
        <v>806084.74</v>
      </c>
      <c r="BF243" s="20">
        <v>7851.8099999999995</v>
      </c>
      <c r="BG243" s="9">
        <v>43040</v>
      </c>
      <c r="BH243" s="6" t="s">
        <v>336</v>
      </c>
      <c r="BJ243" s="6" t="s">
        <v>337</v>
      </c>
      <c r="BK243" s="16" t="s">
        <v>338</v>
      </c>
      <c r="BL243" s="6" t="s">
        <v>346</v>
      </c>
      <c r="BN243" s="12"/>
      <c r="BO243" s="11"/>
      <c r="BP243" s="11"/>
      <c r="BS243" s="6" t="s">
        <v>335</v>
      </c>
      <c r="BT243" s="6" t="s">
        <v>1415</v>
      </c>
      <c r="BU243" s="6" t="s">
        <v>1415</v>
      </c>
      <c r="BV243" s="11">
        <v>19478</v>
      </c>
      <c r="BX243" s="6" t="s">
        <v>1686</v>
      </c>
      <c r="CB243" s="23" t="s">
        <v>1110</v>
      </c>
      <c r="CL243" s="6" t="s">
        <v>335</v>
      </c>
      <c r="CO243" s="6" t="s">
        <v>335</v>
      </c>
      <c r="CS243" s="6" t="s">
        <v>335</v>
      </c>
    </row>
    <row r="244" spans="1:97" s="6" customFormat="1">
      <c r="A244" s="6" t="s">
        <v>63</v>
      </c>
      <c r="B244" s="8">
        <v>300175</v>
      </c>
      <c r="C244" s="6" t="s">
        <v>2036</v>
      </c>
      <c r="D244" s="6" t="s">
        <v>602</v>
      </c>
      <c r="E244" s="6" t="s">
        <v>303</v>
      </c>
      <c r="F244" s="9">
        <v>39463</v>
      </c>
      <c r="G244" s="9">
        <v>42019</v>
      </c>
      <c r="H244" s="6">
        <v>840</v>
      </c>
      <c r="I244" s="12">
        <v>24200</v>
      </c>
      <c r="J244" s="6">
        <v>11</v>
      </c>
      <c r="L244" s="6" t="s">
        <v>333</v>
      </c>
      <c r="M244" s="6" t="s">
        <v>334</v>
      </c>
      <c r="N244" s="6" t="s">
        <v>352</v>
      </c>
      <c r="O244" s="6" t="s">
        <v>348</v>
      </c>
      <c r="P244" s="6" t="s">
        <v>335</v>
      </c>
      <c r="Q244" s="12">
        <v>529355.4</v>
      </c>
      <c r="R244" s="12">
        <v>529355.4</v>
      </c>
      <c r="S244" s="62">
        <f t="shared" si="22"/>
        <v>1</v>
      </c>
      <c r="T244" s="12">
        <v>0</v>
      </c>
      <c r="U244" s="12">
        <v>0</v>
      </c>
      <c r="V244" s="12"/>
      <c r="W244" s="12">
        <v>19730.43</v>
      </c>
      <c r="X244" s="12">
        <f t="shared" si="23"/>
        <v>26.829389932201174</v>
      </c>
      <c r="Y244" s="6" t="s">
        <v>336</v>
      </c>
      <c r="Z244" s="6" t="s">
        <v>335</v>
      </c>
      <c r="AD244" s="12"/>
      <c r="AE244" s="12"/>
      <c r="AF244" s="12"/>
      <c r="AG244" s="12"/>
      <c r="AH244" s="12"/>
      <c r="AI244" s="12"/>
      <c r="AJ244" s="12"/>
      <c r="AK244" s="12"/>
      <c r="AL244" s="12">
        <f t="shared" si="24"/>
        <v>0</v>
      </c>
      <c r="AM244" s="62">
        <f t="shared" si="25"/>
        <v>4.2782866337941998</v>
      </c>
      <c r="AN244" s="62">
        <f>IF(BN244/Q244&gt;1.5,1.5,BN244/Q244)</f>
        <v>0.2337384297959367</v>
      </c>
      <c r="AO244" s="62">
        <f t="shared" si="26"/>
        <v>0.2337384297959367</v>
      </c>
      <c r="AP244" s="62">
        <f>BF244/Q244</f>
        <v>0.34333593272119262</v>
      </c>
      <c r="AQ244" s="62">
        <f>IF(BF244/Q244&gt;1,1,BF244/Q244)</f>
        <v>0.34333593272119262</v>
      </c>
      <c r="AR244" s="11">
        <v>39494</v>
      </c>
      <c r="AS244" s="12">
        <v>39494</v>
      </c>
      <c r="AT244" s="6">
        <v>2512</v>
      </c>
      <c r="AU244" s="6" t="s">
        <v>1111</v>
      </c>
      <c r="AW244" s="6">
        <v>4</v>
      </c>
      <c r="AX244" s="11">
        <f t="shared" si="21"/>
        <v>43114</v>
      </c>
      <c r="AY244" s="64">
        <f t="shared" ca="1" si="27"/>
        <v>0</v>
      </c>
      <c r="AZ244" s="6" t="s">
        <v>336</v>
      </c>
      <c r="BA244" s="6" t="s">
        <v>336</v>
      </c>
      <c r="BB244" s="20">
        <v>181746.73</v>
      </c>
      <c r="BC244" s="19">
        <v>42675</v>
      </c>
      <c r="BD244" s="9" t="s">
        <v>1138</v>
      </c>
      <c r="BE244" s="20">
        <v>503430.56</v>
      </c>
      <c r="BF244" s="20">
        <v>181746.73</v>
      </c>
      <c r="BG244" s="9">
        <v>43040</v>
      </c>
      <c r="BH244" s="6" t="s">
        <v>336</v>
      </c>
      <c r="BJ244" s="6" t="s">
        <v>337</v>
      </c>
      <c r="BK244" s="6" t="s">
        <v>338</v>
      </c>
      <c r="BL244" s="6" t="s">
        <v>852</v>
      </c>
      <c r="BN244" s="12">
        <v>123730.7</v>
      </c>
      <c r="BO244" s="9">
        <v>41771</v>
      </c>
      <c r="BP244" s="9">
        <v>41575</v>
      </c>
      <c r="BS244" s="6" t="s">
        <v>335</v>
      </c>
      <c r="BT244" s="6" t="s">
        <v>1416</v>
      </c>
      <c r="BU244" s="6" t="s">
        <v>1416</v>
      </c>
      <c r="BV244" s="11">
        <v>21786</v>
      </c>
      <c r="BX244" s="6" t="s">
        <v>1687</v>
      </c>
      <c r="CB244" s="23" t="s">
        <v>1111</v>
      </c>
      <c r="CG244" s="6" t="s">
        <v>1999</v>
      </c>
      <c r="CL244" s="6" t="s">
        <v>335</v>
      </c>
      <c r="CO244" s="6" t="s">
        <v>335</v>
      </c>
      <c r="CS244" s="6" t="s">
        <v>335</v>
      </c>
    </row>
    <row r="245" spans="1:97" s="6" customFormat="1" hidden="1">
      <c r="A245" s="6" t="s">
        <v>63</v>
      </c>
      <c r="B245" s="8">
        <v>300175</v>
      </c>
      <c r="C245" s="6" t="s">
        <v>2036</v>
      </c>
      <c r="D245" s="6" t="s">
        <v>603</v>
      </c>
      <c r="E245" s="6" t="s">
        <v>304</v>
      </c>
      <c r="F245" s="9">
        <v>39388</v>
      </c>
      <c r="G245" s="9">
        <v>41579</v>
      </c>
      <c r="H245" s="6">
        <v>980</v>
      </c>
      <c r="I245" s="12">
        <v>57690</v>
      </c>
      <c r="J245" s="6">
        <v>0</v>
      </c>
      <c r="L245" s="6" t="s">
        <v>333</v>
      </c>
      <c r="M245" s="6" t="s">
        <v>334</v>
      </c>
      <c r="N245" s="6" t="s">
        <v>351</v>
      </c>
      <c r="O245" s="6" t="s">
        <v>348</v>
      </c>
      <c r="P245" s="6" t="s">
        <v>335</v>
      </c>
      <c r="Q245" s="12">
        <v>57901.08</v>
      </c>
      <c r="R245" s="12">
        <v>54347.199999999997</v>
      </c>
      <c r="S245" s="62">
        <f t="shared" si="22"/>
        <v>0.93862152484893191</v>
      </c>
      <c r="T245" s="12">
        <v>2709.5</v>
      </c>
      <c r="U245" s="12">
        <v>844.38</v>
      </c>
      <c r="V245" s="12"/>
      <c r="W245" s="12">
        <v>57056.7</v>
      </c>
      <c r="X245" s="12">
        <f t="shared" si="23"/>
        <v>1.0147989631366694</v>
      </c>
      <c r="Y245" s="6" t="s">
        <v>336</v>
      </c>
      <c r="Z245" s="6" t="s">
        <v>336</v>
      </c>
      <c r="AD245" s="12"/>
      <c r="AE245" s="12"/>
      <c r="AF245" s="12"/>
      <c r="AG245" s="12"/>
      <c r="AH245" s="12"/>
      <c r="AI245" s="12"/>
      <c r="AJ245" s="12"/>
      <c r="AK245" s="12"/>
      <c r="AL245" s="12">
        <f t="shared" si="24"/>
        <v>0</v>
      </c>
      <c r="AM245" s="62">
        <f t="shared" si="25"/>
        <v>1.9300360000000001</v>
      </c>
      <c r="AN245" s="62">
        <f>IF(BN245/Q245&gt;1.5,1.5,BN245/Q245)</f>
        <v>0.51812505051719238</v>
      </c>
      <c r="AO245" s="62">
        <f t="shared" si="26"/>
        <v>0.51812505051719238</v>
      </c>
      <c r="AP245" s="62">
        <f>BF245/Q245</f>
        <v>0.66674127667394112</v>
      </c>
      <c r="AQ245" s="62">
        <f>IF(BF245/Q245&gt;1,1,BF245/Q245)</f>
        <v>0.66674127667394112</v>
      </c>
      <c r="AR245" s="11">
        <v>42338</v>
      </c>
      <c r="AS245" s="12">
        <v>42338</v>
      </c>
      <c r="AT245" s="6">
        <v>671</v>
      </c>
      <c r="AU245" s="6" t="s">
        <v>1112</v>
      </c>
      <c r="AW245" s="6">
        <v>3</v>
      </c>
      <c r="AX245" s="11">
        <f t="shared" si="21"/>
        <v>42674</v>
      </c>
      <c r="AY245" s="64">
        <f t="shared" ca="1" si="27"/>
        <v>0</v>
      </c>
      <c r="AZ245" s="6" t="s">
        <v>336</v>
      </c>
      <c r="BA245" s="6" t="s">
        <v>336</v>
      </c>
      <c r="BB245" s="20">
        <v>38605.040000000001</v>
      </c>
      <c r="BC245" s="19">
        <v>42675</v>
      </c>
      <c r="BD245" s="9" t="s">
        <v>1138</v>
      </c>
      <c r="BE245" s="20">
        <v>57901.08</v>
      </c>
      <c r="BF245" s="20">
        <v>38605.040000000001</v>
      </c>
      <c r="BG245" s="9">
        <v>43040</v>
      </c>
      <c r="BH245" s="6" t="s">
        <v>336</v>
      </c>
      <c r="BJ245" s="6" t="s">
        <v>337</v>
      </c>
      <c r="BK245" s="6" t="s">
        <v>338</v>
      </c>
      <c r="BL245" s="6" t="s">
        <v>853</v>
      </c>
      <c r="BN245" s="12">
        <v>30000</v>
      </c>
      <c r="BO245" s="9">
        <v>41533</v>
      </c>
      <c r="BP245" s="9">
        <v>41470</v>
      </c>
      <c r="BS245" s="6" t="s">
        <v>335</v>
      </c>
      <c r="BT245" s="6" t="s">
        <v>1417</v>
      </c>
      <c r="BU245" s="6" t="s">
        <v>1417</v>
      </c>
      <c r="BV245" s="11">
        <v>28467</v>
      </c>
      <c r="BX245" s="6" t="s">
        <v>1688</v>
      </c>
      <c r="CB245" s="23" t="s">
        <v>1112</v>
      </c>
      <c r="CG245" s="6" t="s">
        <v>2000</v>
      </c>
      <c r="CL245" s="6" t="s">
        <v>335</v>
      </c>
      <c r="CO245" s="6" t="s">
        <v>335</v>
      </c>
      <c r="CS245" s="6" t="s">
        <v>335</v>
      </c>
    </row>
    <row r="246" spans="1:97" s="6" customFormat="1">
      <c r="A246" s="6" t="s">
        <v>63</v>
      </c>
      <c r="B246" s="8">
        <v>300175</v>
      </c>
      <c r="C246" s="6" t="s">
        <v>2036</v>
      </c>
      <c r="D246" s="6" t="s">
        <v>604</v>
      </c>
      <c r="E246" s="6" t="s">
        <v>305</v>
      </c>
      <c r="F246" s="9">
        <v>39608</v>
      </c>
      <c r="G246" s="9">
        <v>40855</v>
      </c>
      <c r="H246" s="6">
        <v>840</v>
      </c>
      <c r="I246" s="12">
        <v>16820</v>
      </c>
      <c r="J246" s="6">
        <v>13</v>
      </c>
      <c r="L246" s="6" t="s">
        <v>333</v>
      </c>
      <c r="M246" s="6" t="s">
        <v>334</v>
      </c>
      <c r="N246" s="6" t="s">
        <v>351</v>
      </c>
      <c r="O246" s="6" t="s">
        <v>348</v>
      </c>
      <c r="P246" s="6" t="s">
        <v>335</v>
      </c>
      <c r="Q246" s="12">
        <v>550141.19999999995</v>
      </c>
      <c r="R246" s="12">
        <v>376704.49</v>
      </c>
      <c r="S246" s="62">
        <f t="shared" si="22"/>
        <v>0.68474146273720282</v>
      </c>
      <c r="T246" s="12">
        <v>173436.71</v>
      </c>
      <c r="U246" s="12">
        <v>0</v>
      </c>
      <c r="V246" s="12"/>
      <c r="W246" s="12">
        <v>20505.169999999998</v>
      </c>
      <c r="X246" s="12">
        <f t="shared" si="23"/>
        <v>26.829389856314286</v>
      </c>
      <c r="Y246" s="6" t="s">
        <v>336</v>
      </c>
      <c r="Z246" s="6" t="s">
        <v>335</v>
      </c>
      <c r="AD246" s="12"/>
      <c r="AE246" s="12"/>
      <c r="AF246" s="12"/>
      <c r="AG246" s="12"/>
      <c r="AH246" s="12"/>
      <c r="AI246" s="12"/>
      <c r="AJ246" s="12"/>
      <c r="AK246" s="12"/>
      <c r="AL246" s="12">
        <f t="shared" si="24"/>
        <v>0</v>
      </c>
      <c r="AM246" s="62">
        <f t="shared" si="25"/>
        <v>7.4581805137665711</v>
      </c>
      <c r="AN246" s="62">
        <f>IF(BN246/Q246&gt;1.5,1.5,BN246/Q246)</f>
        <v>0.13408095957910443</v>
      </c>
      <c r="AO246" s="62">
        <f t="shared" si="26"/>
        <v>0.13408095957910443</v>
      </c>
      <c r="AP246" s="62">
        <f>BF246/Q246</f>
        <v>0.22156888086185875</v>
      </c>
      <c r="AQ246" s="62">
        <f>IF(BF246/Q246&gt;1,1,BF246/Q246)</f>
        <v>0.22156888086185875</v>
      </c>
      <c r="AR246" s="11">
        <v>39638</v>
      </c>
      <c r="AS246" s="12">
        <v>39638</v>
      </c>
      <c r="AT246" s="6">
        <v>3211</v>
      </c>
      <c r="AU246" s="6" t="s">
        <v>1113</v>
      </c>
      <c r="AW246" s="6">
        <v>3</v>
      </c>
      <c r="AX246" s="11">
        <f t="shared" si="21"/>
        <v>41950</v>
      </c>
      <c r="AY246" s="64">
        <f t="shared" ca="1" si="27"/>
        <v>0</v>
      </c>
      <c r="AZ246" s="6" t="s">
        <v>336</v>
      </c>
      <c r="BA246" s="6" t="s">
        <v>336</v>
      </c>
      <c r="BB246" s="20">
        <v>121894.17</v>
      </c>
      <c r="BC246" s="19">
        <v>42675</v>
      </c>
      <c r="BD246" s="9" t="s">
        <v>1138</v>
      </c>
      <c r="BE246" s="20">
        <v>523198.39</v>
      </c>
      <c r="BF246" s="20">
        <v>121894.17</v>
      </c>
      <c r="BG246" s="9">
        <v>43040</v>
      </c>
      <c r="BH246" s="6" t="s">
        <v>336</v>
      </c>
      <c r="BJ246" s="6" t="s">
        <v>337</v>
      </c>
      <c r="BK246" s="6" t="s">
        <v>338</v>
      </c>
      <c r="BL246" s="6" t="s">
        <v>810</v>
      </c>
      <c r="BN246" s="12">
        <v>73763.460000000006</v>
      </c>
      <c r="BO246" s="9">
        <v>41771</v>
      </c>
      <c r="BP246" s="9">
        <v>41575</v>
      </c>
      <c r="BS246" s="6" t="s">
        <v>335</v>
      </c>
      <c r="BT246" s="6" t="s">
        <v>1418</v>
      </c>
      <c r="BU246" s="6" t="s">
        <v>1418</v>
      </c>
      <c r="BV246" s="11">
        <v>20771</v>
      </c>
      <c r="BX246" s="6" t="s">
        <v>1689</v>
      </c>
      <c r="CB246" s="23" t="s">
        <v>1113</v>
      </c>
      <c r="CG246" s="6" t="s">
        <v>2001</v>
      </c>
      <c r="CL246" s="6" t="s">
        <v>335</v>
      </c>
      <c r="CO246" s="6" t="s">
        <v>335</v>
      </c>
      <c r="CS246" s="6" t="s">
        <v>335</v>
      </c>
    </row>
    <row r="247" spans="1:97" s="6" customFormat="1">
      <c r="A247" s="6" t="s">
        <v>63</v>
      </c>
      <c r="B247" s="8">
        <v>300175</v>
      </c>
      <c r="C247" s="6" t="s">
        <v>2036</v>
      </c>
      <c r="D247" s="6" t="s">
        <v>605</v>
      </c>
      <c r="E247" s="6" t="s">
        <v>306</v>
      </c>
      <c r="F247" s="9">
        <v>39532</v>
      </c>
      <c r="G247" s="9">
        <v>42087</v>
      </c>
      <c r="H247" s="6">
        <v>840</v>
      </c>
      <c r="I247" s="12">
        <v>12970</v>
      </c>
      <c r="J247" s="6">
        <v>11.5</v>
      </c>
      <c r="L247" s="6" t="s">
        <v>333</v>
      </c>
      <c r="M247" s="6" t="s">
        <v>334</v>
      </c>
      <c r="N247" s="6" t="s">
        <v>360</v>
      </c>
      <c r="O247" s="6" t="s">
        <v>640</v>
      </c>
      <c r="P247" s="6" t="s">
        <v>335</v>
      </c>
      <c r="Q247" s="12">
        <v>71700.210000000006</v>
      </c>
      <c r="R247" s="12">
        <v>51651.14</v>
      </c>
      <c r="S247" s="62">
        <f t="shared" si="22"/>
        <v>0.72037641172878009</v>
      </c>
      <c r="T247" s="12">
        <v>20049.07</v>
      </c>
      <c r="U247" s="12">
        <v>0</v>
      </c>
      <c r="V247" s="12"/>
      <c r="W247" s="12">
        <v>2672.45</v>
      </c>
      <c r="X247" s="12">
        <f t="shared" si="23"/>
        <v>26.829392505004776</v>
      </c>
      <c r="Y247" s="6" t="s">
        <v>335</v>
      </c>
      <c r="Z247" s="6" t="s">
        <v>335</v>
      </c>
      <c r="AA247" s="6" t="s">
        <v>335</v>
      </c>
      <c r="AD247" s="12"/>
      <c r="AE247" s="12"/>
      <c r="AF247" s="12"/>
      <c r="AG247" s="12"/>
      <c r="AH247" s="12"/>
      <c r="AI247" s="12"/>
      <c r="AJ247" s="12"/>
      <c r="AK247" s="12"/>
      <c r="AL247" s="12">
        <f t="shared" si="24"/>
        <v>0</v>
      </c>
      <c r="AM247" s="62">
        <f t="shared" si="25"/>
        <v>0.88887992160027673</v>
      </c>
      <c r="AN247" s="62">
        <f>IF(BN247/Q247&gt;1.5,1.5,BN247/Q247)</f>
        <v>1.125011349339144</v>
      </c>
      <c r="AO247" s="62">
        <f t="shared" si="26"/>
        <v>1.125011349339144</v>
      </c>
      <c r="AP247" s="62">
        <f>BF247/Q247</f>
        <v>1.3837755844787622E-2</v>
      </c>
      <c r="AQ247" s="62">
        <f>IF(BF247/Q247&gt;1,1,BF247/Q247)</f>
        <v>1.3837755844787622E-2</v>
      </c>
      <c r="AR247" s="11">
        <v>41835</v>
      </c>
      <c r="AS247" s="12">
        <v>41835</v>
      </c>
      <c r="AT247" s="6">
        <v>1204</v>
      </c>
      <c r="AU247" s="6" t="s">
        <v>1114</v>
      </c>
      <c r="AX247" s="11">
        <f t="shared" si="21"/>
        <v>43182</v>
      </c>
      <c r="AY247" s="64">
        <f t="shared" ca="1" si="27"/>
        <v>1</v>
      </c>
      <c r="AZ247" s="6" t="s">
        <v>336</v>
      </c>
      <c r="BA247" s="6" t="s">
        <v>336</v>
      </c>
      <c r="BB247" s="20">
        <v>992.17</v>
      </c>
      <c r="BC247" s="19">
        <v>42675</v>
      </c>
      <c r="BD247" s="9" t="s">
        <v>1138</v>
      </c>
      <c r="BE247" s="20">
        <v>62540.13</v>
      </c>
      <c r="BF247" s="20">
        <v>992.17</v>
      </c>
      <c r="BG247" s="9">
        <v>43040</v>
      </c>
      <c r="BH247" s="6" t="s">
        <v>336</v>
      </c>
      <c r="BJ247" s="6" t="s">
        <v>337</v>
      </c>
      <c r="BK247" s="6" t="s">
        <v>338</v>
      </c>
      <c r="BL247" s="6" t="s">
        <v>810</v>
      </c>
      <c r="BN247" s="12">
        <v>80663.55</v>
      </c>
      <c r="BO247" s="9">
        <v>41617</v>
      </c>
      <c r="BP247" s="9">
        <v>41617</v>
      </c>
      <c r="BS247" s="6" t="s">
        <v>335</v>
      </c>
      <c r="BT247" s="6" t="s">
        <v>1419</v>
      </c>
      <c r="BU247" s="6" t="s">
        <v>1419</v>
      </c>
      <c r="BV247" s="11">
        <v>26522</v>
      </c>
      <c r="BX247" s="6" t="s">
        <v>1690</v>
      </c>
      <c r="CB247" s="23" t="s">
        <v>1114</v>
      </c>
      <c r="CG247" s="6" t="s">
        <v>2002</v>
      </c>
      <c r="CH247" s="6" t="s">
        <v>2003</v>
      </c>
      <c r="CL247" s="6" t="s">
        <v>335</v>
      </c>
      <c r="CO247" s="6" t="s">
        <v>336</v>
      </c>
      <c r="CS247" s="6" t="s">
        <v>335</v>
      </c>
    </row>
    <row r="248" spans="1:97" s="6" customFormat="1" hidden="1">
      <c r="A248" s="6" t="s">
        <v>63</v>
      </c>
      <c r="B248" s="8">
        <v>300175</v>
      </c>
      <c r="C248" s="6" t="s">
        <v>2036</v>
      </c>
      <c r="D248" s="6" t="s">
        <v>606</v>
      </c>
      <c r="E248" s="6" t="s">
        <v>307</v>
      </c>
      <c r="F248" s="9">
        <v>39119</v>
      </c>
      <c r="G248" s="9">
        <v>40942</v>
      </c>
      <c r="H248" s="6">
        <v>980</v>
      </c>
      <c r="I248" s="12">
        <v>44215</v>
      </c>
      <c r="J248" s="6">
        <v>0</v>
      </c>
      <c r="L248" s="6" t="s">
        <v>333</v>
      </c>
      <c r="M248" s="6" t="s">
        <v>334</v>
      </c>
      <c r="N248" s="6" t="s">
        <v>351</v>
      </c>
      <c r="O248" s="6" t="s">
        <v>348</v>
      </c>
      <c r="P248" s="6" t="s">
        <v>335</v>
      </c>
      <c r="Q248" s="12">
        <v>45701.34</v>
      </c>
      <c r="R248" s="12">
        <v>39595.279999999999</v>
      </c>
      <c r="S248" s="62">
        <f t="shared" si="22"/>
        <v>0.86639210141321898</v>
      </c>
      <c r="T248" s="12">
        <v>4319.49</v>
      </c>
      <c r="U248" s="12">
        <v>1786.57</v>
      </c>
      <c r="V248" s="12"/>
      <c r="W248" s="12">
        <v>43914.77</v>
      </c>
      <c r="X248" s="12">
        <f t="shared" si="23"/>
        <v>1.0406826678131298</v>
      </c>
      <c r="Y248" s="6" t="s">
        <v>336</v>
      </c>
      <c r="Z248" s="6" t="s">
        <v>336</v>
      </c>
      <c r="AD248" s="12"/>
      <c r="AE248" s="12"/>
      <c r="AF248" s="12"/>
      <c r="AG248" s="12"/>
      <c r="AH248" s="12"/>
      <c r="AI248" s="12"/>
      <c r="AJ248" s="12"/>
      <c r="AK248" s="12"/>
      <c r="AL248" s="12">
        <f t="shared" si="24"/>
        <v>0</v>
      </c>
      <c r="AM248" s="62" t="e">
        <f t="shared" si="25"/>
        <v>#DIV/0!</v>
      </c>
      <c r="AN248" s="62">
        <f>IF(BN248/Q248&gt;1.5,1.5,BN248/Q248)</f>
        <v>0</v>
      </c>
      <c r="AO248" s="62">
        <f t="shared" si="26"/>
        <v>0</v>
      </c>
      <c r="AP248" s="62">
        <f>BF248/Q248</f>
        <v>9.7480730324318726E-3</v>
      </c>
      <c r="AQ248" s="62">
        <f>IF(BF248/Q248&gt;1,1,BF248/Q248)</f>
        <v>9.7480730324318726E-3</v>
      </c>
      <c r="AR248" s="11">
        <v>42338</v>
      </c>
      <c r="AS248" s="12">
        <v>42338</v>
      </c>
      <c r="AT248" s="6">
        <v>671</v>
      </c>
      <c r="AU248" s="6" t="s">
        <v>1115</v>
      </c>
      <c r="AW248" s="6">
        <v>3</v>
      </c>
      <c r="AX248" s="11">
        <f t="shared" si="21"/>
        <v>42037</v>
      </c>
      <c r="AY248" s="64">
        <f t="shared" ca="1" si="27"/>
        <v>0</v>
      </c>
      <c r="AZ248" s="6" t="s">
        <v>336</v>
      </c>
      <c r="BA248" s="6" t="s">
        <v>336</v>
      </c>
      <c r="BB248" s="20">
        <v>445.5</v>
      </c>
      <c r="BC248" s="19">
        <v>42675</v>
      </c>
      <c r="BD248" s="9" t="s">
        <v>1138</v>
      </c>
      <c r="BE248" s="20">
        <v>45701.34</v>
      </c>
      <c r="BF248" s="20">
        <v>445.5</v>
      </c>
      <c r="BG248" s="9">
        <v>43040</v>
      </c>
      <c r="BH248" s="6" t="s">
        <v>336</v>
      </c>
      <c r="BJ248" s="6" t="s">
        <v>337</v>
      </c>
      <c r="BK248" s="6" t="s">
        <v>338</v>
      </c>
      <c r="BL248" s="6" t="s">
        <v>854</v>
      </c>
      <c r="BN248" s="12">
        <v>0</v>
      </c>
      <c r="BO248" s="9">
        <v>40611</v>
      </c>
      <c r="BP248" s="11"/>
      <c r="BS248" s="6" t="s">
        <v>335</v>
      </c>
      <c r="BT248" s="6" t="s">
        <v>1420</v>
      </c>
      <c r="BU248" s="6" t="s">
        <v>1421</v>
      </c>
      <c r="BV248" s="11">
        <v>23625</v>
      </c>
      <c r="BX248" s="6" t="s">
        <v>1691</v>
      </c>
      <c r="CB248" s="23" t="s">
        <v>1115</v>
      </c>
      <c r="CG248" s="6" t="s">
        <v>2004</v>
      </c>
      <c r="CL248" s="6" t="s">
        <v>335</v>
      </c>
      <c r="CO248" s="6" t="s">
        <v>335</v>
      </c>
      <c r="CS248" s="6" t="s">
        <v>335</v>
      </c>
    </row>
    <row r="249" spans="1:97" s="6" customFormat="1">
      <c r="A249" s="6" t="s">
        <v>63</v>
      </c>
      <c r="B249" s="8">
        <v>300175</v>
      </c>
      <c r="C249" s="6" t="s">
        <v>2036</v>
      </c>
      <c r="D249" s="6" t="s">
        <v>607</v>
      </c>
      <c r="E249" s="6" t="s">
        <v>308</v>
      </c>
      <c r="F249" s="9">
        <v>40812</v>
      </c>
      <c r="G249" s="9">
        <v>42559</v>
      </c>
      <c r="H249" s="6">
        <v>980</v>
      </c>
      <c r="I249" s="12">
        <v>95023</v>
      </c>
      <c r="J249" s="6">
        <v>16.489999999999998</v>
      </c>
      <c r="L249" s="6" t="s">
        <v>333</v>
      </c>
      <c r="M249" s="6" t="s">
        <v>334</v>
      </c>
      <c r="N249" s="6" t="s">
        <v>360</v>
      </c>
      <c r="O249" s="6" t="s">
        <v>640</v>
      </c>
      <c r="P249" s="6" t="s">
        <v>335</v>
      </c>
      <c r="Q249" s="12">
        <v>78421.25</v>
      </c>
      <c r="R249" s="12">
        <v>50111.17</v>
      </c>
      <c r="S249" s="62">
        <f t="shared" si="22"/>
        <v>0.63899988842309963</v>
      </c>
      <c r="T249" s="12">
        <v>28310.080000000002</v>
      </c>
      <c r="U249" s="12">
        <v>0</v>
      </c>
      <c r="V249" s="12"/>
      <c r="W249" s="12">
        <v>78421.25</v>
      </c>
      <c r="X249" s="12">
        <f t="shared" si="23"/>
        <v>1</v>
      </c>
      <c r="Y249" s="6" t="s">
        <v>336</v>
      </c>
      <c r="Z249" s="6" t="s">
        <v>336</v>
      </c>
      <c r="AA249" s="6" t="s">
        <v>336</v>
      </c>
      <c r="AD249" s="12"/>
      <c r="AE249" s="12"/>
      <c r="AF249" s="12"/>
      <c r="AG249" s="12"/>
      <c r="AH249" s="12"/>
      <c r="AI249" s="12"/>
      <c r="AJ249" s="12"/>
      <c r="AK249" s="12"/>
      <c r="AL249" s="12">
        <f t="shared" si="24"/>
        <v>0</v>
      </c>
      <c r="AM249" s="62">
        <f t="shared" si="25"/>
        <v>1.0041345303710001</v>
      </c>
      <c r="AN249" s="62">
        <f>IF(BN249/Q249&gt;1.5,1.5,BN249/Q249)</f>
        <v>0.99588249358432834</v>
      </c>
      <c r="AO249" s="62">
        <f t="shared" si="26"/>
        <v>0.99588249358432834</v>
      </c>
      <c r="AP249" s="62">
        <f>BF249/Q249</f>
        <v>1.3857085930152861E-2</v>
      </c>
      <c r="AQ249" s="62">
        <f>IF(BF249/Q249&gt;1,1,BF249/Q249)</f>
        <v>1.3857085930152861E-2</v>
      </c>
      <c r="AR249" s="11">
        <v>41806</v>
      </c>
      <c r="AS249" s="12">
        <v>41806</v>
      </c>
      <c r="AT249" s="6">
        <v>1204</v>
      </c>
      <c r="AU249" s="6" t="s">
        <v>1116</v>
      </c>
      <c r="AX249" s="11">
        <f t="shared" si="21"/>
        <v>43654</v>
      </c>
      <c r="AY249" s="64">
        <f t="shared" ca="1" si="27"/>
        <v>1</v>
      </c>
      <c r="AZ249" s="6" t="s">
        <v>336</v>
      </c>
      <c r="BA249" s="6" t="s">
        <v>336</v>
      </c>
      <c r="BB249" s="20">
        <v>1086.69</v>
      </c>
      <c r="BC249" s="19">
        <v>42675</v>
      </c>
      <c r="BD249" s="9" t="s">
        <v>1138</v>
      </c>
      <c r="BE249" s="20">
        <v>70043.19</v>
      </c>
      <c r="BF249" s="20">
        <v>1086.69</v>
      </c>
      <c r="BG249" s="9">
        <v>43040</v>
      </c>
      <c r="BH249" s="6" t="s">
        <v>336</v>
      </c>
      <c r="BJ249" s="6" t="s">
        <v>337</v>
      </c>
      <c r="BK249" s="6" t="s">
        <v>338</v>
      </c>
      <c r="BL249" s="6" t="s">
        <v>855</v>
      </c>
      <c r="BN249" s="12">
        <v>78098.350000000006</v>
      </c>
      <c r="BO249" s="9">
        <v>41682</v>
      </c>
      <c r="BP249" s="9">
        <v>41682</v>
      </c>
      <c r="BS249" s="6" t="s">
        <v>335</v>
      </c>
      <c r="BT249" s="6" t="s">
        <v>1422</v>
      </c>
      <c r="BU249" s="6" t="s">
        <v>1422</v>
      </c>
      <c r="BV249" s="11">
        <v>26073</v>
      </c>
      <c r="BX249" s="6" t="s">
        <v>1692</v>
      </c>
      <c r="CB249" s="23" t="s">
        <v>1116</v>
      </c>
      <c r="CG249" s="6" t="s">
        <v>2005</v>
      </c>
      <c r="CH249" s="6" t="s">
        <v>2006</v>
      </c>
      <c r="CL249" s="6" t="s">
        <v>335</v>
      </c>
      <c r="CO249" s="6" t="s">
        <v>336</v>
      </c>
      <c r="CS249" s="6" t="s">
        <v>335</v>
      </c>
    </row>
    <row r="250" spans="1:97" s="6" customFormat="1">
      <c r="A250" s="6" t="s">
        <v>63</v>
      </c>
      <c r="B250" s="8">
        <v>300175</v>
      </c>
      <c r="C250" s="6" t="s">
        <v>2036</v>
      </c>
      <c r="D250" s="6" t="s">
        <v>608</v>
      </c>
      <c r="E250" s="6" t="s">
        <v>309</v>
      </c>
      <c r="F250" s="9">
        <v>39325</v>
      </c>
      <c r="G250" s="9">
        <v>41516</v>
      </c>
      <c r="H250" s="6">
        <v>840</v>
      </c>
      <c r="I250" s="12">
        <v>13630</v>
      </c>
      <c r="J250" s="6">
        <v>12.5</v>
      </c>
      <c r="L250" s="6" t="s">
        <v>333</v>
      </c>
      <c r="M250" s="6" t="s">
        <v>334</v>
      </c>
      <c r="N250" s="6" t="s">
        <v>351</v>
      </c>
      <c r="O250" s="6" t="s">
        <v>348</v>
      </c>
      <c r="P250" s="6" t="s">
        <v>335</v>
      </c>
      <c r="Q250" s="12">
        <v>194058.59</v>
      </c>
      <c r="R250" s="12">
        <v>146310.32</v>
      </c>
      <c r="S250" s="62">
        <f t="shared" si="22"/>
        <v>0.75394920678337407</v>
      </c>
      <c r="T250" s="12">
        <v>47748.27</v>
      </c>
      <c r="U250" s="12">
        <v>0</v>
      </c>
      <c r="V250" s="12">
        <v>18200.23</v>
      </c>
      <c r="W250" s="12">
        <v>7233.06</v>
      </c>
      <c r="X250" s="12">
        <f t="shared" si="23"/>
        <v>26.829390327192087</v>
      </c>
      <c r="Y250" s="6" t="s">
        <v>336</v>
      </c>
      <c r="Z250" s="6" t="s">
        <v>336</v>
      </c>
      <c r="AD250" s="12"/>
      <c r="AE250" s="12"/>
      <c r="AF250" s="12"/>
      <c r="AG250" s="12"/>
      <c r="AH250" s="12"/>
      <c r="AI250" s="12"/>
      <c r="AJ250" s="12"/>
      <c r="AK250" s="12"/>
      <c r="AL250" s="12">
        <f t="shared" si="24"/>
        <v>0</v>
      </c>
      <c r="AM250" s="62">
        <f t="shared" si="25"/>
        <v>3.6507159733247097</v>
      </c>
      <c r="AN250" s="62">
        <f>IF(BN250/Q250&gt;1.5,1.5,BN250/Q250)</f>
        <v>0.27391887161501072</v>
      </c>
      <c r="AO250" s="62">
        <f t="shared" si="26"/>
        <v>0.27391887161501072</v>
      </c>
      <c r="AP250" s="62">
        <f>BF250/Q250</f>
        <v>0.3312488254191685</v>
      </c>
      <c r="AQ250" s="62">
        <f>IF(BF250/Q250&gt;1,1,BF250/Q250)</f>
        <v>0.3312488254191685</v>
      </c>
      <c r="AR250" s="11">
        <v>39355</v>
      </c>
      <c r="AS250" s="12">
        <v>39355</v>
      </c>
      <c r="AT250" s="6">
        <v>2206</v>
      </c>
      <c r="AU250" s="6" t="s">
        <v>1117</v>
      </c>
      <c r="AW250" s="6">
        <v>3</v>
      </c>
      <c r="AX250" s="11">
        <f t="shared" si="21"/>
        <v>42611</v>
      </c>
      <c r="AY250" s="64">
        <f t="shared" ca="1" si="27"/>
        <v>0</v>
      </c>
      <c r="AZ250" s="6" t="s">
        <v>336</v>
      </c>
      <c r="BA250" s="6" t="s">
        <v>336</v>
      </c>
      <c r="BB250" s="20">
        <v>64281.68</v>
      </c>
      <c r="BC250" s="19">
        <v>42675</v>
      </c>
      <c r="BD250" s="9" t="s">
        <v>1138</v>
      </c>
      <c r="BE250" s="20">
        <v>184554.7</v>
      </c>
      <c r="BF250" s="20">
        <v>64281.68</v>
      </c>
      <c r="BG250" s="9">
        <v>43040</v>
      </c>
      <c r="BH250" s="6" t="s">
        <v>336</v>
      </c>
      <c r="BJ250" s="6" t="s">
        <v>337</v>
      </c>
      <c r="BK250" s="6" t="s">
        <v>338</v>
      </c>
      <c r="BL250" s="6" t="s">
        <v>856</v>
      </c>
      <c r="BN250" s="12">
        <v>53156.31</v>
      </c>
      <c r="BO250" s="9">
        <v>41771</v>
      </c>
      <c r="BP250" s="9">
        <v>41575</v>
      </c>
      <c r="BS250" s="6" t="s">
        <v>335</v>
      </c>
      <c r="BT250" s="6" t="s">
        <v>1423</v>
      </c>
      <c r="BU250" s="6" t="s">
        <v>1423</v>
      </c>
      <c r="BV250" s="11">
        <v>30446</v>
      </c>
      <c r="BX250" s="6" t="s">
        <v>1693</v>
      </c>
      <c r="CB250" s="23" t="s">
        <v>1117</v>
      </c>
      <c r="CG250" s="6" t="s">
        <v>2007</v>
      </c>
      <c r="CL250" s="6" t="s">
        <v>335</v>
      </c>
      <c r="CO250" s="6" t="s">
        <v>335</v>
      </c>
      <c r="CS250" s="6" t="s">
        <v>335</v>
      </c>
    </row>
    <row r="251" spans="1:97" s="6" customFormat="1">
      <c r="A251" s="6" t="s">
        <v>63</v>
      </c>
      <c r="B251" s="8">
        <v>300175</v>
      </c>
      <c r="C251" s="6" t="s">
        <v>2036</v>
      </c>
      <c r="D251" s="6" t="s">
        <v>609</v>
      </c>
      <c r="E251" s="6" t="s">
        <v>310</v>
      </c>
      <c r="F251" s="9">
        <v>39603</v>
      </c>
      <c r="G251" s="9">
        <v>42158</v>
      </c>
      <c r="H251" s="6">
        <v>840</v>
      </c>
      <c r="I251" s="12">
        <v>45000</v>
      </c>
      <c r="J251" s="6">
        <v>12.5</v>
      </c>
      <c r="L251" s="6" t="s">
        <v>333</v>
      </c>
      <c r="M251" s="6" t="s">
        <v>334</v>
      </c>
      <c r="N251" s="6" t="s">
        <v>351</v>
      </c>
      <c r="O251" s="6" t="s">
        <v>348</v>
      </c>
      <c r="P251" s="6" t="s">
        <v>335</v>
      </c>
      <c r="Q251" s="12">
        <v>1304118.7</v>
      </c>
      <c r="R251" s="12">
        <v>1112394</v>
      </c>
      <c r="S251" s="62">
        <f t="shared" si="22"/>
        <v>0.85298523823023165</v>
      </c>
      <c r="T251" s="12">
        <v>191724.7</v>
      </c>
      <c r="U251" s="12">
        <v>0</v>
      </c>
      <c r="V251" s="12"/>
      <c r="W251" s="12">
        <v>48607.839999999997</v>
      </c>
      <c r="X251" s="12">
        <f t="shared" si="23"/>
        <v>26.829390073700047</v>
      </c>
      <c r="Y251" s="6" t="s">
        <v>336</v>
      </c>
      <c r="Z251" s="6" t="s">
        <v>335</v>
      </c>
      <c r="AD251" s="12"/>
      <c r="AE251" s="12"/>
      <c r="AF251" s="12"/>
      <c r="AG251" s="12"/>
      <c r="AH251" s="12"/>
      <c r="AI251" s="12"/>
      <c r="AJ251" s="12"/>
      <c r="AK251" s="12"/>
      <c r="AL251" s="12">
        <f t="shared" si="24"/>
        <v>0</v>
      </c>
      <c r="AM251" s="62">
        <f t="shared" si="25"/>
        <v>3.2757171886656433</v>
      </c>
      <c r="AN251" s="62">
        <f>IF(BN251/Q251&gt;1.5,1.5,BN251/Q251)</f>
        <v>0.30527665924888586</v>
      </c>
      <c r="AO251" s="62">
        <f t="shared" si="26"/>
        <v>0.30527665924888586</v>
      </c>
      <c r="AP251" s="62">
        <f>BF251/Q251</f>
        <v>0.448417693880166</v>
      </c>
      <c r="AQ251" s="62">
        <f>IF(BF251/Q251&gt;1,1,BF251/Q251)</f>
        <v>0.448417693880166</v>
      </c>
      <c r="AR251" s="11">
        <v>41605</v>
      </c>
      <c r="AS251" s="12">
        <v>41605</v>
      </c>
      <c r="AT251" s="6">
        <v>3075</v>
      </c>
      <c r="AU251" s="6" t="s">
        <v>1118</v>
      </c>
      <c r="AW251" s="6">
        <v>3</v>
      </c>
      <c r="AX251" s="11">
        <f t="shared" si="21"/>
        <v>43253</v>
      </c>
      <c r="AY251" s="64">
        <f t="shared" ca="1" si="27"/>
        <v>1</v>
      </c>
      <c r="AZ251" s="6" t="s">
        <v>336</v>
      </c>
      <c r="BA251" s="6" t="s">
        <v>336</v>
      </c>
      <c r="BB251" s="20">
        <v>584789.9</v>
      </c>
      <c r="BC251" s="19">
        <v>42675</v>
      </c>
      <c r="BD251" s="9" t="s">
        <v>1138</v>
      </c>
      <c r="BE251" s="20">
        <v>1240250.33</v>
      </c>
      <c r="BF251" s="20">
        <v>584789.9</v>
      </c>
      <c r="BG251" s="9">
        <v>43040</v>
      </c>
      <c r="BH251" s="6" t="s">
        <v>336</v>
      </c>
      <c r="BJ251" s="6" t="s">
        <v>337</v>
      </c>
      <c r="BK251" s="6" t="s">
        <v>338</v>
      </c>
      <c r="BL251" s="6" t="s">
        <v>857</v>
      </c>
      <c r="BN251" s="12">
        <v>398117</v>
      </c>
      <c r="BO251" s="9">
        <v>42255</v>
      </c>
      <c r="BP251" s="9">
        <v>41332</v>
      </c>
      <c r="BS251" s="6" t="s">
        <v>335</v>
      </c>
      <c r="BT251" s="6" t="s">
        <v>1424</v>
      </c>
      <c r="BU251" s="6" t="s">
        <v>1424</v>
      </c>
      <c r="BV251" s="11">
        <v>22989</v>
      </c>
      <c r="BX251" s="6" t="s">
        <v>1694</v>
      </c>
      <c r="CB251" s="23" t="s">
        <v>1118</v>
      </c>
      <c r="CG251" s="6" t="s">
        <v>2008</v>
      </c>
      <c r="CL251" s="6" t="s">
        <v>335</v>
      </c>
      <c r="CO251" s="6" t="s">
        <v>335</v>
      </c>
      <c r="CS251" s="6" t="s">
        <v>335</v>
      </c>
    </row>
    <row r="252" spans="1:97" s="6" customFormat="1" hidden="1">
      <c r="A252" s="6" t="s">
        <v>63</v>
      </c>
      <c r="B252" s="8">
        <v>300175</v>
      </c>
      <c r="C252" s="6" t="s">
        <v>2036</v>
      </c>
      <c r="D252" s="6" t="s">
        <v>610</v>
      </c>
      <c r="E252" s="6" t="s">
        <v>311</v>
      </c>
      <c r="F252" s="9">
        <v>39737</v>
      </c>
      <c r="G252" s="9">
        <v>41562</v>
      </c>
      <c r="H252" s="6">
        <v>840</v>
      </c>
      <c r="I252" s="12">
        <v>13440</v>
      </c>
      <c r="J252" s="6">
        <v>12.49</v>
      </c>
      <c r="L252" s="6" t="s">
        <v>333</v>
      </c>
      <c r="M252" s="6" t="s">
        <v>334</v>
      </c>
      <c r="N252" s="6" t="s">
        <v>354</v>
      </c>
      <c r="O252" s="6" t="s">
        <v>348</v>
      </c>
      <c r="P252" s="6" t="s">
        <v>335</v>
      </c>
      <c r="Q252" s="12">
        <v>294835.13</v>
      </c>
      <c r="R252" s="12">
        <v>210260.05</v>
      </c>
      <c r="S252" s="62">
        <f t="shared" si="22"/>
        <v>0.71314449536593549</v>
      </c>
      <c r="T252" s="12">
        <v>84575.08</v>
      </c>
      <c r="U252" s="12">
        <v>0</v>
      </c>
      <c r="V252" s="12">
        <v>281984.15000000002</v>
      </c>
      <c r="W252" s="12">
        <v>10989.26</v>
      </c>
      <c r="X252" s="12">
        <f t="shared" si="23"/>
        <v>26.829388876048068</v>
      </c>
      <c r="Y252" s="6" t="s">
        <v>336</v>
      </c>
      <c r="Z252" s="6" t="s">
        <v>335</v>
      </c>
      <c r="AD252" s="12">
        <v>79.8</v>
      </c>
      <c r="AE252" s="12">
        <v>2700.19</v>
      </c>
      <c r="AF252" s="12">
        <v>2699.94</v>
      </c>
      <c r="AG252" s="12">
        <v>2699.75</v>
      </c>
      <c r="AH252" s="12">
        <v>1435.5800000000002</v>
      </c>
      <c r="AI252" s="12">
        <v>2523.16</v>
      </c>
      <c r="AJ252" s="12"/>
      <c r="AK252" s="12">
        <v>2079.44</v>
      </c>
      <c r="AL252" s="12">
        <f t="shared" si="24"/>
        <v>14217.86</v>
      </c>
      <c r="AM252" s="62">
        <f t="shared" si="25"/>
        <v>2.8919459192079917</v>
      </c>
      <c r="AN252" s="62">
        <f>IF(BN252/Q252&gt;1.5,1.5,BN252/Q252)</f>
        <v>0.34578793239462335</v>
      </c>
      <c r="AO252" s="62">
        <f t="shared" si="26"/>
        <v>0.34578793239462335</v>
      </c>
      <c r="AP252" s="62">
        <f>BF252/Q252</f>
        <v>0.53966954344958828</v>
      </c>
      <c r="AQ252" s="62">
        <f>IF(BF252/Q252&gt;1,1,BF252/Q252)</f>
        <v>0.53966954344958828</v>
      </c>
      <c r="AR252" s="11">
        <v>43038</v>
      </c>
      <c r="AS252" s="12">
        <v>43048</v>
      </c>
      <c r="AT252" s="6">
        <v>2391</v>
      </c>
      <c r="AU252" s="6" t="s">
        <v>1119</v>
      </c>
      <c r="AW252" s="6">
        <v>3</v>
      </c>
      <c r="AX252" s="11">
        <f t="shared" si="21"/>
        <v>42657</v>
      </c>
      <c r="AY252" s="64">
        <f t="shared" ca="1" si="27"/>
        <v>0</v>
      </c>
      <c r="AZ252" s="6" t="s">
        <v>336</v>
      </c>
      <c r="BA252" s="6" t="s">
        <v>336</v>
      </c>
      <c r="BB252" s="20">
        <v>159113.54</v>
      </c>
      <c r="BC252" s="19">
        <v>42675</v>
      </c>
      <c r="BD252" s="9" t="s">
        <v>1138</v>
      </c>
      <c r="BE252" s="20">
        <v>266440.63</v>
      </c>
      <c r="BF252" s="20">
        <v>159113.54</v>
      </c>
      <c r="BG252" s="9">
        <v>43040</v>
      </c>
      <c r="BH252" s="6" t="s">
        <v>336</v>
      </c>
      <c r="BJ252" s="6" t="s">
        <v>337</v>
      </c>
      <c r="BK252" s="6" t="s">
        <v>338</v>
      </c>
      <c r="BL252" s="6" t="s">
        <v>663</v>
      </c>
      <c r="BN252" s="12">
        <v>101950.43</v>
      </c>
      <c r="BO252" s="9">
        <v>41771</v>
      </c>
      <c r="BP252" s="9">
        <v>41575</v>
      </c>
      <c r="BS252" s="6" t="s">
        <v>335</v>
      </c>
      <c r="BT252" s="6" t="s">
        <v>1425</v>
      </c>
      <c r="BU252" s="6" t="s">
        <v>1425</v>
      </c>
      <c r="BV252" s="11">
        <v>19700</v>
      </c>
      <c r="BX252" s="6" t="s">
        <v>1695</v>
      </c>
      <c r="CB252" s="23" t="s">
        <v>1119</v>
      </c>
      <c r="CG252" s="6" t="s">
        <v>2009</v>
      </c>
      <c r="CL252" s="6" t="s">
        <v>335</v>
      </c>
      <c r="CO252" s="6" t="s">
        <v>335</v>
      </c>
      <c r="CS252" s="6" t="s">
        <v>335</v>
      </c>
    </row>
    <row r="253" spans="1:97" s="6" customFormat="1">
      <c r="A253" s="6" t="s">
        <v>63</v>
      </c>
      <c r="B253" s="8">
        <v>300175</v>
      </c>
      <c r="C253" s="6" t="s">
        <v>2036</v>
      </c>
      <c r="D253" s="6" t="s">
        <v>611</v>
      </c>
      <c r="E253" s="6" t="s">
        <v>312</v>
      </c>
      <c r="F253" s="9">
        <v>39562</v>
      </c>
      <c r="G253" s="9">
        <v>41387</v>
      </c>
      <c r="H253" s="6">
        <v>840</v>
      </c>
      <c r="I253" s="12">
        <v>29940</v>
      </c>
      <c r="J253" s="6">
        <v>15</v>
      </c>
      <c r="L253" s="6" t="s">
        <v>333</v>
      </c>
      <c r="M253" s="6" t="s">
        <v>334</v>
      </c>
      <c r="N253" s="6" t="s">
        <v>351</v>
      </c>
      <c r="O253" s="6" t="s">
        <v>348</v>
      </c>
      <c r="P253" s="6" t="s">
        <v>335</v>
      </c>
      <c r="Q253" s="12">
        <v>823292.56</v>
      </c>
      <c r="R253" s="12">
        <v>709531.12</v>
      </c>
      <c r="S253" s="62">
        <f t="shared" si="22"/>
        <v>0.8618213676071601</v>
      </c>
      <c r="T253" s="12">
        <v>113761.44</v>
      </c>
      <c r="U253" s="12">
        <v>0</v>
      </c>
      <c r="V253" s="12"/>
      <c r="W253" s="12">
        <v>30686.22</v>
      </c>
      <c r="X253" s="12">
        <f t="shared" si="23"/>
        <v>26.829389869459323</v>
      </c>
      <c r="Y253" s="6" t="s">
        <v>336</v>
      </c>
      <c r="Z253" s="6" t="s">
        <v>335</v>
      </c>
      <c r="AA253" s="6" t="s">
        <v>336</v>
      </c>
      <c r="AD253" s="12"/>
      <c r="AE253" s="12"/>
      <c r="AF253" s="12"/>
      <c r="AG253" s="12"/>
      <c r="AH253" s="12"/>
      <c r="AI253" s="12"/>
      <c r="AJ253" s="12"/>
      <c r="AK253" s="12"/>
      <c r="AL253" s="12">
        <f t="shared" si="24"/>
        <v>0</v>
      </c>
      <c r="AM253" s="62" t="e">
        <f t="shared" si="25"/>
        <v>#DIV/0!</v>
      </c>
      <c r="AN253" s="62">
        <f>IF(BN253/Q253&gt;1.5,1.5,BN253/Q253)</f>
        <v>0</v>
      </c>
      <c r="AO253" s="62">
        <f t="shared" si="26"/>
        <v>0</v>
      </c>
      <c r="AP253" s="62">
        <f>BF253/Q253</f>
        <v>9.2636328451698863E-3</v>
      </c>
      <c r="AQ253" s="62">
        <f>IF(BF253/Q253&gt;1,1,BF253/Q253)</f>
        <v>9.2636328451698863E-3</v>
      </c>
      <c r="AR253" s="11">
        <v>41467</v>
      </c>
      <c r="AS253" s="12">
        <v>41467</v>
      </c>
      <c r="AT253" s="6">
        <v>3105</v>
      </c>
      <c r="AU253" s="6">
        <v>0</v>
      </c>
      <c r="AW253" s="6">
        <v>3</v>
      </c>
      <c r="AX253" s="11">
        <f t="shared" si="21"/>
        <v>42482</v>
      </c>
      <c r="AY253" s="64">
        <f t="shared" ca="1" si="27"/>
        <v>0</v>
      </c>
      <c r="AZ253" s="6" t="s">
        <v>336</v>
      </c>
      <c r="BA253" s="6" t="s">
        <v>336</v>
      </c>
      <c r="BB253" s="20">
        <v>7626.68</v>
      </c>
      <c r="BC253" s="19">
        <v>42675</v>
      </c>
      <c r="BD253" s="9" t="s">
        <v>1138</v>
      </c>
      <c r="BE253" s="20">
        <v>782972.34</v>
      </c>
      <c r="BF253" s="20">
        <v>7626.68</v>
      </c>
      <c r="BG253" s="9">
        <v>43040</v>
      </c>
      <c r="BH253" s="6" t="s">
        <v>336</v>
      </c>
      <c r="BJ253" s="6" t="s">
        <v>337</v>
      </c>
      <c r="BK253" s="6" t="s">
        <v>339</v>
      </c>
      <c r="BL253" s="6" t="s">
        <v>858</v>
      </c>
      <c r="BN253" s="12">
        <v>0</v>
      </c>
      <c r="BO253" s="9">
        <v>41155</v>
      </c>
      <c r="BP253" s="9">
        <v>41121</v>
      </c>
      <c r="BS253" s="6" t="s">
        <v>335</v>
      </c>
      <c r="BT253" s="6" t="s">
        <v>1426</v>
      </c>
      <c r="BU253" s="6" t="s">
        <v>1426</v>
      </c>
      <c r="BV253" s="11">
        <v>25472</v>
      </c>
      <c r="BX253" s="6" t="s">
        <v>1696</v>
      </c>
      <c r="CB253" s="23"/>
      <c r="CG253" s="6" t="s">
        <v>2010</v>
      </c>
      <c r="CH253" s="6" t="s">
        <v>2011</v>
      </c>
      <c r="CL253" s="6" t="s">
        <v>335</v>
      </c>
      <c r="CO253" s="6" t="s">
        <v>336</v>
      </c>
      <c r="CS253" s="6" t="s">
        <v>335</v>
      </c>
    </row>
    <row r="254" spans="1:97" s="6" customFormat="1" hidden="1">
      <c r="A254" s="6" t="s">
        <v>63</v>
      </c>
      <c r="B254" s="8">
        <v>300175</v>
      </c>
      <c r="C254" s="6" t="s">
        <v>2036</v>
      </c>
      <c r="D254" s="6" t="s">
        <v>612</v>
      </c>
      <c r="E254" s="6" t="s">
        <v>313</v>
      </c>
      <c r="F254" s="9">
        <v>39227</v>
      </c>
      <c r="G254" s="9">
        <v>41418</v>
      </c>
      <c r="H254" s="6">
        <v>840</v>
      </c>
      <c r="I254" s="12">
        <v>14649</v>
      </c>
      <c r="J254" s="6">
        <v>0.01</v>
      </c>
      <c r="L254" s="6" t="s">
        <v>333</v>
      </c>
      <c r="M254" s="6" t="s">
        <v>334</v>
      </c>
      <c r="N254" s="6" t="s">
        <v>351</v>
      </c>
      <c r="O254" s="6" t="s">
        <v>348</v>
      </c>
      <c r="P254" s="6" t="s">
        <v>335</v>
      </c>
      <c r="Q254" s="12">
        <v>344231.34</v>
      </c>
      <c r="R254" s="12">
        <v>340172.52</v>
      </c>
      <c r="S254" s="62">
        <f t="shared" si="22"/>
        <v>0.98820903407574678</v>
      </c>
      <c r="T254" s="12">
        <v>12.07</v>
      </c>
      <c r="U254" s="12">
        <v>4046.75</v>
      </c>
      <c r="V254" s="12"/>
      <c r="W254" s="12">
        <v>12679.55</v>
      </c>
      <c r="X254" s="12">
        <f t="shared" si="23"/>
        <v>27.148545492545086</v>
      </c>
      <c r="Y254" s="6" t="s">
        <v>336</v>
      </c>
      <c r="Z254" s="6" t="s">
        <v>336</v>
      </c>
      <c r="AD254" s="12"/>
      <c r="AE254" s="12"/>
      <c r="AF254" s="12"/>
      <c r="AG254" s="12"/>
      <c r="AH254" s="12"/>
      <c r="AI254" s="12"/>
      <c r="AJ254" s="12"/>
      <c r="AK254" s="12"/>
      <c r="AL254" s="12">
        <f t="shared" si="24"/>
        <v>0</v>
      </c>
      <c r="AM254" s="62" t="e">
        <f t="shared" si="25"/>
        <v>#DIV/0!</v>
      </c>
      <c r="AN254" s="62">
        <f>IF(BN254/Q254&gt;1.5,1.5,BN254/Q254)</f>
        <v>0</v>
      </c>
      <c r="AO254" s="62">
        <f t="shared" si="26"/>
        <v>0</v>
      </c>
      <c r="AP254" s="62">
        <f>BF254/Q254</f>
        <v>9.3827889116662056E-3</v>
      </c>
      <c r="AQ254" s="62">
        <f>IF(BF254/Q254&gt;1,1,BF254/Q254)</f>
        <v>9.3827889116662056E-3</v>
      </c>
      <c r="AR254" s="11">
        <v>42963</v>
      </c>
      <c r="AS254" s="12">
        <v>42963</v>
      </c>
      <c r="AT254" s="6">
        <v>2833</v>
      </c>
      <c r="AU254" s="6" t="s">
        <v>1120</v>
      </c>
      <c r="AW254" s="6">
        <v>3</v>
      </c>
      <c r="AX254" s="11">
        <f t="shared" si="21"/>
        <v>42513</v>
      </c>
      <c r="AY254" s="64">
        <f t="shared" ca="1" si="27"/>
        <v>0</v>
      </c>
      <c r="AZ254" s="6" t="s">
        <v>336</v>
      </c>
      <c r="BA254" s="6" t="s">
        <v>336</v>
      </c>
      <c r="BB254" s="20">
        <v>3229.85</v>
      </c>
      <c r="BC254" s="19">
        <v>42675</v>
      </c>
      <c r="BD254" s="9" t="s">
        <v>1138</v>
      </c>
      <c r="BE254" s="20">
        <v>331577.49</v>
      </c>
      <c r="BF254" s="20">
        <v>3229.85</v>
      </c>
      <c r="BG254" s="9">
        <v>43040</v>
      </c>
      <c r="BH254" s="6" t="s">
        <v>336</v>
      </c>
      <c r="BJ254" s="6" t="s">
        <v>337</v>
      </c>
      <c r="BK254" s="6" t="s">
        <v>338</v>
      </c>
      <c r="BL254" s="6" t="s">
        <v>745</v>
      </c>
      <c r="BN254" s="12">
        <v>0</v>
      </c>
      <c r="BO254" s="9">
        <v>41137</v>
      </c>
      <c r="BP254" s="9">
        <v>41113</v>
      </c>
      <c r="BS254" s="6" t="s">
        <v>335</v>
      </c>
      <c r="BT254" s="6" t="s">
        <v>1427</v>
      </c>
      <c r="BU254" s="6" t="s">
        <v>1427</v>
      </c>
      <c r="BV254" s="11">
        <v>19884</v>
      </c>
      <c r="BX254" s="6" t="s">
        <v>1697</v>
      </c>
      <c r="CB254" s="23" t="s">
        <v>1120</v>
      </c>
      <c r="CG254" s="6" t="s">
        <v>2012</v>
      </c>
      <c r="CL254" s="6" t="s">
        <v>335</v>
      </c>
      <c r="CO254" s="6" t="s">
        <v>335</v>
      </c>
      <c r="CS254" s="6" t="s">
        <v>335</v>
      </c>
    </row>
    <row r="255" spans="1:97" s="6" customFormat="1">
      <c r="A255" s="6" t="s">
        <v>63</v>
      </c>
      <c r="B255" s="8">
        <v>300175</v>
      </c>
      <c r="C255" s="6" t="s">
        <v>2036</v>
      </c>
      <c r="D255" s="6" t="s">
        <v>613</v>
      </c>
      <c r="E255" s="6" t="s">
        <v>314</v>
      </c>
      <c r="F255" s="9">
        <v>39674</v>
      </c>
      <c r="G255" s="9">
        <v>42229</v>
      </c>
      <c r="H255" s="6">
        <v>840</v>
      </c>
      <c r="I255" s="12">
        <v>31000</v>
      </c>
      <c r="J255" s="6">
        <v>13</v>
      </c>
      <c r="L255" s="6" t="s">
        <v>333</v>
      </c>
      <c r="M255" s="6" t="s">
        <v>334</v>
      </c>
      <c r="N255" s="6" t="s">
        <v>351</v>
      </c>
      <c r="O255" s="6" t="s">
        <v>348</v>
      </c>
      <c r="P255" s="6" t="s">
        <v>335</v>
      </c>
      <c r="Q255" s="12">
        <v>1014805.58</v>
      </c>
      <c r="R255" s="12">
        <v>800571.56</v>
      </c>
      <c r="S255" s="62">
        <f t="shared" si="22"/>
        <v>0.78889156285482787</v>
      </c>
      <c r="T255" s="12">
        <v>214234.02</v>
      </c>
      <c r="U255" s="12">
        <v>0</v>
      </c>
      <c r="V255" s="12"/>
      <c r="W255" s="12">
        <v>37824.400000000001</v>
      </c>
      <c r="X255" s="12">
        <f t="shared" si="23"/>
        <v>26.829390023371154</v>
      </c>
      <c r="Y255" s="6" t="s">
        <v>336</v>
      </c>
      <c r="Z255" s="6" t="s">
        <v>335</v>
      </c>
      <c r="AD255" s="12"/>
      <c r="AE255" s="12"/>
      <c r="AF255" s="12"/>
      <c r="AG255" s="12"/>
      <c r="AH255" s="12"/>
      <c r="AI255" s="12"/>
      <c r="AJ255" s="12"/>
      <c r="AK255" s="12"/>
      <c r="AL255" s="12">
        <f t="shared" si="24"/>
        <v>0</v>
      </c>
      <c r="AM255" s="62">
        <f t="shared" si="25"/>
        <v>4.4952956688277013</v>
      </c>
      <c r="AN255" s="62">
        <f>IF(BN255/Q255&gt;1.5,1.5,BN255/Q255)</f>
        <v>0.22245477798811475</v>
      </c>
      <c r="AO255" s="62">
        <f t="shared" si="26"/>
        <v>0.22245477798811475</v>
      </c>
      <c r="AP255" s="62">
        <f>BF255/Q255</f>
        <v>0.36760667989231988</v>
      </c>
      <c r="AQ255" s="62">
        <f>IF(BF255/Q255&gt;1,1,BF255/Q255)</f>
        <v>0.36760667989231988</v>
      </c>
      <c r="AR255" s="11">
        <v>39705</v>
      </c>
      <c r="AS255" s="12">
        <v>39705</v>
      </c>
      <c r="AT255" s="6">
        <v>3242</v>
      </c>
      <c r="AU255" s="6">
        <v>0</v>
      </c>
      <c r="AW255" s="6">
        <v>3</v>
      </c>
      <c r="AX255" s="11">
        <f t="shared" ref="AX255:AX273" si="28">G255+1095</f>
        <v>43324</v>
      </c>
      <c r="AY255" s="64">
        <f t="shared" ca="1" si="27"/>
        <v>1</v>
      </c>
      <c r="AZ255" s="6" t="s">
        <v>336</v>
      </c>
      <c r="BA255" s="6" t="s">
        <v>336</v>
      </c>
      <c r="BB255" s="20">
        <v>373049.31</v>
      </c>
      <c r="BC255" s="19">
        <v>42675</v>
      </c>
      <c r="BD255" s="9" t="s">
        <v>1138</v>
      </c>
      <c r="BE255" s="20">
        <v>965106.13</v>
      </c>
      <c r="BF255" s="20">
        <v>373049.31</v>
      </c>
      <c r="BG255" s="9">
        <v>43040</v>
      </c>
      <c r="BH255" s="6" t="s">
        <v>336</v>
      </c>
      <c r="BJ255" s="6" t="s">
        <v>337</v>
      </c>
      <c r="BK255" s="6" t="s">
        <v>338</v>
      </c>
      <c r="BL255" s="6" t="s">
        <v>859</v>
      </c>
      <c r="BN255" s="12">
        <v>225748.35</v>
      </c>
      <c r="BO255" s="9">
        <v>41772</v>
      </c>
      <c r="BP255" s="9">
        <v>41575</v>
      </c>
      <c r="BS255" s="6" t="s">
        <v>335</v>
      </c>
      <c r="BT255" s="6" t="s">
        <v>1428</v>
      </c>
      <c r="BU255" s="6" t="s">
        <v>1428</v>
      </c>
      <c r="BV255" s="11">
        <v>22618</v>
      </c>
      <c r="BX255" s="6" t="s">
        <v>1698</v>
      </c>
      <c r="CB255" s="23"/>
      <c r="CG255" s="6" t="s">
        <v>2013</v>
      </c>
      <c r="CL255" s="6" t="s">
        <v>335</v>
      </c>
      <c r="CO255" s="6" t="s">
        <v>335</v>
      </c>
      <c r="CS255" s="6" t="s">
        <v>335</v>
      </c>
    </row>
    <row r="256" spans="1:97" s="6" customFormat="1">
      <c r="A256" s="6" t="s">
        <v>63</v>
      </c>
      <c r="B256" s="8">
        <v>300175</v>
      </c>
      <c r="C256" s="6" t="s">
        <v>2036</v>
      </c>
      <c r="D256" s="6" t="s">
        <v>614</v>
      </c>
      <c r="E256" s="6" t="s">
        <v>315</v>
      </c>
      <c r="F256" s="9">
        <v>39664</v>
      </c>
      <c r="G256" s="9">
        <v>42219</v>
      </c>
      <c r="H256" s="6">
        <v>840</v>
      </c>
      <c r="I256" s="12">
        <v>22911</v>
      </c>
      <c r="J256" s="6">
        <v>13</v>
      </c>
      <c r="L256" s="6" t="s">
        <v>333</v>
      </c>
      <c r="M256" s="6" t="s">
        <v>334</v>
      </c>
      <c r="N256" s="6" t="s">
        <v>639</v>
      </c>
      <c r="O256" s="6" t="s">
        <v>640</v>
      </c>
      <c r="P256" s="6" t="s">
        <v>335</v>
      </c>
      <c r="Q256" s="12">
        <v>194617.44</v>
      </c>
      <c r="R256" s="12">
        <v>135197.59</v>
      </c>
      <c r="S256" s="62">
        <f t="shared" si="22"/>
        <v>0.69468383717307136</v>
      </c>
      <c r="T256" s="12">
        <v>59419.85</v>
      </c>
      <c r="U256" s="12">
        <v>0</v>
      </c>
      <c r="V256" s="12">
        <v>105.71</v>
      </c>
      <c r="W256" s="12">
        <v>7253.89</v>
      </c>
      <c r="X256" s="12">
        <f t="shared" si="23"/>
        <v>26.829389472407218</v>
      </c>
      <c r="Y256" s="6" t="s">
        <v>336</v>
      </c>
      <c r="Z256" s="6" t="s">
        <v>336</v>
      </c>
      <c r="AD256" s="12"/>
      <c r="AE256" s="12"/>
      <c r="AF256" s="12"/>
      <c r="AG256" s="12"/>
      <c r="AH256" s="12"/>
      <c r="AI256" s="12"/>
      <c r="AJ256" s="12"/>
      <c r="AK256" s="12"/>
      <c r="AL256" s="12">
        <f t="shared" si="24"/>
        <v>0</v>
      </c>
      <c r="AM256" s="62">
        <f t="shared" si="25"/>
        <v>1.7994010362178834</v>
      </c>
      <c r="AN256" s="62">
        <f>IF(BN256/Q256&gt;1.5,1.5,BN256/Q256)</f>
        <v>0.55574048245624852</v>
      </c>
      <c r="AO256" s="62">
        <f t="shared" si="26"/>
        <v>0.55574048245624852</v>
      </c>
      <c r="AP256" s="62">
        <f>BF256/Q256</f>
        <v>1.3634595131864853E-2</v>
      </c>
      <c r="AQ256" s="62">
        <f>IF(BF256/Q256&gt;1,1,BF256/Q256)</f>
        <v>1.3634595131864853E-2</v>
      </c>
      <c r="AR256" s="11">
        <v>41806</v>
      </c>
      <c r="AS256" s="12">
        <v>41806</v>
      </c>
      <c r="AT256" s="6">
        <v>1233</v>
      </c>
      <c r="AU256" s="6" t="s">
        <v>1121</v>
      </c>
      <c r="AW256" s="6">
        <v>1</v>
      </c>
      <c r="AX256" s="11">
        <f t="shared" si="28"/>
        <v>43314</v>
      </c>
      <c r="AY256" s="64">
        <f t="shared" ca="1" si="27"/>
        <v>1</v>
      </c>
      <c r="AZ256" s="6" t="s">
        <v>336</v>
      </c>
      <c r="BA256" s="6" t="s">
        <v>336</v>
      </c>
      <c r="BB256" s="20">
        <v>2653.53</v>
      </c>
      <c r="BC256" s="19">
        <v>42675</v>
      </c>
      <c r="BD256" s="9" t="s">
        <v>1138</v>
      </c>
      <c r="BE256" s="20">
        <v>168371.53</v>
      </c>
      <c r="BF256" s="20">
        <v>2653.53</v>
      </c>
      <c r="BG256" s="9">
        <v>43040</v>
      </c>
      <c r="BH256" s="6" t="s">
        <v>336</v>
      </c>
      <c r="BJ256" s="6" t="s">
        <v>337</v>
      </c>
      <c r="BK256" s="6" t="s">
        <v>338</v>
      </c>
      <c r="BL256" s="6" t="s">
        <v>860</v>
      </c>
      <c r="BN256" s="12">
        <v>108156.79</v>
      </c>
      <c r="BO256" s="9">
        <v>41744</v>
      </c>
      <c r="BP256" s="9">
        <v>41744</v>
      </c>
      <c r="BS256" s="6" t="s">
        <v>335</v>
      </c>
      <c r="BT256" s="6" t="s">
        <v>1429</v>
      </c>
      <c r="BU256" s="6" t="s">
        <v>1429</v>
      </c>
      <c r="BV256" s="11">
        <v>24383</v>
      </c>
      <c r="BX256" s="6" t="s">
        <v>1699</v>
      </c>
      <c r="CB256" s="23" t="s">
        <v>1121</v>
      </c>
      <c r="CG256" s="6" t="s">
        <v>2014</v>
      </c>
      <c r="CL256" s="6" t="s">
        <v>335</v>
      </c>
      <c r="CO256" s="6" t="s">
        <v>335</v>
      </c>
      <c r="CS256" s="6" t="s">
        <v>335</v>
      </c>
    </row>
    <row r="257" spans="1:97" s="6" customFormat="1">
      <c r="A257" s="6" t="s">
        <v>63</v>
      </c>
      <c r="B257" s="8">
        <v>300175</v>
      </c>
      <c r="C257" s="6" t="s">
        <v>2036</v>
      </c>
      <c r="D257" s="6" t="s">
        <v>615</v>
      </c>
      <c r="E257" s="6" t="s">
        <v>316</v>
      </c>
      <c r="F257" s="9">
        <v>39659</v>
      </c>
      <c r="G257" s="9">
        <v>41485</v>
      </c>
      <c r="H257" s="6">
        <v>980</v>
      </c>
      <c r="I257" s="12">
        <v>199800</v>
      </c>
      <c r="J257" s="6">
        <v>0</v>
      </c>
      <c r="L257" s="6" t="s">
        <v>333</v>
      </c>
      <c r="M257" s="6" t="s">
        <v>334</v>
      </c>
      <c r="N257" s="6" t="s">
        <v>349</v>
      </c>
      <c r="O257" s="6" t="s">
        <v>348</v>
      </c>
      <c r="P257" s="6" t="s">
        <v>335</v>
      </c>
      <c r="Q257" s="12">
        <v>230219.57</v>
      </c>
      <c r="R257" s="12">
        <v>199800</v>
      </c>
      <c r="S257" s="62">
        <f t="shared" si="22"/>
        <v>0.8678671409211649</v>
      </c>
      <c r="T257" s="12">
        <v>30419.57</v>
      </c>
      <c r="U257" s="12">
        <v>0</v>
      </c>
      <c r="V257" s="12"/>
      <c r="W257" s="12">
        <v>230219.57</v>
      </c>
      <c r="X257" s="12">
        <f t="shared" si="23"/>
        <v>1</v>
      </c>
      <c r="Y257" s="6" t="s">
        <v>336</v>
      </c>
      <c r="Z257" s="6" t="s">
        <v>335</v>
      </c>
      <c r="AD257" s="12"/>
      <c r="AE257" s="12"/>
      <c r="AF257" s="12"/>
      <c r="AG257" s="12"/>
      <c r="AH257" s="12"/>
      <c r="AI257" s="12"/>
      <c r="AJ257" s="12"/>
      <c r="AK257" s="12"/>
      <c r="AL257" s="12">
        <f t="shared" si="24"/>
        <v>0</v>
      </c>
      <c r="AM257" s="62" t="e">
        <f t="shared" si="25"/>
        <v>#DIV/0!</v>
      </c>
      <c r="AN257" s="62">
        <f>IF(BN257/Q257&gt;1.5,1.5,BN257/Q257)</f>
        <v>0</v>
      </c>
      <c r="AO257" s="62">
        <f t="shared" si="26"/>
        <v>0</v>
      </c>
      <c r="AP257" s="62">
        <f>BF257/Q257</f>
        <v>9.7481287103437821E-3</v>
      </c>
      <c r="AQ257" s="62">
        <f>IF(BF257/Q257&gt;1,1,BF257/Q257)</f>
        <v>9.7481287103437821E-3</v>
      </c>
      <c r="AR257" s="11">
        <v>41221</v>
      </c>
      <c r="AS257" s="12">
        <v>41221</v>
      </c>
      <c r="AT257" s="6">
        <v>3287</v>
      </c>
      <c r="AU257" s="6">
        <v>0</v>
      </c>
      <c r="AW257" s="6">
        <v>3</v>
      </c>
      <c r="AX257" s="11">
        <f t="shared" si="28"/>
        <v>42580</v>
      </c>
      <c r="AY257" s="64">
        <f t="shared" ca="1" si="27"/>
        <v>0</v>
      </c>
      <c r="AZ257" s="6" t="s">
        <v>336</v>
      </c>
      <c r="BA257" s="6" t="s">
        <v>336</v>
      </c>
      <c r="BB257" s="20">
        <v>2244.21</v>
      </c>
      <c r="BC257" s="19">
        <v>42675</v>
      </c>
      <c r="BD257" s="9" t="s">
        <v>1138</v>
      </c>
      <c r="BE257" s="20">
        <v>230219.57</v>
      </c>
      <c r="BF257" s="20">
        <v>2244.21</v>
      </c>
      <c r="BG257" s="9">
        <v>43040</v>
      </c>
      <c r="BH257" s="6" t="s">
        <v>336</v>
      </c>
      <c r="BJ257" s="6" t="s">
        <v>337</v>
      </c>
      <c r="BK257" s="6" t="s">
        <v>338</v>
      </c>
      <c r="BL257" s="6" t="s">
        <v>861</v>
      </c>
      <c r="BN257" s="12">
        <v>0</v>
      </c>
      <c r="BO257" s="9">
        <v>40654</v>
      </c>
      <c r="BP257" s="11"/>
      <c r="BS257" s="6" t="s">
        <v>335</v>
      </c>
      <c r="BT257" s="6" t="s">
        <v>1430</v>
      </c>
      <c r="BU257" s="6" t="s">
        <v>1431</v>
      </c>
      <c r="BV257" s="11">
        <v>30921</v>
      </c>
      <c r="BX257" s="6" t="s">
        <v>1700</v>
      </c>
      <c r="CB257" s="23"/>
      <c r="CG257" s="6" t="s">
        <v>2015</v>
      </c>
      <c r="CL257" s="6" t="s">
        <v>335</v>
      </c>
      <c r="CO257" s="6" t="s">
        <v>335</v>
      </c>
      <c r="CS257" s="6" t="s">
        <v>335</v>
      </c>
    </row>
    <row r="258" spans="1:97" s="6" customFormat="1">
      <c r="A258" s="6" t="s">
        <v>63</v>
      </c>
      <c r="B258" s="8">
        <v>300175</v>
      </c>
      <c r="C258" s="6" t="s">
        <v>2036</v>
      </c>
      <c r="D258" s="6" t="s">
        <v>616</v>
      </c>
      <c r="E258" s="6" t="s">
        <v>317</v>
      </c>
      <c r="F258" s="9">
        <v>39377</v>
      </c>
      <c r="G258" s="11">
        <v>39924</v>
      </c>
      <c r="H258" s="6">
        <v>980</v>
      </c>
      <c r="I258" s="12">
        <v>35350</v>
      </c>
      <c r="J258" s="6">
        <v>0</v>
      </c>
      <c r="L258" s="6" t="s">
        <v>333</v>
      </c>
      <c r="M258" s="6" t="s">
        <v>334</v>
      </c>
      <c r="N258" s="6" t="s">
        <v>360</v>
      </c>
      <c r="O258" s="6" t="s">
        <v>640</v>
      </c>
      <c r="P258" s="6" t="s">
        <v>335</v>
      </c>
      <c r="Q258" s="12">
        <v>10832.51</v>
      </c>
      <c r="R258" s="12">
        <v>8525.09</v>
      </c>
      <c r="S258" s="62">
        <f t="shared" si="22"/>
        <v>0.78699119594627653</v>
      </c>
      <c r="T258" s="12">
        <v>2307.42</v>
      </c>
      <c r="U258" s="12">
        <v>0</v>
      </c>
      <c r="V258" s="12"/>
      <c r="W258" s="12">
        <v>10832.51</v>
      </c>
      <c r="X258" s="12">
        <f t="shared" si="23"/>
        <v>1</v>
      </c>
      <c r="Y258" s="16" t="s">
        <v>336</v>
      </c>
      <c r="Z258" s="16" t="s">
        <v>336</v>
      </c>
      <c r="AD258" s="12"/>
      <c r="AE258" s="12"/>
      <c r="AF258" s="12"/>
      <c r="AG258" s="12"/>
      <c r="AH258" s="12"/>
      <c r="AI258" s="12"/>
      <c r="AJ258" s="12"/>
      <c r="AK258" s="12"/>
      <c r="AL258" s="12">
        <f t="shared" si="24"/>
        <v>0</v>
      </c>
      <c r="AM258" s="62" t="e">
        <f t="shared" si="25"/>
        <v>#DIV/0!</v>
      </c>
      <c r="AN258" s="62">
        <f>IF(BN258/Q258&gt;1.5,1.5,BN258/Q258)</f>
        <v>0</v>
      </c>
      <c r="AO258" s="62">
        <f t="shared" si="26"/>
        <v>0</v>
      </c>
      <c r="AP258" s="62">
        <f>BF258/Q258</f>
        <v>9.7484331886146421E-3</v>
      </c>
      <c r="AQ258" s="62">
        <f>IF(BF258/Q258&gt;1,1,BF258/Q258)</f>
        <v>9.7484331886146421E-3</v>
      </c>
      <c r="AR258" s="11">
        <v>41234</v>
      </c>
      <c r="AS258" s="12">
        <v>41234</v>
      </c>
      <c r="AT258" s="6">
        <v>3195</v>
      </c>
      <c r="AU258" s="6" t="s">
        <v>1122</v>
      </c>
      <c r="AX258" s="11">
        <f t="shared" si="28"/>
        <v>41019</v>
      </c>
      <c r="AY258" s="64">
        <f t="shared" ca="1" si="27"/>
        <v>0</v>
      </c>
      <c r="AZ258" s="6" t="s">
        <v>336</v>
      </c>
      <c r="BA258" s="6" t="s">
        <v>336</v>
      </c>
      <c r="BB258" s="20">
        <v>105.6</v>
      </c>
      <c r="BC258" s="19">
        <v>42675</v>
      </c>
      <c r="BD258" s="9" t="s">
        <v>1138</v>
      </c>
      <c r="BE258" s="20">
        <v>10832.51</v>
      </c>
      <c r="BF258" s="20">
        <v>105.6</v>
      </c>
      <c r="BG258" s="9">
        <v>43040</v>
      </c>
      <c r="BH258" s="6" t="s">
        <v>336</v>
      </c>
      <c r="BJ258" s="6" t="s">
        <v>337</v>
      </c>
      <c r="BK258" s="6" t="s">
        <v>338</v>
      </c>
      <c r="BL258" s="6" t="s">
        <v>862</v>
      </c>
      <c r="BN258" s="12">
        <v>0</v>
      </c>
      <c r="BO258" s="9">
        <v>40886</v>
      </c>
      <c r="BP258" s="9">
        <v>40885</v>
      </c>
      <c r="BS258" s="6" t="s">
        <v>335</v>
      </c>
      <c r="BT258" s="6">
        <v>0</v>
      </c>
      <c r="BU258" s="6" t="s">
        <v>1432</v>
      </c>
      <c r="BV258" s="11">
        <v>29140</v>
      </c>
      <c r="BX258" s="6" t="s">
        <v>1701</v>
      </c>
      <c r="CB258" s="23" t="s">
        <v>1122</v>
      </c>
      <c r="CL258" s="6" t="s">
        <v>335</v>
      </c>
      <c r="CO258" s="6" t="s">
        <v>335</v>
      </c>
      <c r="CS258" s="6" t="s">
        <v>335</v>
      </c>
    </row>
    <row r="259" spans="1:97" s="6" customFormat="1" hidden="1">
      <c r="A259" s="6" t="s">
        <v>63</v>
      </c>
      <c r="B259" s="8">
        <v>300175</v>
      </c>
      <c r="C259" s="6" t="s">
        <v>2036</v>
      </c>
      <c r="D259" s="6" t="s">
        <v>617</v>
      </c>
      <c r="E259" s="6" t="s">
        <v>318</v>
      </c>
      <c r="F259" s="9">
        <v>39715</v>
      </c>
      <c r="G259" s="9">
        <v>41540</v>
      </c>
      <c r="H259" s="6">
        <v>840</v>
      </c>
      <c r="I259" s="12">
        <v>6960</v>
      </c>
      <c r="J259" s="6">
        <v>12.49</v>
      </c>
      <c r="L259" s="6" t="s">
        <v>333</v>
      </c>
      <c r="M259" s="6" t="s">
        <v>334</v>
      </c>
      <c r="N259" s="6" t="s">
        <v>352</v>
      </c>
      <c r="O259" s="6" t="s">
        <v>348</v>
      </c>
      <c r="P259" s="6" t="s">
        <v>335</v>
      </c>
      <c r="Q259" s="12">
        <v>152.66</v>
      </c>
      <c r="R259" s="12">
        <v>152.66</v>
      </c>
      <c r="S259" s="62">
        <f t="shared" si="22"/>
        <v>1</v>
      </c>
      <c r="T259" s="12">
        <v>0</v>
      </c>
      <c r="U259" s="12">
        <v>0</v>
      </c>
      <c r="V259" s="12"/>
      <c r="W259" s="12">
        <v>5.69</v>
      </c>
      <c r="X259" s="12">
        <f t="shared" si="23"/>
        <v>26.829525483304039</v>
      </c>
      <c r="Y259" s="6" t="s">
        <v>336</v>
      </c>
      <c r="Z259" s="6" t="s">
        <v>336</v>
      </c>
      <c r="AA259" s="6" t="s">
        <v>336</v>
      </c>
      <c r="AD259" s="12"/>
      <c r="AE259" s="12"/>
      <c r="AF259" s="12"/>
      <c r="AG259" s="12"/>
      <c r="AH259" s="12">
        <v>23591.01</v>
      </c>
      <c r="AI259" s="12"/>
      <c r="AJ259" s="12"/>
      <c r="AK259" s="12"/>
      <c r="AL259" s="12">
        <f t="shared" si="24"/>
        <v>23591.01</v>
      </c>
      <c r="AM259" s="62">
        <f t="shared" si="25"/>
        <v>3.1613170428660179E-3</v>
      </c>
      <c r="AN259" s="62">
        <f>IF(BN259/Q259&gt;1.5,1.5,BN259/Q259)</f>
        <v>1.5</v>
      </c>
      <c r="AO259" s="62">
        <f t="shared" si="26"/>
        <v>316.32385693698416</v>
      </c>
      <c r="AP259" s="62">
        <f>BF259/Q259</f>
        <v>104.15203720686493</v>
      </c>
      <c r="AQ259" s="62">
        <f>IF(BF259/Q259&gt;1,1,BF259/Q259)</f>
        <v>1</v>
      </c>
      <c r="AR259" s="11">
        <v>42789</v>
      </c>
      <c r="AS259" s="12">
        <v>42789</v>
      </c>
      <c r="AT259" s="6">
        <v>1569</v>
      </c>
      <c r="AU259" s="6" t="s">
        <v>1123</v>
      </c>
      <c r="AW259" s="6">
        <v>3</v>
      </c>
      <c r="AX259" s="11">
        <f t="shared" si="28"/>
        <v>42635</v>
      </c>
      <c r="AY259" s="64">
        <f t="shared" ca="1" si="27"/>
        <v>0</v>
      </c>
      <c r="AZ259" s="6" t="s">
        <v>336</v>
      </c>
      <c r="BA259" s="6" t="s">
        <v>336</v>
      </c>
      <c r="BB259" s="20">
        <v>15899.85</v>
      </c>
      <c r="BC259" s="19">
        <v>42675</v>
      </c>
      <c r="BD259" s="9" t="s">
        <v>1138</v>
      </c>
      <c r="BE259" s="20">
        <v>22461.5</v>
      </c>
      <c r="BF259" s="20">
        <v>15899.85</v>
      </c>
      <c r="BG259" s="9">
        <v>43040</v>
      </c>
      <c r="BH259" s="6" t="s">
        <v>336</v>
      </c>
      <c r="BJ259" s="6" t="s">
        <v>337</v>
      </c>
      <c r="BK259" s="6" t="s">
        <v>338</v>
      </c>
      <c r="BL259" s="6" t="s">
        <v>863</v>
      </c>
      <c r="BN259" s="12">
        <v>48290</v>
      </c>
      <c r="BO259" s="9">
        <v>41982</v>
      </c>
      <c r="BP259" s="9">
        <v>41972</v>
      </c>
      <c r="BS259" s="6" t="s">
        <v>335</v>
      </c>
      <c r="BT259" s="6" t="s">
        <v>1433</v>
      </c>
      <c r="BU259" s="6" t="s">
        <v>1433</v>
      </c>
      <c r="BV259" s="11">
        <v>25147</v>
      </c>
      <c r="BX259" s="6" t="s">
        <v>1702</v>
      </c>
      <c r="CB259" s="23" t="s">
        <v>1123</v>
      </c>
      <c r="CG259" s="6" t="s">
        <v>2016</v>
      </c>
      <c r="CH259" s="6" t="s">
        <v>2017</v>
      </c>
      <c r="CL259" s="6" t="s">
        <v>335</v>
      </c>
      <c r="CO259" s="6" t="s">
        <v>336</v>
      </c>
      <c r="CS259" s="6" t="s">
        <v>335</v>
      </c>
    </row>
    <row r="260" spans="1:97" s="6" customFormat="1">
      <c r="A260" s="6" t="s">
        <v>63</v>
      </c>
      <c r="B260" s="8">
        <v>300175</v>
      </c>
      <c r="C260" s="6" t="s">
        <v>2036</v>
      </c>
      <c r="D260" s="6" t="s">
        <v>618</v>
      </c>
      <c r="E260" s="6" t="s">
        <v>319</v>
      </c>
      <c r="F260" s="9">
        <v>40786</v>
      </c>
      <c r="G260" s="9">
        <v>43342</v>
      </c>
      <c r="H260" s="6">
        <v>980</v>
      </c>
      <c r="I260" s="12">
        <v>430985</v>
      </c>
      <c r="J260" s="6">
        <v>16.489999999999998</v>
      </c>
      <c r="L260" s="6" t="s">
        <v>333</v>
      </c>
      <c r="M260" s="6" t="s">
        <v>334</v>
      </c>
      <c r="N260" s="6" t="s">
        <v>639</v>
      </c>
      <c r="O260" s="6" t="s">
        <v>640</v>
      </c>
      <c r="P260" s="6" t="s">
        <v>335</v>
      </c>
      <c r="Q260" s="12">
        <v>477848.4</v>
      </c>
      <c r="R260" s="12">
        <v>311324.95</v>
      </c>
      <c r="S260" s="62">
        <f t="shared" si="22"/>
        <v>0.65151405759650971</v>
      </c>
      <c r="T260" s="12">
        <v>166523.45000000001</v>
      </c>
      <c r="U260" s="12">
        <v>0</v>
      </c>
      <c r="V260" s="12">
        <v>72.3</v>
      </c>
      <c r="W260" s="12">
        <v>477848.4</v>
      </c>
      <c r="X260" s="12">
        <f t="shared" si="23"/>
        <v>1</v>
      </c>
      <c r="Y260" s="6" t="s">
        <v>335</v>
      </c>
      <c r="Z260" s="6" t="s">
        <v>335</v>
      </c>
      <c r="AA260" s="6" t="s">
        <v>335</v>
      </c>
      <c r="AD260" s="12"/>
      <c r="AE260" s="12"/>
      <c r="AF260" s="12"/>
      <c r="AG260" s="12"/>
      <c r="AH260" s="12"/>
      <c r="AI260" s="12"/>
      <c r="AJ260" s="12"/>
      <c r="AK260" s="12"/>
      <c r="AL260" s="12">
        <f t="shared" si="24"/>
        <v>0</v>
      </c>
      <c r="AM260" s="62">
        <f t="shared" si="25"/>
        <v>0.76879242842222506</v>
      </c>
      <c r="AN260" s="62">
        <f>IF(BN260/Q260&gt;1.5,1.5,BN260/Q260)</f>
        <v>1.3007412183445628</v>
      </c>
      <c r="AO260" s="62">
        <f t="shared" si="26"/>
        <v>1.3007412183445628</v>
      </c>
      <c r="AP260" s="62">
        <f>BF260/Q260</f>
        <v>1.3260063233443913E-2</v>
      </c>
      <c r="AQ260" s="62">
        <f>IF(BF260/Q260&gt;1,1,BF260/Q260)</f>
        <v>1.3260063233443913E-2</v>
      </c>
      <c r="AR260" s="11">
        <v>41871</v>
      </c>
      <c r="AS260" s="12">
        <v>41871</v>
      </c>
      <c r="AT260" s="6">
        <v>1137</v>
      </c>
      <c r="AU260" s="6" t="s">
        <v>1124</v>
      </c>
      <c r="AW260" s="6">
        <v>1</v>
      </c>
      <c r="AX260" s="11">
        <f t="shared" si="28"/>
        <v>44437</v>
      </c>
      <c r="AY260" s="64">
        <f t="shared" ca="1" si="27"/>
        <v>1</v>
      </c>
      <c r="AZ260" s="6" t="s">
        <v>336</v>
      </c>
      <c r="BA260" s="6" t="s">
        <v>336</v>
      </c>
      <c r="BB260" s="20">
        <v>6336.3</v>
      </c>
      <c r="BC260" s="19">
        <v>42675</v>
      </c>
      <c r="BD260" s="9" t="s">
        <v>1138</v>
      </c>
      <c r="BE260" s="20">
        <v>425864.75</v>
      </c>
      <c r="BF260" s="20">
        <v>6336.3</v>
      </c>
      <c r="BG260" s="9">
        <v>43040</v>
      </c>
      <c r="BH260" s="6" t="s">
        <v>336</v>
      </c>
      <c r="BJ260" s="6" t="s">
        <v>337</v>
      </c>
      <c r="BK260" s="6" t="s">
        <v>338</v>
      </c>
      <c r="BL260" s="6" t="s">
        <v>864</v>
      </c>
      <c r="BN260" s="12">
        <v>621557.11</v>
      </c>
      <c r="BO260" s="9">
        <v>41319</v>
      </c>
      <c r="BP260" s="9">
        <v>41319</v>
      </c>
      <c r="BS260" s="6" t="s">
        <v>335</v>
      </c>
      <c r="BT260" s="6" t="s">
        <v>1434</v>
      </c>
      <c r="BU260" s="6" t="s">
        <v>1434</v>
      </c>
      <c r="BV260" s="11">
        <v>29460</v>
      </c>
      <c r="BX260" s="6" t="s">
        <v>1703</v>
      </c>
      <c r="CB260" s="23" t="s">
        <v>1124</v>
      </c>
      <c r="CG260" s="6" t="s">
        <v>2018</v>
      </c>
      <c r="CH260" s="6" t="s">
        <v>2019</v>
      </c>
      <c r="CL260" s="6" t="s">
        <v>335</v>
      </c>
      <c r="CO260" s="6" t="s">
        <v>336</v>
      </c>
      <c r="CS260" s="6" t="s">
        <v>335</v>
      </c>
    </row>
    <row r="261" spans="1:97" s="6" customFormat="1">
      <c r="A261" s="6" t="s">
        <v>63</v>
      </c>
      <c r="B261" s="8">
        <v>300175</v>
      </c>
      <c r="C261" s="6" t="s">
        <v>2036</v>
      </c>
      <c r="D261" s="6" t="s">
        <v>619</v>
      </c>
      <c r="E261" s="6" t="s">
        <v>320</v>
      </c>
      <c r="F261" s="9">
        <v>39678</v>
      </c>
      <c r="G261" s="9">
        <v>42233</v>
      </c>
      <c r="H261" s="6">
        <v>840</v>
      </c>
      <c r="I261" s="12">
        <v>35700</v>
      </c>
      <c r="J261" s="6">
        <v>13</v>
      </c>
      <c r="L261" s="6" t="s">
        <v>333</v>
      </c>
      <c r="M261" s="6" t="s">
        <v>334</v>
      </c>
      <c r="N261" s="6" t="s">
        <v>352</v>
      </c>
      <c r="O261" s="6" t="s">
        <v>348</v>
      </c>
      <c r="P261" s="6" t="s">
        <v>335</v>
      </c>
      <c r="Q261" s="12">
        <v>316801.7</v>
      </c>
      <c r="R261" s="12">
        <v>228092.74</v>
      </c>
      <c r="S261" s="62">
        <f t="shared" si="22"/>
        <v>0.71998584603554838</v>
      </c>
      <c r="T261" s="12">
        <v>88708.96</v>
      </c>
      <c r="U261" s="12">
        <v>0</v>
      </c>
      <c r="V261" s="12">
        <v>249910.41</v>
      </c>
      <c r="W261" s="12">
        <v>11808.01</v>
      </c>
      <c r="X261" s="12">
        <f t="shared" si="23"/>
        <v>26.829389541506149</v>
      </c>
      <c r="Y261" s="6" t="s">
        <v>336</v>
      </c>
      <c r="Z261" s="6" t="s">
        <v>336</v>
      </c>
      <c r="AA261" s="6" t="s">
        <v>336</v>
      </c>
      <c r="AD261" s="12"/>
      <c r="AE261" s="12"/>
      <c r="AF261" s="12"/>
      <c r="AG261" s="12"/>
      <c r="AH261" s="12"/>
      <c r="AI261" s="12"/>
      <c r="AJ261" s="12"/>
      <c r="AK261" s="12"/>
      <c r="AL261" s="12">
        <f t="shared" si="24"/>
        <v>0</v>
      </c>
      <c r="AM261" s="62">
        <f t="shared" si="25"/>
        <v>1.4928335421309953</v>
      </c>
      <c r="AN261" s="62">
        <f>IF(BN261/Q261&gt;1.5,1.5,BN261/Q261)</f>
        <v>0.66986704932454588</v>
      </c>
      <c r="AO261" s="62">
        <f t="shared" si="26"/>
        <v>0.66986704932454588</v>
      </c>
      <c r="AP261" s="62">
        <f>BF261/Q261</f>
        <v>1.3247151135868274E-2</v>
      </c>
      <c r="AQ261" s="62">
        <f>IF(BF261/Q261&gt;1,1,BF261/Q261)</f>
        <v>1.3247151135868274E-2</v>
      </c>
      <c r="AR261" s="11">
        <v>41988</v>
      </c>
      <c r="AS261" s="12">
        <v>41988</v>
      </c>
      <c r="AT261" s="6">
        <v>1295</v>
      </c>
      <c r="AU261" s="6" t="s">
        <v>1125</v>
      </c>
      <c r="AW261" s="6">
        <v>2</v>
      </c>
      <c r="AX261" s="11">
        <f t="shared" si="28"/>
        <v>43328</v>
      </c>
      <c r="AY261" s="64">
        <f t="shared" ca="1" si="27"/>
        <v>1</v>
      </c>
      <c r="AZ261" s="6" t="s">
        <v>336</v>
      </c>
      <c r="BA261" s="6" t="s">
        <v>336</v>
      </c>
      <c r="BB261" s="20">
        <v>4196.72</v>
      </c>
      <c r="BC261" s="19">
        <v>42675</v>
      </c>
      <c r="BD261" s="9" t="s">
        <v>1138</v>
      </c>
      <c r="BE261" s="20">
        <v>273086.89</v>
      </c>
      <c r="BF261" s="20">
        <v>4196.72</v>
      </c>
      <c r="BG261" s="9">
        <v>43040</v>
      </c>
      <c r="BH261" s="6" t="s">
        <v>336</v>
      </c>
      <c r="BJ261" s="6" t="s">
        <v>337</v>
      </c>
      <c r="BK261" s="6" t="s">
        <v>338</v>
      </c>
      <c r="BL261" s="6" t="s">
        <v>865</v>
      </c>
      <c r="BN261" s="12">
        <v>212215.02</v>
      </c>
      <c r="BO261" s="9">
        <v>41967</v>
      </c>
      <c r="BP261" s="9">
        <v>41814</v>
      </c>
      <c r="BS261" s="6" t="s">
        <v>335</v>
      </c>
      <c r="BT261" s="6" t="s">
        <v>1435</v>
      </c>
      <c r="BU261" s="6" t="s">
        <v>1435</v>
      </c>
      <c r="BV261" s="11">
        <v>27450</v>
      </c>
      <c r="BX261" s="6" t="s">
        <v>1704</v>
      </c>
      <c r="CB261" s="23" t="s">
        <v>1125</v>
      </c>
      <c r="CG261" s="6" t="s">
        <v>2020</v>
      </c>
      <c r="CL261" s="6" t="s">
        <v>335</v>
      </c>
      <c r="CO261" s="6" t="s">
        <v>336</v>
      </c>
      <c r="CS261" s="6" t="s">
        <v>335</v>
      </c>
    </row>
    <row r="262" spans="1:97" s="6" customFormat="1">
      <c r="A262" s="6" t="s">
        <v>63</v>
      </c>
      <c r="B262" s="8">
        <v>300175</v>
      </c>
      <c r="C262" s="6" t="s">
        <v>2036</v>
      </c>
      <c r="D262" s="6" t="s">
        <v>620</v>
      </c>
      <c r="E262" s="6" t="s">
        <v>321</v>
      </c>
      <c r="F262" s="9">
        <v>39388</v>
      </c>
      <c r="G262" s="9">
        <v>40483</v>
      </c>
      <c r="H262" s="6">
        <v>980</v>
      </c>
      <c r="I262" s="12">
        <v>70000</v>
      </c>
      <c r="J262" s="6">
        <v>21</v>
      </c>
      <c r="L262" s="6" t="s">
        <v>333</v>
      </c>
      <c r="M262" s="6" t="s">
        <v>334</v>
      </c>
      <c r="N262" s="6" t="s">
        <v>352</v>
      </c>
      <c r="O262" s="6" t="s">
        <v>348</v>
      </c>
      <c r="P262" s="6" t="s">
        <v>335</v>
      </c>
      <c r="Q262" s="12">
        <v>86282.8</v>
      </c>
      <c r="R262" s="12">
        <v>49381.81</v>
      </c>
      <c r="S262" s="62">
        <f t="shared" ref="S262:S274" si="29">R262/Q262</f>
        <v>0.57232507521777221</v>
      </c>
      <c r="T262" s="12">
        <v>36900.99</v>
      </c>
      <c r="U262" s="12">
        <v>0</v>
      </c>
      <c r="V262" s="12"/>
      <c r="W262" s="12">
        <v>86282.799999999988</v>
      </c>
      <c r="X262" s="12">
        <f t="shared" ref="X262:X273" si="30">Q262/W262</f>
        <v>1.0000000000000002</v>
      </c>
      <c r="Y262" s="16" t="s">
        <v>336</v>
      </c>
      <c r="Z262" s="16" t="s">
        <v>336</v>
      </c>
      <c r="AA262" s="6" t="s">
        <v>336</v>
      </c>
      <c r="AD262" s="12"/>
      <c r="AE262" s="12"/>
      <c r="AF262" s="12"/>
      <c r="AG262" s="12"/>
      <c r="AH262" s="12"/>
      <c r="AI262" s="12"/>
      <c r="AJ262" s="12"/>
      <c r="AK262" s="12"/>
      <c r="AL262" s="12">
        <f t="shared" ref="AL262:AL273" si="31">SUM(AD262:AK262)</f>
        <v>0</v>
      </c>
      <c r="AM262" s="62" t="e">
        <f t="shared" ref="AM262:AM273" si="32">Q262/BN262</f>
        <v>#DIV/0!</v>
      </c>
      <c r="AN262" s="62">
        <f>IF(BN262/Q262&gt;1.5,1.5,BN262/Q262)</f>
        <v>0</v>
      </c>
      <c r="AO262" s="62">
        <f t="shared" ref="AO262:AO273" si="33">BN262/Q262</f>
        <v>0</v>
      </c>
      <c r="AP262" s="62">
        <f>BF262/Q262</f>
        <v>9.7480610272267475E-3</v>
      </c>
      <c r="AQ262" s="62">
        <f>IF(BF262/Q262&gt;1,1,BF262/Q262)</f>
        <v>9.7480610272267475E-3</v>
      </c>
      <c r="AR262" s="11">
        <v>41221</v>
      </c>
      <c r="AS262" s="12">
        <v>41221</v>
      </c>
      <c r="AT262" s="6">
        <v>3190</v>
      </c>
      <c r="AU262" s="6" t="s">
        <v>1126</v>
      </c>
      <c r="AW262" s="6">
        <v>3</v>
      </c>
      <c r="AX262" s="11">
        <f t="shared" si="28"/>
        <v>41578</v>
      </c>
      <c r="AY262" s="64">
        <f t="shared" ref="AY262:AY273" ca="1" si="34">IF(AX262&gt;TODAY(),1,0)</f>
        <v>0</v>
      </c>
      <c r="AZ262" s="6" t="s">
        <v>336</v>
      </c>
      <c r="BA262" s="6" t="s">
        <v>336</v>
      </c>
      <c r="BB262" s="20">
        <v>841.09</v>
      </c>
      <c r="BC262" s="19">
        <v>42675</v>
      </c>
      <c r="BD262" s="9" t="s">
        <v>1138</v>
      </c>
      <c r="BE262" s="20">
        <v>86282.8</v>
      </c>
      <c r="BF262" s="20">
        <v>841.09</v>
      </c>
      <c r="BG262" s="9">
        <v>43040</v>
      </c>
      <c r="BH262" s="6" t="s">
        <v>336</v>
      </c>
      <c r="BJ262" s="6" t="s">
        <v>337</v>
      </c>
      <c r="BK262" s="6" t="s">
        <v>338</v>
      </c>
      <c r="BL262" s="6" t="s">
        <v>866</v>
      </c>
      <c r="BN262" s="12">
        <v>0</v>
      </c>
      <c r="BO262" s="9">
        <v>40675</v>
      </c>
      <c r="BP262" s="9">
        <v>40644</v>
      </c>
      <c r="BS262" s="6" t="s">
        <v>335</v>
      </c>
      <c r="BT262" s="6" t="s">
        <v>1436</v>
      </c>
      <c r="BU262" s="6" t="s">
        <v>1436</v>
      </c>
      <c r="BV262" s="11">
        <v>26413</v>
      </c>
      <c r="BX262" s="6" t="s">
        <v>1705</v>
      </c>
      <c r="CB262" s="23" t="s">
        <v>1126</v>
      </c>
      <c r="CL262" s="6" t="s">
        <v>335</v>
      </c>
      <c r="CO262" s="6" t="s">
        <v>336</v>
      </c>
      <c r="CS262" s="6" t="s">
        <v>335</v>
      </c>
    </row>
    <row r="263" spans="1:97" s="6" customFormat="1">
      <c r="A263" s="6" t="s">
        <v>63</v>
      </c>
      <c r="B263" s="8">
        <v>300175</v>
      </c>
      <c r="C263" s="6" t="s">
        <v>2036</v>
      </c>
      <c r="D263" s="6" t="s">
        <v>621</v>
      </c>
      <c r="E263" s="6" t="s">
        <v>322</v>
      </c>
      <c r="F263" s="9">
        <v>38055</v>
      </c>
      <c r="G263" s="11">
        <v>39150</v>
      </c>
      <c r="H263" s="6">
        <v>980</v>
      </c>
      <c r="I263" s="12">
        <v>32800</v>
      </c>
      <c r="J263" s="6">
        <v>0</v>
      </c>
      <c r="L263" s="6" t="s">
        <v>333</v>
      </c>
      <c r="M263" s="6" t="s">
        <v>334</v>
      </c>
      <c r="N263" s="6" t="s">
        <v>352</v>
      </c>
      <c r="O263" s="6" t="s">
        <v>348</v>
      </c>
      <c r="P263" s="6" t="s">
        <v>335</v>
      </c>
      <c r="Q263" s="12">
        <v>3636.78</v>
      </c>
      <c r="R263" s="12">
        <v>3636.78</v>
      </c>
      <c r="S263" s="62">
        <f t="shared" si="29"/>
        <v>1</v>
      </c>
      <c r="T263" s="12">
        <v>0</v>
      </c>
      <c r="U263" s="12">
        <v>0</v>
      </c>
      <c r="V263" s="12">
        <v>34.450000000000003</v>
      </c>
      <c r="W263" s="12">
        <v>3636.78</v>
      </c>
      <c r="X263" s="12">
        <f t="shared" si="30"/>
        <v>1</v>
      </c>
      <c r="Y263" s="6" t="s">
        <v>336</v>
      </c>
      <c r="Z263" s="6" t="s">
        <v>336</v>
      </c>
      <c r="AD263" s="12"/>
      <c r="AE263" s="12"/>
      <c r="AF263" s="12"/>
      <c r="AG263" s="12"/>
      <c r="AH263" s="12"/>
      <c r="AI263" s="12"/>
      <c r="AJ263" s="12"/>
      <c r="AK263" s="12"/>
      <c r="AL263" s="12">
        <f t="shared" si="31"/>
        <v>0</v>
      </c>
      <c r="AM263" s="62" t="e">
        <f t="shared" si="32"/>
        <v>#DIV/0!</v>
      </c>
      <c r="AN263" s="62">
        <f>IF(BN263/Q263&gt;1.5,1.5,BN263/Q263)</f>
        <v>0</v>
      </c>
      <c r="AO263" s="62">
        <f t="shared" si="33"/>
        <v>0</v>
      </c>
      <c r="AP263" s="62">
        <f>BF263/Q263</f>
        <v>9.7476338959189175E-3</v>
      </c>
      <c r="AQ263" s="62">
        <f>IF(BF263/Q263&gt;1,1,BF263/Q263)</f>
        <v>9.7476338959189175E-3</v>
      </c>
      <c r="AR263" s="11">
        <v>41227</v>
      </c>
      <c r="AS263" s="12">
        <v>41227</v>
      </c>
      <c r="AT263" s="6">
        <v>3858</v>
      </c>
      <c r="AU263" s="6" t="s">
        <v>1127</v>
      </c>
      <c r="AW263" s="6">
        <v>3</v>
      </c>
      <c r="AX263" s="11">
        <f t="shared" si="28"/>
        <v>40245</v>
      </c>
      <c r="AY263" s="64">
        <f t="shared" ca="1" si="34"/>
        <v>0</v>
      </c>
      <c r="AZ263" s="6" t="s">
        <v>336</v>
      </c>
      <c r="BA263" s="6" t="s">
        <v>336</v>
      </c>
      <c r="BB263" s="20">
        <v>35.450000000000003</v>
      </c>
      <c r="BC263" s="19">
        <v>42675</v>
      </c>
      <c r="BD263" s="9" t="s">
        <v>1138</v>
      </c>
      <c r="BE263" s="20">
        <v>3636.78</v>
      </c>
      <c r="BF263" s="20">
        <v>35.450000000000003</v>
      </c>
      <c r="BG263" s="9">
        <v>43040</v>
      </c>
      <c r="BH263" s="6" t="s">
        <v>336</v>
      </c>
      <c r="BJ263" s="6" t="s">
        <v>337</v>
      </c>
      <c r="BK263" s="6" t="s">
        <v>338</v>
      </c>
      <c r="BL263" s="6" t="s">
        <v>867</v>
      </c>
      <c r="BN263" s="12">
        <v>0</v>
      </c>
      <c r="BO263" s="9">
        <v>40903</v>
      </c>
      <c r="BP263" s="9">
        <v>40724</v>
      </c>
      <c r="BS263" s="6" t="s">
        <v>335</v>
      </c>
      <c r="BT263" s="6" t="s">
        <v>1437</v>
      </c>
      <c r="BU263" s="6" t="s">
        <v>1438</v>
      </c>
      <c r="BV263" s="11">
        <v>22642</v>
      </c>
      <c r="BX263" s="6" t="s">
        <v>1706</v>
      </c>
      <c r="CB263" s="23" t="s">
        <v>1127</v>
      </c>
      <c r="CG263" s="6" t="s">
        <v>2021</v>
      </c>
      <c r="CL263" s="6" t="s">
        <v>335</v>
      </c>
      <c r="CO263" s="6" t="s">
        <v>335</v>
      </c>
      <c r="CS263" s="6" t="s">
        <v>335</v>
      </c>
    </row>
    <row r="264" spans="1:97" s="6" customFormat="1">
      <c r="A264" s="6" t="s">
        <v>63</v>
      </c>
      <c r="B264" s="8">
        <v>300175</v>
      </c>
      <c r="C264" s="6" t="s">
        <v>2036</v>
      </c>
      <c r="D264" s="6" t="s">
        <v>622</v>
      </c>
      <c r="E264" s="6" t="s">
        <v>323</v>
      </c>
      <c r="F264" s="9">
        <v>39715</v>
      </c>
      <c r="G264" s="9">
        <v>42270</v>
      </c>
      <c r="H264" s="6">
        <v>840</v>
      </c>
      <c r="I264" s="12">
        <v>15060</v>
      </c>
      <c r="J264" s="6">
        <v>12.99</v>
      </c>
      <c r="L264" s="6" t="s">
        <v>333</v>
      </c>
      <c r="M264" s="6" t="s">
        <v>334</v>
      </c>
      <c r="N264" s="6" t="s">
        <v>360</v>
      </c>
      <c r="O264" s="6" t="s">
        <v>640</v>
      </c>
      <c r="P264" s="6" t="s">
        <v>335</v>
      </c>
      <c r="Q264" s="12">
        <v>72343.850000000006</v>
      </c>
      <c r="R264" s="12">
        <v>51024.67</v>
      </c>
      <c r="S264" s="62">
        <f t="shared" si="29"/>
        <v>0.70530763845164435</v>
      </c>
      <c r="T264" s="12">
        <v>21319.18</v>
      </c>
      <c r="U264" s="12">
        <v>0</v>
      </c>
      <c r="V264" s="12">
        <v>0.51</v>
      </c>
      <c r="W264" s="12">
        <v>2696.44</v>
      </c>
      <c r="X264" s="12">
        <f t="shared" si="30"/>
        <v>26.829393570782219</v>
      </c>
      <c r="Y264" s="6" t="s">
        <v>336</v>
      </c>
      <c r="Z264" s="6" t="s">
        <v>336</v>
      </c>
      <c r="AD264" s="12"/>
      <c r="AE264" s="12"/>
      <c r="AF264" s="12"/>
      <c r="AG264" s="12"/>
      <c r="AH264" s="12"/>
      <c r="AI264" s="12"/>
      <c r="AJ264" s="12"/>
      <c r="AK264" s="12"/>
      <c r="AL264" s="12">
        <f t="shared" si="31"/>
        <v>0</v>
      </c>
      <c r="AM264" s="62">
        <f t="shared" si="32"/>
        <v>0.70618829722600107</v>
      </c>
      <c r="AN264" s="62">
        <f>IF(BN264/Q264&gt;1.5,1.5,BN264/Q264)</f>
        <v>1.4160529194948843</v>
      </c>
      <c r="AO264" s="62">
        <f t="shared" si="33"/>
        <v>1.4160529194948843</v>
      </c>
      <c r="AP264" s="62">
        <f>BF264/Q264</f>
        <v>1.3592724191482759E-2</v>
      </c>
      <c r="AQ264" s="62">
        <f>IF(BF264/Q264&gt;1,1,BF264/Q264)</f>
        <v>1.3592724191482759E-2</v>
      </c>
      <c r="AR264" s="11">
        <v>41866</v>
      </c>
      <c r="AS264" s="12">
        <v>41866</v>
      </c>
      <c r="AT264" s="6">
        <v>1142</v>
      </c>
      <c r="AU264" s="6" t="s">
        <v>1128</v>
      </c>
      <c r="AW264" s="6">
        <v>1</v>
      </c>
      <c r="AX264" s="11">
        <f t="shared" si="28"/>
        <v>43365</v>
      </c>
      <c r="AY264" s="64">
        <f t="shared" ca="1" si="34"/>
        <v>1</v>
      </c>
      <c r="AZ264" s="6" t="s">
        <v>336</v>
      </c>
      <c r="BA264" s="6" t="s">
        <v>336</v>
      </c>
      <c r="BB264" s="20">
        <v>983.35</v>
      </c>
      <c r="BC264" s="19">
        <v>42675</v>
      </c>
      <c r="BD264" s="9" t="s">
        <v>1138</v>
      </c>
      <c r="BE264" s="20">
        <v>62497.26</v>
      </c>
      <c r="BF264" s="20">
        <v>983.35</v>
      </c>
      <c r="BG264" s="9">
        <v>43040</v>
      </c>
      <c r="BH264" s="6" t="s">
        <v>336</v>
      </c>
      <c r="BJ264" s="6" t="s">
        <v>337</v>
      </c>
      <c r="BK264" s="6" t="s">
        <v>338</v>
      </c>
      <c r="BL264" s="6" t="s">
        <v>868</v>
      </c>
      <c r="BN264" s="12">
        <v>102442.72</v>
      </c>
      <c r="BO264" s="9">
        <v>41624</v>
      </c>
      <c r="BP264" s="9">
        <v>41624</v>
      </c>
      <c r="BS264" s="6" t="s">
        <v>335</v>
      </c>
      <c r="BT264" s="6" t="s">
        <v>1439</v>
      </c>
      <c r="BU264" s="6" t="s">
        <v>1439</v>
      </c>
      <c r="BV264" s="11">
        <v>23487</v>
      </c>
      <c r="BX264" s="6" t="s">
        <v>1707</v>
      </c>
      <c r="CB264" s="23" t="s">
        <v>1128</v>
      </c>
      <c r="CG264" s="6" t="s">
        <v>2022</v>
      </c>
      <c r="CL264" s="6" t="s">
        <v>335</v>
      </c>
      <c r="CO264" s="6" t="s">
        <v>335</v>
      </c>
      <c r="CS264" s="6" t="s">
        <v>335</v>
      </c>
    </row>
    <row r="265" spans="1:97" s="6" customFormat="1">
      <c r="A265" s="6" t="s">
        <v>63</v>
      </c>
      <c r="B265" s="8">
        <v>300175</v>
      </c>
      <c r="C265" s="6" t="s">
        <v>2036</v>
      </c>
      <c r="D265" s="6" t="s">
        <v>623</v>
      </c>
      <c r="E265" s="6" t="s">
        <v>324</v>
      </c>
      <c r="F265" s="9">
        <v>41131</v>
      </c>
      <c r="G265" s="9">
        <v>43686</v>
      </c>
      <c r="H265" s="6">
        <v>980</v>
      </c>
      <c r="I265" s="12">
        <v>100860</v>
      </c>
      <c r="J265" s="6">
        <v>23.1</v>
      </c>
      <c r="L265" s="6" t="s">
        <v>333</v>
      </c>
      <c r="M265" s="6" t="s">
        <v>334</v>
      </c>
      <c r="N265" s="6" t="s">
        <v>360</v>
      </c>
      <c r="O265" s="6" t="s">
        <v>640</v>
      </c>
      <c r="P265" s="6" t="s">
        <v>335</v>
      </c>
      <c r="Q265" s="12">
        <v>126343.61</v>
      </c>
      <c r="R265" s="12">
        <v>71251.41</v>
      </c>
      <c r="S265" s="62">
        <f t="shared" si="29"/>
        <v>0.56394945498232951</v>
      </c>
      <c r="T265" s="12">
        <v>55092.2</v>
      </c>
      <c r="U265" s="12">
        <v>0</v>
      </c>
      <c r="V265" s="12">
        <v>4.12</v>
      </c>
      <c r="W265" s="12">
        <v>126343.61</v>
      </c>
      <c r="X265" s="12">
        <f t="shared" si="30"/>
        <v>1</v>
      </c>
      <c r="Y265" s="6" t="s">
        <v>336</v>
      </c>
      <c r="Z265" s="6" t="s">
        <v>336</v>
      </c>
      <c r="AA265" s="6" t="s">
        <v>336</v>
      </c>
      <c r="AD265" s="12"/>
      <c r="AE265" s="12"/>
      <c r="AF265" s="12"/>
      <c r="AG265" s="12"/>
      <c r="AH265" s="12"/>
      <c r="AI265" s="12"/>
      <c r="AJ265" s="12"/>
      <c r="AK265" s="12"/>
      <c r="AL265" s="12">
        <f t="shared" si="31"/>
        <v>0</v>
      </c>
      <c r="AM265" s="62">
        <f t="shared" si="32"/>
        <v>0.75159791790600838</v>
      </c>
      <c r="AN265" s="62">
        <f>IF(BN265/Q265&gt;1.5,1.5,BN265/Q265)</f>
        <v>1.3304986298871784</v>
      </c>
      <c r="AO265" s="62">
        <f t="shared" si="33"/>
        <v>1.3304986298871784</v>
      </c>
      <c r="AP265" s="62">
        <f>BF265/Q265</f>
        <v>1.245444862625027E-2</v>
      </c>
      <c r="AQ265" s="62">
        <f>IF(BF265/Q265&gt;1,1,BF265/Q265)</f>
        <v>1.245444862625027E-2</v>
      </c>
      <c r="AR265" s="11">
        <v>41835</v>
      </c>
      <c r="AS265" s="12">
        <v>41835</v>
      </c>
      <c r="AT265" s="6">
        <v>1173</v>
      </c>
      <c r="AU265" s="6" t="s">
        <v>1129</v>
      </c>
      <c r="AW265" s="6">
        <v>1</v>
      </c>
      <c r="AX265" s="11">
        <f t="shared" si="28"/>
        <v>44781</v>
      </c>
      <c r="AY265" s="64">
        <f t="shared" ca="1" si="34"/>
        <v>1</v>
      </c>
      <c r="AZ265" s="6" t="s">
        <v>336</v>
      </c>
      <c r="BA265" s="6" t="s">
        <v>336</v>
      </c>
      <c r="BB265" s="20">
        <v>1573.54</v>
      </c>
      <c r="BC265" s="19">
        <v>42675</v>
      </c>
      <c r="BD265" s="9" t="s">
        <v>1138</v>
      </c>
      <c r="BE265" s="20">
        <v>109657.31999999999</v>
      </c>
      <c r="BF265" s="20">
        <v>1573.54</v>
      </c>
      <c r="BG265" s="9">
        <v>43040</v>
      </c>
      <c r="BH265" s="6" t="s">
        <v>336</v>
      </c>
      <c r="BJ265" s="6" t="s">
        <v>337</v>
      </c>
      <c r="BK265" s="6" t="s">
        <v>338</v>
      </c>
      <c r="BL265" s="6" t="s">
        <v>869</v>
      </c>
      <c r="BN265" s="12">
        <v>168100</v>
      </c>
      <c r="BO265" s="9">
        <v>41318</v>
      </c>
      <c r="BP265" s="9">
        <v>41318</v>
      </c>
      <c r="BS265" s="6" t="s">
        <v>335</v>
      </c>
      <c r="BT265" s="6" t="s">
        <v>1440</v>
      </c>
      <c r="BU265" s="6" t="s">
        <v>1440</v>
      </c>
      <c r="BV265" s="11">
        <v>29506</v>
      </c>
      <c r="BX265" s="6" t="s">
        <v>1708</v>
      </c>
      <c r="CB265" s="23" t="s">
        <v>1129</v>
      </c>
      <c r="CG265" s="6" t="s">
        <v>2023</v>
      </c>
      <c r="CH265" s="6" t="s">
        <v>2024</v>
      </c>
      <c r="CL265" s="6" t="s">
        <v>335</v>
      </c>
      <c r="CO265" s="6" t="s">
        <v>336</v>
      </c>
      <c r="CS265" s="6" t="s">
        <v>335</v>
      </c>
    </row>
    <row r="266" spans="1:97" s="6" customFormat="1">
      <c r="A266" s="6" t="s">
        <v>63</v>
      </c>
      <c r="B266" s="8">
        <v>300175</v>
      </c>
      <c r="C266" s="6" t="s">
        <v>2036</v>
      </c>
      <c r="D266" s="6" t="s">
        <v>624</v>
      </c>
      <c r="E266" s="6" t="s">
        <v>325</v>
      </c>
      <c r="F266" s="9">
        <v>39420</v>
      </c>
      <c r="G266" s="9">
        <v>41976</v>
      </c>
      <c r="H266" s="6">
        <v>840</v>
      </c>
      <c r="I266" s="12">
        <v>28789</v>
      </c>
      <c r="J266" s="6">
        <v>10.99</v>
      </c>
      <c r="L266" s="6" t="s">
        <v>333</v>
      </c>
      <c r="M266" s="6" t="s">
        <v>334</v>
      </c>
      <c r="N266" s="6" t="s">
        <v>351</v>
      </c>
      <c r="O266" s="6" t="s">
        <v>348</v>
      </c>
      <c r="P266" s="6" t="s">
        <v>335</v>
      </c>
      <c r="Q266" s="12">
        <v>589232.97</v>
      </c>
      <c r="R266" s="12">
        <v>410058.25</v>
      </c>
      <c r="S266" s="62">
        <f t="shared" si="29"/>
        <v>0.69591871276313688</v>
      </c>
      <c r="T266" s="12">
        <v>179174.72</v>
      </c>
      <c r="U266" s="12">
        <v>0</v>
      </c>
      <c r="V266" s="12">
        <v>247028.79</v>
      </c>
      <c r="W266" s="12">
        <v>21962.22</v>
      </c>
      <c r="X266" s="12">
        <f t="shared" si="30"/>
        <v>26.829390198258643</v>
      </c>
      <c r="Y266" s="6" t="s">
        <v>336</v>
      </c>
      <c r="Z266" s="6" t="s">
        <v>335</v>
      </c>
      <c r="AD266" s="12"/>
      <c r="AE266" s="12"/>
      <c r="AF266" s="12"/>
      <c r="AG266" s="12"/>
      <c r="AH266" s="12"/>
      <c r="AI266" s="12"/>
      <c r="AJ266" s="12"/>
      <c r="AK266" s="12"/>
      <c r="AL266" s="12">
        <f t="shared" si="31"/>
        <v>0</v>
      </c>
      <c r="AM266" s="62">
        <f t="shared" si="32"/>
        <v>3.0707609766266253</v>
      </c>
      <c r="AN266" s="62">
        <f>IF(BN266/Q266&gt;1.5,1.5,BN266/Q266)</f>
        <v>0.32565217794924139</v>
      </c>
      <c r="AO266" s="62">
        <f t="shared" si="33"/>
        <v>0.32565217794924139</v>
      </c>
      <c r="AP266" s="62">
        <f>BF266/Q266</f>
        <v>0.47834707891515305</v>
      </c>
      <c r="AQ266" s="62">
        <f>IF(BF266/Q266&gt;1,1,BF266/Q266)</f>
        <v>0.47834707891515305</v>
      </c>
      <c r="AR266" s="11">
        <v>39451</v>
      </c>
      <c r="AS266" s="12">
        <v>39451</v>
      </c>
      <c r="AT266" s="6">
        <v>2391</v>
      </c>
      <c r="AU266" s="6" t="s">
        <v>1130</v>
      </c>
      <c r="AW266" s="6">
        <v>3</v>
      </c>
      <c r="AX266" s="11">
        <f t="shared" si="28"/>
        <v>43071</v>
      </c>
      <c r="AY266" s="64">
        <f t="shared" ca="1" si="34"/>
        <v>0</v>
      </c>
      <c r="AZ266" s="6" t="s">
        <v>336</v>
      </c>
      <c r="BA266" s="6" t="s">
        <v>336</v>
      </c>
      <c r="BB266" s="20">
        <v>281857.87</v>
      </c>
      <c r="BC266" s="19">
        <v>42675</v>
      </c>
      <c r="BD266" s="9" t="s">
        <v>1138</v>
      </c>
      <c r="BE266" s="20">
        <v>560375.66</v>
      </c>
      <c r="BF266" s="20">
        <v>281857.87</v>
      </c>
      <c r="BG266" s="9">
        <v>43040</v>
      </c>
      <c r="BH266" s="6" t="s">
        <v>336</v>
      </c>
      <c r="BJ266" s="6" t="s">
        <v>337</v>
      </c>
      <c r="BK266" s="6" t="s">
        <v>338</v>
      </c>
      <c r="BL266" s="6" t="s">
        <v>870</v>
      </c>
      <c r="BN266" s="12">
        <v>191885</v>
      </c>
      <c r="BO266" s="9">
        <v>42303</v>
      </c>
      <c r="BP266" s="9">
        <v>41575</v>
      </c>
      <c r="BS266" s="6" t="s">
        <v>335</v>
      </c>
      <c r="BT266" s="6" t="s">
        <v>1441</v>
      </c>
      <c r="BU266" s="6" t="s">
        <v>1441</v>
      </c>
      <c r="BV266" s="11">
        <v>30424</v>
      </c>
      <c r="BX266" s="6" t="s">
        <v>1709</v>
      </c>
      <c r="CB266" s="23" t="s">
        <v>1130</v>
      </c>
      <c r="CG266" s="6" t="s">
        <v>2025</v>
      </c>
      <c r="CL266" s="6" t="s">
        <v>335</v>
      </c>
      <c r="CO266" s="6" t="s">
        <v>335</v>
      </c>
      <c r="CS266" s="6" t="s">
        <v>335</v>
      </c>
    </row>
    <row r="267" spans="1:97" s="6" customFormat="1">
      <c r="A267" s="6" t="s">
        <v>63</v>
      </c>
      <c r="B267" s="8">
        <v>300175</v>
      </c>
      <c r="C267" s="6" t="s">
        <v>2036</v>
      </c>
      <c r="D267" s="6" t="s">
        <v>625</v>
      </c>
      <c r="E267" s="6" t="s">
        <v>326</v>
      </c>
      <c r="F267" s="9">
        <v>39581</v>
      </c>
      <c r="G267" s="9">
        <v>42136</v>
      </c>
      <c r="H267" s="6">
        <v>980</v>
      </c>
      <c r="I267" s="12">
        <v>249975</v>
      </c>
      <c r="J267" s="6">
        <v>15.5</v>
      </c>
      <c r="L267" s="6" t="s">
        <v>333</v>
      </c>
      <c r="M267" s="6" t="s">
        <v>334</v>
      </c>
      <c r="N267" s="6" t="s">
        <v>360</v>
      </c>
      <c r="O267" s="6" t="s">
        <v>640</v>
      </c>
      <c r="P267" s="6" t="s">
        <v>335</v>
      </c>
      <c r="Q267" s="12">
        <v>75152.87</v>
      </c>
      <c r="R267" s="12">
        <v>49310.16</v>
      </c>
      <c r="S267" s="62">
        <f t="shared" si="29"/>
        <v>0.65613142917895229</v>
      </c>
      <c r="T267" s="12">
        <v>25842.71</v>
      </c>
      <c r="U267" s="12">
        <v>0</v>
      </c>
      <c r="V267" s="12">
        <v>17.12</v>
      </c>
      <c r="W267" s="12">
        <v>75152.87</v>
      </c>
      <c r="X267" s="12">
        <f t="shared" si="30"/>
        <v>1</v>
      </c>
      <c r="Y267" s="6" t="s">
        <v>336</v>
      </c>
      <c r="Z267" s="6" t="s">
        <v>336</v>
      </c>
      <c r="AD267" s="12"/>
      <c r="AE267" s="12"/>
      <c r="AF267" s="12"/>
      <c r="AG267" s="12"/>
      <c r="AH267" s="12"/>
      <c r="AI267" s="12"/>
      <c r="AJ267" s="12"/>
      <c r="AK267" s="12"/>
      <c r="AL267" s="12">
        <f t="shared" si="31"/>
        <v>0</v>
      </c>
      <c r="AM267" s="62">
        <f t="shared" si="32"/>
        <v>0.37716637169518391</v>
      </c>
      <c r="AN267" s="62">
        <f>IF(BN267/Q267&gt;1.5,1.5,BN267/Q267)</f>
        <v>1.5</v>
      </c>
      <c r="AO267" s="62">
        <f t="shared" si="33"/>
        <v>2.6513498419953887</v>
      </c>
      <c r="AP267" s="62">
        <f>BF267/Q267</f>
        <v>1.4412090982021045E-2</v>
      </c>
      <c r="AQ267" s="62">
        <f>IF(BF267/Q267&gt;1,1,BF267/Q267)</f>
        <v>1.4412090982021045E-2</v>
      </c>
      <c r="AR267" s="11">
        <v>41815</v>
      </c>
      <c r="AS267" s="12">
        <v>41815</v>
      </c>
      <c r="AT267" s="6">
        <v>1204</v>
      </c>
      <c r="AU267" s="6" t="s">
        <v>1131</v>
      </c>
      <c r="AW267" s="6">
        <v>1</v>
      </c>
      <c r="AX267" s="11">
        <f t="shared" si="28"/>
        <v>43231</v>
      </c>
      <c r="AY267" s="64">
        <f t="shared" ca="1" si="34"/>
        <v>1</v>
      </c>
      <c r="AZ267" s="6" t="s">
        <v>336</v>
      </c>
      <c r="BA267" s="6" t="s">
        <v>336</v>
      </c>
      <c r="BB267" s="20">
        <v>1083.1099999999999</v>
      </c>
      <c r="BC267" s="19">
        <v>42675</v>
      </c>
      <c r="BD267" s="9" t="s">
        <v>1138</v>
      </c>
      <c r="BE267" s="20">
        <v>67509.77</v>
      </c>
      <c r="BF267" s="20">
        <v>1083.1099999999999</v>
      </c>
      <c r="BG267" s="9">
        <v>43040</v>
      </c>
      <c r="BH267" s="6" t="s">
        <v>336</v>
      </c>
      <c r="BJ267" s="6" t="s">
        <v>337</v>
      </c>
      <c r="BK267" s="6" t="s">
        <v>338</v>
      </c>
      <c r="BL267" s="6" t="s">
        <v>871</v>
      </c>
      <c r="BN267" s="12">
        <v>199256.55</v>
      </c>
      <c r="BO267" s="9">
        <v>41439</v>
      </c>
      <c r="BP267" s="9">
        <v>41439</v>
      </c>
      <c r="BS267" s="6" t="s">
        <v>335</v>
      </c>
      <c r="BT267" s="6" t="s">
        <v>1442</v>
      </c>
      <c r="BU267" s="6" t="s">
        <v>1442</v>
      </c>
      <c r="BV267" s="11">
        <v>21281</v>
      </c>
      <c r="BX267" s="6" t="s">
        <v>1710</v>
      </c>
      <c r="CB267" s="23" t="s">
        <v>1131</v>
      </c>
      <c r="CG267" s="6" t="s">
        <v>2026</v>
      </c>
      <c r="CL267" s="6" t="s">
        <v>335</v>
      </c>
      <c r="CO267" s="6" t="s">
        <v>335</v>
      </c>
      <c r="CS267" s="6" t="s">
        <v>335</v>
      </c>
    </row>
    <row r="268" spans="1:97" s="6" customFormat="1">
      <c r="A268" s="6" t="s">
        <v>63</v>
      </c>
      <c r="B268" s="8">
        <v>300175</v>
      </c>
      <c r="C268" s="6" t="s">
        <v>2036</v>
      </c>
      <c r="D268" s="6" t="s">
        <v>626</v>
      </c>
      <c r="E268" s="6" t="s">
        <v>327</v>
      </c>
      <c r="F268" s="9">
        <v>39164</v>
      </c>
      <c r="G268" s="9">
        <v>41355</v>
      </c>
      <c r="H268" s="6">
        <v>980</v>
      </c>
      <c r="I268" s="12">
        <v>109980</v>
      </c>
      <c r="J268" s="6">
        <v>0</v>
      </c>
      <c r="L268" s="6" t="s">
        <v>333</v>
      </c>
      <c r="M268" s="6" t="s">
        <v>334</v>
      </c>
      <c r="N268" s="6" t="s">
        <v>351</v>
      </c>
      <c r="O268" s="6" t="s">
        <v>348</v>
      </c>
      <c r="P268" s="6" t="s">
        <v>335</v>
      </c>
      <c r="Q268" s="12">
        <v>97092.34</v>
      </c>
      <c r="R268" s="12">
        <v>96232.5</v>
      </c>
      <c r="S268" s="62">
        <f t="shared" si="29"/>
        <v>0.99114410055417357</v>
      </c>
      <c r="T268" s="12">
        <v>339.11</v>
      </c>
      <c r="U268" s="12">
        <v>520.73</v>
      </c>
      <c r="V268" s="12"/>
      <c r="W268" s="12">
        <v>96571.61</v>
      </c>
      <c r="X268" s="12">
        <f t="shared" si="30"/>
        <v>1.0053921644259631</v>
      </c>
      <c r="Y268" s="6" t="s">
        <v>336</v>
      </c>
      <c r="Z268" s="6" t="s">
        <v>336</v>
      </c>
      <c r="AD268" s="12"/>
      <c r="AE268" s="12"/>
      <c r="AF268" s="12"/>
      <c r="AG268" s="12"/>
      <c r="AH268" s="12"/>
      <c r="AI268" s="12"/>
      <c r="AJ268" s="12"/>
      <c r="AK268" s="12"/>
      <c r="AL268" s="12">
        <f t="shared" si="31"/>
        <v>0</v>
      </c>
      <c r="AM268" s="62" t="e">
        <f t="shared" si="32"/>
        <v>#DIV/0!</v>
      </c>
      <c r="AN268" s="62">
        <f>IF(BN268/Q268&gt;1.5,1.5,BN268/Q268)</f>
        <v>0</v>
      </c>
      <c r="AO268" s="62">
        <f t="shared" si="33"/>
        <v>0</v>
      </c>
      <c r="AP268" s="62">
        <f>BF268/Q268</f>
        <v>9.7481428504040592E-3</v>
      </c>
      <c r="AQ268" s="62">
        <f>IF(BF268/Q268&gt;1,1,BF268/Q268)</f>
        <v>9.7481428504040592E-3</v>
      </c>
      <c r="AR268" s="11">
        <v>41605</v>
      </c>
      <c r="AS268" s="12">
        <v>41605</v>
      </c>
      <c r="AT268" s="6">
        <v>3530</v>
      </c>
      <c r="AU268" s="6" t="s">
        <v>1132</v>
      </c>
      <c r="AW268" s="6">
        <v>3</v>
      </c>
      <c r="AX268" s="11">
        <f t="shared" si="28"/>
        <v>42450</v>
      </c>
      <c r="AY268" s="64">
        <f t="shared" ca="1" si="34"/>
        <v>0</v>
      </c>
      <c r="AZ268" s="6" t="s">
        <v>336</v>
      </c>
      <c r="BA268" s="6" t="s">
        <v>336</v>
      </c>
      <c r="BB268" s="20">
        <v>946.47</v>
      </c>
      <c r="BC268" s="19">
        <v>42675</v>
      </c>
      <c r="BD268" s="9" t="s">
        <v>1138</v>
      </c>
      <c r="BE268" s="20">
        <v>97092.34</v>
      </c>
      <c r="BF268" s="20">
        <v>946.47</v>
      </c>
      <c r="BG268" s="9">
        <v>43040</v>
      </c>
      <c r="BH268" s="6" t="s">
        <v>336</v>
      </c>
      <c r="BJ268" s="6" t="s">
        <v>337</v>
      </c>
      <c r="BK268" s="6" t="s">
        <v>338</v>
      </c>
      <c r="BL268" s="6" t="s">
        <v>872</v>
      </c>
      <c r="BN268" s="12">
        <v>0</v>
      </c>
      <c r="BO268" s="9">
        <v>41003</v>
      </c>
      <c r="BP268" s="9">
        <v>40994</v>
      </c>
      <c r="BS268" s="6" t="s">
        <v>335</v>
      </c>
      <c r="BT268" s="6" t="s">
        <v>1443</v>
      </c>
      <c r="BU268" s="6" t="s">
        <v>1443</v>
      </c>
      <c r="BV268" s="11">
        <v>25290</v>
      </c>
      <c r="BX268" s="6" t="s">
        <v>1711</v>
      </c>
      <c r="CB268" s="23" t="s">
        <v>1132</v>
      </c>
      <c r="CG268" s="6" t="s">
        <v>2027</v>
      </c>
      <c r="CL268" s="6" t="s">
        <v>335</v>
      </c>
      <c r="CO268" s="6" t="s">
        <v>335</v>
      </c>
      <c r="CS268" s="6" t="s">
        <v>335</v>
      </c>
    </row>
    <row r="269" spans="1:97" s="6" customFormat="1">
      <c r="A269" s="6" t="s">
        <v>63</v>
      </c>
      <c r="B269" s="8">
        <v>300175</v>
      </c>
      <c r="C269" s="6" t="s">
        <v>2036</v>
      </c>
      <c r="D269" s="6" t="s">
        <v>627</v>
      </c>
      <c r="E269" s="6" t="s">
        <v>328</v>
      </c>
      <c r="F269" s="9">
        <v>39619</v>
      </c>
      <c r="G269" s="9">
        <v>42174</v>
      </c>
      <c r="H269" s="6">
        <v>980</v>
      </c>
      <c r="I269" s="12">
        <v>104369</v>
      </c>
      <c r="J269" s="6">
        <v>21</v>
      </c>
      <c r="L269" s="6" t="s">
        <v>333</v>
      </c>
      <c r="M269" s="6" t="s">
        <v>334</v>
      </c>
      <c r="N269" s="6" t="s">
        <v>360</v>
      </c>
      <c r="O269" s="6" t="s">
        <v>640</v>
      </c>
      <c r="P269" s="6" t="s">
        <v>335</v>
      </c>
      <c r="Q269" s="12">
        <v>23153.98</v>
      </c>
      <c r="R269" s="12">
        <v>13557.18</v>
      </c>
      <c r="S269" s="62">
        <f t="shared" si="29"/>
        <v>0.58552266176268619</v>
      </c>
      <c r="T269" s="12">
        <v>9596.7999999999993</v>
      </c>
      <c r="U269" s="12">
        <v>0</v>
      </c>
      <c r="V269" s="12"/>
      <c r="W269" s="12">
        <v>23153.98</v>
      </c>
      <c r="X269" s="12">
        <f t="shared" si="30"/>
        <v>1</v>
      </c>
      <c r="Y269" s="6" t="s">
        <v>336</v>
      </c>
      <c r="Z269" s="6" t="s">
        <v>336</v>
      </c>
      <c r="AD269" s="12"/>
      <c r="AE269" s="12"/>
      <c r="AF269" s="12"/>
      <c r="AG269" s="12"/>
      <c r="AH269" s="12"/>
      <c r="AI269" s="12"/>
      <c r="AJ269" s="12"/>
      <c r="AK269" s="12"/>
      <c r="AL269" s="12">
        <f t="shared" si="31"/>
        <v>0</v>
      </c>
      <c r="AM269" s="62">
        <f t="shared" si="32"/>
        <v>0.19797801291261702</v>
      </c>
      <c r="AN269" s="62">
        <f>IF(BN269/Q269&gt;1.5,1.5,BN269/Q269)</f>
        <v>1.5</v>
      </c>
      <c r="AO269" s="62">
        <f t="shared" si="33"/>
        <v>5.051065950648657</v>
      </c>
      <c r="AP269" s="62">
        <f>BF269/Q269</f>
        <v>1.3519058062587944E-2</v>
      </c>
      <c r="AQ269" s="62">
        <f>IF(BF269/Q269&gt;1,1,BF269/Q269)</f>
        <v>1.3519058062587944E-2</v>
      </c>
      <c r="AR269" s="11">
        <v>41806</v>
      </c>
      <c r="AS269" s="12">
        <v>41806</v>
      </c>
      <c r="AT269" s="6">
        <v>1233</v>
      </c>
      <c r="AU269" s="6" t="s">
        <v>1133</v>
      </c>
      <c r="AW269" s="6">
        <v>1</v>
      </c>
      <c r="AX269" s="11">
        <f t="shared" si="28"/>
        <v>43269</v>
      </c>
      <c r="AY269" s="64">
        <f t="shared" ca="1" si="34"/>
        <v>1</v>
      </c>
      <c r="AZ269" s="6" t="s">
        <v>336</v>
      </c>
      <c r="BA269" s="6" t="s">
        <v>336</v>
      </c>
      <c r="BB269" s="20">
        <v>313.02</v>
      </c>
      <c r="BC269" s="19">
        <v>42675</v>
      </c>
      <c r="BD269" s="9" t="s">
        <v>1138</v>
      </c>
      <c r="BE269" s="20">
        <v>20306.98</v>
      </c>
      <c r="BF269" s="20">
        <v>313.02</v>
      </c>
      <c r="BG269" s="9">
        <v>43040</v>
      </c>
      <c r="BH269" s="6" t="s">
        <v>336</v>
      </c>
      <c r="BJ269" s="6" t="s">
        <v>337</v>
      </c>
      <c r="BK269" s="6" t="s">
        <v>338</v>
      </c>
      <c r="BL269" s="6" t="s">
        <v>873</v>
      </c>
      <c r="BN269" s="12">
        <v>116952.28</v>
      </c>
      <c r="BO269" s="9">
        <v>41439</v>
      </c>
      <c r="BP269" s="9">
        <v>41439</v>
      </c>
      <c r="BS269" s="6" t="s">
        <v>335</v>
      </c>
      <c r="BT269" s="6" t="s">
        <v>1444</v>
      </c>
      <c r="BU269" s="6" t="s">
        <v>1444</v>
      </c>
      <c r="BV269" s="11">
        <v>28705</v>
      </c>
      <c r="BX269" s="6" t="s">
        <v>1712</v>
      </c>
      <c r="CB269" s="23" t="s">
        <v>1133</v>
      </c>
      <c r="CG269" s="6" t="s">
        <v>2028</v>
      </c>
      <c r="CL269" s="6" t="s">
        <v>335</v>
      </c>
      <c r="CO269" s="6" t="s">
        <v>335</v>
      </c>
      <c r="CS269" s="6" t="s">
        <v>335</v>
      </c>
    </row>
    <row r="270" spans="1:97" s="6" customFormat="1">
      <c r="A270" s="6" t="s">
        <v>63</v>
      </c>
      <c r="B270" s="8">
        <v>300175</v>
      </c>
      <c r="C270" s="6" t="s">
        <v>2036</v>
      </c>
      <c r="D270" s="6" t="s">
        <v>628</v>
      </c>
      <c r="E270" s="6" t="s">
        <v>329</v>
      </c>
      <c r="F270" s="9">
        <v>39478</v>
      </c>
      <c r="G270" s="9">
        <v>42034</v>
      </c>
      <c r="H270" s="6">
        <v>840</v>
      </c>
      <c r="I270" s="12">
        <v>40000</v>
      </c>
      <c r="J270" s="6">
        <v>12.5</v>
      </c>
      <c r="L270" s="6" t="s">
        <v>333</v>
      </c>
      <c r="M270" s="6" t="s">
        <v>334</v>
      </c>
      <c r="N270" s="6" t="s">
        <v>351</v>
      </c>
      <c r="O270" s="6" t="s">
        <v>348</v>
      </c>
      <c r="P270" s="6" t="s">
        <v>335</v>
      </c>
      <c r="Q270" s="12">
        <v>634559.34</v>
      </c>
      <c r="R270" s="12">
        <v>560127.1</v>
      </c>
      <c r="S270" s="62">
        <f t="shared" si="29"/>
        <v>0.8827024750750655</v>
      </c>
      <c r="T270" s="12">
        <v>74432.240000000005</v>
      </c>
      <c r="U270" s="12">
        <v>0</v>
      </c>
      <c r="V270" s="12"/>
      <c r="W270" s="12">
        <v>23651.65</v>
      </c>
      <c r="X270" s="12">
        <f t="shared" si="30"/>
        <v>26.829389915714124</v>
      </c>
      <c r="Y270" s="6" t="s">
        <v>336</v>
      </c>
      <c r="Z270" s="6" t="s">
        <v>335</v>
      </c>
      <c r="AA270" s="6" t="s">
        <v>335</v>
      </c>
      <c r="AD270" s="12"/>
      <c r="AE270" s="12"/>
      <c r="AF270" s="12"/>
      <c r="AG270" s="12"/>
      <c r="AH270" s="12"/>
      <c r="AI270" s="12"/>
      <c r="AJ270" s="12"/>
      <c r="AK270" s="12"/>
      <c r="AL270" s="12">
        <f t="shared" si="31"/>
        <v>0</v>
      </c>
      <c r="AM270" s="62">
        <f t="shared" si="32"/>
        <v>3.1806942046754987</v>
      </c>
      <c r="AN270" s="62">
        <f>IF(BN270/Q270&gt;1.5,1.5,BN270/Q270)</f>
        <v>0.31439677493360985</v>
      </c>
      <c r="AO270" s="62">
        <f t="shared" si="33"/>
        <v>0.31439677493360985</v>
      </c>
      <c r="AP270" s="62">
        <f>BF270/Q270</f>
        <v>1.2328287532573392E-2</v>
      </c>
      <c r="AQ270" s="62">
        <f>IF(BF270/Q270&gt;1,1,BF270/Q270)</f>
        <v>1.2328287532573392E-2</v>
      </c>
      <c r="AR270" s="11">
        <v>39507</v>
      </c>
      <c r="AS270" s="12">
        <v>39507</v>
      </c>
      <c r="AT270" s="6">
        <v>2360</v>
      </c>
      <c r="AU270" s="6" t="s">
        <v>1134</v>
      </c>
      <c r="AW270" s="6">
        <v>2</v>
      </c>
      <c r="AX270" s="11">
        <f t="shared" si="28"/>
        <v>43129</v>
      </c>
      <c r="AY270" s="64">
        <f t="shared" ca="1" si="34"/>
        <v>0</v>
      </c>
      <c r="AZ270" s="6" t="s">
        <v>336</v>
      </c>
      <c r="BA270" s="6" t="s">
        <v>336</v>
      </c>
      <c r="BB270" s="20">
        <v>7823.03</v>
      </c>
      <c r="BC270" s="19">
        <v>42675</v>
      </c>
      <c r="BD270" s="9" t="s">
        <v>1138</v>
      </c>
      <c r="BE270" s="20">
        <v>603482.21</v>
      </c>
      <c r="BF270" s="20">
        <v>7823.03</v>
      </c>
      <c r="BG270" s="9">
        <v>43040</v>
      </c>
      <c r="BH270" s="6" t="s">
        <v>336</v>
      </c>
      <c r="BJ270" s="6" t="s">
        <v>337</v>
      </c>
      <c r="BK270" s="6" t="s">
        <v>338</v>
      </c>
      <c r="BL270" s="6" t="s">
        <v>874</v>
      </c>
      <c r="BN270" s="12">
        <v>199503.41</v>
      </c>
      <c r="BO270" s="9">
        <v>41773</v>
      </c>
      <c r="BP270" s="9">
        <v>41782</v>
      </c>
      <c r="BS270" s="6" t="s">
        <v>335</v>
      </c>
      <c r="BT270" s="6" t="s">
        <v>1445</v>
      </c>
      <c r="BU270" s="6" t="s">
        <v>1445</v>
      </c>
      <c r="BV270" s="11">
        <v>24425</v>
      </c>
      <c r="BX270" s="6" t="s">
        <v>1713</v>
      </c>
      <c r="CB270" s="23" t="s">
        <v>1134</v>
      </c>
      <c r="CG270" s="6" t="s">
        <v>2029</v>
      </c>
      <c r="CH270" s="6" t="s">
        <v>2030</v>
      </c>
      <c r="CL270" s="6" t="s">
        <v>335</v>
      </c>
      <c r="CO270" s="6" t="s">
        <v>336</v>
      </c>
      <c r="CS270" s="6" t="s">
        <v>335</v>
      </c>
    </row>
    <row r="271" spans="1:97" s="6" customFormat="1">
      <c r="A271" s="6" t="s">
        <v>63</v>
      </c>
      <c r="B271" s="8">
        <v>300175</v>
      </c>
      <c r="C271" s="6" t="s">
        <v>2036</v>
      </c>
      <c r="D271" s="6" t="s">
        <v>629</v>
      </c>
      <c r="E271" s="6" t="s">
        <v>330</v>
      </c>
      <c r="F271" s="9">
        <v>39048</v>
      </c>
      <c r="G271" s="9">
        <v>40507</v>
      </c>
      <c r="H271" s="6">
        <v>840</v>
      </c>
      <c r="I271" s="12">
        <v>12000</v>
      </c>
      <c r="J271" s="6">
        <v>11</v>
      </c>
      <c r="L271" s="6" t="s">
        <v>333</v>
      </c>
      <c r="M271" s="6" t="s">
        <v>334</v>
      </c>
      <c r="N271" s="6" t="s">
        <v>352</v>
      </c>
      <c r="O271" s="6" t="s">
        <v>348</v>
      </c>
      <c r="P271" s="6" t="s">
        <v>335</v>
      </c>
      <c r="Q271" s="12">
        <v>319580.43</v>
      </c>
      <c r="R271" s="12">
        <v>296635.13</v>
      </c>
      <c r="S271" s="62">
        <f t="shared" si="29"/>
        <v>0.92820179883981013</v>
      </c>
      <c r="T271" s="12">
        <v>22945.3</v>
      </c>
      <c r="U271" s="12">
        <v>0</v>
      </c>
      <c r="V271" s="12"/>
      <c r="W271" s="12">
        <v>11911.58</v>
      </c>
      <c r="X271" s="12">
        <f t="shared" si="30"/>
        <v>26.829390391534961</v>
      </c>
      <c r="Y271" s="6" t="s">
        <v>336</v>
      </c>
      <c r="Z271" s="6" t="s">
        <v>335</v>
      </c>
      <c r="AA271" s="6" t="s">
        <v>336</v>
      </c>
      <c r="AD271" s="12"/>
      <c r="AE271" s="12"/>
      <c r="AF271" s="12"/>
      <c r="AG271" s="12"/>
      <c r="AH271" s="12"/>
      <c r="AI271" s="12"/>
      <c r="AJ271" s="12"/>
      <c r="AK271" s="12"/>
      <c r="AL271" s="12">
        <f t="shared" si="31"/>
        <v>0</v>
      </c>
      <c r="AM271" s="62" t="e">
        <f t="shared" si="32"/>
        <v>#DIV/0!</v>
      </c>
      <c r="AN271" s="62">
        <f>IF(BN271/Q271&gt;1.5,1.5,BN271/Q271)</f>
        <v>0</v>
      </c>
      <c r="AO271" s="62">
        <f t="shared" si="33"/>
        <v>0</v>
      </c>
      <c r="AP271" s="62">
        <f>BF271/Q271</f>
        <v>9.2636147964379415E-3</v>
      </c>
      <c r="AQ271" s="62">
        <f>IF(BF271/Q271&gt;1,1,BF271/Q271)</f>
        <v>9.2636147964379415E-3</v>
      </c>
      <c r="AR271" s="11">
        <v>41232</v>
      </c>
      <c r="AS271" s="12">
        <v>41232</v>
      </c>
      <c r="AT271" s="6">
        <v>3748</v>
      </c>
      <c r="AU271" s="6" t="s">
        <v>1135</v>
      </c>
      <c r="AW271" s="6">
        <v>3</v>
      </c>
      <c r="AX271" s="11">
        <f t="shared" si="28"/>
        <v>41602</v>
      </c>
      <c r="AY271" s="64">
        <f t="shared" ca="1" si="34"/>
        <v>0</v>
      </c>
      <c r="AZ271" s="6" t="s">
        <v>336</v>
      </c>
      <c r="BA271" s="6" t="s">
        <v>336</v>
      </c>
      <c r="BB271" s="20">
        <v>2960.47</v>
      </c>
      <c r="BC271" s="19">
        <v>42675</v>
      </c>
      <c r="BD271" s="9" t="s">
        <v>1138</v>
      </c>
      <c r="BE271" s="20">
        <v>303929.18</v>
      </c>
      <c r="BF271" s="20">
        <v>2960.47</v>
      </c>
      <c r="BG271" s="9">
        <v>43040</v>
      </c>
      <c r="BH271" s="6" t="s">
        <v>336</v>
      </c>
      <c r="BJ271" s="6" t="s">
        <v>337</v>
      </c>
      <c r="BK271" s="6" t="s">
        <v>339</v>
      </c>
      <c r="BL271" s="6" t="s">
        <v>875</v>
      </c>
      <c r="BN271" s="12">
        <v>0</v>
      </c>
      <c r="BO271" s="9">
        <v>40660</v>
      </c>
      <c r="BP271" s="9">
        <v>40617</v>
      </c>
      <c r="BS271" s="6" t="s">
        <v>335</v>
      </c>
      <c r="BT271" s="6" t="s">
        <v>1446</v>
      </c>
      <c r="BU271" s="6" t="s">
        <v>1446</v>
      </c>
      <c r="BV271" s="11">
        <v>26823</v>
      </c>
      <c r="BX271" s="6" t="s">
        <v>1714</v>
      </c>
      <c r="CB271" s="23" t="s">
        <v>1135</v>
      </c>
      <c r="CG271" s="6" t="s">
        <v>2031</v>
      </c>
      <c r="CH271" s="6" t="s">
        <v>2032</v>
      </c>
      <c r="CL271" s="6" t="s">
        <v>335</v>
      </c>
      <c r="CO271" s="6" t="s">
        <v>336</v>
      </c>
      <c r="CS271" s="6" t="s">
        <v>335</v>
      </c>
    </row>
    <row r="272" spans="1:97" s="6" customFormat="1" hidden="1">
      <c r="A272" s="6" t="s">
        <v>63</v>
      </c>
      <c r="B272" s="8">
        <v>300175</v>
      </c>
      <c r="C272" s="6" t="s">
        <v>2036</v>
      </c>
      <c r="D272" s="6" t="s">
        <v>630</v>
      </c>
      <c r="E272" s="6" t="s">
        <v>331</v>
      </c>
      <c r="F272" s="9">
        <v>40627</v>
      </c>
      <c r="G272" s="9">
        <v>43182</v>
      </c>
      <c r="H272" s="6">
        <v>980</v>
      </c>
      <c r="I272" s="12">
        <v>70000</v>
      </c>
      <c r="J272" s="6">
        <v>0</v>
      </c>
      <c r="L272" s="6" t="s">
        <v>333</v>
      </c>
      <c r="M272" s="6" t="s">
        <v>334</v>
      </c>
      <c r="N272" s="6" t="s">
        <v>353</v>
      </c>
      <c r="O272" s="6" t="s">
        <v>348</v>
      </c>
      <c r="P272" s="6" t="s">
        <v>335</v>
      </c>
      <c r="Q272" s="12">
        <v>1543.71</v>
      </c>
      <c r="R272" s="12">
        <v>1543.71</v>
      </c>
      <c r="S272" s="62">
        <f t="shared" si="29"/>
        <v>1</v>
      </c>
      <c r="T272" s="12">
        <v>0</v>
      </c>
      <c r="U272" s="12">
        <v>0</v>
      </c>
      <c r="V272" s="12"/>
      <c r="W272" s="12">
        <v>1543.71</v>
      </c>
      <c r="X272" s="12">
        <f t="shared" si="30"/>
        <v>1</v>
      </c>
      <c r="Y272" s="16" t="s">
        <v>336</v>
      </c>
      <c r="Z272" s="16" t="s">
        <v>336</v>
      </c>
      <c r="AA272" s="6" t="s">
        <v>336</v>
      </c>
      <c r="AD272" s="12">
        <v>4280</v>
      </c>
      <c r="AE272" s="12">
        <v>4255</v>
      </c>
      <c r="AF272" s="12">
        <v>2830</v>
      </c>
      <c r="AG272" s="12">
        <v>4240</v>
      </c>
      <c r="AH272" s="12">
        <v>4230</v>
      </c>
      <c r="AI272" s="12">
        <v>2820</v>
      </c>
      <c r="AJ272" s="12"/>
      <c r="AK272" s="12"/>
      <c r="AL272" s="12">
        <f t="shared" si="31"/>
        <v>22655</v>
      </c>
      <c r="AM272" s="62">
        <f t="shared" si="32"/>
        <v>1.05042154040868E-2</v>
      </c>
      <c r="AN272" s="62">
        <f>IF(BN272/Q272&gt;1.5,1.5,BN272/Q272)</f>
        <v>1.5</v>
      </c>
      <c r="AO272" s="62">
        <f t="shared" si="33"/>
        <v>95.199875624307666</v>
      </c>
      <c r="AP272" s="62">
        <f>BF272/Q272</f>
        <v>7.8388168762267529</v>
      </c>
      <c r="AQ272" s="62">
        <f>IF(BF272/Q272&gt;1,1,BF272/Q272)</f>
        <v>1</v>
      </c>
      <c r="AR272" s="11">
        <v>42976</v>
      </c>
      <c r="AS272" s="12">
        <v>42976</v>
      </c>
      <c r="AT272" s="6">
        <v>103</v>
      </c>
      <c r="AU272" s="6" t="s">
        <v>1136</v>
      </c>
      <c r="AX272" s="11">
        <f t="shared" si="28"/>
        <v>44277</v>
      </c>
      <c r="AY272" s="64">
        <f t="shared" ca="1" si="34"/>
        <v>1</v>
      </c>
      <c r="AZ272" s="6" t="s">
        <v>336</v>
      </c>
      <c r="BA272" s="6" t="s">
        <v>336</v>
      </c>
      <c r="BB272" s="20">
        <v>12100.86</v>
      </c>
      <c r="BC272" s="19">
        <v>42675</v>
      </c>
      <c r="BD272" s="9" t="s">
        <v>1138</v>
      </c>
      <c r="BE272" s="20">
        <v>12833.71</v>
      </c>
      <c r="BF272" s="20">
        <v>12100.86</v>
      </c>
      <c r="BG272" s="9">
        <v>43040</v>
      </c>
      <c r="BH272" s="6" t="s">
        <v>336</v>
      </c>
      <c r="BJ272" s="6" t="s">
        <v>337</v>
      </c>
      <c r="BK272" s="6" t="s">
        <v>338</v>
      </c>
      <c r="BL272" s="6" t="s">
        <v>876</v>
      </c>
      <c r="BN272" s="12">
        <v>146961</v>
      </c>
      <c r="BO272" s="9">
        <v>41957</v>
      </c>
      <c r="BP272" s="9">
        <v>41971</v>
      </c>
      <c r="BS272" s="6" t="s">
        <v>335</v>
      </c>
      <c r="BT272" s="6" t="s">
        <v>1447</v>
      </c>
      <c r="BU272" s="6" t="s">
        <v>1447</v>
      </c>
      <c r="BV272" s="11">
        <v>27899</v>
      </c>
      <c r="BX272" s="6" t="s">
        <v>1715</v>
      </c>
      <c r="CB272" s="23" t="s">
        <v>1136</v>
      </c>
      <c r="CL272" s="6" t="s">
        <v>335</v>
      </c>
      <c r="CO272" s="6" t="s">
        <v>336</v>
      </c>
      <c r="CS272" s="6" t="s">
        <v>335</v>
      </c>
    </row>
    <row r="273" spans="1:97" s="6" customFormat="1">
      <c r="A273" s="6" t="s">
        <v>63</v>
      </c>
      <c r="B273" s="8">
        <v>300175</v>
      </c>
      <c r="C273" s="6" t="s">
        <v>2036</v>
      </c>
      <c r="D273" s="6" t="s">
        <v>631</v>
      </c>
      <c r="E273" s="6" t="s">
        <v>332</v>
      </c>
      <c r="F273" s="9">
        <v>39681</v>
      </c>
      <c r="G273" s="9">
        <v>42236</v>
      </c>
      <c r="H273" s="6">
        <v>840</v>
      </c>
      <c r="I273" s="12">
        <v>59325</v>
      </c>
      <c r="J273" s="6">
        <v>13</v>
      </c>
      <c r="L273" s="6" t="s">
        <v>333</v>
      </c>
      <c r="M273" s="6" t="s">
        <v>334</v>
      </c>
      <c r="N273" s="6" t="s">
        <v>349</v>
      </c>
      <c r="O273" s="6" t="s">
        <v>348</v>
      </c>
      <c r="P273" s="6" t="s">
        <v>335</v>
      </c>
      <c r="Q273" s="12">
        <v>152020.15</v>
      </c>
      <c r="R273" s="12">
        <v>152020.15</v>
      </c>
      <c r="S273" s="62">
        <f t="shared" si="29"/>
        <v>1</v>
      </c>
      <c r="T273" s="12">
        <v>0</v>
      </c>
      <c r="U273" s="12">
        <v>0</v>
      </c>
      <c r="V273" s="12"/>
      <c r="W273" s="12">
        <v>5666.18</v>
      </c>
      <c r="X273" s="12">
        <f t="shared" si="30"/>
        <v>26.829389465212891</v>
      </c>
      <c r="Y273" s="6" t="s">
        <v>335</v>
      </c>
      <c r="Z273" s="6" t="s">
        <v>335</v>
      </c>
      <c r="AD273" s="12"/>
      <c r="AE273" s="12"/>
      <c r="AF273" s="12"/>
      <c r="AG273" s="12"/>
      <c r="AH273" s="12"/>
      <c r="AI273" s="12"/>
      <c r="AJ273" s="12"/>
      <c r="AK273" s="12"/>
      <c r="AL273" s="12">
        <f t="shared" si="31"/>
        <v>0</v>
      </c>
      <c r="AM273" s="62">
        <f t="shared" si="32"/>
        <v>0.29577746085359397</v>
      </c>
      <c r="AN273" s="62">
        <f>IF(BN273/Q273&gt;1.5,1.5,BN273/Q273)</f>
        <v>1.5</v>
      </c>
      <c r="AO273" s="62">
        <f t="shared" si="33"/>
        <v>3.3809202266936325</v>
      </c>
      <c r="AP273" s="62">
        <f>BF273/Q273</f>
        <v>0.52162815258372008</v>
      </c>
      <c r="AQ273" s="62">
        <f>IF(BF273/Q273&gt;1,1,BF273/Q273)</f>
        <v>0.52162815258372008</v>
      </c>
      <c r="AR273" s="11">
        <v>41806</v>
      </c>
      <c r="AS273" s="12">
        <v>41806</v>
      </c>
      <c r="AT273" s="6">
        <v>1020</v>
      </c>
      <c r="AU273" s="6" t="s">
        <v>1137</v>
      </c>
      <c r="AX273" s="11">
        <f t="shared" si="28"/>
        <v>43331</v>
      </c>
      <c r="AY273" s="64">
        <f t="shared" ca="1" si="34"/>
        <v>1</v>
      </c>
      <c r="AZ273" s="6" t="s">
        <v>336</v>
      </c>
      <c r="BA273" s="6" t="s">
        <v>336</v>
      </c>
      <c r="BB273" s="20">
        <v>79297.990000000005</v>
      </c>
      <c r="BC273" s="19">
        <v>42675</v>
      </c>
      <c r="BD273" s="9" t="s">
        <v>1138</v>
      </c>
      <c r="BE273" s="20">
        <v>144575.06</v>
      </c>
      <c r="BF273" s="20">
        <v>79297.990000000005</v>
      </c>
      <c r="BG273" s="9">
        <v>43040</v>
      </c>
      <c r="BH273" s="6" t="s">
        <v>336</v>
      </c>
      <c r="BJ273" s="6" t="s">
        <v>337</v>
      </c>
      <c r="BK273" s="6" t="s">
        <v>338</v>
      </c>
      <c r="BL273" s="6" t="s">
        <v>877</v>
      </c>
      <c r="BN273" s="12">
        <v>513968</v>
      </c>
      <c r="BO273" s="9">
        <v>42404</v>
      </c>
      <c r="BP273" s="9">
        <v>42081</v>
      </c>
      <c r="BS273" s="6" t="s">
        <v>335</v>
      </c>
      <c r="BT273" s="6" t="s">
        <v>1448</v>
      </c>
      <c r="BU273" s="6" t="s">
        <v>1448</v>
      </c>
      <c r="BV273" s="11">
        <v>29300</v>
      </c>
      <c r="BX273" s="6" t="s">
        <v>1716</v>
      </c>
      <c r="CB273" s="23" t="s">
        <v>1137</v>
      </c>
      <c r="CG273" s="6" t="s">
        <v>2033</v>
      </c>
      <c r="CL273" s="6" t="s">
        <v>335</v>
      </c>
      <c r="CO273" s="6" t="s">
        <v>335</v>
      </c>
      <c r="CS273" s="6" t="s">
        <v>335</v>
      </c>
    </row>
    <row r="274" spans="1:97" s="6" customFormat="1">
      <c r="B274" s="8"/>
      <c r="Q274" s="26">
        <f>SUM(Q5:Q273)</f>
        <v>77034415.037000045</v>
      </c>
      <c r="R274" s="26">
        <f>SUM(R5:R273)</f>
        <v>61185492.727000013</v>
      </c>
      <c r="S274" s="62">
        <f t="shared" si="29"/>
        <v>0.79426179451888212</v>
      </c>
      <c r="T274" s="26">
        <f>SUM(T5:T273)</f>
        <v>15605221.050000004</v>
      </c>
      <c r="U274" s="26">
        <f>SUM(U5:U273)</f>
        <v>243701.2600000001</v>
      </c>
      <c r="V274" s="26">
        <f>SUM(V5:V273)</f>
        <v>8997523.6899999995</v>
      </c>
      <c r="AG274" s="26">
        <f>SUM(AD5:AG273)</f>
        <v>509667.46</v>
      </c>
      <c r="AK274" s="26">
        <f>SUM(AH5:AK273)</f>
        <v>186486.09000000003</v>
      </c>
      <c r="AL274" s="26"/>
      <c r="AM274" s="26"/>
      <c r="AN274" s="26"/>
      <c r="AO274" s="26"/>
      <c r="AP274" s="26"/>
      <c r="AQ274" s="26"/>
      <c r="AS274" s="12"/>
      <c r="AW274" s="18"/>
      <c r="BB274" s="26">
        <f>SUM(BB5:BB273)</f>
        <v>11924067.209999993</v>
      </c>
      <c r="BE274" s="26">
        <f>SUM(BE5:BE273)</f>
        <v>72575028.860000014</v>
      </c>
      <c r="BF274" s="26">
        <f>SUM(BF5:BF273)</f>
        <v>11924067.209999993</v>
      </c>
      <c r="BN274" s="12"/>
      <c r="BO274" s="11"/>
      <c r="BP274" s="11"/>
      <c r="CB274" s="23"/>
    </row>
    <row r="275" spans="1:97">
      <c r="AW275" s="18"/>
      <c r="CO275" s="6"/>
    </row>
    <row r="276" spans="1:97">
      <c r="C276" s="13"/>
      <c r="D276" s="13"/>
      <c r="E276" s="13"/>
      <c r="AW276" s="18"/>
      <c r="CO276" s="6"/>
    </row>
    <row r="277" spans="1:97">
      <c r="AW277" s="18"/>
      <c r="CO277" s="6"/>
    </row>
    <row r="278" spans="1:97">
      <c r="C278" s="13"/>
      <c r="D278" s="13"/>
      <c r="E278" s="13"/>
      <c r="AW278" s="18"/>
      <c r="CO278" s="6"/>
    </row>
    <row r="279" spans="1:97">
      <c r="AW279" s="18"/>
      <c r="CO279" s="6"/>
    </row>
    <row r="280" spans="1:97">
      <c r="AW280" s="18"/>
      <c r="CO280" s="6"/>
    </row>
    <row r="281" spans="1:97">
      <c r="AW281" s="18"/>
      <c r="CO281" s="6"/>
    </row>
    <row r="282" spans="1:97">
      <c r="AW282" s="18"/>
      <c r="CO282" s="6"/>
    </row>
    <row r="283" spans="1:97">
      <c r="AW283" s="18"/>
      <c r="CO283" s="6"/>
    </row>
    <row r="284" spans="1:97">
      <c r="AW284" s="18"/>
      <c r="CO284" s="6"/>
    </row>
    <row r="285" spans="1:97">
      <c r="AW285" s="18"/>
      <c r="CO285" s="6"/>
    </row>
    <row r="286" spans="1:97">
      <c r="AW286" s="18"/>
      <c r="CO286" s="6"/>
    </row>
    <row r="287" spans="1:97">
      <c r="AW287" s="18"/>
      <c r="CO287" s="6"/>
    </row>
    <row r="288" spans="1:97">
      <c r="AW288" s="18"/>
      <c r="CO288" s="6"/>
    </row>
    <row r="289" spans="49:93">
      <c r="AW289" s="18"/>
      <c r="CO289" s="6"/>
    </row>
    <row r="290" spans="49:93">
      <c r="AW290" s="18"/>
      <c r="CO290" s="6"/>
    </row>
    <row r="291" spans="49:93">
      <c r="AW291" s="18"/>
      <c r="CO291" s="6"/>
    </row>
    <row r="292" spans="49:93">
      <c r="AW292" s="18"/>
      <c r="CO292" s="6"/>
    </row>
    <row r="293" spans="49:93">
      <c r="AW293" s="18"/>
      <c r="CO293" s="6"/>
    </row>
    <row r="294" spans="49:93">
      <c r="AW294" s="18"/>
      <c r="CO294" s="6"/>
    </row>
    <row r="295" spans="49:93">
      <c r="AW295" s="18"/>
      <c r="CO295" s="6"/>
    </row>
    <row r="296" spans="49:93">
      <c r="AW296" s="18"/>
      <c r="CO296" s="6"/>
    </row>
    <row r="297" spans="49:93">
      <c r="AW297" s="18"/>
      <c r="CO297" s="6"/>
    </row>
    <row r="298" spans="49:93">
      <c r="AW298" s="18"/>
      <c r="CO298" s="6"/>
    </row>
    <row r="299" spans="49:93">
      <c r="AW299" s="18"/>
      <c r="CO299" s="6"/>
    </row>
    <row r="300" spans="49:93">
      <c r="AW300" s="18"/>
      <c r="CO300" s="6"/>
    </row>
    <row r="301" spans="49:93">
      <c r="AW301" s="18"/>
      <c r="CO301" s="6"/>
    </row>
    <row r="302" spans="49:93">
      <c r="AW302" s="18"/>
      <c r="CO302" s="6"/>
    </row>
    <row r="303" spans="49:93">
      <c r="AW303" s="18"/>
      <c r="CO303" s="6"/>
    </row>
    <row r="304" spans="49:93">
      <c r="AW304" s="18"/>
      <c r="CO304" s="6"/>
    </row>
    <row r="305" spans="49:93">
      <c r="AW305" s="18"/>
      <c r="CO305" s="6"/>
    </row>
    <row r="306" spans="49:93">
      <c r="AW306" s="18"/>
      <c r="CO306" s="6"/>
    </row>
    <row r="307" spans="49:93">
      <c r="AW307" s="18"/>
      <c r="CO307" s="6"/>
    </row>
    <row r="308" spans="49:93">
      <c r="AW308" s="18"/>
      <c r="CO308" s="6"/>
    </row>
    <row r="309" spans="49:93">
      <c r="AW309" s="18"/>
      <c r="CO309" s="6"/>
    </row>
    <row r="310" spans="49:93">
      <c r="AW310" s="18"/>
      <c r="CO310" s="6"/>
    </row>
    <row r="311" spans="49:93">
      <c r="AW311" s="18"/>
      <c r="CO311" s="6"/>
    </row>
    <row r="312" spans="49:93">
      <c r="AW312" s="18"/>
      <c r="CO312" s="6"/>
    </row>
    <row r="313" spans="49:93">
      <c r="AW313" s="18"/>
      <c r="CO313" s="6"/>
    </row>
    <row r="314" spans="49:93">
      <c r="AW314" s="18"/>
      <c r="CO314" s="6"/>
    </row>
    <row r="315" spans="49:93">
      <c r="AW315" s="18"/>
    </row>
    <row r="316" spans="49:93">
      <c r="AW316" s="18"/>
    </row>
    <row r="317" spans="49:93">
      <c r="AW317" s="18"/>
    </row>
    <row r="318" spans="49:93">
      <c r="AW318" s="18"/>
    </row>
    <row r="319" spans="49:93">
      <c r="AW319" s="18"/>
    </row>
    <row r="320" spans="49:93">
      <c r="AW320" s="18"/>
    </row>
    <row r="321" spans="49:49">
      <c r="AW321" s="18"/>
    </row>
    <row r="322" spans="49:49">
      <c r="AW322" s="18"/>
    </row>
    <row r="323" spans="49:49">
      <c r="AW323" s="18"/>
    </row>
    <row r="324" spans="49:49">
      <c r="AW324" s="18"/>
    </row>
    <row r="325" spans="49:49">
      <c r="AW325" s="18"/>
    </row>
    <row r="326" spans="49:49">
      <c r="AW326" s="18"/>
    </row>
    <row r="327" spans="49:49">
      <c r="AW327" s="18"/>
    </row>
    <row r="328" spans="49:49">
      <c r="AW328" s="18"/>
    </row>
    <row r="329" spans="49:49">
      <c r="AW329" s="18"/>
    </row>
    <row r="330" spans="49:49">
      <c r="AW330" s="18"/>
    </row>
    <row r="331" spans="49:49">
      <c r="AW331" s="18"/>
    </row>
    <row r="332" spans="49:49">
      <c r="AW332" s="18"/>
    </row>
    <row r="333" spans="49:49">
      <c r="AW333" s="18"/>
    </row>
    <row r="334" spans="49:49">
      <c r="AW334" s="18"/>
    </row>
    <row r="335" spans="49:49">
      <c r="AW335" s="18"/>
    </row>
    <row r="336" spans="49:49">
      <c r="AW336" s="18"/>
    </row>
    <row r="337" spans="49:49">
      <c r="AW337" s="18"/>
    </row>
    <row r="338" spans="49:49">
      <c r="AW338" s="18"/>
    </row>
    <row r="339" spans="49:49">
      <c r="AW339" s="18"/>
    </row>
    <row r="340" spans="49:49">
      <c r="AW340" s="18"/>
    </row>
    <row r="341" spans="49:49">
      <c r="AW341" s="18"/>
    </row>
    <row r="342" spans="49:49">
      <c r="AW342" s="18"/>
    </row>
    <row r="343" spans="49:49">
      <c r="AW343" s="18"/>
    </row>
    <row r="344" spans="49:49">
      <c r="AW344" s="18"/>
    </row>
    <row r="345" spans="49:49">
      <c r="AW345" s="18"/>
    </row>
    <row r="346" spans="49:49">
      <c r="AW346" s="18"/>
    </row>
    <row r="347" spans="49:49">
      <c r="AW347" s="18"/>
    </row>
    <row r="348" spans="49:49">
      <c r="AW348" s="18"/>
    </row>
    <row r="349" spans="49:49">
      <c r="AW349" s="18"/>
    </row>
    <row r="350" spans="49:49">
      <c r="AW350" s="18"/>
    </row>
    <row r="351" spans="49:49">
      <c r="AW351" s="18"/>
    </row>
    <row r="352" spans="49:49">
      <c r="AW352" s="18"/>
    </row>
    <row r="353" spans="49:49">
      <c r="AW353" s="18"/>
    </row>
    <row r="354" spans="49:49">
      <c r="AW354" s="18"/>
    </row>
    <row r="355" spans="49:49">
      <c r="AW355" s="18"/>
    </row>
    <row r="356" spans="49:49">
      <c r="AW356" s="18"/>
    </row>
    <row r="357" spans="49:49">
      <c r="AW357" s="18"/>
    </row>
    <row r="358" spans="49:49">
      <c r="AW358" s="18"/>
    </row>
    <row r="359" spans="49:49">
      <c r="AW359" s="18"/>
    </row>
    <row r="360" spans="49:49">
      <c r="AW360" s="18"/>
    </row>
    <row r="361" spans="49:49">
      <c r="AW361" s="18"/>
    </row>
    <row r="362" spans="49:49">
      <c r="AW362" s="18"/>
    </row>
    <row r="363" spans="49:49">
      <c r="AW363" s="18"/>
    </row>
    <row r="364" spans="49:49">
      <c r="AW364" s="18"/>
    </row>
    <row r="365" spans="49:49">
      <c r="AW365" s="18"/>
    </row>
    <row r="366" spans="49:49">
      <c r="AW366" s="18"/>
    </row>
    <row r="367" spans="49:49">
      <c r="AW367" s="18"/>
    </row>
    <row r="368" spans="49:49">
      <c r="AW368" s="18"/>
    </row>
    <row r="369" spans="49:49">
      <c r="AW369" s="18"/>
    </row>
    <row r="370" spans="49:49">
      <c r="AW370" s="18"/>
    </row>
    <row r="371" spans="49:49">
      <c r="AW371" s="18"/>
    </row>
    <row r="372" spans="49:49">
      <c r="AW372" s="18"/>
    </row>
    <row r="373" spans="49:49">
      <c r="AW373" s="18"/>
    </row>
    <row r="374" spans="49:49">
      <c r="AW374" s="18"/>
    </row>
    <row r="375" spans="49:49">
      <c r="AW375" s="18"/>
    </row>
    <row r="376" spans="49:49">
      <c r="AW376" s="18"/>
    </row>
    <row r="377" spans="49:49">
      <c r="AW377" s="18"/>
    </row>
    <row r="378" spans="49:49">
      <c r="AW378" s="18"/>
    </row>
    <row r="379" spans="49:49">
      <c r="AW379" s="18"/>
    </row>
    <row r="380" spans="49:49">
      <c r="AW380" s="18"/>
    </row>
    <row r="381" spans="49:49">
      <c r="AW381" s="18"/>
    </row>
    <row r="382" spans="49:49">
      <c r="AW382" s="18"/>
    </row>
    <row r="383" spans="49:49">
      <c r="AW383" s="18"/>
    </row>
    <row r="384" spans="49:49">
      <c r="AW384" s="18"/>
    </row>
    <row r="385" spans="49:49">
      <c r="AW385" s="18"/>
    </row>
    <row r="386" spans="49:49">
      <c r="AW386" s="18"/>
    </row>
    <row r="387" spans="49:49">
      <c r="AW387" s="18"/>
    </row>
    <row r="388" spans="49:49">
      <c r="AW388" s="18"/>
    </row>
    <row r="389" spans="49:49">
      <c r="AW389" s="18"/>
    </row>
    <row r="390" spans="49:49">
      <c r="AW390" s="18"/>
    </row>
    <row r="391" spans="49:49">
      <c r="AW391" s="18"/>
    </row>
    <row r="392" spans="49:49">
      <c r="AW392" s="18"/>
    </row>
    <row r="393" spans="49:49">
      <c r="AW393" s="18"/>
    </row>
    <row r="394" spans="49:49">
      <c r="AW394" s="18"/>
    </row>
    <row r="395" spans="49:49">
      <c r="AW395" s="18"/>
    </row>
    <row r="396" spans="49:49">
      <c r="AW396" s="18"/>
    </row>
    <row r="397" spans="49:49">
      <c r="AW397" s="18"/>
    </row>
    <row r="398" spans="49:49">
      <c r="AW398" s="18"/>
    </row>
    <row r="399" spans="49:49">
      <c r="AW399" s="18"/>
    </row>
    <row r="400" spans="49:49">
      <c r="AW400" s="18"/>
    </row>
    <row r="401" spans="49:49">
      <c r="AW401" s="18"/>
    </row>
    <row r="402" spans="49:49">
      <c r="AW402" s="18"/>
    </row>
    <row r="403" spans="49:49">
      <c r="AW403" s="18"/>
    </row>
    <row r="404" spans="49:49">
      <c r="AW404" s="18"/>
    </row>
    <row r="405" spans="49:49">
      <c r="AW405" s="18"/>
    </row>
    <row r="406" spans="49:49">
      <c r="AW406" s="18"/>
    </row>
    <row r="407" spans="49:49">
      <c r="AW407" s="18"/>
    </row>
    <row r="408" spans="49:49">
      <c r="AW408" s="18"/>
    </row>
  </sheetData>
  <autoFilter ref="A4:CW274">
    <filterColumn colId="43">
      <filters blank="1"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8" dateTimeGrouping="year"/>
        <dateGroupItem year="2007" dateTimeGrouping="year"/>
      </filters>
    </filterColumn>
  </autoFilter>
  <mergeCells count="11">
    <mergeCell ref="CS3:CW3"/>
    <mergeCell ref="AW3:BA3"/>
    <mergeCell ref="CK3:CR3"/>
    <mergeCell ref="A3:P3"/>
    <mergeCell ref="Q3:W3"/>
    <mergeCell ref="Y3:AC3"/>
    <mergeCell ref="AD3:AT3"/>
    <mergeCell ref="BB3:BG3"/>
    <mergeCell ref="AU3:AV3"/>
    <mergeCell ref="BH3:BS3"/>
    <mergeCell ref="BT3:CJ3"/>
  </mergeCells>
  <pageMargins left="0.23622047244094491" right="0.23622047244094491" top="0.35433070866141736" bottom="0.35433070866141736" header="0.31496062992125984" footer="0.31496062992125984"/>
  <pageSetup paperSize="9" scale="45" orientation="landscape" r:id="rId1"/>
  <ignoredErrors>
    <ignoredError sqref="CB7:CB103 CB165:CB171 CB172:CB238 CB239:CB254 CB255:CB273 CB104:CB16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G21"/>
  <sheetViews>
    <sheetView zoomScale="70" zoomScaleNormal="70" workbookViewId="0">
      <selection activeCell="D15" sqref="D15"/>
    </sheetView>
  </sheetViews>
  <sheetFormatPr defaultRowHeight="15"/>
  <cols>
    <col min="1" max="1" width="26" customWidth="1"/>
    <col min="2" max="5" width="16.85546875" customWidth="1"/>
    <col min="6" max="7" width="33.5703125" hidden="1" customWidth="1"/>
  </cols>
  <sheetData>
    <row r="3" spans="1:7">
      <c r="B3" s="59" t="s">
        <v>2039</v>
      </c>
      <c r="C3" s="59" t="s">
        <v>2051</v>
      </c>
    </row>
    <row r="4" spans="1:7">
      <c r="B4" t="s">
        <v>2052</v>
      </c>
      <c r="D4" t="s">
        <v>2038</v>
      </c>
      <c r="F4" t="s">
        <v>2053</v>
      </c>
      <c r="G4" t="s">
        <v>2040</v>
      </c>
    </row>
    <row r="5" spans="1:7">
      <c r="A5" s="59" t="s">
        <v>15</v>
      </c>
      <c r="B5" s="66">
        <v>0</v>
      </c>
      <c r="C5" s="66">
        <v>1</v>
      </c>
      <c r="D5" s="66">
        <v>0</v>
      </c>
      <c r="E5" s="66">
        <v>1</v>
      </c>
    </row>
    <row r="6" spans="1:7">
      <c r="A6" t="s">
        <v>357</v>
      </c>
      <c r="B6" s="67"/>
      <c r="C6" s="67">
        <v>1</v>
      </c>
      <c r="D6" s="60"/>
      <c r="E6" s="60">
        <v>52719.48</v>
      </c>
      <c r="F6" s="67">
        <v>1</v>
      </c>
      <c r="G6" s="60">
        <v>52719.48</v>
      </c>
    </row>
    <row r="7" spans="1:7">
      <c r="A7" t="s">
        <v>351</v>
      </c>
      <c r="B7" s="67">
        <v>64</v>
      </c>
      <c r="C7" s="67">
        <v>20</v>
      </c>
      <c r="D7" s="60">
        <v>28163958.819999985</v>
      </c>
      <c r="E7" s="60">
        <v>7894299.4799999995</v>
      </c>
      <c r="F7" s="67">
        <v>84</v>
      </c>
      <c r="G7" s="60">
        <v>36058258.299999975</v>
      </c>
    </row>
    <row r="8" spans="1:7">
      <c r="A8" t="s">
        <v>360</v>
      </c>
      <c r="B8" s="67">
        <v>24</v>
      </c>
      <c r="C8" s="67">
        <v>41</v>
      </c>
      <c r="D8" s="60">
        <v>4041414.870000001</v>
      </c>
      <c r="E8" s="60">
        <v>7362634.8499999996</v>
      </c>
      <c r="F8" s="67">
        <v>65</v>
      </c>
      <c r="G8" s="60">
        <v>11404049.720000001</v>
      </c>
    </row>
    <row r="9" spans="1:7">
      <c r="A9" t="s">
        <v>354</v>
      </c>
      <c r="B9" s="67">
        <v>4</v>
      </c>
      <c r="C9" s="67">
        <v>1</v>
      </c>
      <c r="D9" s="60">
        <v>1115513.98</v>
      </c>
      <c r="E9" s="60">
        <v>76191.710000000006</v>
      </c>
      <c r="F9" s="67">
        <v>5</v>
      </c>
      <c r="G9" s="60">
        <v>1191705.69</v>
      </c>
    </row>
    <row r="10" spans="1:7">
      <c r="A10" t="s">
        <v>349</v>
      </c>
      <c r="B10" s="67">
        <v>8</v>
      </c>
      <c r="C10" s="67">
        <v>11</v>
      </c>
      <c r="D10" s="60">
        <v>3446761.11</v>
      </c>
      <c r="E10" s="60">
        <v>1357656.1600000001</v>
      </c>
      <c r="F10" s="67">
        <v>19</v>
      </c>
      <c r="G10" s="60">
        <v>4804417.2700000005</v>
      </c>
    </row>
    <row r="11" spans="1:7">
      <c r="A11" t="s">
        <v>2035</v>
      </c>
      <c r="B11" s="67">
        <v>1</v>
      </c>
      <c r="C11" s="67"/>
      <c r="D11" s="60">
        <v>476512.76699999999</v>
      </c>
      <c r="E11" s="60"/>
      <c r="F11" s="67">
        <v>1</v>
      </c>
      <c r="G11" s="60">
        <v>476512.76699999999</v>
      </c>
    </row>
    <row r="12" spans="1:7">
      <c r="A12" t="s">
        <v>639</v>
      </c>
      <c r="B12" s="67">
        <v>10</v>
      </c>
      <c r="C12" s="67">
        <v>28</v>
      </c>
      <c r="D12" s="60">
        <v>1761743.57</v>
      </c>
      <c r="E12" s="60">
        <v>3769250.7299999995</v>
      </c>
      <c r="F12" s="67">
        <v>38</v>
      </c>
      <c r="G12" s="60">
        <v>5530994.2999999989</v>
      </c>
    </row>
    <row r="13" spans="1:7">
      <c r="A13" t="s">
        <v>2034</v>
      </c>
      <c r="B13" s="67">
        <v>1</v>
      </c>
      <c r="C13" s="67"/>
      <c r="D13" s="60">
        <v>40.78</v>
      </c>
      <c r="E13" s="60"/>
      <c r="F13" s="67">
        <v>1</v>
      </c>
      <c r="G13" s="60">
        <v>40.78</v>
      </c>
    </row>
    <row r="14" spans="1:7">
      <c r="A14" t="s">
        <v>359</v>
      </c>
      <c r="B14" s="67">
        <v>5</v>
      </c>
      <c r="C14" s="67"/>
      <c r="D14" s="60">
        <v>3639423.66</v>
      </c>
      <c r="E14" s="60"/>
      <c r="F14" s="67">
        <v>5</v>
      </c>
      <c r="G14" s="60">
        <v>3639423.66</v>
      </c>
    </row>
    <row r="15" spans="1:7">
      <c r="A15" t="s">
        <v>355</v>
      </c>
      <c r="B15" s="67">
        <v>2</v>
      </c>
      <c r="C15" s="67">
        <v>2</v>
      </c>
      <c r="D15" s="60">
        <v>1650695.6600000001</v>
      </c>
      <c r="E15" s="60">
        <v>1328498.1100000001</v>
      </c>
      <c r="F15" s="67">
        <v>4</v>
      </c>
      <c r="G15" s="60">
        <v>2979193.7700000005</v>
      </c>
    </row>
    <row r="16" spans="1:7">
      <c r="A16" t="s">
        <v>347</v>
      </c>
      <c r="B16" s="67">
        <v>2</v>
      </c>
      <c r="C16" s="67">
        <v>1</v>
      </c>
      <c r="D16" s="60">
        <v>575531.72</v>
      </c>
      <c r="E16" s="60">
        <v>13292.62</v>
      </c>
      <c r="F16" s="67">
        <v>3</v>
      </c>
      <c r="G16" s="60">
        <v>588824.34</v>
      </c>
    </row>
    <row r="17" spans="1:7">
      <c r="A17" t="s">
        <v>361</v>
      </c>
      <c r="B17" s="67">
        <v>1</v>
      </c>
      <c r="C17" s="67"/>
      <c r="D17" s="60">
        <v>847595.16999999993</v>
      </c>
      <c r="E17" s="60"/>
      <c r="F17" s="67">
        <v>1</v>
      </c>
      <c r="G17" s="60">
        <v>847595.16999999993</v>
      </c>
    </row>
    <row r="18" spans="1:7">
      <c r="A18" t="s">
        <v>350</v>
      </c>
      <c r="B18" s="67">
        <v>5</v>
      </c>
      <c r="C18" s="67">
        <v>4</v>
      </c>
      <c r="D18" s="60">
        <v>404408.12</v>
      </c>
      <c r="E18" s="60">
        <v>1825453.99</v>
      </c>
      <c r="F18" s="67">
        <v>9</v>
      </c>
      <c r="G18" s="60">
        <v>2229862.1100000003</v>
      </c>
    </row>
    <row r="19" spans="1:7">
      <c r="A19" t="s">
        <v>352</v>
      </c>
      <c r="B19" s="67">
        <v>20</v>
      </c>
      <c r="C19" s="67">
        <v>8</v>
      </c>
      <c r="D19" s="60">
        <v>3256152.9899999998</v>
      </c>
      <c r="E19" s="60">
        <v>2751830.49</v>
      </c>
      <c r="F19" s="67">
        <v>28</v>
      </c>
      <c r="G19" s="60">
        <v>6007983.4799999995</v>
      </c>
    </row>
    <row r="20" spans="1:7">
      <c r="A20" t="s">
        <v>353</v>
      </c>
      <c r="B20" s="67">
        <v>1</v>
      </c>
      <c r="C20" s="67">
        <v>4</v>
      </c>
      <c r="D20" s="60">
        <v>1145361.42</v>
      </c>
      <c r="E20" s="60">
        <v>77472.780000000013</v>
      </c>
      <c r="F20" s="67">
        <v>5</v>
      </c>
      <c r="G20" s="60">
        <v>1222834.1999999997</v>
      </c>
    </row>
    <row r="21" spans="1:7">
      <c r="A21" t="s">
        <v>2037</v>
      </c>
      <c r="B21" s="67">
        <v>148</v>
      </c>
      <c r="C21" s="67">
        <v>121</v>
      </c>
      <c r="D21" s="60">
        <v>50525114.636999965</v>
      </c>
      <c r="E21" s="60">
        <v>26509300.399999995</v>
      </c>
      <c r="F21" s="67">
        <v>269</v>
      </c>
      <c r="G21" s="60">
        <v>77034415.036999971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O24"/>
  <sheetViews>
    <sheetView topLeftCell="A2" zoomScale="70" zoomScaleNormal="70" workbookViewId="0">
      <selection activeCell="C18" sqref="C18"/>
    </sheetView>
  </sheetViews>
  <sheetFormatPr defaultRowHeight="15"/>
  <cols>
    <col min="1" max="1" width="64.140625" bestFit="1" customWidth="1"/>
    <col min="2" max="2" width="19.28515625" bestFit="1" customWidth="1"/>
    <col min="3" max="3" width="63" bestFit="1" customWidth="1"/>
    <col min="4" max="4" width="36.28515625" bestFit="1" customWidth="1"/>
    <col min="5" max="5" width="28.85546875" bestFit="1" customWidth="1"/>
    <col min="6" max="6" width="31.85546875" bestFit="1" customWidth="1"/>
    <col min="7" max="7" width="7.85546875" bestFit="1" customWidth="1"/>
    <col min="8" max="8" width="10.28515625" bestFit="1" customWidth="1"/>
    <col min="9" max="10" width="7.85546875" bestFit="1" customWidth="1"/>
    <col min="11" max="12" width="9.28515625" bestFit="1" customWidth="1"/>
    <col min="13" max="13" width="7.85546875" bestFit="1" customWidth="1"/>
    <col min="14" max="14" width="9.28515625" bestFit="1" customWidth="1"/>
    <col min="15" max="15" width="12.140625" bestFit="1" customWidth="1"/>
    <col min="16" max="16" width="7.85546875" customWidth="1"/>
    <col min="17" max="20" width="8.7109375" customWidth="1"/>
    <col min="21" max="21" width="26.28515625" customWidth="1"/>
    <col min="22" max="23" width="12.5703125" customWidth="1"/>
    <col min="24" max="33" width="64.140625" bestFit="1" customWidth="1"/>
    <col min="34" max="34" width="68.85546875" bestFit="1" customWidth="1"/>
    <col min="35" max="35" width="49.140625" bestFit="1" customWidth="1"/>
  </cols>
  <sheetData>
    <row r="3" spans="1:15">
      <c r="A3" s="59" t="s">
        <v>2038</v>
      </c>
      <c r="B3" s="59" t="s">
        <v>9</v>
      </c>
      <c r="C3" s="59" t="s">
        <v>22</v>
      </c>
      <c r="D3" s="59" t="s">
        <v>34</v>
      </c>
      <c r="E3" s="59" t="s">
        <v>44</v>
      </c>
      <c r="F3" s="59" t="s">
        <v>47</v>
      </c>
    </row>
    <row r="4" spans="1:15">
      <c r="B4">
        <v>840</v>
      </c>
      <c r="H4" t="s">
        <v>2042</v>
      </c>
      <c r="I4">
        <v>980</v>
      </c>
      <c r="N4" t="s">
        <v>2041</v>
      </c>
      <c r="O4" t="s">
        <v>2037</v>
      </c>
    </row>
    <row r="5" spans="1:15">
      <c r="B5" t="s">
        <v>335</v>
      </c>
      <c r="D5" t="s">
        <v>336</v>
      </c>
      <c r="I5" t="s">
        <v>335</v>
      </c>
      <c r="K5" t="s">
        <v>336</v>
      </c>
    </row>
    <row r="6" spans="1:15">
      <c r="B6" t="s">
        <v>336</v>
      </c>
      <c r="D6" t="s">
        <v>336</v>
      </c>
      <c r="I6" t="s">
        <v>336</v>
      </c>
      <c r="K6" t="s">
        <v>336</v>
      </c>
    </row>
    <row r="7" spans="1:15">
      <c r="B7" t="s">
        <v>335</v>
      </c>
      <c r="D7" t="s">
        <v>335</v>
      </c>
      <c r="F7" t="s">
        <v>336</v>
      </c>
      <c r="I7" t="s">
        <v>335</v>
      </c>
      <c r="K7" t="s">
        <v>335</v>
      </c>
      <c r="M7" t="s">
        <v>336</v>
      </c>
    </row>
    <row r="8" spans="1:15">
      <c r="A8" s="59" t="s">
        <v>15</v>
      </c>
      <c r="B8" t="s">
        <v>335</v>
      </c>
      <c r="C8" t="s">
        <v>336</v>
      </c>
      <c r="D8" t="s">
        <v>335</v>
      </c>
      <c r="E8" t="s">
        <v>336</v>
      </c>
      <c r="F8" t="s">
        <v>335</v>
      </c>
      <c r="G8" t="s">
        <v>336</v>
      </c>
      <c r="I8" t="s">
        <v>335</v>
      </c>
      <c r="J8" t="s">
        <v>336</v>
      </c>
      <c r="K8" t="s">
        <v>335</v>
      </c>
      <c r="L8" t="s">
        <v>336</v>
      </c>
      <c r="M8" t="s">
        <v>336</v>
      </c>
    </row>
    <row r="9" spans="1:15">
      <c r="A9" t="s">
        <v>357</v>
      </c>
      <c r="B9" s="67"/>
      <c r="C9" s="67">
        <v>52719.48</v>
      </c>
      <c r="D9" s="67"/>
      <c r="E9" s="67"/>
      <c r="F9" s="67"/>
      <c r="G9" s="67"/>
      <c r="H9" s="67">
        <v>52719.48</v>
      </c>
      <c r="I9" s="67"/>
      <c r="J9" s="67"/>
      <c r="K9" s="67"/>
      <c r="L9" s="67"/>
      <c r="M9" s="67"/>
      <c r="N9" s="67"/>
      <c r="O9" s="67">
        <v>52719.48</v>
      </c>
    </row>
    <row r="10" spans="1:15">
      <c r="A10" t="s">
        <v>351</v>
      </c>
      <c r="B10" s="67">
        <v>4377254.16</v>
      </c>
      <c r="C10" s="67">
        <v>559937.68000000005</v>
      </c>
      <c r="D10" s="67">
        <v>17558698.089999996</v>
      </c>
      <c r="E10" s="67">
        <v>9367762.6899999995</v>
      </c>
      <c r="F10" s="67"/>
      <c r="G10" s="67">
        <v>287618.03000000003</v>
      </c>
      <c r="H10" s="67">
        <v>32151270.649999999</v>
      </c>
      <c r="I10" s="67">
        <v>402261.06999999995</v>
      </c>
      <c r="J10" s="67"/>
      <c r="K10" s="67">
        <v>2613802.5500000003</v>
      </c>
      <c r="L10" s="67">
        <v>890924.03</v>
      </c>
      <c r="M10" s="67"/>
      <c r="N10" s="67">
        <v>3906987.6500000004</v>
      </c>
      <c r="O10" s="67">
        <v>36058258.299999997</v>
      </c>
    </row>
    <row r="11" spans="1:15">
      <c r="A11" t="s">
        <v>360</v>
      </c>
      <c r="B11" s="67">
        <v>1543651.22</v>
      </c>
      <c r="C11" s="67">
        <v>1591092.83</v>
      </c>
      <c r="D11" s="67">
        <v>2910786.5400000005</v>
      </c>
      <c r="E11" s="67">
        <v>4082844.2300000004</v>
      </c>
      <c r="F11" s="67"/>
      <c r="G11" s="67"/>
      <c r="H11" s="67">
        <v>10128374.82</v>
      </c>
      <c r="I11" s="67"/>
      <c r="J11" s="67">
        <v>342433.37</v>
      </c>
      <c r="K11" s="67">
        <v>435644.3</v>
      </c>
      <c r="L11" s="67">
        <v>497597.23</v>
      </c>
      <c r="M11" s="67"/>
      <c r="N11" s="67">
        <v>1275674.8999999999</v>
      </c>
      <c r="O11" s="67">
        <v>11404049.720000001</v>
      </c>
    </row>
    <row r="12" spans="1:15">
      <c r="A12" t="s">
        <v>354</v>
      </c>
      <c r="B12" s="67"/>
      <c r="C12" s="67"/>
      <c r="D12" s="67">
        <v>1121509.27</v>
      </c>
      <c r="E12" s="67">
        <v>70196.42</v>
      </c>
      <c r="F12" s="67"/>
      <c r="G12" s="67"/>
      <c r="H12" s="67">
        <v>1191705.69</v>
      </c>
      <c r="I12" s="67"/>
      <c r="J12" s="67"/>
      <c r="K12" s="67"/>
      <c r="L12" s="67"/>
      <c r="M12" s="67"/>
      <c r="N12" s="67"/>
      <c r="O12" s="67">
        <v>1191705.69</v>
      </c>
    </row>
    <row r="13" spans="1:15">
      <c r="A13" t="s">
        <v>349</v>
      </c>
      <c r="B13" s="67">
        <v>257634.84</v>
      </c>
      <c r="C13" s="67"/>
      <c r="D13" s="67">
        <v>2039330.9300000002</v>
      </c>
      <c r="E13" s="67">
        <v>1601263.0300000003</v>
      </c>
      <c r="F13" s="67"/>
      <c r="G13" s="67"/>
      <c r="H13" s="67">
        <v>3898228.8000000003</v>
      </c>
      <c r="I13" s="67">
        <v>4025.23</v>
      </c>
      <c r="J13" s="67"/>
      <c r="K13" s="67">
        <v>234388.25</v>
      </c>
      <c r="L13" s="67">
        <v>451669.82999999996</v>
      </c>
      <c r="M13" s="67">
        <v>216105.16</v>
      </c>
      <c r="N13" s="67">
        <v>906188.47</v>
      </c>
      <c r="O13" s="67">
        <v>4804417.2700000005</v>
      </c>
    </row>
    <row r="14" spans="1:15">
      <c r="A14" t="s">
        <v>2035</v>
      </c>
      <c r="B14" s="67"/>
      <c r="C14" s="67"/>
      <c r="D14" s="67"/>
      <c r="E14" s="67"/>
      <c r="F14" s="67">
        <v>476512.76699999999</v>
      </c>
      <c r="G14" s="67"/>
      <c r="H14" s="67">
        <v>476512.76699999999</v>
      </c>
      <c r="I14" s="67"/>
      <c r="J14" s="67"/>
      <c r="K14" s="67"/>
      <c r="L14" s="67"/>
      <c r="M14" s="67"/>
      <c r="N14" s="67"/>
      <c r="O14" s="67">
        <v>476512.76699999999</v>
      </c>
    </row>
    <row r="15" spans="1:15">
      <c r="A15" t="s">
        <v>639</v>
      </c>
      <c r="B15" s="67">
        <v>1551282.28</v>
      </c>
      <c r="C15" s="67"/>
      <c r="D15" s="67">
        <v>1667543.7100000002</v>
      </c>
      <c r="E15" s="67">
        <v>1353289.2</v>
      </c>
      <c r="F15" s="67"/>
      <c r="G15" s="67"/>
      <c r="H15" s="67">
        <v>4572115.1900000004</v>
      </c>
      <c r="I15" s="67">
        <v>23507.01</v>
      </c>
      <c r="J15" s="67">
        <v>524398.95000000007</v>
      </c>
      <c r="K15" s="67">
        <v>276043.09000000003</v>
      </c>
      <c r="L15" s="67">
        <v>134930.06</v>
      </c>
      <c r="M15" s="67"/>
      <c r="N15" s="67">
        <v>958879.1100000001</v>
      </c>
      <c r="O15" s="67">
        <v>5530994.2999999998</v>
      </c>
    </row>
    <row r="16" spans="1:15">
      <c r="A16" t="s">
        <v>2034</v>
      </c>
      <c r="B16" s="67"/>
      <c r="C16" s="67">
        <v>40.78</v>
      </c>
      <c r="D16" s="67"/>
      <c r="E16" s="67"/>
      <c r="F16" s="67"/>
      <c r="G16" s="67"/>
      <c r="H16" s="67">
        <v>40.78</v>
      </c>
      <c r="I16" s="67"/>
      <c r="J16" s="67"/>
      <c r="K16" s="67"/>
      <c r="L16" s="67"/>
      <c r="M16" s="67"/>
      <c r="N16" s="67"/>
      <c r="O16" s="67">
        <v>40.78</v>
      </c>
    </row>
    <row r="17" spans="1:15">
      <c r="A17" t="s">
        <v>359</v>
      </c>
      <c r="B17" s="67">
        <v>2640365.33</v>
      </c>
      <c r="C17" s="67"/>
      <c r="D17" s="67">
        <v>999058.33000000007</v>
      </c>
      <c r="E17" s="67"/>
      <c r="F17" s="67"/>
      <c r="G17" s="67"/>
      <c r="H17" s="67">
        <v>3639423.66</v>
      </c>
      <c r="I17" s="67"/>
      <c r="J17" s="67"/>
      <c r="K17" s="67"/>
      <c r="L17" s="67"/>
      <c r="M17" s="67"/>
      <c r="N17" s="67"/>
      <c r="O17" s="67">
        <v>3639423.66</v>
      </c>
    </row>
    <row r="18" spans="1:15">
      <c r="A18" t="s">
        <v>355</v>
      </c>
      <c r="B18" s="67"/>
      <c r="C18" s="67"/>
      <c r="D18" s="67">
        <v>1677328.9300000002</v>
      </c>
      <c r="E18" s="67">
        <v>953586.01</v>
      </c>
      <c r="F18" s="67"/>
      <c r="G18" s="67"/>
      <c r="H18" s="67">
        <v>2630914.9400000004</v>
      </c>
      <c r="I18" s="67"/>
      <c r="J18" s="67"/>
      <c r="K18" s="67"/>
      <c r="L18" s="67">
        <v>348278.83</v>
      </c>
      <c r="M18" s="67"/>
      <c r="N18" s="67">
        <v>348278.83</v>
      </c>
      <c r="O18" s="67">
        <v>2979193.7700000005</v>
      </c>
    </row>
    <row r="19" spans="1:15">
      <c r="A19" t="s">
        <v>347</v>
      </c>
      <c r="B19" s="67"/>
      <c r="C19" s="67"/>
      <c r="D19" s="67">
        <v>568377.93999999994</v>
      </c>
      <c r="E19" s="67"/>
      <c r="F19" s="67"/>
      <c r="G19" s="67"/>
      <c r="H19" s="67">
        <v>568377.93999999994</v>
      </c>
      <c r="I19" s="67"/>
      <c r="J19" s="67"/>
      <c r="K19" s="67"/>
      <c r="L19" s="67">
        <v>20446.400000000001</v>
      </c>
      <c r="M19" s="67"/>
      <c r="N19" s="67">
        <v>20446.400000000001</v>
      </c>
      <c r="O19" s="67">
        <v>588824.34</v>
      </c>
    </row>
    <row r="20" spans="1:15">
      <c r="A20" t="s">
        <v>361</v>
      </c>
      <c r="B20" s="67">
        <v>847595.16999999993</v>
      </c>
      <c r="C20" s="67"/>
      <c r="D20" s="67"/>
      <c r="E20" s="67"/>
      <c r="F20" s="67"/>
      <c r="G20" s="67"/>
      <c r="H20" s="67">
        <v>847595.16999999993</v>
      </c>
      <c r="I20" s="67"/>
      <c r="J20" s="67"/>
      <c r="K20" s="67"/>
      <c r="L20" s="67"/>
      <c r="M20" s="67"/>
      <c r="N20" s="67"/>
      <c r="O20" s="67">
        <v>847595.16999999993</v>
      </c>
    </row>
    <row r="21" spans="1:15">
      <c r="A21" t="s">
        <v>350</v>
      </c>
      <c r="B21" s="67"/>
      <c r="C21" s="67"/>
      <c r="D21" s="67">
        <v>1639159.02</v>
      </c>
      <c r="E21" s="67">
        <v>118613.54</v>
      </c>
      <c r="F21" s="67"/>
      <c r="G21" s="67"/>
      <c r="H21" s="67">
        <v>1757772.56</v>
      </c>
      <c r="I21" s="67"/>
      <c r="J21" s="67"/>
      <c r="K21" s="67">
        <v>339297.67000000004</v>
      </c>
      <c r="L21" s="67">
        <v>132791.88</v>
      </c>
      <c r="M21" s="67"/>
      <c r="N21" s="67">
        <v>472089.55000000005</v>
      </c>
      <c r="O21" s="67">
        <v>2229862.11</v>
      </c>
    </row>
    <row r="22" spans="1:15">
      <c r="A22" t="s">
        <v>352</v>
      </c>
      <c r="B22" s="67">
        <v>529972.47999999998</v>
      </c>
      <c r="C22" s="67"/>
      <c r="D22" s="67">
        <v>2726640.53</v>
      </c>
      <c r="E22" s="67">
        <v>2102610.71</v>
      </c>
      <c r="F22" s="67"/>
      <c r="G22" s="67"/>
      <c r="H22" s="67">
        <v>5359223.72</v>
      </c>
      <c r="I22" s="67"/>
      <c r="J22" s="67"/>
      <c r="K22" s="67">
        <v>176965.7</v>
      </c>
      <c r="L22" s="67">
        <v>471794.06</v>
      </c>
      <c r="M22" s="67"/>
      <c r="N22" s="67">
        <v>648759.76</v>
      </c>
      <c r="O22" s="67">
        <v>6007983.4799999995</v>
      </c>
    </row>
    <row r="23" spans="1:15">
      <c r="A23" t="s">
        <v>353</v>
      </c>
      <c r="B23" s="67"/>
      <c r="C23" s="67"/>
      <c r="D23" s="67">
        <v>1198982.6099999999</v>
      </c>
      <c r="E23" s="67"/>
      <c r="F23" s="67"/>
      <c r="G23" s="67"/>
      <c r="H23" s="67">
        <v>1198982.6099999999</v>
      </c>
      <c r="I23" s="67"/>
      <c r="J23" s="67"/>
      <c r="K23" s="67">
        <v>22307.88</v>
      </c>
      <c r="L23" s="67">
        <v>1543.71</v>
      </c>
      <c r="M23" s="67"/>
      <c r="N23" s="67">
        <v>23851.59</v>
      </c>
      <c r="O23" s="67">
        <v>1222834.1999999997</v>
      </c>
    </row>
    <row r="24" spans="1:15">
      <c r="A24" t="s">
        <v>2037</v>
      </c>
      <c r="B24" s="67">
        <v>11747755.48</v>
      </c>
      <c r="C24" s="67">
        <v>2203790.77</v>
      </c>
      <c r="D24" s="67">
        <v>34107415.899999999</v>
      </c>
      <c r="E24" s="67">
        <v>19650165.830000002</v>
      </c>
      <c r="F24" s="67">
        <v>476512.76699999999</v>
      </c>
      <c r="G24" s="67">
        <v>287618.03000000003</v>
      </c>
      <c r="H24" s="67">
        <v>68473258.776999995</v>
      </c>
      <c r="I24" s="67">
        <v>429793.30999999994</v>
      </c>
      <c r="J24" s="67">
        <v>866832.32000000007</v>
      </c>
      <c r="K24" s="67">
        <v>4098449.44</v>
      </c>
      <c r="L24" s="67">
        <v>2949976.03</v>
      </c>
      <c r="M24" s="67">
        <v>216105.16</v>
      </c>
      <c r="N24" s="67">
        <v>8561156.2600000016</v>
      </c>
      <c r="O24" s="67">
        <v>77034415.037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P29"/>
  <sheetViews>
    <sheetView topLeftCell="A2" zoomScale="70" zoomScaleNormal="70" workbookViewId="0">
      <selection activeCell="B13" sqref="B13"/>
    </sheetView>
  </sheetViews>
  <sheetFormatPr defaultRowHeight="15"/>
  <cols>
    <col min="1" max="1" width="29.7109375" customWidth="1"/>
    <col min="2" max="2" width="55" customWidth="1"/>
    <col min="3" max="16" width="9.7109375" customWidth="1"/>
    <col min="17" max="20" width="8.7109375" customWidth="1"/>
    <col min="21" max="21" width="26.28515625" customWidth="1"/>
    <col min="22" max="23" width="12.5703125" customWidth="1"/>
    <col min="24" max="33" width="64.140625" bestFit="1" customWidth="1"/>
    <col min="34" max="34" width="68.85546875" bestFit="1" customWidth="1"/>
    <col min="35" max="35" width="49.140625" bestFit="1" customWidth="1"/>
  </cols>
  <sheetData>
    <row r="3" spans="1:16">
      <c r="A3" s="59" t="s">
        <v>2049</v>
      </c>
      <c r="C3" s="59" t="s">
        <v>9</v>
      </c>
      <c r="D3" s="59" t="s">
        <v>22</v>
      </c>
      <c r="E3" s="59" t="s">
        <v>34</v>
      </c>
      <c r="F3" s="59" t="s">
        <v>44</v>
      </c>
      <c r="G3" s="59" t="s">
        <v>47</v>
      </c>
    </row>
    <row r="4" spans="1:16">
      <c r="C4">
        <v>840</v>
      </c>
      <c r="I4" t="s">
        <v>2042</v>
      </c>
      <c r="J4">
        <v>980</v>
      </c>
      <c r="O4" t="s">
        <v>2041</v>
      </c>
      <c r="P4" t="s">
        <v>2037</v>
      </c>
    </row>
    <row r="5" spans="1:16">
      <c r="C5" t="s">
        <v>335</v>
      </c>
      <c r="E5" t="s">
        <v>336</v>
      </c>
      <c r="J5" t="s">
        <v>335</v>
      </c>
      <c r="L5" t="s">
        <v>336</v>
      </c>
    </row>
    <row r="6" spans="1:16">
      <c r="C6" t="s">
        <v>336</v>
      </c>
      <c r="E6" t="s">
        <v>336</v>
      </c>
      <c r="J6" t="s">
        <v>336</v>
      </c>
      <c r="L6" t="s">
        <v>336</v>
      </c>
    </row>
    <row r="7" spans="1:16">
      <c r="C7" t="s">
        <v>335</v>
      </c>
      <c r="E7" t="s">
        <v>335</v>
      </c>
      <c r="G7" t="s">
        <v>336</v>
      </c>
      <c r="J7" t="s">
        <v>335</v>
      </c>
      <c r="L7" t="s">
        <v>335</v>
      </c>
      <c r="N7" t="s">
        <v>336</v>
      </c>
    </row>
    <row r="8" spans="1:16">
      <c r="A8" s="59" t="s">
        <v>15</v>
      </c>
      <c r="B8" s="59" t="s">
        <v>36</v>
      </c>
      <c r="C8" t="s">
        <v>335</v>
      </c>
      <c r="D8" t="s">
        <v>336</v>
      </c>
      <c r="E8" t="s">
        <v>335</v>
      </c>
      <c r="F8" t="s">
        <v>336</v>
      </c>
      <c r="G8" t="s">
        <v>335</v>
      </c>
      <c r="H8" t="s">
        <v>336</v>
      </c>
      <c r="J8" t="s">
        <v>335</v>
      </c>
      <c r="K8" t="s">
        <v>336</v>
      </c>
      <c r="L8" t="s">
        <v>335</v>
      </c>
      <c r="M8" t="s">
        <v>336</v>
      </c>
      <c r="N8" t="s">
        <v>336</v>
      </c>
    </row>
    <row r="9" spans="1:16">
      <c r="A9" t="s">
        <v>357</v>
      </c>
      <c r="B9" t="s">
        <v>338</v>
      </c>
      <c r="C9" s="60"/>
      <c r="D9" s="60">
        <v>1</v>
      </c>
      <c r="E9" s="60"/>
      <c r="F9" s="60"/>
      <c r="G9" s="60"/>
      <c r="H9" s="60"/>
      <c r="I9" s="60">
        <v>1</v>
      </c>
      <c r="J9" s="60"/>
      <c r="K9" s="60"/>
      <c r="L9" s="60"/>
      <c r="M9" s="60"/>
      <c r="N9" s="60"/>
      <c r="O9" s="60"/>
      <c r="P9" s="60">
        <v>1</v>
      </c>
    </row>
    <row r="10" spans="1:16">
      <c r="A10" t="s">
        <v>351</v>
      </c>
      <c r="B10" t="s">
        <v>338</v>
      </c>
      <c r="C10" s="60">
        <v>4</v>
      </c>
      <c r="D10" s="60">
        <v>1</v>
      </c>
      <c r="E10" s="60">
        <v>34</v>
      </c>
      <c r="F10" s="60">
        <v>12</v>
      </c>
      <c r="G10" s="60"/>
      <c r="H10" s="60">
        <v>1</v>
      </c>
      <c r="I10" s="60">
        <v>52</v>
      </c>
      <c r="J10" s="60">
        <v>2</v>
      </c>
      <c r="K10" s="60"/>
      <c r="L10" s="60">
        <v>15</v>
      </c>
      <c r="M10" s="60">
        <v>5</v>
      </c>
      <c r="N10" s="60"/>
      <c r="O10" s="60">
        <v>22</v>
      </c>
      <c r="P10" s="60">
        <v>74</v>
      </c>
    </row>
    <row r="11" spans="1:16">
      <c r="B11" t="s">
        <v>339</v>
      </c>
      <c r="C11" s="60"/>
      <c r="D11" s="60"/>
      <c r="E11" s="60"/>
      <c r="F11" s="60">
        <v>2</v>
      </c>
      <c r="G11" s="60"/>
      <c r="H11" s="60"/>
      <c r="I11" s="60">
        <v>2</v>
      </c>
      <c r="J11" s="60">
        <v>1</v>
      </c>
      <c r="K11" s="60"/>
      <c r="L11" s="60">
        <v>4</v>
      </c>
      <c r="M11" s="60">
        <v>3</v>
      </c>
      <c r="N11" s="60"/>
      <c r="O11" s="60">
        <v>8</v>
      </c>
      <c r="P11" s="60">
        <v>10</v>
      </c>
    </row>
    <row r="12" spans="1:16">
      <c r="A12" t="s">
        <v>360</v>
      </c>
      <c r="B12" t="s">
        <v>338</v>
      </c>
      <c r="C12" s="60">
        <v>1</v>
      </c>
      <c r="D12" s="60">
        <v>3</v>
      </c>
      <c r="E12" s="60">
        <v>24</v>
      </c>
      <c r="F12" s="60">
        <v>14</v>
      </c>
      <c r="G12" s="60"/>
      <c r="H12" s="60"/>
      <c r="I12" s="60">
        <v>42</v>
      </c>
      <c r="J12" s="60"/>
      <c r="K12" s="60">
        <v>1</v>
      </c>
      <c r="L12" s="60">
        <v>12</v>
      </c>
      <c r="M12" s="60">
        <v>9</v>
      </c>
      <c r="N12" s="60"/>
      <c r="O12" s="60">
        <v>22</v>
      </c>
      <c r="P12" s="60">
        <v>64</v>
      </c>
    </row>
    <row r="13" spans="1:16">
      <c r="B13" t="s">
        <v>339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>
        <v>1</v>
      </c>
      <c r="N13" s="60"/>
      <c r="O13" s="60">
        <v>1</v>
      </c>
      <c r="P13" s="60">
        <v>1</v>
      </c>
    </row>
    <row r="14" spans="1:16">
      <c r="A14" t="s">
        <v>354</v>
      </c>
      <c r="B14" t="s">
        <v>338</v>
      </c>
      <c r="C14" s="60"/>
      <c r="D14" s="60"/>
      <c r="E14" s="60">
        <v>4</v>
      </c>
      <c r="F14" s="60">
        <v>1</v>
      </c>
      <c r="G14" s="60"/>
      <c r="H14" s="60"/>
      <c r="I14" s="60">
        <v>5</v>
      </c>
      <c r="J14" s="60"/>
      <c r="K14" s="60"/>
      <c r="L14" s="60"/>
      <c r="M14" s="60"/>
      <c r="N14" s="60"/>
      <c r="O14" s="60"/>
      <c r="P14" s="60">
        <v>5</v>
      </c>
    </row>
    <row r="15" spans="1:16">
      <c r="A15" t="s">
        <v>349</v>
      </c>
      <c r="B15" t="s">
        <v>338</v>
      </c>
      <c r="C15" s="60">
        <v>2</v>
      </c>
      <c r="D15" s="60"/>
      <c r="E15" s="60">
        <v>7</v>
      </c>
      <c r="F15" s="60">
        <v>4</v>
      </c>
      <c r="G15" s="60"/>
      <c r="H15" s="60"/>
      <c r="I15" s="60">
        <v>13</v>
      </c>
      <c r="J15" s="60">
        <v>1</v>
      </c>
      <c r="K15" s="60"/>
      <c r="L15" s="60">
        <v>2</v>
      </c>
      <c r="M15" s="60">
        <v>2</v>
      </c>
      <c r="N15" s="60">
        <v>1</v>
      </c>
      <c r="O15" s="60">
        <v>6</v>
      </c>
      <c r="P15" s="60">
        <v>19</v>
      </c>
    </row>
    <row r="16" spans="1:16">
      <c r="A16" t="s">
        <v>2035</v>
      </c>
      <c r="B16" t="s">
        <v>338</v>
      </c>
      <c r="C16" s="60"/>
      <c r="D16" s="60"/>
      <c r="E16" s="60"/>
      <c r="F16" s="60"/>
      <c r="G16" s="60">
        <v>1</v>
      </c>
      <c r="H16" s="60"/>
      <c r="I16" s="60">
        <v>1</v>
      </c>
      <c r="J16" s="60"/>
      <c r="K16" s="60"/>
      <c r="L16" s="60"/>
      <c r="M16" s="60"/>
      <c r="N16" s="60"/>
      <c r="O16" s="60"/>
      <c r="P16" s="60">
        <v>1</v>
      </c>
    </row>
    <row r="17" spans="1:16">
      <c r="A17" t="s">
        <v>639</v>
      </c>
      <c r="B17" t="s">
        <v>338</v>
      </c>
      <c r="C17" s="60">
        <v>4</v>
      </c>
      <c r="D17" s="60"/>
      <c r="E17" s="60">
        <v>13</v>
      </c>
      <c r="F17" s="60">
        <v>7</v>
      </c>
      <c r="G17" s="60"/>
      <c r="H17" s="60"/>
      <c r="I17" s="60">
        <v>24</v>
      </c>
      <c r="J17" s="60">
        <v>1</v>
      </c>
      <c r="K17" s="60">
        <v>2</v>
      </c>
      <c r="L17" s="60">
        <v>8</v>
      </c>
      <c r="M17" s="60">
        <v>3</v>
      </c>
      <c r="N17" s="60"/>
      <c r="O17" s="60">
        <v>14</v>
      </c>
      <c r="P17" s="60">
        <v>38</v>
      </c>
    </row>
    <row r="18" spans="1:16">
      <c r="A18" t="s">
        <v>2034</v>
      </c>
      <c r="B18" t="s">
        <v>338</v>
      </c>
      <c r="C18" s="60"/>
      <c r="D18" s="60">
        <v>1</v>
      </c>
      <c r="E18" s="60"/>
      <c r="F18" s="60"/>
      <c r="G18" s="60"/>
      <c r="H18" s="60"/>
      <c r="I18" s="60">
        <v>1</v>
      </c>
      <c r="J18" s="60"/>
      <c r="K18" s="60"/>
      <c r="L18" s="60"/>
      <c r="M18" s="60"/>
      <c r="N18" s="60"/>
      <c r="O18" s="60"/>
      <c r="P18" s="60">
        <v>1</v>
      </c>
    </row>
    <row r="19" spans="1:16">
      <c r="A19" t="s">
        <v>359</v>
      </c>
      <c r="B19" t="s">
        <v>338</v>
      </c>
      <c r="C19" s="60">
        <v>3</v>
      </c>
      <c r="D19" s="60"/>
      <c r="E19" s="60">
        <v>2</v>
      </c>
      <c r="F19" s="60"/>
      <c r="G19" s="60"/>
      <c r="H19" s="60"/>
      <c r="I19" s="60">
        <v>5</v>
      </c>
      <c r="J19" s="60"/>
      <c r="K19" s="60"/>
      <c r="L19" s="60"/>
      <c r="M19" s="60"/>
      <c r="N19" s="60"/>
      <c r="O19" s="60"/>
      <c r="P19" s="60">
        <v>5</v>
      </c>
    </row>
    <row r="20" spans="1:16">
      <c r="A20" t="s">
        <v>355</v>
      </c>
      <c r="B20" t="s">
        <v>338</v>
      </c>
      <c r="C20" s="60"/>
      <c r="D20" s="60"/>
      <c r="E20" s="60">
        <v>2</v>
      </c>
      <c r="F20" s="60">
        <v>1</v>
      </c>
      <c r="G20" s="60"/>
      <c r="H20" s="60"/>
      <c r="I20" s="60">
        <v>3</v>
      </c>
      <c r="J20" s="60"/>
      <c r="K20" s="60"/>
      <c r="L20" s="60"/>
      <c r="M20" s="60">
        <v>1</v>
      </c>
      <c r="N20" s="60"/>
      <c r="O20" s="60">
        <v>1</v>
      </c>
      <c r="P20" s="60">
        <v>4</v>
      </c>
    </row>
    <row r="21" spans="1:16">
      <c r="A21" t="s">
        <v>347</v>
      </c>
      <c r="B21" t="s">
        <v>338</v>
      </c>
      <c r="C21" s="60"/>
      <c r="D21" s="60"/>
      <c r="E21" s="60">
        <v>2</v>
      </c>
      <c r="F21" s="60"/>
      <c r="G21" s="60"/>
      <c r="H21" s="60"/>
      <c r="I21" s="60">
        <v>2</v>
      </c>
      <c r="J21" s="60"/>
      <c r="K21" s="60"/>
      <c r="L21" s="60"/>
      <c r="M21" s="60"/>
      <c r="N21" s="60"/>
      <c r="O21" s="60"/>
      <c r="P21" s="60">
        <v>2</v>
      </c>
    </row>
    <row r="22" spans="1:16">
      <c r="B22" t="s">
        <v>339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>
        <v>1</v>
      </c>
      <c r="N22" s="60"/>
      <c r="O22" s="60">
        <v>1</v>
      </c>
      <c r="P22" s="60">
        <v>1</v>
      </c>
    </row>
    <row r="23" spans="1:16">
      <c r="A23" t="s">
        <v>361</v>
      </c>
      <c r="B23" t="s">
        <v>338</v>
      </c>
      <c r="C23" s="60">
        <v>1</v>
      </c>
      <c r="D23" s="60"/>
      <c r="E23" s="60"/>
      <c r="F23" s="60"/>
      <c r="G23" s="60"/>
      <c r="H23" s="60"/>
      <c r="I23" s="60">
        <v>1</v>
      </c>
      <c r="J23" s="60"/>
      <c r="K23" s="60"/>
      <c r="L23" s="60"/>
      <c r="M23" s="60"/>
      <c r="N23" s="60"/>
      <c r="O23" s="60"/>
      <c r="P23" s="60">
        <v>1</v>
      </c>
    </row>
    <row r="24" spans="1:16">
      <c r="A24" t="s">
        <v>350</v>
      </c>
      <c r="B24" t="s">
        <v>338</v>
      </c>
      <c r="C24" s="60"/>
      <c r="D24" s="60"/>
      <c r="E24" s="60">
        <v>2</v>
      </c>
      <c r="F24" s="60">
        <v>1</v>
      </c>
      <c r="G24" s="60"/>
      <c r="H24" s="60"/>
      <c r="I24" s="60">
        <v>3</v>
      </c>
      <c r="J24" s="60"/>
      <c r="K24" s="60"/>
      <c r="L24" s="60">
        <v>1</v>
      </c>
      <c r="M24" s="60">
        <v>2</v>
      </c>
      <c r="N24" s="60"/>
      <c r="O24" s="60">
        <v>3</v>
      </c>
      <c r="P24" s="60">
        <v>6</v>
      </c>
    </row>
    <row r="25" spans="1:16">
      <c r="B25" t="s">
        <v>339</v>
      </c>
      <c r="C25" s="60"/>
      <c r="D25" s="60"/>
      <c r="E25" s="60">
        <v>1</v>
      </c>
      <c r="F25" s="60"/>
      <c r="G25" s="60"/>
      <c r="H25" s="60"/>
      <c r="I25" s="60">
        <v>1</v>
      </c>
      <c r="J25" s="60"/>
      <c r="K25" s="60"/>
      <c r="L25" s="60">
        <v>1</v>
      </c>
      <c r="M25" s="60">
        <v>1</v>
      </c>
      <c r="N25" s="60"/>
      <c r="O25" s="60">
        <v>2</v>
      </c>
      <c r="P25" s="60">
        <v>3</v>
      </c>
    </row>
    <row r="26" spans="1:16">
      <c r="A26" t="s">
        <v>352</v>
      </c>
      <c r="B26" t="s">
        <v>338</v>
      </c>
      <c r="C26" s="60">
        <v>1</v>
      </c>
      <c r="D26" s="60"/>
      <c r="E26" s="60">
        <v>8</v>
      </c>
      <c r="F26" s="60">
        <v>6</v>
      </c>
      <c r="G26" s="60"/>
      <c r="H26" s="60"/>
      <c r="I26" s="60">
        <v>15</v>
      </c>
      <c r="J26" s="60"/>
      <c r="K26" s="60"/>
      <c r="L26" s="60">
        <v>2</v>
      </c>
      <c r="M26" s="60">
        <v>9</v>
      </c>
      <c r="N26" s="60"/>
      <c r="O26" s="60">
        <v>11</v>
      </c>
      <c r="P26" s="60">
        <v>26</v>
      </c>
    </row>
    <row r="27" spans="1:16">
      <c r="B27" t="s">
        <v>339</v>
      </c>
      <c r="C27" s="60"/>
      <c r="D27" s="60"/>
      <c r="E27" s="60">
        <v>1</v>
      </c>
      <c r="F27" s="60">
        <v>1</v>
      </c>
      <c r="G27" s="60"/>
      <c r="H27" s="60"/>
      <c r="I27" s="60">
        <v>2</v>
      </c>
      <c r="J27" s="60"/>
      <c r="K27" s="60"/>
      <c r="L27" s="60"/>
      <c r="M27" s="60"/>
      <c r="N27" s="60"/>
      <c r="O27" s="60"/>
      <c r="P27" s="60">
        <v>2</v>
      </c>
    </row>
    <row r="28" spans="1:16">
      <c r="A28" t="s">
        <v>353</v>
      </c>
      <c r="B28" t="s">
        <v>338</v>
      </c>
      <c r="C28" s="60"/>
      <c r="D28" s="60"/>
      <c r="E28" s="60">
        <v>3</v>
      </c>
      <c r="F28" s="60"/>
      <c r="G28" s="60"/>
      <c r="H28" s="60"/>
      <c r="I28" s="60">
        <v>3</v>
      </c>
      <c r="J28" s="60"/>
      <c r="K28" s="60"/>
      <c r="L28" s="60">
        <v>1</v>
      </c>
      <c r="M28" s="60">
        <v>1</v>
      </c>
      <c r="N28" s="60"/>
      <c r="O28" s="60">
        <v>2</v>
      </c>
      <c r="P28" s="60">
        <v>5</v>
      </c>
    </row>
    <row r="29" spans="1:16">
      <c r="A29" t="s">
        <v>2037</v>
      </c>
      <c r="C29" s="60">
        <v>16</v>
      </c>
      <c r="D29" s="60">
        <v>6</v>
      </c>
      <c r="E29" s="60">
        <v>103</v>
      </c>
      <c r="F29" s="60">
        <v>49</v>
      </c>
      <c r="G29" s="60">
        <v>1</v>
      </c>
      <c r="H29" s="60">
        <v>1</v>
      </c>
      <c r="I29" s="60">
        <v>176</v>
      </c>
      <c r="J29" s="60">
        <v>5</v>
      </c>
      <c r="K29" s="60">
        <v>3</v>
      </c>
      <c r="L29" s="60">
        <v>46</v>
      </c>
      <c r="M29" s="60">
        <v>38</v>
      </c>
      <c r="N29" s="60">
        <v>1</v>
      </c>
      <c r="O29" s="60">
        <v>93</v>
      </c>
      <c r="P29" s="60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" sqref="C3"/>
    </sheetView>
  </sheetViews>
  <sheetFormatPr defaultRowHeight="15"/>
  <cols>
    <col min="1" max="1" width="7.5703125" bestFit="1" customWidth="1"/>
    <col min="2" max="2" width="10.140625" bestFit="1" customWidth="1"/>
    <col min="3" max="3" width="5.5703125" bestFit="1" customWidth="1"/>
    <col min="4" max="4" width="6.5703125" bestFit="1" customWidth="1"/>
  </cols>
  <sheetData>
    <row r="1" spans="1:4">
      <c r="A1" t="s">
        <v>2055</v>
      </c>
      <c r="B1" t="s">
        <v>2056</v>
      </c>
      <c r="C1" t="s">
        <v>2057</v>
      </c>
      <c r="D1" t="s">
        <v>2058</v>
      </c>
    </row>
    <row r="2" spans="1:4">
      <c r="A2">
        <v>269</v>
      </c>
      <c r="B2">
        <v>68</v>
      </c>
      <c r="C2">
        <v>24</v>
      </c>
      <c r="D2">
        <f>B2-C2</f>
        <v>44</v>
      </c>
    </row>
    <row r="3" spans="1:4">
      <c r="B3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Лист6</vt:lpstr>
      <vt:lpstr>Лист4</vt:lpstr>
      <vt:lpstr>Лист4 (2)</vt:lpstr>
      <vt:lpstr>Лист7</vt:lpstr>
    </vt:vector>
  </TitlesOfParts>
  <Company>USN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Kosiei</dc:creator>
  <cp:lastModifiedBy>MYKHAILECHKO</cp:lastModifiedBy>
  <cp:lastPrinted>2017-12-04T13:27:49Z</cp:lastPrinted>
  <dcterms:created xsi:type="dcterms:W3CDTF">2016-08-05T09:12:23Z</dcterms:created>
  <dcterms:modified xsi:type="dcterms:W3CDTF">2018-03-20T10:13:58Z</dcterms:modified>
</cp:coreProperties>
</file>