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PPFD Measurement\17.6\"/>
    </mc:Choice>
  </mc:AlternateContent>
  <bookViews>
    <workbookView xWindow="0" yWindow="0" windowWidth="20490" windowHeight="7650" tabRatio="500" activeTab="1"/>
  </bookViews>
  <sheets>
    <sheet name="Close Chamber - 30 CM" sheetId="2" r:id="rId1"/>
    <sheet name="Close Chamber - 20 CM " sheetId="1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1" l="1"/>
  <c r="F73" i="1"/>
  <c r="F36" i="1"/>
  <c r="F37" i="1"/>
  <c r="F55" i="1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4" i="2"/>
  <c r="F21" i="2"/>
  <c r="F93" i="2"/>
  <c r="D6" i="2"/>
  <c r="D9" i="2"/>
  <c r="G15" i="2"/>
  <c r="E94" i="2"/>
  <c r="D94" i="2"/>
  <c r="E93" i="2"/>
  <c r="D93" i="2"/>
  <c r="F20" i="2"/>
  <c r="F92" i="2"/>
  <c r="E92" i="2"/>
  <c r="D92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W16" i="2"/>
  <c r="V16" i="2"/>
  <c r="U16" i="2"/>
  <c r="T16" i="2"/>
  <c r="S16" i="2"/>
  <c r="R16" i="2"/>
  <c r="Q8" i="2"/>
  <c r="Q9" i="2"/>
  <c r="Q10" i="2"/>
  <c r="Q11" i="2"/>
  <c r="Q12" i="2"/>
  <c r="Q13" i="2"/>
  <c r="Q14" i="2"/>
  <c r="Q15" i="2"/>
  <c r="Q16" i="2"/>
  <c r="H16" i="2"/>
  <c r="G16" i="2"/>
  <c r="F16" i="2"/>
  <c r="E16" i="2"/>
  <c r="D16" i="2"/>
  <c r="C16" i="2"/>
  <c r="B8" i="2"/>
  <c r="B9" i="2"/>
  <c r="B10" i="2"/>
  <c r="B11" i="2"/>
  <c r="B12" i="2"/>
  <c r="B13" i="2"/>
  <c r="B14" i="2"/>
  <c r="B15" i="2"/>
  <c r="B16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AE15" i="2"/>
  <c r="W15" i="2"/>
  <c r="R15" i="2"/>
  <c r="H15" i="2"/>
  <c r="F15" i="2"/>
  <c r="E15" i="2"/>
  <c r="D15" i="2"/>
  <c r="C15" i="2"/>
  <c r="AE14" i="2"/>
  <c r="W14" i="2"/>
  <c r="R14" i="2"/>
  <c r="H14" i="2"/>
  <c r="G14" i="2"/>
  <c r="F14" i="2"/>
  <c r="E14" i="2"/>
  <c r="D14" i="2"/>
  <c r="C14" i="2"/>
  <c r="W13" i="2"/>
  <c r="R13" i="2"/>
  <c r="H13" i="2"/>
  <c r="G13" i="2"/>
  <c r="F13" i="2"/>
  <c r="E13" i="2"/>
  <c r="D13" i="2"/>
  <c r="C13" i="2"/>
  <c r="R5" i="2"/>
  <c r="S5" i="2"/>
  <c r="T5" i="2"/>
  <c r="U5" i="2"/>
  <c r="V5" i="2"/>
  <c r="W5" i="2"/>
  <c r="R6" i="2"/>
  <c r="W6" i="2"/>
  <c r="R7" i="2"/>
  <c r="W7" i="2"/>
  <c r="R8" i="2"/>
  <c r="W8" i="2"/>
  <c r="R9" i="2"/>
  <c r="W9" i="2"/>
  <c r="R10" i="2"/>
  <c r="W10" i="2"/>
  <c r="R11" i="2"/>
  <c r="W11" i="2"/>
  <c r="R12" i="2"/>
  <c r="W12" i="2"/>
  <c r="AE12" i="2"/>
  <c r="H12" i="2"/>
  <c r="G12" i="2"/>
  <c r="F12" i="2"/>
  <c r="E12" i="2"/>
  <c r="D12" i="2"/>
  <c r="AE11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C6" i="2"/>
  <c r="H5" i="2"/>
  <c r="G5" i="2"/>
  <c r="F5" i="2"/>
  <c r="E5" i="2"/>
  <c r="D5" i="2"/>
  <c r="C5" i="2"/>
  <c r="F23" i="1"/>
  <c r="C8" i="1"/>
  <c r="F24" i="1"/>
  <c r="C9" i="1"/>
  <c r="F25" i="1"/>
  <c r="C10" i="1"/>
  <c r="F26" i="1"/>
  <c r="C11" i="1"/>
  <c r="F27" i="1"/>
  <c r="F28" i="1"/>
  <c r="F29" i="1"/>
  <c r="F30" i="1"/>
  <c r="C15" i="1"/>
  <c r="F31" i="1"/>
  <c r="C16" i="1"/>
  <c r="F32" i="1"/>
  <c r="C17" i="1"/>
  <c r="F33" i="1"/>
  <c r="F34" i="1"/>
  <c r="F35" i="1"/>
  <c r="D10" i="1"/>
  <c r="F38" i="1"/>
  <c r="D11" i="1"/>
  <c r="F39" i="1"/>
  <c r="F40" i="1"/>
  <c r="D13" i="1"/>
  <c r="F41" i="1"/>
  <c r="D14" i="1"/>
  <c r="F42" i="1"/>
  <c r="F43" i="1"/>
  <c r="D17" i="1"/>
  <c r="F45" i="1"/>
  <c r="E6" i="1"/>
  <c r="F46" i="1"/>
  <c r="F47" i="1"/>
  <c r="F48" i="1"/>
  <c r="E9" i="1"/>
  <c r="F49" i="1"/>
  <c r="F50" i="1"/>
  <c r="E11" i="1"/>
  <c r="F51" i="1"/>
  <c r="F52" i="1"/>
  <c r="F53" i="1"/>
  <c r="E14" i="1"/>
  <c r="F54" i="1"/>
  <c r="F56" i="1"/>
  <c r="E17" i="1"/>
  <c r="F57" i="1"/>
  <c r="F6" i="1"/>
  <c r="F58" i="1"/>
  <c r="F59" i="1"/>
  <c r="F60" i="1"/>
  <c r="F61" i="1"/>
  <c r="F62" i="1"/>
  <c r="F11" i="1"/>
  <c r="F63" i="1"/>
  <c r="F12" i="1"/>
  <c r="F64" i="1"/>
  <c r="F65" i="1"/>
  <c r="F66" i="1"/>
  <c r="F67" i="1"/>
  <c r="F16" i="1"/>
  <c r="F68" i="1"/>
  <c r="F17" i="1"/>
  <c r="F69" i="1"/>
  <c r="G6" i="1"/>
  <c r="F70" i="1"/>
  <c r="F71" i="1"/>
  <c r="F72" i="1"/>
  <c r="F74" i="1"/>
  <c r="G11" i="1"/>
  <c r="F75" i="1"/>
  <c r="G12" i="1"/>
  <c r="F76" i="1"/>
  <c r="F77" i="1"/>
  <c r="F78" i="1"/>
  <c r="F79" i="1"/>
  <c r="F80" i="1"/>
  <c r="G17" i="1"/>
  <c r="F81" i="1"/>
  <c r="H6" i="1"/>
  <c r="F82" i="1"/>
  <c r="F83" i="1"/>
  <c r="F84" i="1"/>
  <c r="H9" i="1"/>
  <c r="F85" i="1"/>
  <c r="H10" i="1"/>
  <c r="F86" i="1"/>
  <c r="H11" i="1"/>
  <c r="F87" i="1"/>
  <c r="H12" i="1"/>
  <c r="F88" i="1"/>
  <c r="F89" i="1"/>
  <c r="F90" i="1"/>
  <c r="H15" i="1"/>
  <c r="F91" i="1"/>
  <c r="H16" i="1"/>
  <c r="F92" i="1"/>
  <c r="H17" i="1"/>
  <c r="E95" i="1"/>
  <c r="D95" i="1"/>
  <c r="F22" i="1"/>
  <c r="E94" i="1"/>
  <c r="D94" i="1"/>
  <c r="F21" i="1"/>
  <c r="E93" i="1"/>
  <c r="D93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W17" i="1"/>
  <c r="V17" i="1"/>
  <c r="U17" i="1"/>
  <c r="T17" i="1"/>
  <c r="S17" i="1"/>
  <c r="R17" i="1"/>
  <c r="Q9" i="1"/>
  <c r="Q10" i="1"/>
  <c r="Q11" i="1"/>
  <c r="Q12" i="1"/>
  <c r="Q13" i="1"/>
  <c r="Q14" i="1"/>
  <c r="Q15" i="1"/>
  <c r="Q16" i="1"/>
  <c r="Q17" i="1"/>
  <c r="B9" i="1"/>
  <c r="B10" i="1"/>
  <c r="B11" i="1"/>
  <c r="B12" i="1"/>
  <c r="B13" i="1"/>
  <c r="B14" i="1"/>
  <c r="B15" i="1"/>
  <c r="B16" i="1"/>
  <c r="B17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W16" i="1"/>
  <c r="R16" i="1"/>
  <c r="G16" i="1"/>
  <c r="E16" i="1"/>
  <c r="D16" i="1"/>
  <c r="AE15" i="1"/>
  <c r="W15" i="1"/>
  <c r="R15" i="1"/>
  <c r="G15" i="1"/>
  <c r="F15" i="1"/>
  <c r="E15" i="1"/>
  <c r="D15" i="1"/>
  <c r="W14" i="1"/>
  <c r="R14" i="1"/>
  <c r="H14" i="1"/>
  <c r="G14" i="1"/>
  <c r="F14" i="1"/>
  <c r="C14" i="1"/>
  <c r="R6" i="1"/>
  <c r="S6" i="1"/>
  <c r="T6" i="1"/>
  <c r="U6" i="1"/>
  <c r="V6" i="1"/>
  <c r="W6" i="1"/>
  <c r="R7" i="1"/>
  <c r="W7" i="1"/>
  <c r="R8" i="1"/>
  <c r="W8" i="1"/>
  <c r="R9" i="1"/>
  <c r="W9" i="1"/>
  <c r="R10" i="1"/>
  <c r="W10" i="1"/>
  <c r="R11" i="1"/>
  <c r="W11" i="1"/>
  <c r="R12" i="1"/>
  <c r="W12" i="1"/>
  <c r="R13" i="1"/>
  <c r="W13" i="1"/>
  <c r="AE13" i="1"/>
  <c r="H13" i="1"/>
  <c r="G13" i="1"/>
  <c r="F13" i="1"/>
  <c r="E13" i="1"/>
  <c r="C13" i="1"/>
  <c r="AE12" i="1"/>
  <c r="E12" i="1"/>
  <c r="D12" i="1"/>
  <c r="C12" i="1"/>
  <c r="G10" i="1"/>
  <c r="F10" i="1"/>
  <c r="E10" i="1"/>
  <c r="G9" i="1"/>
  <c r="F9" i="1"/>
  <c r="D9" i="1"/>
  <c r="H8" i="1"/>
  <c r="G8" i="1"/>
  <c r="F8" i="1"/>
  <c r="E8" i="1"/>
  <c r="D8" i="1"/>
  <c r="H7" i="1"/>
  <c r="G7" i="1"/>
  <c r="F7" i="1"/>
  <c r="E7" i="1"/>
  <c r="D7" i="1"/>
  <c r="D6" i="1"/>
  <c r="C6" i="1"/>
  <c r="F95" i="1"/>
  <c r="F94" i="1"/>
  <c r="AE16" i="1"/>
  <c r="C7" i="1"/>
  <c r="F93" i="1"/>
  <c r="C12" i="2"/>
</calcChain>
</file>

<file path=xl/sharedStrings.xml><?xml version="1.0" encoding="utf-8"?>
<sst xmlns="http://schemas.openxmlformats.org/spreadsheetml/2006/main" count="278" uniqueCount="131">
  <si>
    <t xml:space="preserve">Lux Measurement </t>
  </si>
  <si>
    <t xml:space="preserve">PPFD Measurement </t>
  </si>
  <si>
    <t xml:space="preserve">Each grid area = </t>
  </si>
  <si>
    <t>10 cm x 10 cm (except last grid = 10 cm x 9 cm)</t>
  </si>
  <si>
    <t>Grid</t>
  </si>
  <si>
    <t>A</t>
  </si>
  <si>
    <t>B</t>
  </si>
  <si>
    <t>C</t>
  </si>
  <si>
    <t>D</t>
  </si>
  <si>
    <t>E</t>
  </si>
  <si>
    <t>F</t>
  </si>
  <si>
    <t>220.0 - 229.9</t>
  </si>
  <si>
    <t>210.0 - 219.9</t>
  </si>
  <si>
    <t xml:space="preserve">Platform Color = </t>
  </si>
  <si>
    <t xml:space="preserve">White </t>
  </si>
  <si>
    <t>16.0 - 16.9999</t>
  </si>
  <si>
    <t>200.0 - 209.9</t>
  </si>
  <si>
    <r>
      <rPr>
        <b/>
        <sz val="11"/>
        <color theme="1"/>
        <rFont val="Calibri"/>
        <family val="2"/>
        <scheme val="minor"/>
      </rPr>
      <t>Distance from detector to light source =</t>
    </r>
    <r>
      <rPr>
        <sz val="11"/>
        <color theme="1"/>
        <rFont val="Calibri"/>
        <family val="2"/>
        <scheme val="minor"/>
      </rPr>
      <t xml:space="preserve"> 30.5 cm</t>
    </r>
  </si>
  <si>
    <t>15.0 - 15.9999</t>
  </si>
  <si>
    <t>190.0 - 199.9</t>
  </si>
  <si>
    <t>Manipulated Variable</t>
  </si>
  <si>
    <t>(1) Long side of chamber is cover with white surface cover</t>
  </si>
  <si>
    <t>14.0 - 14.9999</t>
  </si>
  <si>
    <t>180.0 - 189.9</t>
  </si>
  <si>
    <t>(2)The surrounding (laboratory) light is switch OFF</t>
  </si>
  <si>
    <t>13.0 - 13.9999</t>
  </si>
  <si>
    <t>170.0 - 179.9</t>
  </si>
  <si>
    <t>PPFD (µmol/m²/s)</t>
  </si>
  <si>
    <t>12.0 - 12.9999</t>
  </si>
  <si>
    <t>160.0 - 169.9</t>
  </si>
  <si>
    <t>11.0 - 11.9999</t>
  </si>
  <si>
    <t>LUX INTENSITY (klx)</t>
  </si>
  <si>
    <t>150.0 - 159.9</t>
  </si>
  <si>
    <t>Area</t>
  </si>
  <si>
    <t>m^2</t>
  </si>
  <si>
    <t>10.0 - 10.9999</t>
  </si>
  <si>
    <t>140.0 - 149.9</t>
  </si>
  <si>
    <t>AVG PPFD</t>
  </si>
  <si>
    <t xml:space="preserve">PPFD </t>
  </si>
  <si>
    <t>9.0 - 9.9999</t>
  </si>
  <si>
    <t>130.0 - 139.9</t>
  </si>
  <si>
    <t>8.0 - 8.9999</t>
  </si>
  <si>
    <t>120.0 - 129.9</t>
  </si>
  <si>
    <t>7.0 - 7.9999</t>
  </si>
  <si>
    <t>110.0 - 119.9</t>
  </si>
  <si>
    <t>100.0 - 109.9</t>
  </si>
  <si>
    <t>No.</t>
  </si>
  <si>
    <t>#</t>
  </si>
  <si>
    <t>PPFD</t>
  </si>
  <si>
    <t>lx</t>
  </si>
  <si>
    <t>klx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</si>
  <si>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</si>
  <si>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</si>
  <si>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</si>
  <si>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</si>
  <si>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</si>
  <si>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</si>
  <si>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</si>
  <si>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</si>
  <si>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</si>
  <si>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</si>
  <si>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</si>
  <si>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</si>
  <si>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</si>
  <si>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</si>
  <si>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</si>
  <si>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</si>
  <si>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</si>
  <si>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</si>
  <si>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</si>
  <si>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</si>
  <si>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</si>
  <si>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</si>
  <si>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</si>
  <si>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</si>
  <si>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</si>
  <si>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</si>
  <si>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</si>
  <si>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</si>
  <si>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</si>
  <si>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</si>
  <si>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</si>
  <si>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</si>
  <si>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</si>
  <si>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</si>
  <si>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</si>
  <si>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</si>
  <si>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</si>
  <si>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</si>
  <si>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</si>
  <si>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</si>
  <si>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</si>
  <si>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</si>
  <si>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</si>
  <si>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</si>
  <si>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</si>
  <si>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</si>
  <si>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</si>
  <si>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</si>
  <si>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</si>
  <si>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</si>
  <si>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</si>
  <si>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</si>
  <si>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</si>
  <si>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</si>
  <si>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</si>
  <si>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</si>
  <si>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</si>
  <si>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</si>
  <si>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</si>
  <si>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</si>
  <si>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</si>
  <si>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</si>
  <si>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</si>
  <si>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</si>
  <si>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</si>
  <si>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</si>
  <si>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</si>
  <si>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</si>
  <si>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</si>
  <si>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</si>
  <si>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</si>
  <si>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</si>
  <si>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AVG</t>
  </si>
  <si>
    <t>MAX</t>
  </si>
  <si>
    <t>MIN</t>
  </si>
  <si>
    <t>230.0 - 239.9</t>
  </si>
  <si>
    <t>240.0 - 249.9</t>
  </si>
  <si>
    <t xml:space="preserve">250.0 - 259.9 </t>
  </si>
  <si>
    <r>
      <rPr>
        <b/>
        <sz val="11"/>
        <color theme="1"/>
        <rFont val="Calibri"/>
        <family val="2"/>
        <scheme val="minor"/>
      </rPr>
      <t>Distance from detector to light source =</t>
    </r>
    <r>
      <rPr>
        <sz val="11"/>
        <color theme="1"/>
        <rFont val="Calibri"/>
        <family val="2"/>
        <scheme val="minor"/>
      </rPr>
      <t xml:space="preserve"> 20.0 cm</t>
    </r>
  </si>
  <si>
    <t>(3) All 3 tube of 6500K is drive by 400mA LED Driver.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</si>
</sst>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"/>
      <color rgb="FFFF0000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"/>
      <color theme="1"/>
      <name val="Arabic Typesetting"/>
      <family val="4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159">
    <dxf>
      <font>
        <color theme="1"/>
      </font>
      <fill>
        <patternFill>
          <bgColor rgb="FFFF9999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AB0FE"/>
        </patternFill>
      </fill>
    </dxf>
    <dxf>
      <font>
        <color theme="0"/>
      </font>
      <fill>
        <patternFill>
          <bgColor rgb="FFE3A5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ECFF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ill>
        <patternFill>
          <bgColor theme="8" tint="0.59996337778862885"/>
        </patternFill>
      </fill>
    </dxf>
    <dxf>
      <fill>
        <patternFill>
          <bgColor rgb="FFFCFEE8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ont>
        <color theme="0"/>
      </font>
      <fill>
        <patternFill>
          <bgColor rgb="FF7D84B5"/>
        </patternFill>
      </fill>
    </dxf>
    <dxf>
      <font>
        <color theme="0"/>
      </font>
      <fill>
        <patternFill>
          <bgColor rgb="FFCAB0FE"/>
        </patternFill>
      </fill>
    </dxf>
    <dxf>
      <font>
        <color theme="0"/>
      </font>
      <fill>
        <patternFill>
          <bgColor rgb="FFE3A5FF"/>
        </patternFill>
      </fill>
    </dxf>
    <dxf>
      <font>
        <color theme="2" tint="-0.89996032593768116"/>
      </font>
      <fill>
        <patternFill>
          <bgColor rgb="FFFFAED9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ECFF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FFFCC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C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ill>
        <patternFill>
          <bgColor rgb="FFCCE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DFEDE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AB0FE"/>
        </patternFill>
      </fill>
    </dxf>
    <dxf>
      <font>
        <color theme="0"/>
      </font>
      <fill>
        <patternFill>
          <bgColor rgb="FFE3A5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ECFF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ill>
        <patternFill>
          <bgColor theme="8" tint="0.59996337778862885"/>
        </patternFill>
      </fill>
    </dxf>
    <dxf>
      <fill>
        <patternFill>
          <bgColor rgb="FFFCFEE8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ont>
        <color theme="0"/>
      </font>
      <fill>
        <patternFill>
          <bgColor rgb="FF7D84B5"/>
        </patternFill>
      </fill>
    </dxf>
    <dxf>
      <font>
        <color theme="0"/>
      </font>
      <fill>
        <patternFill>
          <bgColor rgb="FFCAB0FE"/>
        </patternFill>
      </fill>
    </dxf>
    <dxf>
      <font>
        <color theme="0"/>
      </font>
      <fill>
        <patternFill>
          <bgColor rgb="FFE3A5FF"/>
        </patternFill>
      </fill>
    </dxf>
    <dxf>
      <font>
        <color theme="2" tint="-0.89996032593768116"/>
      </font>
      <fill>
        <patternFill>
          <bgColor rgb="FFFFAED9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ECFF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FFFCC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C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ill>
        <patternFill>
          <bgColor rgb="FFCCE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DFEDE"/>
        </patternFill>
      </fill>
    </dxf>
  </dxfs>
  <tableStyles count="0" defaultTableStyle="TableStyleMedium9" defaultPivotStyle="PivotStyleMedium7"/>
  <colors>
    <mruColors>
      <color rgb="FFFF9966"/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11547</xdr:colOff>
      <xdr:row>6</xdr:row>
      <xdr:rowOff>3464</xdr:rowOff>
    </xdr:from>
    <xdr:to>
      <xdr:col>12</xdr:col>
      <xdr:colOff>11547</xdr:colOff>
      <xdr:row>10</xdr:row>
      <xdr:rowOff>17319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V="1">
          <a:off x="10958947" y="2479964"/>
          <a:ext cx="0" cy="255385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</xdr:colOff>
      <xdr:row>11</xdr:row>
      <xdr:rowOff>25400</xdr:rowOff>
    </xdr:from>
    <xdr:to>
      <xdr:col>12</xdr:col>
      <xdr:colOff>1</xdr:colOff>
      <xdr:row>15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0947401" y="5676900"/>
          <a:ext cx="0" cy="251460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759637</xdr:colOff>
      <xdr:row>3</xdr:row>
      <xdr:rowOff>25400</xdr:rowOff>
    </xdr:from>
    <xdr:to>
      <xdr:col>26</xdr:col>
      <xdr:colOff>759637</xdr:colOff>
      <xdr:row>8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25092837" y="596900"/>
          <a:ext cx="0" cy="322580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9</xdr:row>
      <xdr:rowOff>16933</xdr:rowOff>
    </xdr:from>
    <xdr:to>
      <xdr:col>27</xdr:col>
      <xdr:colOff>33868</xdr:colOff>
      <xdr:row>15</xdr:row>
      <xdr:rowOff>50800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25095200" y="4398433"/>
          <a:ext cx="33868" cy="3843867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546100</xdr:colOff>
      <xdr:row>4</xdr:row>
      <xdr:rowOff>0</xdr:rowOff>
    </xdr:from>
    <xdr:to>
      <xdr:col>16</xdr:col>
      <xdr:colOff>660400</xdr:colOff>
      <xdr:row>16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4541500" y="12065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23</xdr:col>
      <xdr:colOff>12700</xdr:colOff>
      <xdr:row>3</xdr:row>
      <xdr:rowOff>609600</xdr:rowOff>
    </xdr:from>
    <xdr:to>
      <xdr:col>23</xdr:col>
      <xdr:colOff>127000</xdr:colOff>
      <xdr:row>15</xdr:row>
      <xdr:rowOff>609600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9342100" y="11811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</xdr:col>
      <xdr:colOff>558800</xdr:colOff>
      <xdr:row>4</xdr:row>
      <xdr:rowOff>12700</xdr:rowOff>
    </xdr:from>
    <xdr:to>
      <xdr:col>2</xdr:col>
      <xdr:colOff>0</xdr:colOff>
      <xdr:row>16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041400" y="1219200"/>
          <a:ext cx="2032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8</xdr:col>
      <xdr:colOff>114300</xdr:colOff>
      <xdr:row>16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943600" y="12065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10</xdr:col>
      <xdr:colOff>692727</xdr:colOff>
      <xdr:row>3</xdr:row>
      <xdr:rowOff>103910</xdr:rowOff>
    </xdr:from>
    <xdr:to>
      <xdr:col>12</xdr:col>
      <xdr:colOff>588818</xdr:colOff>
      <xdr:row>3</xdr:row>
      <xdr:rowOff>519546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8985827" y="675410"/>
          <a:ext cx="2550391" cy="415636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800"/>
            <a:t>White surface Cover </a:t>
          </a:r>
        </a:p>
      </xdr:txBody>
    </xdr:sp>
    <xdr:clientData/>
  </xdr:twoCellAnchor>
  <xdr:twoCellAnchor>
    <xdr:from>
      <xdr:col>8</xdr:col>
      <xdr:colOff>398318</xdr:colOff>
      <xdr:row>3</xdr:row>
      <xdr:rowOff>277091</xdr:rowOff>
    </xdr:from>
    <xdr:to>
      <xdr:col>10</xdr:col>
      <xdr:colOff>432954</xdr:colOff>
      <xdr:row>4</xdr:row>
      <xdr:rowOff>190500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6341918" y="848591"/>
          <a:ext cx="2384136" cy="5484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100445</xdr:colOff>
      <xdr:row>3</xdr:row>
      <xdr:rowOff>360218</xdr:rowOff>
    </xdr:from>
    <xdr:to>
      <xdr:col>16</xdr:col>
      <xdr:colOff>294410</xdr:colOff>
      <xdr:row>4</xdr:row>
      <xdr:rowOff>138545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1809845" y="931718"/>
          <a:ext cx="2479965" cy="413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11547</xdr:colOff>
      <xdr:row>7</xdr:row>
      <xdr:rowOff>3464</xdr:rowOff>
    </xdr:from>
    <xdr:to>
      <xdr:col>12</xdr:col>
      <xdr:colOff>11547</xdr:colOff>
      <xdr:row>11</xdr:row>
      <xdr:rowOff>17319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flipV="1">
          <a:off x="10958947" y="2479964"/>
          <a:ext cx="0" cy="255385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</xdr:colOff>
      <xdr:row>12</xdr:row>
      <xdr:rowOff>25400</xdr:rowOff>
    </xdr:from>
    <xdr:to>
      <xdr:col>12</xdr:col>
      <xdr:colOff>1</xdr:colOff>
      <xdr:row>16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10947401" y="5676900"/>
          <a:ext cx="0" cy="251460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759637</xdr:colOff>
      <xdr:row>4</xdr:row>
      <xdr:rowOff>25400</xdr:rowOff>
    </xdr:from>
    <xdr:to>
      <xdr:col>26</xdr:col>
      <xdr:colOff>759637</xdr:colOff>
      <xdr:row>9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V="1">
          <a:off x="25092837" y="596900"/>
          <a:ext cx="0" cy="322580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10</xdr:row>
      <xdr:rowOff>16933</xdr:rowOff>
    </xdr:from>
    <xdr:to>
      <xdr:col>27</xdr:col>
      <xdr:colOff>33868</xdr:colOff>
      <xdr:row>16</xdr:row>
      <xdr:rowOff>50800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H="1">
          <a:off x="25095200" y="4398433"/>
          <a:ext cx="33868" cy="3843867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546100</xdr:colOff>
      <xdr:row>5</xdr:row>
      <xdr:rowOff>0</xdr:rowOff>
    </xdr:from>
    <xdr:to>
      <xdr:col>16</xdr:col>
      <xdr:colOff>660400</xdr:colOff>
      <xdr:row>17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4541500" y="12065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23</xdr:col>
      <xdr:colOff>12700</xdr:colOff>
      <xdr:row>4</xdr:row>
      <xdr:rowOff>609600</xdr:rowOff>
    </xdr:from>
    <xdr:to>
      <xdr:col>23</xdr:col>
      <xdr:colOff>127000</xdr:colOff>
      <xdr:row>16</xdr:row>
      <xdr:rowOff>609600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9342100" y="11811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</xdr:col>
      <xdr:colOff>558800</xdr:colOff>
      <xdr:row>5</xdr:row>
      <xdr:rowOff>12700</xdr:rowOff>
    </xdr:from>
    <xdr:to>
      <xdr:col>2</xdr:col>
      <xdr:colOff>0</xdr:colOff>
      <xdr:row>17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041400" y="1219200"/>
          <a:ext cx="2032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114300</xdr:colOff>
      <xdr:row>17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5943600" y="12065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10</xdr:col>
      <xdr:colOff>692727</xdr:colOff>
      <xdr:row>4</xdr:row>
      <xdr:rowOff>103910</xdr:rowOff>
    </xdr:from>
    <xdr:to>
      <xdr:col>12</xdr:col>
      <xdr:colOff>588818</xdr:colOff>
      <xdr:row>4</xdr:row>
      <xdr:rowOff>519546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8985827" y="675410"/>
          <a:ext cx="2550391" cy="415636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800"/>
            <a:t>White surface Cover </a:t>
          </a:r>
        </a:p>
      </xdr:txBody>
    </xdr:sp>
    <xdr:clientData/>
  </xdr:twoCellAnchor>
  <xdr:twoCellAnchor>
    <xdr:from>
      <xdr:col>8</xdr:col>
      <xdr:colOff>398318</xdr:colOff>
      <xdr:row>4</xdr:row>
      <xdr:rowOff>277091</xdr:rowOff>
    </xdr:from>
    <xdr:to>
      <xdr:col>10</xdr:col>
      <xdr:colOff>432954</xdr:colOff>
      <xdr:row>5</xdr:row>
      <xdr:rowOff>190500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H="1">
          <a:off x="6341918" y="848591"/>
          <a:ext cx="2384136" cy="5484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100445</xdr:colOff>
      <xdr:row>4</xdr:row>
      <xdr:rowOff>360218</xdr:rowOff>
    </xdr:from>
    <xdr:to>
      <xdr:col>16</xdr:col>
      <xdr:colOff>294410</xdr:colOff>
      <xdr:row>5</xdr:row>
      <xdr:rowOff>138545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11809845" y="931718"/>
          <a:ext cx="2479965" cy="413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94"/>
  <sheetViews>
    <sheetView topLeftCell="J7" zoomScale="79" zoomScaleNormal="42" zoomScalePageLayoutView="42" workbookViewId="0">
      <selection activeCell="U11" sqref="U11"/>
    </sheetView>
  </sheetViews>
  <sheetFormatPr defaultColWidth="10" defaultRowHeight="15"/>
  <cols>
    <col min="1" max="1" width="6.28515625" style="2" customWidth="1"/>
    <col min="2" max="3" width="10" style="2" customWidth="1"/>
    <col min="4" max="4" width="10" style="2"/>
    <col min="5" max="5" width="11.7109375" style="3" customWidth="1"/>
    <col min="6" max="9" width="10" style="2"/>
    <col min="10" max="11" width="20.85546875" style="2" customWidth="1"/>
    <col min="12" max="12" width="14" style="2" customWidth="1"/>
    <col min="13" max="24" width="10" style="2"/>
    <col min="25" max="26" width="27.85546875" style="2" customWidth="1"/>
    <col min="27" max="29" width="10" style="2"/>
    <col min="30" max="30" width="18.85546875" style="2" customWidth="1"/>
    <col min="31" max="16384" width="10" style="2"/>
  </cols>
  <sheetData>
    <row r="2" spans="2:32">
      <c r="B2" s="1" t="s">
        <v>0</v>
      </c>
      <c r="Q2" s="1" t="s">
        <v>1</v>
      </c>
    </row>
    <row r="3" spans="2:32">
      <c r="AD3" s="1" t="s">
        <v>2</v>
      </c>
      <c r="AE3" s="2" t="s">
        <v>3</v>
      </c>
    </row>
    <row r="4" spans="2:32" ht="50.1" customHeight="1">
      <c r="B4" s="4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6"/>
      <c r="L4" s="6"/>
      <c r="M4" s="6"/>
      <c r="N4" s="6"/>
      <c r="O4" s="6"/>
      <c r="P4" s="6"/>
      <c r="Q4" s="4" t="s">
        <v>4</v>
      </c>
      <c r="R4" s="5" t="s">
        <v>5</v>
      </c>
      <c r="S4" s="5" t="s">
        <v>6</v>
      </c>
      <c r="T4" s="5" t="s">
        <v>7</v>
      </c>
      <c r="U4" s="5" t="s">
        <v>8</v>
      </c>
      <c r="V4" s="5" t="s">
        <v>9</v>
      </c>
      <c r="W4" s="5" t="s">
        <v>10</v>
      </c>
      <c r="Y4" s="7">
        <v>229</v>
      </c>
      <c r="Z4" s="3" t="s">
        <v>11</v>
      </c>
    </row>
    <row r="5" spans="2:32" ht="50.1" customHeight="1">
      <c r="B5" s="8">
        <v>1</v>
      </c>
      <c r="C5" s="9">
        <f t="shared" ref="C5:C16" si="0">F20</f>
        <v>7.5931999999999995</v>
      </c>
      <c r="D5" s="9">
        <f t="shared" ref="D5:D16" si="1">F32</f>
        <v>8.5716000000000001</v>
      </c>
      <c r="E5" s="9">
        <f t="shared" ref="E5:E16" si="2">F44</f>
        <v>8.6578999999999997</v>
      </c>
      <c r="F5" s="9">
        <f t="shared" ref="F5:F16" si="3">F56</f>
        <v>8.5437000000000012</v>
      </c>
      <c r="G5" s="9">
        <f t="shared" ref="G5:G16" si="4">F68</f>
        <v>8.7522000000000002</v>
      </c>
      <c r="H5" s="9">
        <f t="shared" ref="H5:H16" si="5">F80</f>
        <v>7.1795</v>
      </c>
      <c r="I5" s="3"/>
      <c r="J5" s="10"/>
      <c r="K5" s="11"/>
      <c r="L5" s="3"/>
      <c r="M5" s="3"/>
      <c r="N5" s="3"/>
      <c r="O5" s="3"/>
      <c r="P5" s="3"/>
      <c r="Q5" s="8">
        <v>1</v>
      </c>
      <c r="R5" s="9">
        <f t="shared" ref="R5:R16" si="6">D20</f>
        <v>106.34</v>
      </c>
      <c r="S5" s="9">
        <f t="shared" ref="S5:S16" si="7">D32</f>
        <v>120.25</v>
      </c>
      <c r="T5" s="9">
        <f>D44</f>
        <v>121.24</v>
      </c>
      <c r="U5" s="9">
        <f>D56</f>
        <v>120.51</v>
      </c>
      <c r="V5" s="9">
        <f>D68</f>
        <v>122.74</v>
      </c>
      <c r="W5" s="9">
        <f>D80</f>
        <v>100.13</v>
      </c>
      <c r="Y5" s="7">
        <v>219</v>
      </c>
      <c r="Z5" s="3" t="s">
        <v>12</v>
      </c>
      <c r="AD5" s="1" t="s">
        <v>13</v>
      </c>
      <c r="AE5" s="2" t="s">
        <v>14</v>
      </c>
    </row>
    <row r="6" spans="2:32" ht="50.1" customHeight="1">
      <c r="B6" s="8">
        <v>2</v>
      </c>
      <c r="C6" s="9">
        <f t="shared" si="0"/>
        <v>9.0014000000000003</v>
      </c>
      <c r="D6" s="9">
        <f t="shared" si="1"/>
        <v>11.6181</v>
      </c>
      <c r="E6" s="9">
        <f t="shared" si="2"/>
        <v>12.680999999999999</v>
      </c>
      <c r="F6" s="9">
        <f t="shared" si="3"/>
        <v>12.587399999999999</v>
      </c>
      <c r="G6" s="9">
        <f t="shared" si="4"/>
        <v>11.686299999999999</v>
      </c>
      <c r="H6" s="9">
        <f t="shared" si="5"/>
        <v>8.6622000000000003</v>
      </c>
      <c r="I6" s="3"/>
      <c r="J6" s="7">
        <v>16.899999999999999</v>
      </c>
      <c r="K6" s="12" t="s">
        <v>15</v>
      </c>
      <c r="L6" s="3"/>
      <c r="M6" s="3"/>
      <c r="N6" s="3"/>
      <c r="O6" s="3"/>
      <c r="P6" s="3"/>
      <c r="Q6" s="8">
        <v>2</v>
      </c>
      <c r="R6" s="9">
        <f t="shared" si="6"/>
        <v>125.95</v>
      </c>
      <c r="S6" s="9">
        <f t="shared" si="7"/>
        <v>162.94</v>
      </c>
      <c r="T6" s="9">
        <f t="shared" ref="T6:T16" si="8">D45</f>
        <v>178.26</v>
      </c>
      <c r="U6" s="9">
        <f t="shared" ref="U6:U16" si="9">D57</f>
        <v>176.88</v>
      </c>
      <c r="V6" s="9">
        <f t="shared" ref="V6:V16" si="10">D69</f>
        <v>163.92</v>
      </c>
      <c r="W6" s="9">
        <f t="shared" ref="W6:W16" si="11">D81</f>
        <v>121.62</v>
      </c>
      <c r="Y6" s="7">
        <v>209</v>
      </c>
      <c r="Z6" s="3" t="s">
        <v>16</v>
      </c>
      <c r="AD6" s="2" t="s">
        <v>17</v>
      </c>
    </row>
    <row r="7" spans="2:32" ht="50.1" customHeight="1">
      <c r="B7" s="8">
        <v>3</v>
      </c>
      <c r="C7" s="9">
        <f t="shared" si="0"/>
        <v>11.8344</v>
      </c>
      <c r="D7" s="9">
        <f t="shared" si="1"/>
        <v>14.134</v>
      </c>
      <c r="E7" s="9">
        <f t="shared" si="2"/>
        <v>13.822899999999999</v>
      </c>
      <c r="F7" s="9">
        <f t="shared" si="3"/>
        <v>13.8832</v>
      </c>
      <c r="G7" s="9">
        <f t="shared" si="4"/>
        <v>13.9541</v>
      </c>
      <c r="H7" s="9">
        <f t="shared" si="5"/>
        <v>11.681700000000001</v>
      </c>
      <c r="I7" s="3"/>
      <c r="J7" s="13">
        <v>15.9</v>
      </c>
      <c r="K7" s="12" t="s">
        <v>18</v>
      </c>
      <c r="L7" s="3"/>
      <c r="M7" s="3"/>
      <c r="N7" s="3"/>
      <c r="O7" s="3"/>
      <c r="P7" s="3"/>
      <c r="Q7" s="8">
        <v>3</v>
      </c>
      <c r="R7" s="9">
        <f t="shared" si="6"/>
        <v>166.52</v>
      </c>
      <c r="S7" s="9">
        <f t="shared" si="7"/>
        <v>198.4</v>
      </c>
      <c r="T7" s="9">
        <f t="shared" si="8"/>
        <v>194.25</v>
      </c>
      <c r="U7" s="9">
        <f t="shared" si="9"/>
        <v>195.25</v>
      </c>
      <c r="V7" s="9">
        <f t="shared" si="10"/>
        <v>197.15</v>
      </c>
      <c r="W7" s="9">
        <f t="shared" si="11"/>
        <v>164.75</v>
      </c>
      <c r="Y7" s="7">
        <v>199</v>
      </c>
      <c r="Z7" s="3" t="s">
        <v>19</v>
      </c>
      <c r="AD7" s="1" t="s">
        <v>20</v>
      </c>
      <c r="AE7" s="2" t="s">
        <v>21</v>
      </c>
    </row>
    <row r="8" spans="2:32" ht="50.1" customHeight="1">
      <c r="B8" s="8">
        <f>B7+1</f>
        <v>4</v>
      </c>
      <c r="C8" s="9">
        <f t="shared" si="0"/>
        <v>12.376100000000001</v>
      </c>
      <c r="D8" s="9">
        <f t="shared" si="1"/>
        <v>14.650499999999999</v>
      </c>
      <c r="E8" s="9">
        <f t="shared" si="2"/>
        <v>14.921100000000001</v>
      </c>
      <c r="F8" s="9">
        <f t="shared" si="3"/>
        <v>14.855799999999999</v>
      </c>
      <c r="G8" s="9">
        <f t="shared" si="4"/>
        <v>14.1126</v>
      </c>
      <c r="H8" s="9">
        <f t="shared" si="5"/>
        <v>12.385200000000001</v>
      </c>
      <c r="I8" s="3"/>
      <c r="J8" s="7">
        <v>14.9</v>
      </c>
      <c r="K8" s="12" t="s">
        <v>22</v>
      </c>
      <c r="L8" s="3"/>
      <c r="M8" s="3"/>
      <c r="N8" s="3"/>
      <c r="O8" s="3"/>
      <c r="P8" s="3"/>
      <c r="Q8" s="8">
        <f>Q7+1</f>
        <v>4</v>
      </c>
      <c r="R8" s="9">
        <f t="shared" si="6"/>
        <v>174.54</v>
      </c>
      <c r="S8" s="9">
        <f t="shared" si="7"/>
        <v>205.62</v>
      </c>
      <c r="T8" s="9">
        <f t="shared" si="8"/>
        <v>209.95</v>
      </c>
      <c r="U8" s="9">
        <f t="shared" si="9"/>
        <v>209.95</v>
      </c>
      <c r="V8" s="9">
        <f t="shared" si="10"/>
        <v>200.2</v>
      </c>
      <c r="W8" s="9">
        <f t="shared" si="11"/>
        <v>174.61</v>
      </c>
      <c r="Y8" s="7">
        <v>189</v>
      </c>
      <c r="Z8" s="3" t="s">
        <v>23</v>
      </c>
      <c r="AE8" s="2" t="s">
        <v>24</v>
      </c>
    </row>
    <row r="9" spans="2:32" ht="50.1" customHeight="1">
      <c r="B9" s="8">
        <f t="shared" ref="B9:B16" si="12">B8+1</f>
        <v>5</v>
      </c>
      <c r="C9" s="9">
        <f t="shared" si="0"/>
        <v>12.079600000000001</v>
      </c>
      <c r="D9" s="9">
        <f t="shared" si="1"/>
        <v>15.096</v>
      </c>
      <c r="E9" s="9">
        <f t="shared" si="2"/>
        <v>15.5228</v>
      </c>
      <c r="F9" s="9">
        <f t="shared" si="3"/>
        <v>15.556799999999999</v>
      </c>
      <c r="G9" s="9">
        <f t="shared" si="4"/>
        <v>15.462999999999999</v>
      </c>
      <c r="H9" s="9">
        <f t="shared" si="5"/>
        <v>12.644600000000001</v>
      </c>
      <c r="I9" s="3"/>
      <c r="J9" s="7">
        <v>13.9</v>
      </c>
      <c r="K9" s="12" t="s">
        <v>25</v>
      </c>
      <c r="L9" s="3"/>
      <c r="M9" s="3"/>
      <c r="N9" s="3"/>
      <c r="O9" s="3"/>
      <c r="P9" s="3"/>
      <c r="Q9" s="8">
        <f t="shared" ref="Q9:Q16" si="13">Q8+1</f>
        <v>5</v>
      </c>
      <c r="R9" s="9">
        <f t="shared" si="6"/>
        <v>170.04</v>
      </c>
      <c r="S9" s="9">
        <f t="shared" si="7"/>
        <v>212.9</v>
      </c>
      <c r="T9" s="9">
        <f t="shared" si="8"/>
        <v>218.23</v>
      </c>
      <c r="U9" s="9">
        <f t="shared" si="9"/>
        <v>219.38</v>
      </c>
      <c r="V9" s="9">
        <f t="shared" si="10"/>
        <v>219.23</v>
      </c>
      <c r="W9" s="9">
        <f t="shared" si="11"/>
        <v>177.29</v>
      </c>
      <c r="Y9" s="7">
        <v>179</v>
      </c>
      <c r="Z9" s="14" t="s">
        <v>26</v>
      </c>
      <c r="AA9" s="15"/>
      <c r="AB9" s="16" t="s">
        <v>27</v>
      </c>
    </row>
    <row r="10" spans="2:32" ht="50.1" customHeight="1">
      <c r="B10" s="8">
        <f t="shared" si="12"/>
        <v>6</v>
      </c>
      <c r="C10" s="9">
        <f t="shared" si="0"/>
        <v>12.435799999999999</v>
      </c>
      <c r="D10" s="9">
        <f t="shared" si="1"/>
        <v>15.2957</v>
      </c>
      <c r="E10" s="9">
        <f t="shared" si="2"/>
        <v>15.648999999999999</v>
      </c>
      <c r="F10" s="9">
        <f t="shared" si="3"/>
        <v>16.091100000000001</v>
      </c>
      <c r="G10" s="9">
        <f t="shared" si="4"/>
        <v>15.4785</v>
      </c>
      <c r="H10" s="9">
        <f t="shared" si="5"/>
        <v>12.348600000000001</v>
      </c>
      <c r="I10" s="3"/>
      <c r="J10" s="7">
        <v>12</v>
      </c>
      <c r="K10" s="12" t="s">
        <v>28</v>
      </c>
      <c r="L10" s="3"/>
      <c r="N10" s="3"/>
      <c r="O10" s="3"/>
      <c r="P10" s="3"/>
      <c r="Q10" s="8">
        <f t="shared" si="13"/>
        <v>6</v>
      </c>
      <c r="R10" s="9">
        <f t="shared" si="6"/>
        <v>175.62</v>
      </c>
      <c r="S10" s="9">
        <f t="shared" si="7"/>
        <v>215.66</v>
      </c>
      <c r="T10" s="9">
        <f>D49</f>
        <v>220.19</v>
      </c>
      <c r="U10" s="9">
        <f>D61</f>
        <v>227.35</v>
      </c>
      <c r="V10" s="9">
        <f t="shared" si="10"/>
        <v>218.77</v>
      </c>
      <c r="W10" s="9">
        <f t="shared" si="11"/>
        <v>173.83</v>
      </c>
      <c r="Y10" s="7">
        <v>169</v>
      </c>
      <c r="Z10" s="14" t="s">
        <v>29</v>
      </c>
    </row>
    <row r="11" spans="2:32" ht="50.1" customHeight="1">
      <c r="B11" s="8">
        <f t="shared" si="12"/>
        <v>7</v>
      </c>
      <c r="C11" s="9">
        <f t="shared" si="0"/>
        <v>12.3352</v>
      </c>
      <c r="D11" s="9">
        <f t="shared" si="1"/>
        <v>15.322299999999998</v>
      </c>
      <c r="E11" s="9">
        <f t="shared" si="2"/>
        <v>15.722899999999999</v>
      </c>
      <c r="F11" s="9">
        <f t="shared" si="3"/>
        <v>15.874000000000001</v>
      </c>
      <c r="G11" s="9">
        <f t="shared" si="4"/>
        <v>14.991</v>
      </c>
      <c r="H11" s="9">
        <f t="shared" si="5"/>
        <v>12.6288</v>
      </c>
      <c r="I11" s="3"/>
      <c r="J11" s="7">
        <v>11</v>
      </c>
      <c r="K11" s="12" t="s">
        <v>30</v>
      </c>
      <c r="L11" s="15"/>
      <c r="M11" s="16" t="s">
        <v>31</v>
      </c>
      <c r="N11" s="3"/>
      <c r="O11" s="3"/>
      <c r="P11" s="3"/>
      <c r="Q11" s="8">
        <f t="shared" si="13"/>
        <v>7</v>
      </c>
      <c r="R11" s="9">
        <f t="shared" si="6"/>
        <v>174.13</v>
      </c>
      <c r="S11" s="9">
        <f t="shared" si="7"/>
        <v>215.88</v>
      </c>
      <c r="T11" s="9">
        <f t="shared" si="8"/>
        <v>220.83</v>
      </c>
      <c r="U11" s="9">
        <f t="shared" si="9"/>
        <v>224.26</v>
      </c>
      <c r="V11" s="9">
        <f t="shared" si="10"/>
        <v>212.71</v>
      </c>
      <c r="W11" s="9">
        <f t="shared" si="11"/>
        <v>177.4</v>
      </c>
      <c r="Y11" s="7">
        <v>159</v>
      </c>
      <c r="Z11" s="14" t="s">
        <v>32</v>
      </c>
      <c r="AD11" s="4" t="s">
        <v>33</v>
      </c>
      <c r="AE11" s="9">
        <f xml:space="preserve"> 1.19 * 0.59</f>
        <v>0.70209999999999995</v>
      </c>
      <c r="AF11" s="9" t="s">
        <v>34</v>
      </c>
    </row>
    <row r="12" spans="2:32" ht="50.1" customHeight="1">
      <c r="B12" s="8">
        <f t="shared" si="12"/>
        <v>8</v>
      </c>
      <c r="C12" s="9">
        <f t="shared" si="0"/>
        <v>12.053600000000001</v>
      </c>
      <c r="D12" s="9">
        <f t="shared" si="1"/>
        <v>15.609399999999999</v>
      </c>
      <c r="E12" s="9">
        <f t="shared" si="2"/>
        <v>15.0426</v>
      </c>
      <c r="F12" s="9">
        <f t="shared" si="3"/>
        <v>15.0566</v>
      </c>
      <c r="G12" s="9">
        <f t="shared" si="4"/>
        <v>15.180299999999999</v>
      </c>
      <c r="H12" s="9">
        <f t="shared" si="5"/>
        <v>12.358799999999999</v>
      </c>
      <c r="I12" s="3"/>
      <c r="J12" s="7">
        <v>10</v>
      </c>
      <c r="K12" s="12" t="s">
        <v>35</v>
      </c>
      <c r="L12" s="3"/>
      <c r="M12" s="3"/>
      <c r="N12" s="3"/>
      <c r="O12" s="3"/>
      <c r="P12" s="3"/>
      <c r="Q12" s="8">
        <f t="shared" si="13"/>
        <v>8</v>
      </c>
      <c r="R12" s="9">
        <f t="shared" si="6"/>
        <v>170.62</v>
      </c>
      <c r="S12" s="9">
        <f t="shared" si="7"/>
        <v>219.55</v>
      </c>
      <c r="T12" s="9">
        <f t="shared" si="8"/>
        <v>211.75</v>
      </c>
      <c r="U12" s="9">
        <f t="shared" si="9"/>
        <v>212.87</v>
      </c>
      <c r="V12" s="9">
        <f t="shared" si="10"/>
        <v>215.72</v>
      </c>
      <c r="W12" s="9">
        <f t="shared" si="11"/>
        <v>173.9</v>
      </c>
      <c r="Y12" s="7">
        <v>149</v>
      </c>
      <c r="Z12" s="14" t="s">
        <v>36</v>
      </c>
      <c r="AD12" s="4" t="s">
        <v>37</v>
      </c>
      <c r="AE12" s="9">
        <f>AVERAGE(R5:W16)</f>
        <v>177.09666666666664</v>
      </c>
      <c r="AF12" s="9" t="s">
        <v>38</v>
      </c>
    </row>
    <row r="13" spans="2:32" ht="50.1" customHeight="1">
      <c r="B13" s="8">
        <f t="shared" si="12"/>
        <v>9</v>
      </c>
      <c r="C13" s="9">
        <f t="shared" si="0"/>
        <v>12.253299999999999</v>
      </c>
      <c r="D13" s="9">
        <f t="shared" si="1"/>
        <v>14.227799999999998</v>
      </c>
      <c r="E13" s="9">
        <f t="shared" si="2"/>
        <v>14.948</v>
      </c>
      <c r="F13" s="9">
        <f t="shared" si="3"/>
        <v>14.3721</v>
      </c>
      <c r="G13" s="9">
        <f t="shared" si="4"/>
        <v>14.376200000000001</v>
      </c>
      <c r="H13" s="9">
        <f t="shared" si="5"/>
        <v>12.377600000000001</v>
      </c>
      <c r="I13" s="3"/>
      <c r="J13" s="7">
        <v>9</v>
      </c>
      <c r="K13" s="12" t="s">
        <v>39</v>
      </c>
      <c r="L13" s="3"/>
      <c r="M13" s="3"/>
      <c r="N13" s="3"/>
      <c r="O13" s="3"/>
      <c r="P13" s="3"/>
      <c r="Q13" s="8">
        <f t="shared" si="13"/>
        <v>9</v>
      </c>
      <c r="R13" s="9">
        <f t="shared" si="6"/>
        <v>171.96</v>
      </c>
      <c r="S13" s="9">
        <f t="shared" si="7"/>
        <v>200.16</v>
      </c>
      <c r="T13" s="9">
        <f t="shared" si="8"/>
        <v>209.94</v>
      </c>
      <c r="U13" s="9">
        <f t="shared" si="9"/>
        <v>202.92</v>
      </c>
      <c r="V13" s="9">
        <f t="shared" si="10"/>
        <v>204.09</v>
      </c>
      <c r="W13" s="9">
        <f t="shared" si="11"/>
        <v>174.69</v>
      </c>
      <c r="Y13" s="7">
        <v>139</v>
      </c>
      <c r="Z13" s="14" t="s">
        <v>40</v>
      </c>
    </row>
    <row r="14" spans="2:32" ht="50.1" customHeight="1">
      <c r="B14" s="8">
        <f t="shared" si="12"/>
        <v>10</v>
      </c>
      <c r="C14" s="9">
        <f t="shared" si="0"/>
        <v>11.3535</v>
      </c>
      <c r="D14" s="9">
        <f t="shared" si="1"/>
        <v>14.412000000000001</v>
      </c>
      <c r="E14" s="9">
        <f t="shared" si="2"/>
        <v>14.893600000000001</v>
      </c>
      <c r="F14" s="9">
        <f t="shared" si="3"/>
        <v>14.4734</v>
      </c>
      <c r="G14" s="9">
        <f t="shared" si="4"/>
        <v>14.469299999999999</v>
      </c>
      <c r="H14" s="9">
        <f t="shared" si="5"/>
        <v>11.4512</v>
      </c>
      <c r="I14" s="3"/>
      <c r="J14" s="7">
        <v>8</v>
      </c>
      <c r="K14" s="12" t="s">
        <v>41</v>
      </c>
      <c r="L14" s="3"/>
      <c r="M14" s="3"/>
      <c r="N14" s="3"/>
      <c r="O14" s="3"/>
      <c r="P14" s="3"/>
      <c r="Q14" s="8">
        <f t="shared" si="13"/>
        <v>10</v>
      </c>
      <c r="R14" s="9">
        <f t="shared" si="6"/>
        <v>159.97999999999999</v>
      </c>
      <c r="S14" s="9">
        <f t="shared" si="7"/>
        <v>202.72</v>
      </c>
      <c r="T14" s="9">
        <f t="shared" si="8"/>
        <v>209.5</v>
      </c>
      <c r="U14" s="9">
        <f t="shared" si="9"/>
        <v>204.38</v>
      </c>
      <c r="V14" s="9">
        <f t="shared" si="10"/>
        <v>204.63</v>
      </c>
      <c r="W14" s="9">
        <f t="shared" si="11"/>
        <v>161.69999999999999</v>
      </c>
      <c r="Y14" s="7">
        <v>129</v>
      </c>
      <c r="Z14" s="14" t="s">
        <v>42</v>
      </c>
      <c r="AD14" s="4" t="s">
        <v>33</v>
      </c>
      <c r="AE14" s="9">
        <f xml:space="preserve"> 1 * 0.4</f>
        <v>0.4</v>
      </c>
      <c r="AF14" s="9" t="s">
        <v>34</v>
      </c>
    </row>
    <row r="15" spans="2:32" ht="50.1" customHeight="1">
      <c r="B15" s="8">
        <f t="shared" si="12"/>
        <v>11</v>
      </c>
      <c r="C15" s="9">
        <f t="shared" si="0"/>
        <v>9.7249999999999996</v>
      </c>
      <c r="D15" s="9">
        <f t="shared" si="1"/>
        <v>11.849500000000001</v>
      </c>
      <c r="E15" s="9">
        <f t="shared" si="2"/>
        <v>12.143000000000001</v>
      </c>
      <c r="F15" s="9">
        <f t="shared" si="3"/>
        <v>12.082000000000001</v>
      </c>
      <c r="G15" s="9">
        <f t="shared" si="4"/>
        <v>11.801299999999999</v>
      </c>
      <c r="H15" s="9">
        <f t="shared" si="5"/>
        <v>8.9632000000000005</v>
      </c>
      <c r="I15" s="3"/>
      <c r="J15" s="7">
        <v>7</v>
      </c>
      <c r="K15" s="12" t="s">
        <v>43</v>
      </c>
      <c r="L15" s="3"/>
      <c r="M15" s="3"/>
      <c r="N15" s="3"/>
      <c r="O15" s="3"/>
      <c r="P15" s="3"/>
      <c r="Q15" s="8">
        <f t="shared" si="13"/>
        <v>11</v>
      </c>
      <c r="R15" s="9">
        <f t="shared" si="6"/>
        <v>136.80000000000001</v>
      </c>
      <c r="S15" s="9">
        <f t="shared" si="7"/>
        <v>166.2</v>
      </c>
      <c r="T15" s="9">
        <f t="shared" si="8"/>
        <v>170.35</v>
      </c>
      <c r="U15" s="9">
        <f t="shared" si="9"/>
        <v>170.35</v>
      </c>
      <c r="V15" s="9">
        <f t="shared" si="10"/>
        <v>165.52</v>
      </c>
      <c r="W15" s="9">
        <f t="shared" si="11"/>
        <v>125.49</v>
      </c>
      <c r="Y15" s="7">
        <v>119</v>
      </c>
      <c r="Z15" s="14" t="s">
        <v>44</v>
      </c>
      <c r="AD15" s="4" t="s">
        <v>37</v>
      </c>
      <c r="AE15" s="9">
        <f>AVERAGE(S6:V15)</f>
        <v>202.22025000000002</v>
      </c>
      <c r="AF15" s="9" t="s">
        <v>38</v>
      </c>
    </row>
    <row r="16" spans="2:32" ht="50.1" customHeight="1">
      <c r="B16" s="8">
        <f t="shared" si="12"/>
        <v>12</v>
      </c>
      <c r="C16" s="9">
        <f t="shared" si="0"/>
        <v>7.8493000000000004</v>
      </c>
      <c r="D16" s="9">
        <f t="shared" si="1"/>
        <v>9.1737000000000002</v>
      </c>
      <c r="E16" s="9">
        <f t="shared" si="2"/>
        <v>9.0207000000000015</v>
      </c>
      <c r="F16" s="9">
        <f t="shared" si="3"/>
        <v>8.501100000000001</v>
      </c>
      <c r="G16" s="9">
        <f t="shared" si="4"/>
        <v>8.9229000000000003</v>
      </c>
      <c r="H16" s="9">
        <f t="shared" si="5"/>
        <v>7.6906000000000008</v>
      </c>
      <c r="I16" s="3"/>
      <c r="J16" s="3"/>
      <c r="K16" s="3"/>
      <c r="L16" s="3"/>
      <c r="M16" s="3"/>
      <c r="N16" s="3"/>
      <c r="O16" s="3"/>
      <c r="P16" s="3"/>
      <c r="Q16" s="8">
        <f t="shared" si="13"/>
        <v>12</v>
      </c>
      <c r="R16" s="9">
        <f t="shared" si="6"/>
        <v>109.93</v>
      </c>
      <c r="S16" s="9">
        <f t="shared" si="7"/>
        <v>128.75</v>
      </c>
      <c r="T16" s="9">
        <f t="shared" si="8"/>
        <v>126.64</v>
      </c>
      <c r="U16" s="9">
        <f t="shared" si="9"/>
        <v>120.27</v>
      </c>
      <c r="V16" s="9">
        <f t="shared" si="10"/>
        <v>125.98</v>
      </c>
      <c r="W16" s="9">
        <f t="shared" si="11"/>
        <v>107.93</v>
      </c>
      <c r="Y16" s="7">
        <v>109</v>
      </c>
      <c r="Z16" s="14" t="s">
        <v>45</v>
      </c>
    </row>
    <row r="19" spans="2:8">
      <c r="B19" s="17" t="s">
        <v>46</v>
      </c>
      <c r="C19" s="18" t="s">
        <v>47</v>
      </c>
      <c r="D19" s="17" t="s">
        <v>48</v>
      </c>
      <c r="E19" s="17" t="s">
        <v>49</v>
      </c>
      <c r="F19" s="4" t="s">
        <v>50</v>
      </c>
      <c r="H19" s="19"/>
    </row>
    <row r="20" spans="2:8">
      <c r="B20" s="20">
        <v>1</v>
      </c>
      <c r="C20" s="20" t="s">
        <v>51</v>
      </c>
      <c r="D20" s="20">
        <v>106.34</v>
      </c>
      <c r="E20" s="20">
        <v>7593.2</v>
      </c>
      <c r="F20" s="21">
        <f>E20/1000</f>
        <v>7.5931999999999995</v>
      </c>
      <c r="H20" s="3"/>
    </row>
    <row r="21" spans="2:8">
      <c r="B21" s="20">
        <f>B20+1</f>
        <v>2</v>
      </c>
      <c r="C21" s="20" t="s">
        <v>52</v>
      </c>
      <c r="D21" s="20">
        <v>125.95</v>
      </c>
      <c r="E21" s="20">
        <v>9001.4</v>
      </c>
      <c r="F21" s="21">
        <f t="shared" ref="F21:F84" si="14">E21/1000</f>
        <v>9.0014000000000003</v>
      </c>
      <c r="H21" s="3"/>
    </row>
    <row r="22" spans="2:8">
      <c r="B22" s="20">
        <f t="shared" ref="B22:B85" si="15">B21+1</f>
        <v>3</v>
      </c>
      <c r="C22" s="20" t="s">
        <v>53</v>
      </c>
      <c r="D22" s="20">
        <v>166.52</v>
      </c>
      <c r="E22" s="20">
        <v>11834.4</v>
      </c>
      <c r="F22" s="21">
        <f t="shared" si="14"/>
        <v>11.8344</v>
      </c>
      <c r="H22" s="3"/>
    </row>
    <row r="23" spans="2:8">
      <c r="B23" s="20">
        <f t="shared" si="15"/>
        <v>4</v>
      </c>
      <c r="C23" s="20" t="s">
        <v>54</v>
      </c>
      <c r="D23" s="20">
        <v>174.54</v>
      </c>
      <c r="E23" s="20">
        <v>12376.1</v>
      </c>
      <c r="F23" s="21">
        <f t="shared" si="14"/>
        <v>12.376100000000001</v>
      </c>
      <c r="H23" s="3"/>
    </row>
    <row r="24" spans="2:8">
      <c r="B24" s="20">
        <f t="shared" si="15"/>
        <v>5</v>
      </c>
      <c r="C24" s="20" t="s">
        <v>55</v>
      </c>
      <c r="D24" s="20">
        <v>170.04</v>
      </c>
      <c r="E24" s="20">
        <v>12079.6</v>
      </c>
      <c r="F24" s="21">
        <f t="shared" si="14"/>
        <v>12.079600000000001</v>
      </c>
      <c r="H24" s="3"/>
    </row>
    <row r="25" spans="2:8">
      <c r="B25" s="20">
        <f t="shared" si="15"/>
        <v>6</v>
      </c>
      <c r="C25" s="20" t="s">
        <v>56</v>
      </c>
      <c r="D25" s="20">
        <v>175.62</v>
      </c>
      <c r="E25" s="20">
        <v>12435.8</v>
      </c>
      <c r="F25" s="21">
        <f t="shared" si="14"/>
        <v>12.435799999999999</v>
      </c>
      <c r="H25" s="3"/>
    </row>
    <row r="26" spans="2:8">
      <c r="B26" s="20">
        <f t="shared" si="15"/>
        <v>7</v>
      </c>
      <c r="C26" s="20" t="s">
        <v>57</v>
      </c>
      <c r="D26" s="20">
        <v>174.13</v>
      </c>
      <c r="E26" s="20">
        <v>12335.2</v>
      </c>
      <c r="F26" s="21">
        <f t="shared" si="14"/>
        <v>12.3352</v>
      </c>
      <c r="H26" s="3"/>
    </row>
    <row r="27" spans="2:8">
      <c r="B27" s="20">
        <f t="shared" si="15"/>
        <v>8</v>
      </c>
      <c r="C27" s="20" t="s">
        <v>58</v>
      </c>
      <c r="D27" s="20">
        <v>170.62</v>
      </c>
      <c r="E27" s="20">
        <v>12053.6</v>
      </c>
      <c r="F27" s="21">
        <f t="shared" si="14"/>
        <v>12.053600000000001</v>
      </c>
      <c r="H27" s="3"/>
    </row>
    <row r="28" spans="2:8">
      <c r="B28" s="20">
        <f t="shared" si="15"/>
        <v>9</v>
      </c>
      <c r="C28" s="20" t="s">
        <v>59</v>
      </c>
      <c r="D28" s="20">
        <v>171.96</v>
      </c>
      <c r="E28" s="20">
        <v>12253.3</v>
      </c>
      <c r="F28" s="21">
        <f t="shared" si="14"/>
        <v>12.253299999999999</v>
      </c>
      <c r="H28" s="3"/>
    </row>
    <row r="29" spans="2:8">
      <c r="B29" s="20">
        <f t="shared" si="15"/>
        <v>10</v>
      </c>
      <c r="C29" s="20" t="s">
        <v>60</v>
      </c>
      <c r="D29" s="20">
        <v>159.97999999999999</v>
      </c>
      <c r="E29" s="20">
        <v>11353.5</v>
      </c>
      <c r="F29" s="21">
        <f t="shared" si="14"/>
        <v>11.3535</v>
      </c>
      <c r="H29" s="3"/>
    </row>
    <row r="30" spans="2:8">
      <c r="B30" s="20">
        <f t="shared" si="15"/>
        <v>11</v>
      </c>
      <c r="C30" s="20" t="s">
        <v>61</v>
      </c>
      <c r="D30" s="20">
        <v>136.80000000000001</v>
      </c>
      <c r="E30" s="20">
        <v>9725</v>
      </c>
      <c r="F30" s="21">
        <f t="shared" si="14"/>
        <v>9.7249999999999996</v>
      </c>
      <c r="H30" s="3"/>
    </row>
    <row r="31" spans="2:8">
      <c r="B31" s="20">
        <f t="shared" si="15"/>
        <v>12</v>
      </c>
      <c r="C31" s="20" t="s">
        <v>62</v>
      </c>
      <c r="D31" s="20">
        <v>109.93</v>
      </c>
      <c r="E31" s="20">
        <v>7849.3</v>
      </c>
      <c r="F31" s="21">
        <f t="shared" si="14"/>
        <v>7.8493000000000004</v>
      </c>
      <c r="H31" s="3"/>
    </row>
    <row r="32" spans="2:8">
      <c r="B32" s="20">
        <f t="shared" si="15"/>
        <v>13</v>
      </c>
      <c r="C32" s="20" t="s">
        <v>63</v>
      </c>
      <c r="D32" s="20">
        <v>120.25</v>
      </c>
      <c r="E32" s="20">
        <v>8571.6</v>
      </c>
      <c r="F32" s="21">
        <f t="shared" si="14"/>
        <v>8.5716000000000001</v>
      </c>
      <c r="H32" s="3"/>
    </row>
    <row r="33" spans="2:8">
      <c r="B33" s="20">
        <f t="shared" si="15"/>
        <v>14</v>
      </c>
      <c r="C33" s="20" t="s">
        <v>64</v>
      </c>
      <c r="D33" s="20">
        <v>162.94</v>
      </c>
      <c r="E33" s="20">
        <v>11618.1</v>
      </c>
      <c r="F33" s="21">
        <f t="shared" si="14"/>
        <v>11.6181</v>
      </c>
      <c r="H33" s="3"/>
    </row>
    <row r="34" spans="2:8">
      <c r="B34" s="20">
        <f t="shared" si="15"/>
        <v>15</v>
      </c>
      <c r="C34" s="20" t="s">
        <v>65</v>
      </c>
      <c r="D34" s="20">
        <v>198.4</v>
      </c>
      <c r="E34" s="20">
        <v>14134</v>
      </c>
      <c r="F34" s="21">
        <f t="shared" si="14"/>
        <v>14.134</v>
      </c>
      <c r="H34" s="3"/>
    </row>
    <row r="35" spans="2:8">
      <c r="B35" s="20">
        <f t="shared" si="15"/>
        <v>16</v>
      </c>
      <c r="C35" s="20" t="s">
        <v>66</v>
      </c>
      <c r="D35" s="20">
        <v>205.62</v>
      </c>
      <c r="E35" s="20">
        <v>14650.5</v>
      </c>
      <c r="F35" s="21">
        <f t="shared" si="14"/>
        <v>14.650499999999999</v>
      </c>
      <c r="H35" s="3"/>
    </row>
    <row r="36" spans="2:8">
      <c r="B36" s="20">
        <f t="shared" si="15"/>
        <v>17</v>
      </c>
      <c r="C36" s="20" t="s">
        <v>67</v>
      </c>
      <c r="D36" s="20">
        <v>212.9</v>
      </c>
      <c r="E36" s="20">
        <v>15096</v>
      </c>
      <c r="F36" s="21">
        <f t="shared" si="14"/>
        <v>15.096</v>
      </c>
      <c r="H36" s="3"/>
    </row>
    <row r="37" spans="2:8">
      <c r="B37" s="20">
        <f t="shared" si="15"/>
        <v>18</v>
      </c>
      <c r="C37" s="20" t="s">
        <v>68</v>
      </c>
      <c r="D37" s="20">
        <v>215.66</v>
      </c>
      <c r="E37" s="20">
        <v>15295.7</v>
      </c>
      <c r="F37" s="21">
        <f t="shared" si="14"/>
        <v>15.2957</v>
      </c>
      <c r="H37" s="3"/>
    </row>
    <row r="38" spans="2:8">
      <c r="B38" s="20">
        <f t="shared" si="15"/>
        <v>19</v>
      </c>
      <c r="C38" s="20" t="s">
        <v>69</v>
      </c>
      <c r="D38" s="20">
        <v>215.88</v>
      </c>
      <c r="E38" s="20">
        <v>15322.3</v>
      </c>
      <c r="F38" s="21">
        <f t="shared" si="14"/>
        <v>15.322299999999998</v>
      </c>
      <c r="H38" s="3"/>
    </row>
    <row r="39" spans="2:8">
      <c r="B39" s="20">
        <f t="shared" si="15"/>
        <v>20</v>
      </c>
      <c r="C39" s="20" t="s">
        <v>70</v>
      </c>
      <c r="D39" s="20">
        <v>219.55</v>
      </c>
      <c r="E39" s="20">
        <v>15609.4</v>
      </c>
      <c r="F39" s="21">
        <f t="shared" si="14"/>
        <v>15.609399999999999</v>
      </c>
      <c r="H39" s="3"/>
    </row>
    <row r="40" spans="2:8">
      <c r="B40" s="20">
        <f t="shared" si="15"/>
        <v>21</v>
      </c>
      <c r="C40" s="20" t="s">
        <v>71</v>
      </c>
      <c r="D40" s="20">
        <v>200.16</v>
      </c>
      <c r="E40" s="20">
        <v>14227.8</v>
      </c>
      <c r="F40" s="21">
        <f t="shared" si="14"/>
        <v>14.227799999999998</v>
      </c>
      <c r="H40" s="3"/>
    </row>
    <row r="41" spans="2:8">
      <c r="B41" s="20">
        <f t="shared" si="15"/>
        <v>22</v>
      </c>
      <c r="C41" s="20" t="s">
        <v>72</v>
      </c>
      <c r="D41" s="20">
        <v>202.72</v>
      </c>
      <c r="E41" s="20">
        <v>14412</v>
      </c>
      <c r="F41" s="21">
        <f t="shared" si="14"/>
        <v>14.412000000000001</v>
      </c>
      <c r="H41" s="3"/>
    </row>
    <row r="42" spans="2:8">
      <c r="B42" s="20">
        <f t="shared" si="15"/>
        <v>23</v>
      </c>
      <c r="C42" s="20" t="s">
        <v>73</v>
      </c>
      <c r="D42" s="20">
        <v>166.2</v>
      </c>
      <c r="E42" s="20">
        <v>11849.5</v>
      </c>
      <c r="F42" s="21">
        <f t="shared" si="14"/>
        <v>11.849500000000001</v>
      </c>
      <c r="H42" s="3"/>
    </row>
    <row r="43" spans="2:8">
      <c r="B43" s="20">
        <f t="shared" si="15"/>
        <v>24</v>
      </c>
      <c r="C43" s="20" t="s">
        <v>74</v>
      </c>
      <c r="D43" s="20">
        <v>128.75</v>
      </c>
      <c r="E43" s="20">
        <v>9173.7000000000007</v>
      </c>
      <c r="F43" s="21">
        <f t="shared" si="14"/>
        <v>9.1737000000000002</v>
      </c>
      <c r="H43" s="3"/>
    </row>
    <row r="44" spans="2:8">
      <c r="B44" s="20">
        <f t="shared" si="15"/>
        <v>25</v>
      </c>
      <c r="C44" s="20" t="s">
        <v>75</v>
      </c>
      <c r="D44" s="20">
        <v>121.24</v>
      </c>
      <c r="E44" s="20">
        <v>8657.9</v>
      </c>
      <c r="F44" s="21">
        <f t="shared" si="14"/>
        <v>8.6578999999999997</v>
      </c>
      <c r="H44" s="3"/>
    </row>
    <row r="45" spans="2:8">
      <c r="B45" s="20">
        <f t="shared" si="15"/>
        <v>26</v>
      </c>
      <c r="C45" s="20" t="s">
        <v>76</v>
      </c>
      <c r="D45" s="20">
        <v>178.26</v>
      </c>
      <c r="E45" s="20">
        <v>12681</v>
      </c>
      <c r="F45" s="21">
        <f t="shared" si="14"/>
        <v>12.680999999999999</v>
      </c>
      <c r="H45" s="3"/>
    </row>
    <row r="46" spans="2:8">
      <c r="B46" s="20">
        <f t="shared" si="15"/>
        <v>27</v>
      </c>
      <c r="C46" s="20" t="s">
        <v>77</v>
      </c>
      <c r="D46" s="20">
        <v>194.25</v>
      </c>
      <c r="E46" s="20">
        <v>13822.9</v>
      </c>
      <c r="F46" s="21">
        <f t="shared" si="14"/>
        <v>13.822899999999999</v>
      </c>
      <c r="H46" s="3"/>
    </row>
    <row r="47" spans="2:8">
      <c r="B47" s="20">
        <f t="shared" si="15"/>
        <v>28</v>
      </c>
      <c r="C47" s="20" t="s">
        <v>78</v>
      </c>
      <c r="D47" s="20">
        <v>209.95</v>
      </c>
      <c r="E47" s="20">
        <v>14921.1</v>
      </c>
      <c r="F47" s="21">
        <f t="shared" si="14"/>
        <v>14.921100000000001</v>
      </c>
      <c r="H47" s="3"/>
    </row>
    <row r="48" spans="2:8">
      <c r="B48" s="20">
        <f t="shared" si="15"/>
        <v>29</v>
      </c>
      <c r="C48" s="20" t="s">
        <v>79</v>
      </c>
      <c r="D48" s="20">
        <v>218.23</v>
      </c>
      <c r="E48" s="20">
        <v>15522.8</v>
      </c>
      <c r="F48" s="21">
        <f t="shared" si="14"/>
        <v>15.5228</v>
      </c>
      <c r="H48" s="3"/>
    </row>
    <row r="49" spans="2:8">
      <c r="B49" s="20">
        <f t="shared" si="15"/>
        <v>30</v>
      </c>
      <c r="C49" s="20" t="s">
        <v>80</v>
      </c>
      <c r="D49" s="21">
        <v>220.19</v>
      </c>
      <c r="E49" s="9">
        <v>15649</v>
      </c>
      <c r="F49" s="21">
        <f t="shared" si="14"/>
        <v>15.648999999999999</v>
      </c>
      <c r="H49" s="3"/>
    </row>
    <row r="50" spans="2:8">
      <c r="B50" s="20">
        <f t="shared" si="15"/>
        <v>31</v>
      </c>
      <c r="C50" s="20" t="s">
        <v>81</v>
      </c>
      <c r="D50" s="20">
        <v>220.83</v>
      </c>
      <c r="E50" s="20">
        <v>15722.9</v>
      </c>
      <c r="F50" s="21">
        <f t="shared" si="14"/>
        <v>15.722899999999999</v>
      </c>
      <c r="H50" s="3"/>
    </row>
    <row r="51" spans="2:8">
      <c r="B51" s="20">
        <f t="shared" si="15"/>
        <v>32</v>
      </c>
      <c r="C51" s="20" t="s">
        <v>82</v>
      </c>
      <c r="D51" s="20">
        <v>211.75</v>
      </c>
      <c r="E51" s="20">
        <v>15042.6</v>
      </c>
      <c r="F51" s="21">
        <f t="shared" si="14"/>
        <v>15.0426</v>
      </c>
      <c r="H51" s="3"/>
    </row>
    <row r="52" spans="2:8">
      <c r="B52" s="20">
        <f t="shared" si="15"/>
        <v>33</v>
      </c>
      <c r="C52" s="20" t="s">
        <v>83</v>
      </c>
      <c r="D52" s="20">
        <v>209.94</v>
      </c>
      <c r="E52" s="20">
        <v>14948</v>
      </c>
      <c r="F52" s="21">
        <f t="shared" si="14"/>
        <v>14.948</v>
      </c>
      <c r="H52" s="3"/>
    </row>
    <row r="53" spans="2:8">
      <c r="B53" s="20">
        <f t="shared" si="15"/>
        <v>34</v>
      </c>
      <c r="C53" s="20" t="s">
        <v>84</v>
      </c>
      <c r="D53" s="20">
        <v>209.5</v>
      </c>
      <c r="E53" s="20">
        <v>14893.6</v>
      </c>
      <c r="F53" s="21">
        <f t="shared" si="14"/>
        <v>14.893600000000001</v>
      </c>
      <c r="H53" s="3"/>
    </row>
    <row r="54" spans="2:8">
      <c r="B54" s="20">
        <f t="shared" si="15"/>
        <v>35</v>
      </c>
      <c r="C54" s="20" t="s">
        <v>85</v>
      </c>
      <c r="D54" s="20">
        <v>170.35</v>
      </c>
      <c r="E54" s="20">
        <v>12143</v>
      </c>
      <c r="F54" s="21">
        <f t="shared" si="14"/>
        <v>12.143000000000001</v>
      </c>
      <c r="H54" s="3"/>
    </row>
    <row r="55" spans="2:8">
      <c r="B55" s="20">
        <f t="shared" si="15"/>
        <v>36</v>
      </c>
      <c r="C55" s="20" t="s">
        <v>86</v>
      </c>
      <c r="D55" s="20">
        <v>126.64</v>
      </c>
      <c r="E55" s="20">
        <v>9020.7000000000007</v>
      </c>
      <c r="F55" s="21">
        <f t="shared" si="14"/>
        <v>9.0207000000000015</v>
      </c>
      <c r="H55" s="3"/>
    </row>
    <row r="56" spans="2:8">
      <c r="B56" s="20">
        <f t="shared" si="15"/>
        <v>37</v>
      </c>
      <c r="C56" s="20" t="s">
        <v>87</v>
      </c>
      <c r="D56" s="20">
        <v>120.51</v>
      </c>
      <c r="E56" s="9">
        <v>8543.7000000000007</v>
      </c>
      <c r="F56" s="21">
        <f t="shared" si="14"/>
        <v>8.5437000000000012</v>
      </c>
      <c r="H56" s="3"/>
    </row>
    <row r="57" spans="2:8">
      <c r="B57" s="20">
        <f t="shared" si="15"/>
        <v>38</v>
      </c>
      <c r="C57" s="20" t="s">
        <v>88</v>
      </c>
      <c r="D57" s="20">
        <v>176.88</v>
      </c>
      <c r="E57" s="20">
        <v>12587.4</v>
      </c>
      <c r="F57" s="21">
        <f t="shared" si="14"/>
        <v>12.587399999999999</v>
      </c>
      <c r="H57" s="3"/>
    </row>
    <row r="58" spans="2:8">
      <c r="B58" s="20">
        <f t="shared" si="15"/>
        <v>39</v>
      </c>
      <c r="C58" s="20" t="s">
        <v>89</v>
      </c>
      <c r="D58" s="20">
        <v>195.25</v>
      </c>
      <c r="E58" s="20">
        <v>13883.2</v>
      </c>
      <c r="F58" s="21">
        <f t="shared" si="14"/>
        <v>13.8832</v>
      </c>
      <c r="H58" s="3"/>
    </row>
    <row r="59" spans="2:8">
      <c r="B59" s="20">
        <f t="shared" si="15"/>
        <v>40</v>
      </c>
      <c r="C59" s="20" t="s">
        <v>90</v>
      </c>
      <c r="D59" s="20">
        <v>209.95</v>
      </c>
      <c r="E59" s="20">
        <v>14855.8</v>
      </c>
      <c r="F59" s="21">
        <f t="shared" si="14"/>
        <v>14.855799999999999</v>
      </c>
      <c r="H59" s="3"/>
    </row>
    <row r="60" spans="2:8">
      <c r="B60" s="20">
        <f t="shared" si="15"/>
        <v>41</v>
      </c>
      <c r="C60" s="20" t="s">
        <v>91</v>
      </c>
      <c r="D60" s="20">
        <v>219.38</v>
      </c>
      <c r="E60" s="20">
        <v>15556.8</v>
      </c>
      <c r="F60" s="21">
        <f t="shared" si="14"/>
        <v>15.556799999999999</v>
      </c>
      <c r="H60" s="3"/>
    </row>
    <row r="61" spans="2:8">
      <c r="B61" s="20">
        <f t="shared" si="15"/>
        <v>42</v>
      </c>
      <c r="C61" s="20" t="s">
        <v>92</v>
      </c>
      <c r="D61" s="20">
        <v>227.35</v>
      </c>
      <c r="E61" s="20">
        <v>16091.1</v>
      </c>
      <c r="F61" s="21">
        <f t="shared" si="14"/>
        <v>16.091100000000001</v>
      </c>
      <c r="H61" s="3"/>
    </row>
    <row r="62" spans="2:8">
      <c r="B62" s="20">
        <f t="shared" si="15"/>
        <v>43</v>
      </c>
      <c r="C62" s="20" t="s">
        <v>93</v>
      </c>
      <c r="D62" s="20">
        <v>224.26</v>
      </c>
      <c r="E62" s="20">
        <v>15874</v>
      </c>
      <c r="F62" s="21">
        <f t="shared" si="14"/>
        <v>15.874000000000001</v>
      </c>
      <c r="H62" s="3"/>
    </row>
    <row r="63" spans="2:8">
      <c r="B63" s="20">
        <f t="shared" si="15"/>
        <v>44</v>
      </c>
      <c r="C63" s="20" t="s">
        <v>94</v>
      </c>
      <c r="D63" s="20">
        <v>212.87</v>
      </c>
      <c r="E63" s="20">
        <v>15056.6</v>
      </c>
      <c r="F63" s="21">
        <f t="shared" si="14"/>
        <v>15.0566</v>
      </c>
      <c r="H63" s="3"/>
    </row>
    <row r="64" spans="2:8">
      <c r="B64" s="20">
        <f t="shared" si="15"/>
        <v>45</v>
      </c>
      <c r="C64" s="20" t="s">
        <v>95</v>
      </c>
      <c r="D64" s="20">
        <v>202.92</v>
      </c>
      <c r="E64" s="20">
        <v>14372.1</v>
      </c>
      <c r="F64" s="21">
        <f t="shared" si="14"/>
        <v>14.3721</v>
      </c>
      <c r="H64" s="3"/>
    </row>
    <row r="65" spans="2:8">
      <c r="B65" s="20">
        <f t="shared" si="15"/>
        <v>46</v>
      </c>
      <c r="C65" s="22" t="s">
        <v>96</v>
      </c>
      <c r="D65" s="20">
        <v>204.38</v>
      </c>
      <c r="E65" s="20">
        <v>14473.4</v>
      </c>
      <c r="F65" s="21">
        <f t="shared" si="14"/>
        <v>14.4734</v>
      </c>
      <c r="H65" s="3"/>
    </row>
    <row r="66" spans="2:8">
      <c r="B66" s="20">
        <f t="shared" si="15"/>
        <v>47</v>
      </c>
      <c r="C66" s="22" t="s">
        <v>97</v>
      </c>
      <c r="D66" s="20">
        <v>170.35</v>
      </c>
      <c r="E66" s="20">
        <v>12082</v>
      </c>
      <c r="F66" s="21">
        <f t="shared" si="14"/>
        <v>12.082000000000001</v>
      </c>
      <c r="H66" s="3"/>
    </row>
    <row r="67" spans="2:8">
      <c r="B67" s="20">
        <f t="shared" si="15"/>
        <v>48</v>
      </c>
      <c r="C67" s="22" t="s">
        <v>98</v>
      </c>
      <c r="D67" s="20">
        <v>120.27</v>
      </c>
      <c r="E67" s="20">
        <v>8501.1</v>
      </c>
      <c r="F67" s="21">
        <f t="shared" si="14"/>
        <v>8.501100000000001</v>
      </c>
      <c r="H67" s="3"/>
    </row>
    <row r="68" spans="2:8">
      <c r="B68" s="20">
        <f t="shared" si="15"/>
        <v>49</v>
      </c>
      <c r="C68" s="22" t="s">
        <v>99</v>
      </c>
      <c r="D68" s="20">
        <v>122.74</v>
      </c>
      <c r="E68" s="20">
        <v>8752.2000000000007</v>
      </c>
      <c r="F68" s="21">
        <f t="shared" si="14"/>
        <v>8.7522000000000002</v>
      </c>
      <c r="H68" s="3"/>
    </row>
    <row r="69" spans="2:8">
      <c r="B69" s="20">
        <f t="shared" si="15"/>
        <v>50</v>
      </c>
      <c r="C69" s="22" t="s">
        <v>100</v>
      </c>
      <c r="D69" s="20">
        <v>163.92</v>
      </c>
      <c r="E69" s="9">
        <v>11686.3</v>
      </c>
      <c r="F69" s="21">
        <f t="shared" si="14"/>
        <v>11.686299999999999</v>
      </c>
      <c r="H69" s="3"/>
    </row>
    <row r="70" spans="2:8">
      <c r="B70" s="20">
        <f t="shared" si="15"/>
        <v>51</v>
      </c>
      <c r="C70" s="22" t="s">
        <v>101</v>
      </c>
      <c r="D70" s="20">
        <v>197.15</v>
      </c>
      <c r="E70" s="20">
        <v>13954.1</v>
      </c>
      <c r="F70" s="21">
        <f t="shared" si="14"/>
        <v>13.9541</v>
      </c>
      <c r="H70" s="3"/>
    </row>
    <row r="71" spans="2:8">
      <c r="B71" s="20">
        <f t="shared" si="15"/>
        <v>52</v>
      </c>
      <c r="C71" s="22" t="s">
        <v>102</v>
      </c>
      <c r="D71" s="20">
        <v>200.2</v>
      </c>
      <c r="E71" s="20">
        <v>14112.6</v>
      </c>
      <c r="F71" s="21">
        <f t="shared" si="14"/>
        <v>14.1126</v>
      </c>
      <c r="H71" s="3"/>
    </row>
    <row r="72" spans="2:8">
      <c r="B72" s="20">
        <f t="shared" si="15"/>
        <v>53</v>
      </c>
      <c r="C72" s="22" t="s">
        <v>103</v>
      </c>
      <c r="D72" s="20">
        <v>219.23</v>
      </c>
      <c r="E72" s="20">
        <v>15463</v>
      </c>
      <c r="F72" s="21">
        <f t="shared" si="14"/>
        <v>15.462999999999999</v>
      </c>
      <c r="H72" s="3"/>
    </row>
    <row r="73" spans="2:8">
      <c r="B73" s="20">
        <f t="shared" si="15"/>
        <v>54</v>
      </c>
      <c r="C73" s="22" t="s">
        <v>104</v>
      </c>
      <c r="D73" s="20">
        <v>218.77</v>
      </c>
      <c r="E73" s="20">
        <v>15478.5</v>
      </c>
      <c r="F73" s="21">
        <f t="shared" si="14"/>
        <v>15.4785</v>
      </c>
      <c r="H73" s="3"/>
    </row>
    <row r="74" spans="2:8">
      <c r="B74" s="20">
        <f t="shared" si="15"/>
        <v>55</v>
      </c>
      <c r="C74" s="22" t="s">
        <v>105</v>
      </c>
      <c r="D74" s="20">
        <v>212.71</v>
      </c>
      <c r="E74" s="20">
        <v>14991</v>
      </c>
      <c r="F74" s="21">
        <f t="shared" si="14"/>
        <v>14.991</v>
      </c>
      <c r="H74" s="3"/>
    </row>
    <row r="75" spans="2:8">
      <c r="B75" s="20">
        <f t="shared" si="15"/>
        <v>56</v>
      </c>
      <c r="C75" s="22" t="s">
        <v>106</v>
      </c>
      <c r="D75" s="20">
        <v>215.72</v>
      </c>
      <c r="E75" s="20">
        <v>15180.3</v>
      </c>
      <c r="F75" s="21">
        <f t="shared" si="14"/>
        <v>15.180299999999999</v>
      </c>
      <c r="H75" s="3"/>
    </row>
    <row r="76" spans="2:8">
      <c r="B76" s="20">
        <f t="shared" si="15"/>
        <v>57</v>
      </c>
      <c r="C76" s="22" t="s">
        <v>107</v>
      </c>
      <c r="D76" s="20">
        <v>204.09</v>
      </c>
      <c r="E76" s="20">
        <v>14376.2</v>
      </c>
      <c r="F76" s="21">
        <f t="shared" si="14"/>
        <v>14.376200000000001</v>
      </c>
      <c r="H76" s="3"/>
    </row>
    <row r="77" spans="2:8">
      <c r="B77" s="20">
        <f t="shared" si="15"/>
        <v>58</v>
      </c>
      <c r="C77" s="22" t="s">
        <v>108</v>
      </c>
      <c r="D77" s="20">
        <v>204.63</v>
      </c>
      <c r="E77" s="20">
        <v>14469.3</v>
      </c>
      <c r="F77" s="21">
        <f t="shared" si="14"/>
        <v>14.469299999999999</v>
      </c>
      <c r="H77" s="3"/>
    </row>
    <row r="78" spans="2:8">
      <c r="B78" s="20">
        <f t="shared" si="15"/>
        <v>59</v>
      </c>
      <c r="C78" s="22" t="s">
        <v>109</v>
      </c>
      <c r="D78" s="20">
        <v>165.52</v>
      </c>
      <c r="E78" s="20">
        <v>11801.3</v>
      </c>
      <c r="F78" s="21">
        <f t="shared" si="14"/>
        <v>11.801299999999999</v>
      </c>
      <c r="H78" s="3"/>
    </row>
    <row r="79" spans="2:8">
      <c r="B79" s="20">
        <f t="shared" si="15"/>
        <v>60</v>
      </c>
      <c r="C79" s="22" t="s">
        <v>110</v>
      </c>
      <c r="D79" s="20">
        <v>125.98</v>
      </c>
      <c r="E79" s="20">
        <v>8922.9</v>
      </c>
      <c r="F79" s="21">
        <f t="shared" si="14"/>
        <v>8.9229000000000003</v>
      </c>
      <c r="H79" s="3"/>
    </row>
    <row r="80" spans="2:8">
      <c r="B80" s="20">
        <f t="shared" si="15"/>
        <v>61</v>
      </c>
      <c r="C80" s="22" t="s">
        <v>111</v>
      </c>
      <c r="D80" s="20">
        <v>100.13</v>
      </c>
      <c r="E80" s="20">
        <v>7179.5</v>
      </c>
      <c r="F80" s="21">
        <f t="shared" si="14"/>
        <v>7.1795</v>
      </c>
      <c r="H80" s="3"/>
    </row>
    <row r="81" spans="2:8">
      <c r="B81" s="20">
        <f t="shared" si="15"/>
        <v>62</v>
      </c>
      <c r="C81" s="22" t="s">
        <v>112</v>
      </c>
      <c r="D81" s="20">
        <v>121.62</v>
      </c>
      <c r="E81" s="20">
        <v>8662.2000000000007</v>
      </c>
      <c r="F81" s="21">
        <f t="shared" si="14"/>
        <v>8.6622000000000003</v>
      </c>
      <c r="H81" s="3"/>
    </row>
    <row r="82" spans="2:8">
      <c r="B82" s="20">
        <f t="shared" si="15"/>
        <v>63</v>
      </c>
      <c r="C82" s="22" t="s">
        <v>113</v>
      </c>
      <c r="D82" s="20">
        <v>164.75</v>
      </c>
      <c r="E82" s="20">
        <v>11681.7</v>
      </c>
      <c r="F82" s="21">
        <f t="shared" si="14"/>
        <v>11.681700000000001</v>
      </c>
      <c r="H82" s="3"/>
    </row>
    <row r="83" spans="2:8">
      <c r="B83" s="20">
        <f t="shared" si="15"/>
        <v>64</v>
      </c>
      <c r="C83" s="22" t="s">
        <v>114</v>
      </c>
      <c r="D83" s="20">
        <v>174.61</v>
      </c>
      <c r="E83" s="20">
        <v>12385.2</v>
      </c>
      <c r="F83" s="21">
        <f t="shared" si="14"/>
        <v>12.385200000000001</v>
      </c>
      <c r="H83" s="3"/>
    </row>
    <row r="84" spans="2:8">
      <c r="B84" s="20">
        <f t="shared" si="15"/>
        <v>65</v>
      </c>
      <c r="C84" s="20" t="s">
        <v>115</v>
      </c>
      <c r="D84" s="9">
        <v>177.29</v>
      </c>
      <c r="E84" s="9">
        <v>12644.6</v>
      </c>
      <c r="F84" s="21">
        <f t="shared" si="14"/>
        <v>12.644600000000001</v>
      </c>
      <c r="H84" s="3"/>
    </row>
    <row r="85" spans="2:8">
      <c r="B85" s="20">
        <f t="shared" si="15"/>
        <v>66</v>
      </c>
      <c r="C85" s="20" t="s">
        <v>116</v>
      </c>
      <c r="D85" s="9">
        <v>173.83</v>
      </c>
      <c r="E85" s="9">
        <v>12348.6</v>
      </c>
      <c r="F85" s="21">
        <f t="shared" ref="F85:F91" si="16">E85/1000</f>
        <v>12.348600000000001</v>
      </c>
      <c r="H85" s="3"/>
    </row>
    <row r="86" spans="2:8">
      <c r="B86" s="20">
        <f t="shared" ref="B86:B91" si="17">B85+1</f>
        <v>67</v>
      </c>
      <c r="C86" s="20" t="s">
        <v>117</v>
      </c>
      <c r="D86" s="9">
        <v>177.4</v>
      </c>
      <c r="E86" s="9">
        <v>12628.8</v>
      </c>
      <c r="F86" s="21">
        <f t="shared" si="16"/>
        <v>12.6288</v>
      </c>
      <c r="H86" s="3"/>
    </row>
    <row r="87" spans="2:8">
      <c r="B87" s="20">
        <f t="shared" si="17"/>
        <v>68</v>
      </c>
      <c r="C87" s="20" t="s">
        <v>118</v>
      </c>
      <c r="D87" s="9">
        <v>173.9</v>
      </c>
      <c r="E87" s="9">
        <v>12358.8</v>
      </c>
      <c r="F87" s="21">
        <f t="shared" si="16"/>
        <v>12.358799999999999</v>
      </c>
      <c r="H87" s="3"/>
    </row>
    <row r="88" spans="2:8">
      <c r="B88" s="20">
        <f t="shared" si="17"/>
        <v>69</v>
      </c>
      <c r="C88" s="20" t="s">
        <v>119</v>
      </c>
      <c r="D88" s="9">
        <v>174.69</v>
      </c>
      <c r="E88" s="9">
        <v>12377.6</v>
      </c>
      <c r="F88" s="21">
        <f t="shared" si="16"/>
        <v>12.377600000000001</v>
      </c>
      <c r="H88" s="3"/>
    </row>
    <row r="89" spans="2:8">
      <c r="B89" s="20">
        <f t="shared" si="17"/>
        <v>70</v>
      </c>
      <c r="C89" s="20" t="s">
        <v>120</v>
      </c>
      <c r="D89" s="9">
        <v>161.69999999999999</v>
      </c>
      <c r="E89" s="9">
        <v>11451.2</v>
      </c>
      <c r="F89" s="21">
        <f t="shared" si="16"/>
        <v>11.4512</v>
      </c>
      <c r="H89" s="3"/>
    </row>
    <row r="90" spans="2:8">
      <c r="B90" s="20">
        <f t="shared" si="17"/>
        <v>71</v>
      </c>
      <c r="C90" s="20" t="s">
        <v>121</v>
      </c>
      <c r="D90" s="9">
        <v>125.49</v>
      </c>
      <c r="E90" s="9">
        <v>8963.2000000000007</v>
      </c>
      <c r="F90" s="21">
        <f t="shared" si="16"/>
        <v>8.9632000000000005</v>
      </c>
      <c r="H90" s="3"/>
    </row>
    <row r="91" spans="2:8">
      <c r="B91" s="23">
        <f t="shared" si="17"/>
        <v>72</v>
      </c>
      <c r="C91" s="24" t="s">
        <v>122</v>
      </c>
      <c r="D91" s="24">
        <v>107.93</v>
      </c>
      <c r="E91" s="24">
        <v>7690.6</v>
      </c>
      <c r="F91" s="21">
        <f t="shared" si="16"/>
        <v>7.6906000000000008</v>
      </c>
      <c r="H91" s="3"/>
    </row>
    <row r="92" spans="2:8">
      <c r="B92" s="25" t="s">
        <v>123</v>
      </c>
      <c r="C92" s="26"/>
      <c r="D92" s="27">
        <f>AVERAGE(D20:D91)</f>
        <v>177.09666666666669</v>
      </c>
      <c r="E92" s="27">
        <f>AVERAGE(E20:E91)</f>
        <v>12573.79722222222</v>
      </c>
      <c r="F92" s="27">
        <f>AVERAGE(F20:F91)</f>
        <v>12.57379722222222</v>
      </c>
      <c r="H92" s="3"/>
    </row>
    <row r="93" spans="2:8">
      <c r="B93" s="25" t="s">
        <v>124</v>
      </c>
      <c r="C93" s="28"/>
      <c r="D93" s="27">
        <f>MAX(D21:D91)</f>
        <v>227.35</v>
      </c>
      <c r="E93" s="27">
        <f>MAX(E21:E91)</f>
        <v>16091.1</v>
      </c>
      <c r="F93" s="27">
        <f>MAX(F21:F91)</f>
        <v>16.091100000000001</v>
      </c>
    </row>
    <row r="94" spans="2:8">
      <c r="B94" s="25" t="s">
        <v>125</v>
      </c>
      <c r="C94" s="28"/>
      <c r="D94" s="27">
        <f>MIN(D22:D91)</f>
        <v>100.13</v>
      </c>
      <c r="E94" s="27">
        <f>MIN(E22:E91)</f>
        <v>7179.5</v>
      </c>
      <c r="F94" s="27">
        <f>MIN(F22:F91)</f>
        <v>7.1795</v>
      </c>
    </row>
  </sheetData>
  <conditionalFormatting sqref="R5:W16">
    <cfRule type="cellIs" dxfId="158" priority="1" operator="between">
      <formula>100</formula>
      <formula>109.9</formula>
    </cfRule>
    <cfRule type="cellIs" dxfId="157" priority="55" operator="between">
      <formula>170</formula>
      <formula>179.99</formula>
    </cfRule>
    <cfRule type="cellIs" dxfId="156" priority="56" operator="between">
      <formula>160</formula>
      <formula>169.99</formula>
    </cfRule>
    <cfRule type="cellIs" dxfId="155" priority="57" operator="between">
      <formula>150</formula>
      <formula>159.99</formula>
    </cfRule>
    <cfRule type="cellIs" dxfId="154" priority="58" operator="between">
      <formula>140</formula>
      <formula>149.99</formula>
    </cfRule>
    <cfRule type="cellIs" dxfId="153" priority="59" operator="between">
      <formula>130</formula>
      <formula>139.99</formula>
    </cfRule>
    <cfRule type="cellIs" dxfId="152" priority="60" operator="between">
      <formula>120</formula>
      <formula>129.99</formula>
    </cfRule>
    <cfRule type="cellIs" dxfId="151" priority="73" operator="between">
      <formula>110</formula>
      <formula>119.99</formula>
    </cfRule>
    <cfRule type="cellIs" dxfId="150" priority="75" operator="between">
      <formula>90</formula>
      <formula>99.99</formula>
    </cfRule>
    <cfRule type="cellIs" dxfId="149" priority="76" operator="between">
      <formula>80</formula>
      <formula>89.99</formula>
    </cfRule>
    <cfRule type="cellIs" dxfId="148" priority="77" operator="between">
      <formula>70</formula>
      <formula>79.99</formula>
    </cfRule>
    <cfRule type="cellIs" dxfId="147" priority="78" operator="between">
      <formula>60</formula>
      <formula>69.99</formula>
    </cfRule>
  </conditionalFormatting>
  <conditionalFormatting sqref="N10:P10 J8:K8 L5:P9 I5:I10 L10 I11:P16">
    <cfRule type="cellIs" dxfId="146" priority="67" operator="between">
      <formula>8</formula>
      <formula>8.99</formula>
    </cfRule>
    <cfRule type="cellIs" dxfId="145" priority="68" operator="between">
      <formula>7</formula>
      <formula>7.99</formula>
    </cfRule>
    <cfRule type="cellIs" dxfId="144" priority="69" operator="between">
      <formula>6</formula>
      <formula>6.99</formula>
    </cfRule>
    <cfRule type="cellIs" dxfId="143" priority="70" operator="between">
      <formula>5</formula>
      <formula>5.99</formula>
    </cfRule>
    <cfRule type="cellIs" dxfId="142" priority="71" operator="between">
      <formula>4</formula>
      <formula>4.99</formula>
    </cfRule>
    <cfRule type="cellIs" dxfId="141" priority="72" operator="between">
      <formula>3</formula>
      <formula>3.99</formula>
    </cfRule>
  </conditionalFormatting>
  <conditionalFormatting sqref="C5:H16">
    <cfRule type="cellIs" dxfId="140" priority="51" operator="between">
      <formula>12</formula>
      <formula>12.99</formula>
    </cfRule>
    <cfRule type="cellIs" dxfId="139" priority="52" operator="between">
      <formula>11</formula>
      <formula>11.99</formula>
    </cfRule>
    <cfRule type="cellIs" dxfId="138" priority="53" operator="between">
      <formula>10</formula>
      <formula>10.99</formula>
    </cfRule>
    <cfRule type="cellIs" dxfId="137" priority="54" operator="between">
      <formula>9</formula>
      <formula>9.99</formula>
    </cfRule>
    <cfRule type="cellIs" dxfId="136" priority="61" operator="between">
      <formula>8</formula>
      <formula>8.99</formula>
    </cfRule>
    <cfRule type="cellIs" dxfId="135" priority="62" operator="between">
      <formula>7</formula>
      <formula>7.99</formula>
    </cfRule>
    <cfRule type="cellIs" dxfId="134" priority="63" operator="between">
      <formula>6</formula>
      <formula>6.99</formula>
    </cfRule>
    <cfRule type="cellIs" dxfId="133" priority="64" operator="between">
      <formula>5</formula>
      <formula>5.99</formula>
    </cfRule>
    <cfRule type="cellIs" dxfId="132" priority="65" operator="between">
      <formula>4</formula>
      <formula>4.99</formula>
    </cfRule>
    <cfRule type="cellIs" dxfId="131" priority="66" operator="between">
      <formula>3</formula>
      <formula>3.99</formula>
    </cfRule>
  </conditionalFormatting>
  <conditionalFormatting sqref="J10:K10">
    <cfRule type="cellIs" dxfId="130" priority="47" operator="between">
      <formula>6</formula>
      <formula>6.99</formula>
    </cfRule>
    <cfRule type="cellIs" dxfId="129" priority="49" operator="between">
      <formula>4</formula>
      <formula>4.99</formula>
    </cfRule>
    <cfRule type="cellIs" dxfId="128" priority="50" operator="between">
      <formula>3</formula>
      <formula>3.99</formula>
    </cfRule>
  </conditionalFormatting>
  <conditionalFormatting sqref="J10:K15">
    <cfRule type="cellIs" dxfId="127" priority="41" operator="between">
      <formula>12</formula>
      <formula>12.99</formula>
    </cfRule>
    <cfRule type="cellIs" dxfId="126" priority="42" operator="between">
      <formula>11</formula>
      <formula>11.99</formula>
    </cfRule>
    <cfRule type="cellIs" dxfId="125" priority="43" operator="between">
      <formula>10</formula>
      <formula>10.99</formula>
    </cfRule>
    <cfRule type="cellIs" dxfId="124" priority="44" operator="between">
      <formula>9</formula>
      <formula>9.99</formula>
    </cfRule>
    <cfRule type="cellIs" dxfId="123" priority="45" operator="between">
      <formula>8</formula>
      <formula>8.99</formula>
    </cfRule>
    <cfRule type="cellIs" dxfId="122" priority="46" operator="between">
      <formula>7</formula>
      <formula>7.99</formula>
    </cfRule>
    <cfRule type="cellIs" dxfId="121" priority="48" operator="between">
      <formula>5</formula>
      <formula>5.99</formula>
    </cfRule>
  </conditionalFormatting>
  <conditionalFormatting sqref="Y4:Z9 Y10:Y12">
    <cfRule type="cellIs" dxfId="120" priority="32" operator="between">
      <formula>140</formula>
      <formula>149.99</formula>
    </cfRule>
    <cfRule type="cellIs" dxfId="119" priority="37" operator="between">
      <formula>90</formula>
      <formula>99.99</formula>
    </cfRule>
  </conditionalFormatting>
  <conditionalFormatting sqref="Y4:Z9 Y10:Y15">
    <cfRule type="cellIs" dxfId="118" priority="29" operator="between">
      <formula>170</formula>
      <formula>179.99</formula>
    </cfRule>
    <cfRule type="cellIs" dxfId="117" priority="30" operator="between">
      <formula>160</formula>
      <formula>169.99</formula>
    </cfRule>
    <cfRule type="cellIs" dxfId="116" priority="31" operator="between">
      <formula>150</formula>
      <formula>159.99</formula>
    </cfRule>
    <cfRule type="cellIs" dxfId="115" priority="33" operator="between">
      <formula>130</formula>
      <formula>139.99</formula>
    </cfRule>
    <cfRule type="cellIs" dxfId="114" priority="38" operator="between">
      <formula>80</formula>
      <formula>89.99</formula>
    </cfRule>
    <cfRule type="cellIs" dxfId="113" priority="39" operator="between">
      <formula>70</formula>
      <formula>79.99</formula>
    </cfRule>
    <cfRule type="cellIs" dxfId="112" priority="40" operator="between">
      <formula>60</formula>
      <formula>69.99</formula>
    </cfRule>
  </conditionalFormatting>
  <conditionalFormatting sqref="AA9:AB9">
    <cfRule type="cellIs" dxfId="111" priority="23" operator="between">
      <formula>8</formula>
      <formula>8.99</formula>
    </cfRule>
    <cfRule type="cellIs" dxfId="110" priority="24" operator="between">
      <formula>7</formula>
      <formula>7.99</formula>
    </cfRule>
    <cfRule type="cellIs" dxfId="109" priority="25" operator="between">
      <formula>6</formula>
      <formula>6.99</formula>
    </cfRule>
    <cfRule type="cellIs" dxfId="108" priority="26" operator="between">
      <formula>5</formula>
      <formula>5.99</formula>
    </cfRule>
    <cfRule type="cellIs" dxfId="107" priority="27" operator="between">
      <formula>4</formula>
      <formula>4.99</formula>
    </cfRule>
    <cfRule type="cellIs" dxfId="106" priority="28" operator="between">
      <formula>3</formula>
      <formula>3.99</formula>
    </cfRule>
  </conditionalFormatting>
  <conditionalFormatting sqref="R5:W16 Y4:Y15">
    <cfRule type="cellIs" dxfId="105" priority="18" operator="between">
      <formula>220</formula>
      <formula>229.99</formula>
    </cfRule>
    <cfRule type="cellIs" dxfId="104" priority="19" operator="between">
      <formula>210</formula>
      <formula>219.99</formula>
    </cfRule>
    <cfRule type="cellIs" dxfId="103" priority="20" operator="between">
      <formula>200</formula>
      <formula>209.99</formula>
    </cfRule>
    <cfRule type="cellIs" dxfId="102" priority="21" operator="between">
      <formula>190</formula>
      <formula>199.99</formula>
    </cfRule>
    <cfRule type="cellIs" dxfId="101" priority="22" operator="between">
      <formula>180</formula>
      <formula>189.99</formula>
    </cfRule>
  </conditionalFormatting>
  <conditionalFormatting sqref="Y4:Y15">
    <cfRule type="cellIs" dxfId="100" priority="34" operator="between">
      <formula>120</formula>
      <formula>129.99</formula>
    </cfRule>
    <cfRule type="cellIs" dxfId="99" priority="35" operator="between">
      <formula>110</formula>
      <formula>119.99</formula>
    </cfRule>
    <cfRule type="cellIs" dxfId="98" priority="36" operator="between">
      <formula>100</formula>
      <formula>109.99</formula>
    </cfRule>
  </conditionalFormatting>
  <conditionalFormatting sqref="Y4:Y16 R5:W16">
    <cfRule type="cellIs" dxfId="97" priority="74" operator="between">
      <formula>100</formula>
      <formula>109.99</formula>
    </cfRule>
  </conditionalFormatting>
  <conditionalFormatting sqref="Z9:Z16">
    <cfRule type="cellIs" dxfId="96" priority="5" operator="between">
      <formula>140</formula>
      <formula>149.99</formula>
    </cfRule>
    <cfRule type="cellIs" dxfId="95" priority="7" operator="between">
      <formula>120</formula>
      <formula>129.99</formula>
    </cfRule>
    <cfRule type="cellIs" dxfId="94" priority="8" operator="between">
      <formula>110</formula>
      <formula>119.99</formula>
    </cfRule>
    <cfRule type="cellIs" dxfId="93" priority="9" operator="between">
      <formula>100</formula>
      <formula>109.99</formula>
    </cfRule>
    <cfRule type="cellIs" dxfId="92" priority="10" operator="between">
      <formula>90</formula>
      <formula>99.99</formula>
    </cfRule>
  </conditionalFormatting>
  <conditionalFormatting sqref="Z9:Z16">
    <cfRule type="cellIs" dxfId="91" priority="2" operator="between">
      <formula>170</formula>
      <formula>179.99</formula>
    </cfRule>
    <cfRule type="cellIs" dxfId="90" priority="3" operator="between">
      <formula>160</formula>
      <formula>169.99</formula>
    </cfRule>
    <cfRule type="cellIs" dxfId="89" priority="4" operator="between">
      <formula>150</formula>
      <formula>159.99</formula>
    </cfRule>
    <cfRule type="cellIs" dxfId="88" priority="6" operator="between">
      <formula>130</formula>
      <formula>139.99</formula>
    </cfRule>
    <cfRule type="cellIs" dxfId="87" priority="11" operator="between">
      <formula>80</formula>
      <formula>89.99</formula>
    </cfRule>
    <cfRule type="cellIs" dxfId="86" priority="12" operator="between">
      <formula>70</formula>
      <formula>79.99</formula>
    </cfRule>
    <cfRule type="cellIs" dxfId="85" priority="13" operator="between">
      <formula>60</formula>
      <formula>69.99</formula>
    </cfRule>
  </conditionalFormatting>
  <conditionalFormatting sqref="C5:H16 J5:J15">
    <cfRule type="cellIs" dxfId="84" priority="14" operator="between">
      <formula>16</formula>
      <formula>16.9999</formula>
    </cfRule>
    <cfRule type="cellIs" dxfId="83" priority="15" operator="between">
      <formula>15</formula>
      <formula>15.9999</formula>
    </cfRule>
    <cfRule type="cellIs" dxfId="82" priority="16" operator="between">
      <formula>14</formula>
      <formula>14.9999</formula>
    </cfRule>
    <cfRule type="cellIs" dxfId="81" priority="17" operator="between">
      <formula>13</formula>
      <formula>13.9999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95"/>
  <sheetViews>
    <sheetView tabSelected="1" topLeftCell="A35" zoomScale="63" zoomScaleNormal="40" zoomScalePageLayoutView="42" workbookViewId="0">
      <selection activeCell="P59" sqref="P59"/>
    </sheetView>
  </sheetViews>
  <sheetFormatPr defaultColWidth="10" defaultRowHeight="15"/>
  <cols>
    <col min="1" max="1" width="6.28515625" style="2" customWidth="1"/>
    <col min="2" max="3" width="10" style="2" customWidth="1"/>
    <col min="4" max="4" width="10" style="2"/>
    <col min="5" max="5" width="11.7109375" style="3" customWidth="1"/>
    <col min="6" max="9" width="10" style="2"/>
    <col min="10" max="11" width="20.85546875" style="2" customWidth="1"/>
    <col min="12" max="12" width="14" style="2" customWidth="1"/>
    <col min="13" max="24" width="10" style="2"/>
    <col min="25" max="26" width="27.85546875" style="2" customWidth="1"/>
    <col min="27" max="29" width="10" style="2"/>
    <col min="30" max="30" width="18.85546875" style="2" customWidth="1"/>
    <col min="31" max="16384" width="10" style="2"/>
  </cols>
  <sheetData>
    <row r="2" spans="2:32" ht="50.1" customHeight="1">
      <c r="Y2" s="29">
        <v>250</v>
      </c>
      <c r="Z2" s="3" t="s">
        <v>128</v>
      </c>
    </row>
    <row r="3" spans="2:32" ht="50.1" customHeight="1">
      <c r="B3" s="1" t="s">
        <v>0</v>
      </c>
      <c r="Q3" s="1" t="s">
        <v>1</v>
      </c>
      <c r="Y3" s="29">
        <v>240</v>
      </c>
      <c r="Z3" s="3" t="s">
        <v>127</v>
      </c>
    </row>
    <row r="4" spans="2:32" ht="50.1" customHeight="1">
      <c r="Y4" s="29">
        <v>230</v>
      </c>
      <c r="Z4" s="3" t="s">
        <v>126</v>
      </c>
      <c r="AD4" s="1" t="s">
        <v>2</v>
      </c>
      <c r="AE4" s="2" t="s">
        <v>3</v>
      </c>
    </row>
    <row r="5" spans="2:32" ht="50.1" customHeight="1">
      <c r="B5" s="4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6"/>
      <c r="L5" s="6"/>
      <c r="M5" s="6"/>
      <c r="N5" s="6"/>
      <c r="O5" s="6"/>
      <c r="P5" s="6"/>
      <c r="Q5" s="4" t="s">
        <v>4</v>
      </c>
      <c r="R5" s="5" t="s">
        <v>5</v>
      </c>
      <c r="S5" s="5" t="s">
        <v>6</v>
      </c>
      <c r="T5" s="5" t="s">
        <v>7</v>
      </c>
      <c r="U5" s="5" t="s">
        <v>8</v>
      </c>
      <c r="V5" s="5" t="s">
        <v>9</v>
      </c>
      <c r="W5" s="5" t="s">
        <v>10</v>
      </c>
      <c r="Y5" s="29">
        <v>220</v>
      </c>
      <c r="Z5" s="3" t="s">
        <v>11</v>
      </c>
    </row>
    <row r="6" spans="2:32" ht="50.1" customHeight="1">
      <c r="B6" s="8">
        <v>1</v>
      </c>
      <c r="C6" s="9">
        <f t="shared" ref="C6:C17" si="0">F21</f>
        <v>8.7439</v>
      </c>
      <c r="D6" s="9">
        <f t="shared" ref="D6:D17" si="1">F33</f>
        <v>12.098000000000001</v>
      </c>
      <c r="E6" s="9">
        <f t="shared" ref="E6:E17" si="2">F45</f>
        <v>12.063799999999999</v>
      </c>
      <c r="F6" s="9">
        <f t="shared" ref="F6:F17" si="3">F57</f>
        <v>12.011299999999999</v>
      </c>
      <c r="G6" s="9">
        <f t="shared" ref="G6:G17" si="4">F69</f>
        <v>11.975100000000001</v>
      </c>
      <c r="H6" s="9">
        <f t="shared" ref="H6:H17" si="5">F81</f>
        <v>8.7218999999999998</v>
      </c>
      <c r="I6" s="3"/>
      <c r="J6" s="10"/>
      <c r="K6" s="11"/>
      <c r="L6" s="3"/>
      <c r="M6" s="3"/>
      <c r="N6" s="3"/>
      <c r="O6" s="3"/>
      <c r="P6" s="3"/>
      <c r="Q6" s="8">
        <v>1</v>
      </c>
      <c r="R6" s="9">
        <f t="shared" ref="R6:R17" si="6">D21</f>
        <v>120.82</v>
      </c>
      <c r="S6" s="9">
        <f t="shared" ref="S6:S17" si="7">D33</f>
        <v>168.46</v>
      </c>
      <c r="T6" s="9">
        <f>D45</f>
        <v>167.91</v>
      </c>
      <c r="U6" s="9">
        <f>D57</f>
        <v>167.24</v>
      </c>
      <c r="V6" s="9">
        <f>D69</f>
        <v>165.86</v>
      </c>
      <c r="W6" s="9">
        <f>D81</f>
        <v>120.51</v>
      </c>
      <c r="Y6" s="29">
        <v>219</v>
      </c>
      <c r="Z6" s="3" t="s">
        <v>12</v>
      </c>
      <c r="AD6" s="1" t="s">
        <v>13</v>
      </c>
      <c r="AE6" s="2" t="s">
        <v>14</v>
      </c>
    </row>
    <row r="7" spans="2:32" ht="50.1" customHeight="1">
      <c r="B7" s="8">
        <v>2</v>
      </c>
      <c r="C7" s="9">
        <f t="shared" si="0"/>
        <v>10.472799999999999</v>
      </c>
      <c r="D7" s="9">
        <f t="shared" si="1"/>
        <v>15.0238</v>
      </c>
      <c r="E7" s="9">
        <f t="shared" si="2"/>
        <v>14.614600000000001</v>
      </c>
      <c r="F7" s="9">
        <f t="shared" si="3"/>
        <v>14.4895</v>
      </c>
      <c r="G7" s="9">
        <f t="shared" si="4"/>
        <v>14.480399999999999</v>
      </c>
      <c r="H7" s="9">
        <f t="shared" si="5"/>
        <v>10.683</v>
      </c>
      <c r="I7" s="3"/>
      <c r="J7" s="7">
        <v>16.899999999999999</v>
      </c>
      <c r="K7" s="12" t="s">
        <v>15</v>
      </c>
      <c r="L7" s="3"/>
      <c r="M7" s="3"/>
      <c r="N7" s="3"/>
      <c r="O7" s="3"/>
      <c r="P7" s="3"/>
      <c r="Q7" s="8">
        <v>2</v>
      </c>
      <c r="R7" s="9">
        <f t="shared" si="6"/>
        <v>144.97</v>
      </c>
      <c r="S7" s="9">
        <f t="shared" si="7"/>
        <v>209.55</v>
      </c>
      <c r="T7" s="9">
        <f t="shared" ref="T7:T17" si="8">D46</f>
        <v>204.87</v>
      </c>
      <c r="U7" s="9">
        <f t="shared" ref="U7:U17" si="9">D58</f>
        <v>203.03</v>
      </c>
      <c r="V7" s="9">
        <f t="shared" ref="V7:V17" si="10">D70</f>
        <v>202.08</v>
      </c>
      <c r="W7" s="9">
        <f t="shared" ref="W7:W17" si="11">D82</f>
        <v>147.91</v>
      </c>
      <c r="Y7" s="29">
        <v>209</v>
      </c>
      <c r="Z7" s="3" t="s">
        <v>16</v>
      </c>
      <c r="AD7" s="2" t="s">
        <v>129</v>
      </c>
    </row>
    <row r="8" spans="2:32" ht="50.1" customHeight="1">
      <c r="B8" s="8">
        <v>3</v>
      </c>
      <c r="C8" s="9">
        <f t="shared" si="0"/>
        <v>11.3766</v>
      </c>
      <c r="D8" s="9">
        <f t="shared" si="1"/>
        <v>15.680299999999999</v>
      </c>
      <c r="E8" s="9">
        <f t="shared" si="2"/>
        <v>15.844799999999999</v>
      </c>
      <c r="F8" s="9">
        <f t="shared" si="3"/>
        <v>16.138100000000001</v>
      </c>
      <c r="G8" s="9">
        <f t="shared" si="4"/>
        <v>16.065100000000001</v>
      </c>
      <c r="H8" s="9">
        <f t="shared" si="5"/>
        <v>11.6929</v>
      </c>
      <c r="I8" s="3"/>
      <c r="J8" s="13">
        <v>15.9</v>
      </c>
      <c r="K8" s="12" t="s">
        <v>18</v>
      </c>
      <c r="L8" s="3"/>
      <c r="M8" s="3"/>
      <c r="N8" s="3"/>
      <c r="O8" s="3"/>
      <c r="P8" s="3"/>
      <c r="Q8" s="8">
        <v>3</v>
      </c>
      <c r="R8" s="9">
        <f t="shared" si="6"/>
        <v>157.76</v>
      </c>
      <c r="S8" s="9">
        <f t="shared" si="7"/>
        <v>218.79</v>
      </c>
      <c r="T8" s="9">
        <f t="shared" si="8"/>
        <v>221.68</v>
      </c>
      <c r="U8" s="9">
        <f t="shared" si="9"/>
        <v>224.55</v>
      </c>
      <c r="V8" s="9">
        <f t="shared" si="10"/>
        <v>223.36</v>
      </c>
      <c r="W8" s="9">
        <f t="shared" si="11"/>
        <v>162.16999999999999</v>
      </c>
      <c r="Y8" s="29">
        <v>199</v>
      </c>
      <c r="Z8" s="3" t="s">
        <v>19</v>
      </c>
      <c r="AD8" s="1" t="s">
        <v>20</v>
      </c>
      <c r="AE8" s="2" t="s">
        <v>21</v>
      </c>
    </row>
    <row r="9" spans="2:32" ht="50.1" customHeight="1">
      <c r="B9" s="8">
        <f>B8+1</f>
        <v>4</v>
      </c>
      <c r="C9" s="9">
        <f t="shared" si="0"/>
        <v>12.472799999999999</v>
      </c>
      <c r="D9" s="9">
        <f>F36</f>
        <v>16.257899999999999</v>
      </c>
      <c r="E9" s="9">
        <f t="shared" si="2"/>
        <v>16.2958</v>
      </c>
      <c r="F9" s="9">
        <f>F60</f>
        <v>16.1311</v>
      </c>
      <c r="G9" s="9">
        <f t="shared" si="4"/>
        <v>15.985100000000001</v>
      </c>
      <c r="H9" s="9">
        <f t="shared" si="5"/>
        <v>12.427</v>
      </c>
      <c r="I9" s="3"/>
      <c r="J9" s="7">
        <v>14.9</v>
      </c>
      <c r="K9" s="12" t="s">
        <v>22</v>
      </c>
      <c r="L9" s="3"/>
      <c r="M9" s="3"/>
      <c r="N9" s="3"/>
      <c r="O9" s="3"/>
      <c r="P9" s="3"/>
      <c r="Q9" s="8">
        <f>Q8+1</f>
        <v>4</v>
      </c>
      <c r="R9" s="9">
        <f t="shared" si="6"/>
        <v>173.11</v>
      </c>
      <c r="S9" s="9">
        <f>D36</f>
        <v>227.82</v>
      </c>
      <c r="T9" s="9">
        <f t="shared" si="8"/>
        <v>229.11</v>
      </c>
      <c r="U9" s="9">
        <f>D60</f>
        <v>226.79</v>
      </c>
      <c r="V9" s="9">
        <f t="shared" si="10"/>
        <v>224.81</v>
      </c>
      <c r="W9" s="9">
        <f t="shared" si="11"/>
        <v>172.46</v>
      </c>
      <c r="Y9" s="29">
        <v>189</v>
      </c>
      <c r="Z9" s="3" t="s">
        <v>23</v>
      </c>
      <c r="AE9" s="2" t="s">
        <v>24</v>
      </c>
    </row>
    <row r="10" spans="2:32" ht="50.1" customHeight="1">
      <c r="B10" s="8">
        <f t="shared" ref="B10:B17" si="12">B9+1</f>
        <v>5</v>
      </c>
      <c r="C10" s="9">
        <f t="shared" si="0"/>
        <v>13.5425</v>
      </c>
      <c r="D10" s="9">
        <f>F37</f>
        <v>16.784400000000002</v>
      </c>
      <c r="E10" s="9">
        <f t="shared" si="2"/>
        <v>16.669900000000002</v>
      </c>
      <c r="F10" s="9">
        <f>F61</f>
        <v>16.810200000000002</v>
      </c>
      <c r="G10" s="9">
        <f t="shared" si="4"/>
        <v>16.491400000000002</v>
      </c>
      <c r="H10" s="9">
        <f t="shared" si="5"/>
        <v>13.649899999999999</v>
      </c>
      <c r="I10" s="3"/>
      <c r="J10" s="7">
        <v>13.9</v>
      </c>
      <c r="K10" s="12" t="s">
        <v>25</v>
      </c>
      <c r="L10" s="3"/>
      <c r="M10" s="3"/>
      <c r="N10" s="3"/>
      <c r="O10" s="3"/>
      <c r="P10" s="3"/>
      <c r="Q10" s="8">
        <f t="shared" ref="Q10:Q17" si="13">Q9+1</f>
        <v>5</v>
      </c>
      <c r="R10" s="9">
        <f t="shared" si="6"/>
        <v>188.17</v>
      </c>
      <c r="S10" s="9">
        <f>D37</f>
        <v>234.49</v>
      </c>
      <c r="T10" s="9">
        <f t="shared" si="8"/>
        <v>234.32</v>
      </c>
      <c r="U10" s="9">
        <f>D61</f>
        <v>235.42</v>
      </c>
      <c r="V10" s="9">
        <f t="shared" si="10"/>
        <v>231.82</v>
      </c>
      <c r="W10" s="9">
        <f t="shared" si="11"/>
        <v>189.68</v>
      </c>
      <c r="Y10" s="29">
        <v>179</v>
      </c>
      <c r="Z10" s="14" t="s">
        <v>26</v>
      </c>
      <c r="AA10" s="15"/>
      <c r="AB10" s="16" t="s">
        <v>27</v>
      </c>
      <c r="AE10" s="2" t="s">
        <v>130</v>
      </c>
    </row>
    <row r="11" spans="2:32" ht="50.1" customHeight="1">
      <c r="B11" s="8">
        <f t="shared" si="12"/>
        <v>6</v>
      </c>
      <c r="C11" s="9">
        <f t="shared" si="0"/>
        <v>13.305899999999999</v>
      </c>
      <c r="D11" s="9">
        <f t="shared" si="1"/>
        <v>16.444200000000002</v>
      </c>
      <c r="E11" s="9">
        <f t="shared" si="2"/>
        <v>16.5273</v>
      </c>
      <c r="F11" s="9">
        <f t="shared" si="3"/>
        <v>17.0153</v>
      </c>
      <c r="G11" s="9">
        <f t="shared" si="4"/>
        <v>16.995099999999997</v>
      </c>
      <c r="H11" s="9">
        <f t="shared" si="5"/>
        <v>13.587399999999999</v>
      </c>
      <c r="I11" s="3"/>
      <c r="J11" s="7">
        <v>12</v>
      </c>
      <c r="K11" s="12" t="s">
        <v>28</v>
      </c>
      <c r="L11" s="3"/>
      <c r="N11" s="3"/>
      <c r="O11" s="3"/>
      <c r="P11" s="3"/>
      <c r="Q11" s="8">
        <f t="shared" si="13"/>
        <v>6</v>
      </c>
      <c r="R11" s="9">
        <f t="shared" si="6"/>
        <v>185.84</v>
      </c>
      <c r="S11" s="9">
        <f>D38</f>
        <v>230.08</v>
      </c>
      <c r="T11" s="9">
        <f>D50</f>
        <v>230.9</v>
      </c>
      <c r="U11" s="9">
        <f>D62</f>
        <v>235.77</v>
      </c>
      <c r="V11" s="9">
        <f t="shared" si="10"/>
        <v>235.8</v>
      </c>
      <c r="W11" s="9">
        <f t="shared" si="11"/>
        <v>188.5</v>
      </c>
      <c r="Y11" s="29">
        <v>169</v>
      </c>
      <c r="Z11" s="14" t="s">
        <v>29</v>
      </c>
    </row>
    <row r="12" spans="2:32" ht="50.1" customHeight="1">
      <c r="B12" s="8">
        <f t="shared" si="12"/>
        <v>7</v>
      </c>
      <c r="C12" s="9">
        <f t="shared" si="0"/>
        <v>13.173399999999999</v>
      </c>
      <c r="D12" s="9">
        <f t="shared" si="1"/>
        <v>16.756700000000002</v>
      </c>
      <c r="E12" s="9">
        <f t="shared" si="2"/>
        <v>16.5426</v>
      </c>
      <c r="F12" s="9">
        <f t="shared" si="3"/>
        <v>17.079499999999999</v>
      </c>
      <c r="G12" s="9">
        <f t="shared" si="4"/>
        <v>16.980400000000003</v>
      </c>
      <c r="H12" s="9">
        <f t="shared" si="5"/>
        <v>13.5632</v>
      </c>
      <c r="I12" s="3"/>
      <c r="J12" s="7">
        <v>11</v>
      </c>
      <c r="K12" s="12" t="s">
        <v>30</v>
      </c>
      <c r="L12" s="15"/>
      <c r="M12" s="16" t="s">
        <v>31</v>
      </c>
      <c r="N12" s="3"/>
      <c r="O12" s="3"/>
      <c r="P12" s="3"/>
      <c r="Q12" s="8">
        <f t="shared" si="13"/>
        <v>7</v>
      </c>
      <c r="R12" s="9">
        <f t="shared" si="6"/>
        <v>183.79</v>
      </c>
      <c r="S12" s="9">
        <f>D39</f>
        <v>234.46</v>
      </c>
      <c r="T12" s="9">
        <f t="shared" si="8"/>
        <v>230.19</v>
      </c>
      <c r="U12" s="9">
        <f>D63</f>
        <v>236.65</v>
      </c>
      <c r="V12" s="9">
        <f t="shared" si="10"/>
        <v>236.45</v>
      </c>
      <c r="W12" s="9">
        <f t="shared" si="11"/>
        <v>188.34</v>
      </c>
      <c r="Y12" s="29">
        <v>159</v>
      </c>
      <c r="Z12" s="14" t="s">
        <v>32</v>
      </c>
      <c r="AD12" s="4" t="s">
        <v>33</v>
      </c>
      <c r="AE12" s="9">
        <f xml:space="preserve"> 1.19 * 0.59</f>
        <v>0.70209999999999995</v>
      </c>
      <c r="AF12" s="9" t="s">
        <v>34</v>
      </c>
    </row>
    <row r="13" spans="2:32" ht="50.1" customHeight="1">
      <c r="B13" s="8">
        <f t="shared" si="12"/>
        <v>8</v>
      </c>
      <c r="C13" s="9">
        <f t="shared" si="0"/>
        <v>13.2592</v>
      </c>
      <c r="D13" s="9">
        <f t="shared" si="1"/>
        <v>16.5975</v>
      </c>
      <c r="E13" s="9">
        <f t="shared" si="2"/>
        <v>16.752400000000002</v>
      </c>
      <c r="F13" s="9">
        <f t="shared" si="3"/>
        <v>16.824300000000001</v>
      </c>
      <c r="G13" s="9">
        <f t="shared" si="4"/>
        <v>16.646000000000001</v>
      </c>
      <c r="H13" s="9">
        <f t="shared" si="5"/>
        <v>13.6662</v>
      </c>
      <c r="I13" s="3"/>
      <c r="J13" s="7">
        <v>10</v>
      </c>
      <c r="K13" s="12" t="s">
        <v>35</v>
      </c>
      <c r="L13" s="3"/>
      <c r="M13" s="3"/>
      <c r="N13" s="3"/>
      <c r="O13" s="3"/>
      <c r="P13" s="3"/>
      <c r="Q13" s="8">
        <f t="shared" si="13"/>
        <v>8</v>
      </c>
      <c r="R13" s="9">
        <f t="shared" si="6"/>
        <v>185.16</v>
      </c>
      <c r="S13" s="9">
        <f t="shared" si="7"/>
        <v>231.99</v>
      </c>
      <c r="T13" s="9">
        <f t="shared" si="8"/>
        <v>233.3</v>
      </c>
      <c r="U13" s="9">
        <f t="shared" si="9"/>
        <v>233.44</v>
      </c>
      <c r="V13" s="9">
        <f t="shared" si="10"/>
        <v>231.78</v>
      </c>
      <c r="W13" s="9">
        <f t="shared" si="11"/>
        <v>189.74</v>
      </c>
      <c r="Y13" s="29">
        <v>149</v>
      </c>
      <c r="Z13" s="14" t="s">
        <v>36</v>
      </c>
      <c r="AD13" s="4" t="s">
        <v>37</v>
      </c>
      <c r="AE13" s="9">
        <f>AVERAGE(R6:W17)</f>
        <v>196.95166666666671</v>
      </c>
      <c r="AF13" s="9" t="s">
        <v>38</v>
      </c>
    </row>
    <row r="14" spans="2:32" ht="50.1" customHeight="1">
      <c r="B14" s="8">
        <f t="shared" si="12"/>
        <v>9</v>
      </c>
      <c r="C14" s="9">
        <f t="shared" si="0"/>
        <v>12.630700000000001</v>
      </c>
      <c r="D14" s="9">
        <f t="shared" si="1"/>
        <v>16.008600000000001</v>
      </c>
      <c r="E14" s="9">
        <f t="shared" si="2"/>
        <v>16.079799999999999</v>
      </c>
      <c r="F14" s="9">
        <f t="shared" si="3"/>
        <v>16.2624</v>
      </c>
      <c r="G14" s="9">
        <f t="shared" si="4"/>
        <v>16.224299999999999</v>
      </c>
      <c r="H14" s="9">
        <f t="shared" si="5"/>
        <v>12.4681</v>
      </c>
      <c r="I14" s="3"/>
      <c r="J14" s="7">
        <v>9</v>
      </c>
      <c r="K14" s="12" t="s">
        <v>39</v>
      </c>
      <c r="L14" s="3"/>
      <c r="M14" s="3"/>
      <c r="N14" s="3"/>
      <c r="O14" s="3"/>
      <c r="P14" s="3"/>
      <c r="Q14" s="8">
        <f t="shared" si="13"/>
        <v>9</v>
      </c>
      <c r="R14" s="9">
        <f t="shared" si="6"/>
        <v>176.39</v>
      </c>
      <c r="S14" s="9">
        <f t="shared" si="7"/>
        <v>223.99</v>
      </c>
      <c r="T14" s="9">
        <f t="shared" si="8"/>
        <v>224.85</v>
      </c>
      <c r="U14" s="9">
        <f t="shared" si="9"/>
        <v>227.48</v>
      </c>
      <c r="V14" s="9">
        <f t="shared" si="10"/>
        <v>227.45</v>
      </c>
      <c r="W14" s="9">
        <f t="shared" si="11"/>
        <v>173.04</v>
      </c>
      <c r="Y14" s="29">
        <v>139</v>
      </c>
      <c r="Z14" s="14" t="s">
        <v>40</v>
      </c>
    </row>
    <row r="15" spans="2:32" ht="50.1" customHeight="1">
      <c r="B15" s="8">
        <f t="shared" si="12"/>
        <v>10</v>
      </c>
      <c r="C15" s="9">
        <f t="shared" si="0"/>
        <v>11.2049</v>
      </c>
      <c r="D15" s="9">
        <f t="shared" si="1"/>
        <v>15.2249</v>
      </c>
      <c r="E15" s="9">
        <f t="shared" si="2"/>
        <v>16.122</v>
      </c>
      <c r="F15" s="9">
        <f t="shared" si="3"/>
        <v>16.039899999999999</v>
      </c>
      <c r="G15" s="9">
        <f t="shared" si="4"/>
        <v>15.548999999999999</v>
      </c>
      <c r="H15" s="9">
        <f t="shared" si="5"/>
        <v>11.6168</v>
      </c>
      <c r="I15" s="3"/>
      <c r="J15" s="7">
        <v>8</v>
      </c>
      <c r="K15" s="12" t="s">
        <v>41</v>
      </c>
      <c r="L15" s="3"/>
      <c r="M15" s="3"/>
      <c r="N15" s="3"/>
      <c r="O15" s="3"/>
      <c r="P15" s="3"/>
      <c r="Q15" s="8">
        <f t="shared" si="13"/>
        <v>10</v>
      </c>
      <c r="R15" s="9">
        <f t="shared" si="6"/>
        <v>156.1</v>
      </c>
      <c r="S15" s="9">
        <f t="shared" si="7"/>
        <v>213.25</v>
      </c>
      <c r="T15" s="9">
        <f t="shared" si="8"/>
        <v>224.61</v>
      </c>
      <c r="U15" s="9">
        <f t="shared" si="9"/>
        <v>223.34</v>
      </c>
      <c r="V15" s="9">
        <f t="shared" si="10"/>
        <v>217.1</v>
      </c>
      <c r="W15" s="9">
        <f t="shared" si="11"/>
        <v>161.06</v>
      </c>
      <c r="Y15" s="29">
        <v>129</v>
      </c>
      <c r="Z15" s="14" t="s">
        <v>42</v>
      </c>
      <c r="AD15" s="4" t="s">
        <v>33</v>
      </c>
      <c r="AE15" s="9">
        <f xml:space="preserve"> 1 * 0.4</f>
        <v>0.4</v>
      </c>
      <c r="AF15" s="9" t="s">
        <v>34</v>
      </c>
    </row>
    <row r="16" spans="2:32" ht="50.1" customHeight="1">
      <c r="B16" s="8">
        <f t="shared" si="12"/>
        <v>11</v>
      </c>
      <c r="C16" s="9">
        <f t="shared" si="0"/>
        <v>10.429500000000001</v>
      </c>
      <c r="D16" s="9">
        <f t="shared" si="1"/>
        <v>14.898700000000002</v>
      </c>
      <c r="E16" s="9">
        <f t="shared" si="2"/>
        <v>14.7044</v>
      </c>
      <c r="F16" s="9">
        <f t="shared" si="3"/>
        <v>14.515799999999999</v>
      </c>
      <c r="G16" s="9">
        <f t="shared" si="4"/>
        <v>15.046200000000001</v>
      </c>
      <c r="H16" s="9">
        <f t="shared" si="5"/>
        <v>10.524100000000001</v>
      </c>
      <c r="I16" s="3"/>
      <c r="J16" s="7">
        <v>7</v>
      </c>
      <c r="K16" s="12" t="s">
        <v>43</v>
      </c>
      <c r="L16" s="3"/>
      <c r="M16" s="3"/>
      <c r="N16" s="3"/>
      <c r="O16" s="3"/>
      <c r="P16" s="3"/>
      <c r="Q16" s="8">
        <f t="shared" si="13"/>
        <v>11</v>
      </c>
      <c r="R16" s="9">
        <f t="shared" si="6"/>
        <v>145.03</v>
      </c>
      <c r="S16" s="9">
        <f t="shared" si="7"/>
        <v>207.65</v>
      </c>
      <c r="T16" s="9">
        <f t="shared" si="8"/>
        <v>205.64</v>
      </c>
      <c r="U16" s="9">
        <f t="shared" si="9"/>
        <v>203.12</v>
      </c>
      <c r="V16" s="9">
        <f t="shared" si="10"/>
        <v>209.28</v>
      </c>
      <c r="W16" s="9">
        <f t="shared" si="11"/>
        <v>145.69</v>
      </c>
      <c r="Y16" s="29">
        <v>119</v>
      </c>
      <c r="Z16" s="14" t="s">
        <v>44</v>
      </c>
      <c r="AD16" s="4" t="s">
        <v>37</v>
      </c>
      <c r="AE16" s="9">
        <f>AVERAGE(S7:V16)</f>
        <v>224.0265</v>
      </c>
      <c r="AF16" s="9" t="s">
        <v>38</v>
      </c>
    </row>
    <row r="17" spans="2:26" ht="50.1" customHeight="1">
      <c r="B17" s="8">
        <f t="shared" si="12"/>
        <v>12</v>
      </c>
      <c r="C17" s="9">
        <f t="shared" si="0"/>
        <v>8.6623999999999999</v>
      </c>
      <c r="D17" s="9">
        <f t="shared" si="1"/>
        <v>11.727499999999999</v>
      </c>
      <c r="E17" s="9">
        <f t="shared" si="2"/>
        <v>11.5229</v>
      </c>
      <c r="F17" s="9">
        <f t="shared" si="3"/>
        <v>11.858600000000001</v>
      </c>
      <c r="G17" s="9">
        <f t="shared" si="4"/>
        <v>11.626100000000001</v>
      </c>
      <c r="H17" s="9">
        <f t="shared" si="5"/>
        <v>8.8224999999999998</v>
      </c>
      <c r="I17" s="3"/>
      <c r="J17" s="3"/>
      <c r="K17" s="3"/>
      <c r="L17" s="3"/>
      <c r="M17" s="3"/>
      <c r="N17" s="3"/>
      <c r="O17" s="3"/>
      <c r="P17" s="3"/>
      <c r="Q17" s="8">
        <f t="shared" si="13"/>
        <v>12</v>
      </c>
      <c r="R17" s="9">
        <f t="shared" si="6"/>
        <v>119.66</v>
      </c>
      <c r="S17" s="9">
        <f t="shared" si="7"/>
        <v>163.44</v>
      </c>
      <c r="T17" s="9">
        <f t="shared" si="8"/>
        <v>160.75</v>
      </c>
      <c r="U17" s="9">
        <f t="shared" si="9"/>
        <v>165.4</v>
      </c>
      <c r="V17" s="9">
        <f t="shared" si="10"/>
        <v>162.63999999999999</v>
      </c>
      <c r="W17" s="9">
        <f t="shared" si="11"/>
        <v>121.86</v>
      </c>
      <c r="Y17" s="29">
        <v>109</v>
      </c>
      <c r="Z17" s="14" t="s">
        <v>45</v>
      </c>
    </row>
    <row r="20" spans="2:26">
      <c r="B20" s="17" t="s">
        <v>46</v>
      </c>
      <c r="C20" s="18" t="s">
        <v>47</v>
      </c>
      <c r="D20" s="17" t="s">
        <v>48</v>
      </c>
      <c r="E20" s="17" t="s">
        <v>49</v>
      </c>
      <c r="F20" s="4" t="s">
        <v>50</v>
      </c>
      <c r="H20" s="19"/>
    </row>
    <row r="21" spans="2:26">
      <c r="B21" s="20">
        <v>1</v>
      </c>
      <c r="C21" s="20" t="s">
        <v>51</v>
      </c>
      <c r="D21" s="20">
        <v>120.82</v>
      </c>
      <c r="E21" s="20">
        <v>8743.9</v>
      </c>
      <c r="F21" s="21">
        <f>E21/1000</f>
        <v>8.7439</v>
      </c>
      <c r="G21" s="2">
        <v>31468.5</v>
      </c>
      <c r="H21" s="3">
        <v>3.4</v>
      </c>
    </row>
    <row r="22" spans="2:26">
      <c r="B22" s="20">
        <f>B21+1</f>
        <v>2</v>
      </c>
      <c r="C22" s="20" t="s">
        <v>52</v>
      </c>
      <c r="D22" s="20">
        <v>144.97</v>
      </c>
      <c r="E22" s="20">
        <v>10472.799999999999</v>
      </c>
      <c r="F22" s="21">
        <f t="shared" ref="F22:F85" si="14">E22/1000</f>
        <v>10.472799999999999</v>
      </c>
      <c r="G22" s="2">
        <v>31877</v>
      </c>
      <c r="H22" s="3">
        <v>2.8</v>
      </c>
    </row>
    <row r="23" spans="2:26">
      <c r="B23" s="20">
        <f t="shared" ref="B23:B86" si="15">B22+1</f>
        <v>3</v>
      </c>
      <c r="C23" s="20" t="s">
        <v>53</v>
      </c>
      <c r="D23" s="20">
        <v>157.76</v>
      </c>
      <c r="E23" s="20">
        <v>11376.6</v>
      </c>
      <c r="F23" s="21">
        <f t="shared" si="14"/>
        <v>11.3766</v>
      </c>
      <c r="G23" s="2">
        <v>31020.799999999999</v>
      </c>
      <c r="H23" s="3">
        <v>2.5</v>
      </c>
    </row>
    <row r="24" spans="2:26">
      <c r="B24" s="20">
        <f t="shared" si="15"/>
        <v>4</v>
      </c>
      <c r="C24" s="20" t="s">
        <v>54</v>
      </c>
      <c r="D24" s="20">
        <v>173.11</v>
      </c>
      <c r="E24" s="20">
        <v>12472.8</v>
      </c>
      <c r="F24" s="21">
        <f t="shared" si="14"/>
        <v>12.472799999999999</v>
      </c>
      <c r="G24" s="2">
        <v>31424.9</v>
      </c>
      <c r="H24" s="3">
        <v>2.2999999999999998</v>
      </c>
    </row>
    <row r="25" spans="2:26">
      <c r="B25" s="20">
        <f t="shared" si="15"/>
        <v>5</v>
      </c>
      <c r="C25" s="20" t="s">
        <v>55</v>
      </c>
      <c r="D25" s="20">
        <v>188.17</v>
      </c>
      <c r="E25" s="20">
        <v>13542.5</v>
      </c>
      <c r="F25" s="21">
        <f t="shared" si="14"/>
        <v>13.5425</v>
      </c>
      <c r="G25" s="2">
        <v>31269</v>
      </c>
      <c r="H25" s="3">
        <v>2.1</v>
      </c>
    </row>
    <row r="26" spans="2:26">
      <c r="B26" s="20">
        <f t="shared" si="15"/>
        <v>6</v>
      </c>
      <c r="C26" s="20" t="s">
        <v>56</v>
      </c>
      <c r="D26" s="20">
        <v>185.84</v>
      </c>
      <c r="E26" s="20">
        <v>13305.9</v>
      </c>
      <c r="F26" s="21">
        <f t="shared" si="14"/>
        <v>13.305899999999999</v>
      </c>
      <c r="G26" s="2">
        <v>31520.6</v>
      </c>
      <c r="H26" s="3">
        <v>2.1</v>
      </c>
    </row>
    <row r="27" spans="2:26">
      <c r="B27" s="20">
        <f t="shared" si="15"/>
        <v>7</v>
      </c>
      <c r="C27" s="20" t="s">
        <v>57</v>
      </c>
      <c r="D27" s="20">
        <v>183.79</v>
      </c>
      <c r="E27" s="20">
        <v>13173.4</v>
      </c>
      <c r="F27" s="21">
        <f t="shared" si="14"/>
        <v>13.173399999999999</v>
      </c>
      <c r="G27" s="2">
        <v>31068</v>
      </c>
      <c r="H27" s="3">
        <v>2.1</v>
      </c>
    </row>
    <row r="28" spans="2:26">
      <c r="B28" s="20">
        <f t="shared" si="15"/>
        <v>8</v>
      </c>
      <c r="C28" s="20" t="s">
        <v>58</v>
      </c>
      <c r="D28" s="20">
        <v>185.16</v>
      </c>
      <c r="E28" s="20">
        <v>13259.2</v>
      </c>
      <c r="F28" s="21">
        <f t="shared" si="14"/>
        <v>13.2592</v>
      </c>
      <c r="G28" s="2">
        <v>31436.400000000001</v>
      </c>
      <c r="H28" s="3">
        <v>2.1</v>
      </c>
    </row>
    <row r="29" spans="2:26">
      <c r="B29" s="20">
        <f t="shared" si="15"/>
        <v>9</v>
      </c>
      <c r="C29" s="20" t="s">
        <v>59</v>
      </c>
      <c r="D29" s="20">
        <v>176.39</v>
      </c>
      <c r="E29" s="20">
        <v>12630.7</v>
      </c>
      <c r="F29" s="21">
        <f t="shared" si="14"/>
        <v>12.630700000000001</v>
      </c>
      <c r="G29" s="2">
        <v>31382.5</v>
      </c>
      <c r="H29" s="3">
        <v>2.2000000000000002</v>
      </c>
    </row>
    <row r="30" spans="2:26">
      <c r="B30" s="20">
        <f t="shared" si="15"/>
        <v>10</v>
      </c>
      <c r="C30" s="20" t="s">
        <v>60</v>
      </c>
      <c r="D30" s="20">
        <v>156.1</v>
      </c>
      <c r="E30" s="20">
        <v>11204.9</v>
      </c>
      <c r="F30" s="21">
        <f t="shared" si="14"/>
        <v>11.2049</v>
      </c>
      <c r="G30" s="2">
        <v>31390.1</v>
      </c>
      <c r="H30" s="3">
        <v>2.5</v>
      </c>
    </row>
    <row r="31" spans="2:26">
      <c r="B31" s="20">
        <f t="shared" si="15"/>
        <v>11</v>
      </c>
      <c r="C31" s="20" t="s">
        <v>61</v>
      </c>
      <c r="D31" s="20">
        <v>145.03</v>
      </c>
      <c r="E31" s="20">
        <v>10429.5</v>
      </c>
      <c r="F31" s="21">
        <f t="shared" si="14"/>
        <v>10.429500000000001</v>
      </c>
      <c r="G31" s="2">
        <v>31280.3</v>
      </c>
      <c r="H31" s="3">
        <v>2.7</v>
      </c>
    </row>
    <row r="32" spans="2:26">
      <c r="B32" s="20">
        <f t="shared" si="15"/>
        <v>12</v>
      </c>
      <c r="C32" s="20" t="s">
        <v>62</v>
      </c>
      <c r="D32" s="20">
        <v>119.66</v>
      </c>
      <c r="E32" s="20">
        <v>8662.4</v>
      </c>
      <c r="F32" s="21">
        <f t="shared" si="14"/>
        <v>8.6623999999999999</v>
      </c>
      <c r="G32" s="2">
        <v>31575.8</v>
      </c>
      <c r="H32" s="3">
        <v>3.4</v>
      </c>
    </row>
    <row r="33" spans="2:12">
      <c r="B33" s="20">
        <f t="shared" si="15"/>
        <v>13</v>
      </c>
      <c r="C33" s="20" t="s">
        <v>63</v>
      </c>
      <c r="D33" s="20">
        <v>168.46</v>
      </c>
      <c r="E33" s="20">
        <v>12098</v>
      </c>
      <c r="F33" s="21">
        <f t="shared" si="14"/>
        <v>12.098000000000001</v>
      </c>
      <c r="G33" s="2">
        <v>32036.6</v>
      </c>
      <c r="H33" s="3">
        <v>2.4</v>
      </c>
    </row>
    <row r="34" spans="2:12">
      <c r="B34" s="20">
        <f t="shared" si="15"/>
        <v>14</v>
      </c>
      <c r="C34" s="20" t="s">
        <v>64</v>
      </c>
      <c r="D34" s="20">
        <v>209.55</v>
      </c>
      <c r="E34" s="20">
        <v>15023.8</v>
      </c>
      <c r="F34" s="21">
        <f t="shared" si="14"/>
        <v>15.0238</v>
      </c>
      <c r="G34" s="2">
        <v>31859.7</v>
      </c>
      <c r="H34" s="3">
        <v>1.9</v>
      </c>
    </row>
    <row r="35" spans="2:12">
      <c r="B35" s="20">
        <f t="shared" si="15"/>
        <v>15</v>
      </c>
      <c r="C35" s="20" t="s">
        <v>65</v>
      </c>
      <c r="D35" s="20">
        <v>218.79</v>
      </c>
      <c r="E35" s="20">
        <v>15680.3</v>
      </c>
      <c r="F35" s="21">
        <f t="shared" si="14"/>
        <v>15.680299999999999</v>
      </c>
      <c r="G35" s="2">
        <v>31211.200000000001</v>
      </c>
      <c r="H35" s="3">
        <v>1.8</v>
      </c>
    </row>
    <row r="36" spans="2:12">
      <c r="B36" s="20">
        <f t="shared" si="15"/>
        <v>16</v>
      </c>
      <c r="C36" s="20" t="s">
        <v>66</v>
      </c>
      <c r="D36" s="20">
        <v>227.82</v>
      </c>
      <c r="E36" s="20">
        <v>16257.9</v>
      </c>
      <c r="F36" s="21">
        <f>E36/1000</f>
        <v>16.257899999999999</v>
      </c>
      <c r="G36" s="2">
        <v>31432.7</v>
      </c>
      <c r="H36" s="3">
        <v>1.7</v>
      </c>
    </row>
    <row r="37" spans="2:12">
      <c r="B37" s="20">
        <f t="shared" si="15"/>
        <v>17</v>
      </c>
      <c r="C37" s="20" t="s">
        <v>67</v>
      </c>
      <c r="D37" s="20">
        <v>234.49</v>
      </c>
      <c r="E37" s="20">
        <v>16784.400000000001</v>
      </c>
      <c r="F37" s="21">
        <f>E37/1000</f>
        <v>16.784400000000002</v>
      </c>
      <c r="G37" s="2">
        <v>31782.9</v>
      </c>
      <c r="H37" s="3">
        <v>1.7</v>
      </c>
    </row>
    <row r="38" spans="2:12">
      <c r="B38" s="20">
        <f t="shared" si="15"/>
        <v>18</v>
      </c>
      <c r="C38" s="20" t="s">
        <v>68</v>
      </c>
      <c r="D38" s="20">
        <v>230.08</v>
      </c>
      <c r="E38" s="20">
        <v>16444.2</v>
      </c>
      <c r="F38" s="21">
        <f>E38/1000</f>
        <v>16.444200000000002</v>
      </c>
      <c r="G38" s="2">
        <v>31833.7</v>
      </c>
      <c r="H38" s="3">
        <v>1.7</v>
      </c>
    </row>
    <row r="39" spans="2:12">
      <c r="B39" s="20">
        <f t="shared" si="15"/>
        <v>19</v>
      </c>
      <c r="C39" s="20" t="s">
        <v>69</v>
      </c>
      <c r="D39" s="20">
        <v>234.46</v>
      </c>
      <c r="E39" s="20">
        <v>16756.7</v>
      </c>
      <c r="F39" s="21">
        <f>E39/1000</f>
        <v>16.756700000000002</v>
      </c>
      <c r="G39" s="2">
        <v>32018.9</v>
      </c>
      <c r="H39" s="3">
        <v>1.7</v>
      </c>
    </row>
    <row r="40" spans="2:12">
      <c r="B40" s="20">
        <f t="shared" si="15"/>
        <v>20</v>
      </c>
      <c r="C40" s="20" t="s">
        <v>70</v>
      </c>
      <c r="D40" s="20">
        <v>231.99</v>
      </c>
      <c r="E40" s="20">
        <v>16597.5</v>
      </c>
      <c r="F40" s="21">
        <f t="shared" si="14"/>
        <v>16.5975</v>
      </c>
      <c r="G40" s="2">
        <v>321155</v>
      </c>
      <c r="H40" s="3">
        <v>1.7</v>
      </c>
    </row>
    <row r="41" spans="2:12">
      <c r="B41" s="20">
        <f t="shared" si="15"/>
        <v>21</v>
      </c>
      <c r="C41" s="20" t="s">
        <v>71</v>
      </c>
      <c r="D41" s="20">
        <v>223.99</v>
      </c>
      <c r="E41" s="20">
        <v>16008.6</v>
      </c>
      <c r="F41" s="21">
        <f t="shared" si="14"/>
        <v>16.008600000000001</v>
      </c>
      <c r="G41" s="2">
        <v>31133.3</v>
      </c>
      <c r="H41" s="3">
        <v>1.7</v>
      </c>
    </row>
    <row r="42" spans="2:12">
      <c r="B42" s="20">
        <f t="shared" si="15"/>
        <v>22</v>
      </c>
      <c r="C42" s="20" t="s">
        <v>72</v>
      </c>
      <c r="D42" s="20">
        <v>213.25</v>
      </c>
      <c r="E42" s="20">
        <v>15224.9</v>
      </c>
      <c r="F42" s="21">
        <f t="shared" si="14"/>
        <v>15.2249</v>
      </c>
      <c r="G42" s="2">
        <v>31390.2</v>
      </c>
      <c r="H42" s="3">
        <v>1.8</v>
      </c>
    </row>
    <row r="43" spans="2:12">
      <c r="B43" s="20">
        <f t="shared" si="15"/>
        <v>23</v>
      </c>
      <c r="C43" s="20" t="s">
        <v>73</v>
      </c>
      <c r="D43" s="20">
        <v>207.65</v>
      </c>
      <c r="E43" s="20">
        <v>14898.7</v>
      </c>
      <c r="F43" s="21">
        <f t="shared" si="14"/>
        <v>14.898700000000002</v>
      </c>
      <c r="G43" s="2">
        <v>31509.7</v>
      </c>
      <c r="H43" s="3">
        <v>1.9</v>
      </c>
    </row>
    <row r="44" spans="2:12">
      <c r="B44" s="20">
        <f t="shared" si="15"/>
        <v>24</v>
      </c>
      <c r="C44" s="20" t="s">
        <v>74</v>
      </c>
      <c r="D44" s="20">
        <v>163.44</v>
      </c>
      <c r="E44" s="20">
        <v>11727.5</v>
      </c>
      <c r="F44" s="21">
        <f t="shared" si="14"/>
        <v>11.727499999999999</v>
      </c>
      <c r="G44" s="2">
        <v>31419.4</v>
      </c>
      <c r="H44" s="3">
        <v>2.4</v>
      </c>
    </row>
    <row r="45" spans="2:12">
      <c r="B45" s="20">
        <f t="shared" si="15"/>
        <v>25</v>
      </c>
      <c r="C45" s="20" t="s">
        <v>75</v>
      </c>
      <c r="D45" s="20">
        <v>167.91</v>
      </c>
      <c r="E45" s="20">
        <v>12063.8</v>
      </c>
      <c r="F45" s="21">
        <f t="shared" si="14"/>
        <v>12.063799999999999</v>
      </c>
      <c r="G45" s="2">
        <v>31950.1</v>
      </c>
      <c r="H45" s="3">
        <v>2.4</v>
      </c>
    </row>
    <row r="46" spans="2:12">
      <c r="B46" s="20">
        <f t="shared" si="15"/>
        <v>26</v>
      </c>
      <c r="C46" s="20" t="s">
        <v>76</v>
      </c>
      <c r="D46" s="20">
        <v>204.87</v>
      </c>
      <c r="E46" s="20">
        <v>14614.6</v>
      </c>
      <c r="F46" s="21">
        <f t="shared" si="14"/>
        <v>14.614600000000001</v>
      </c>
      <c r="G46" s="2">
        <v>31514.2</v>
      </c>
      <c r="H46" s="3">
        <v>1.9</v>
      </c>
    </row>
    <row r="47" spans="2:12">
      <c r="B47" s="20">
        <f t="shared" si="15"/>
        <v>27</v>
      </c>
      <c r="C47" s="20" t="s">
        <v>77</v>
      </c>
      <c r="D47" s="20">
        <v>221.68</v>
      </c>
      <c r="E47" s="20">
        <v>15844.8</v>
      </c>
      <c r="F47" s="21">
        <f t="shared" si="14"/>
        <v>15.844799999999999</v>
      </c>
      <c r="G47" s="3">
        <v>31766</v>
      </c>
      <c r="H47" s="3">
        <v>1.8</v>
      </c>
      <c r="J47" s="10"/>
      <c r="K47" s="30"/>
      <c r="L47" s="30"/>
    </row>
    <row r="48" spans="2:12">
      <c r="B48" s="20">
        <f t="shared" si="15"/>
        <v>28</v>
      </c>
      <c r="C48" s="20" t="s">
        <v>78</v>
      </c>
      <c r="D48" s="20">
        <v>229.11</v>
      </c>
      <c r="E48" s="20">
        <v>16295.8</v>
      </c>
      <c r="F48" s="21">
        <f t="shared" si="14"/>
        <v>16.2958</v>
      </c>
      <c r="G48" s="3">
        <v>31574.5</v>
      </c>
      <c r="H48" s="3">
        <v>1.7</v>
      </c>
      <c r="J48" s="10"/>
      <c r="K48" s="30"/>
      <c r="L48" s="30"/>
    </row>
    <row r="49" spans="2:8">
      <c r="B49" s="20">
        <f t="shared" si="15"/>
        <v>29</v>
      </c>
      <c r="C49" s="20" t="s">
        <v>79</v>
      </c>
      <c r="D49" s="20">
        <v>234.32</v>
      </c>
      <c r="E49" s="20">
        <v>16669.900000000001</v>
      </c>
      <c r="F49" s="21">
        <f t="shared" si="14"/>
        <v>16.669900000000002</v>
      </c>
      <c r="G49" s="3">
        <v>322727.40000000002</v>
      </c>
      <c r="H49" s="3">
        <v>1.7</v>
      </c>
    </row>
    <row r="50" spans="2:8">
      <c r="B50" s="20">
        <f t="shared" si="15"/>
        <v>30</v>
      </c>
      <c r="C50" s="20" t="s">
        <v>80</v>
      </c>
      <c r="D50" s="21">
        <v>230.9</v>
      </c>
      <c r="E50" s="9">
        <v>16527.3</v>
      </c>
      <c r="F50" s="21">
        <f t="shared" si="14"/>
        <v>16.5273</v>
      </c>
      <c r="G50" s="3">
        <v>31858</v>
      </c>
      <c r="H50" s="3">
        <v>1.7</v>
      </c>
    </row>
    <row r="51" spans="2:8">
      <c r="B51" s="20">
        <f t="shared" si="15"/>
        <v>31</v>
      </c>
      <c r="C51" s="20" t="s">
        <v>81</v>
      </c>
      <c r="D51" s="20">
        <v>230.19</v>
      </c>
      <c r="E51" s="20">
        <v>16542.599999999999</v>
      </c>
      <c r="F51" s="21">
        <f t="shared" si="14"/>
        <v>16.5426</v>
      </c>
      <c r="G51" s="3">
        <v>31209.9</v>
      </c>
      <c r="H51" s="3">
        <v>1.7</v>
      </c>
    </row>
    <row r="52" spans="2:8">
      <c r="B52" s="20">
        <f t="shared" si="15"/>
        <v>32</v>
      </c>
      <c r="C52" s="20" t="s">
        <v>82</v>
      </c>
      <c r="D52" s="20">
        <v>233.3</v>
      </c>
      <c r="E52" s="20">
        <v>16752.400000000001</v>
      </c>
      <c r="F52" s="21">
        <f t="shared" si="14"/>
        <v>16.752400000000002</v>
      </c>
      <c r="G52" s="3">
        <v>31818</v>
      </c>
      <c r="H52" s="3">
        <v>1.7</v>
      </c>
    </row>
    <row r="53" spans="2:8">
      <c r="B53" s="20">
        <f t="shared" si="15"/>
        <v>33</v>
      </c>
      <c r="C53" s="20" t="s">
        <v>83</v>
      </c>
      <c r="D53" s="20">
        <v>224.85</v>
      </c>
      <c r="E53" s="20">
        <v>16079.8</v>
      </c>
      <c r="F53" s="21">
        <f t="shared" si="14"/>
        <v>16.079799999999999</v>
      </c>
      <c r="G53" s="3">
        <v>31127.9</v>
      </c>
      <c r="H53" s="3">
        <v>1.7</v>
      </c>
    </row>
    <row r="54" spans="2:8">
      <c r="B54" s="20">
        <f t="shared" si="15"/>
        <v>34</v>
      </c>
      <c r="C54" s="20" t="s">
        <v>84</v>
      </c>
      <c r="D54" s="20">
        <v>224.61</v>
      </c>
      <c r="E54" s="20">
        <v>16122</v>
      </c>
      <c r="F54" s="21">
        <f t="shared" si="14"/>
        <v>16.122</v>
      </c>
      <c r="G54" s="3">
        <v>32320.7</v>
      </c>
      <c r="H54" s="3">
        <v>1.8</v>
      </c>
    </row>
    <row r="55" spans="2:8">
      <c r="B55" s="20">
        <f t="shared" si="15"/>
        <v>35</v>
      </c>
      <c r="C55" s="20" t="s">
        <v>85</v>
      </c>
      <c r="D55" s="20">
        <v>205.64</v>
      </c>
      <c r="E55" s="20">
        <v>14704.4</v>
      </c>
      <c r="F55" s="21">
        <f t="shared" si="14"/>
        <v>14.7044</v>
      </c>
      <c r="G55" s="3">
        <v>31864</v>
      </c>
      <c r="H55" s="3">
        <v>1.9</v>
      </c>
    </row>
    <row r="56" spans="2:8">
      <c r="B56" s="20">
        <f t="shared" si="15"/>
        <v>36</v>
      </c>
      <c r="C56" s="20" t="s">
        <v>86</v>
      </c>
      <c r="D56" s="20">
        <v>160.75</v>
      </c>
      <c r="E56" s="20">
        <v>11522.9</v>
      </c>
      <c r="F56" s="21">
        <f t="shared" si="14"/>
        <v>11.5229</v>
      </c>
      <c r="G56" s="3">
        <v>31031.7</v>
      </c>
      <c r="H56" s="3">
        <v>2.4</v>
      </c>
    </row>
    <row r="57" spans="2:8">
      <c r="B57" s="20">
        <f t="shared" si="15"/>
        <v>37</v>
      </c>
      <c r="C57" s="20" t="s">
        <v>87</v>
      </c>
      <c r="D57" s="20">
        <v>167.24</v>
      </c>
      <c r="E57" s="9">
        <v>12011.3</v>
      </c>
      <c r="F57" s="21">
        <f t="shared" si="14"/>
        <v>12.011299999999999</v>
      </c>
      <c r="G57" s="3">
        <v>31836.9</v>
      </c>
      <c r="H57" s="3">
        <v>2.4</v>
      </c>
    </row>
    <row r="58" spans="2:8">
      <c r="B58" s="20">
        <f t="shared" si="15"/>
        <v>38</v>
      </c>
      <c r="C58" s="20" t="s">
        <v>88</v>
      </c>
      <c r="D58" s="20">
        <v>203.03</v>
      </c>
      <c r="E58" s="20">
        <v>14489.5</v>
      </c>
      <c r="F58" s="21">
        <f t="shared" si="14"/>
        <v>14.4895</v>
      </c>
      <c r="G58" s="3">
        <v>31135.200000000001</v>
      </c>
      <c r="H58" s="3">
        <v>1.9</v>
      </c>
    </row>
    <row r="59" spans="2:8">
      <c r="B59" s="20">
        <f t="shared" si="15"/>
        <v>39</v>
      </c>
      <c r="C59" s="20" t="s">
        <v>89</v>
      </c>
      <c r="D59" s="20">
        <v>224.55</v>
      </c>
      <c r="E59" s="20">
        <v>16138.1</v>
      </c>
      <c r="F59" s="21">
        <f t="shared" si="14"/>
        <v>16.138100000000001</v>
      </c>
      <c r="G59" s="3">
        <v>31508.3</v>
      </c>
      <c r="H59" s="3">
        <v>1.8</v>
      </c>
    </row>
    <row r="60" spans="2:8">
      <c r="B60" s="20">
        <f t="shared" si="15"/>
        <v>40</v>
      </c>
      <c r="C60" s="20" t="s">
        <v>90</v>
      </c>
      <c r="D60" s="20">
        <v>226.79</v>
      </c>
      <c r="E60" s="20">
        <v>16131.1</v>
      </c>
      <c r="F60" s="21">
        <f>E60/1000</f>
        <v>16.1311</v>
      </c>
      <c r="G60" s="3">
        <v>31231.4</v>
      </c>
      <c r="H60" s="3">
        <v>1.7</v>
      </c>
    </row>
    <row r="61" spans="2:8">
      <c r="B61" s="20">
        <f t="shared" si="15"/>
        <v>41</v>
      </c>
      <c r="C61" s="20" t="s">
        <v>91</v>
      </c>
      <c r="D61" s="20">
        <v>235.42</v>
      </c>
      <c r="E61" s="20">
        <v>16810.2</v>
      </c>
      <c r="F61" s="21">
        <f>E61/1000</f>
        <v>16.810200000000002</v>
      </c>
      <c r="G61" s="3">
        <v>32229.8</v>
      </c>
      <c r="H61" s="3">
        <v>1.7</v>
      </c>
    </row>
    <row r="62" spans="2:8">
      <c r="B62" s="20">
        <f t="shared" si="15"/>
        <v>42</v>
      </c>
      <c r="C62" s="20" t="s">
        <v>92</v>
      </c>
      <c r="D62" s="20">
        <v>235.77</v>
      </c>
      <c r="E62" s="20">
        <v>17015.3</v>
      </c>
      <c r="F62" s="21">
        <f>E62/1000</f>
        <v>17.0153</v>
      </c>
      <c r="G62" s="3">
        <v>31350.1</v>
      </c>
      <c r="H62" s="3">
        <v>1.7</v>
      </c>
    </row>
    <row r="63" spans="2:8">
      <c r="B63" s="20">
        <f t="shared" si="15"/>
        <v>43</v>
      </c>
      <c r="C63" s="20" t="s">
        <v>93</v>
      </c>
      <c r="D63" s="20">
        <v>236.65</v>
      </c>
      <c r="E63" s="20">
        <v>17079.5</v>
      </c>
      <c r="F63" s="21">
        <f>E63/1000</f>
        <v>17.079499999999999</v>
      </c>
      <c r="G63" s="3">
        <v>31582.400000000001</v>
      </c>
      <c r="H63" s="3">
        <v>1.7</v>
      </c>
    </row>
    <row r="64" spans="2:8">
      <c r="B64" s="20">
        <f t="shared" si="15"/>
        <v>44</v>
      </c>
      <c r="C64" s="20" t="s">
        <v>94</v>
      </c>
      <c r="D64" s="20">
        <v>233.44</v>
      </c>
      <c r="E64" s="20">
        <v>16824.3</v>
      </c>
      <c r="F64" s="21">
        <f t="shared" si="14"/>
        <v>16.824300000000001</v>
      </c>
      <c r="G64" s="3">
        <v>31358.799999999999</v>
      </c>
      <c r="H64" s="3">
        <v>1.7</v>
      </c>
    </row>
    <row r="65" spans="2:8">
      <c r="B65" s="20">
        <f t="shared" si="15"/>
        <v>45</v>
      </c>
      <c r="C65" s="20" t="s">
        <v>95</v>
      </c>
      <c r="D65" s="20">
        <v>227.48</v>
      </c>
      <c r="E65" s="20">
        <v>16262.4</v>
      </c>
      <c r="F65" s="21">
        <f t="shared" si="14"/>
        <v>16.2624</v>
      </c>
      <c r="G65" s="3">
        <v>31418.9</v>
      </c>
      <c r="H65" s="3">
        <v>1.7</v>
      </c>
    </row>
    <row r="66" spans="2:8">
      <c r="B66" s="20">
        <f t="shared" si="15"/>
        <v>46</v>
      </c>
      <c r="C66" s="22" t="s">
        <v>96</v>
      </c>
      <c r="D66" s="20">
        <v>223.34</v>
      </c>
      <c r="E66" s="20">
        <v>16039.9</v>
      </c>
      <c r="F66" s="21">
        <f t="shared" si="14"/>
        <v>16.039899999999999</v>
      </c>
      <c r="G66" s="3">
        <v>31978.3</v>
      </c>
      <c r="H66" s="3">
        <v>1.8</v>
      </c>
    </row>
    <row r="67" spans="2:8">
      <c r="B67" s="20">
        <f t="shared" si="15"/>
        <v>47</v>
      </c>
      <c r="C67" s="22" t="s">
        <v>97</v>
      </c>
      <c r="D67" s="20">
        <v>203.12</v>
      </c>
      <c r="E67" s="20">
        <v>14515.8</v>
      </c>
      <c r="F67" s="21">
        <f t="shared" si="14"/>
        <v>14.515799999999999</v>
      </c>
      <c r="G67" s="3">
        <v>31346.7</v>
      </c>
      <c r="H67" s="3">
        <v>1.9</v>
      </c>
    </row>
    <row r="68" spans="2:8">
      <c r="B68" s="20">
        <f t="shared" si="15"/>
        <v>48</v>
      </c>
      <c r="C68" s="22" t="s">
        <v>98</v>
      </c>
      <c r="D68" s="20">
        <v>165.4</v>
      </c>
      <c r="E68" s="20">
        <v>11858.6</v>
      </c>
      <c r="F68" s="21">
        <f t="shared" si="14"/>
        <v>11.858600000000001</v>
      </c>
      <c r="G68" s="3">
        <v>31724.2</v>
      </c>
      <c r="H68" s="3">
        <v>2.4</v>
      </c>
    </row>
    <row r="69" spans="2:8">
      <c r="B69" s="20">
        <f t="shared" si="15"/>
        <v>49</v>
      </c>
      <c r="C69" s="22" t="s">
        <v>99</v>
      </c>
      <c r="D69" s="20">
        <v>165.86</v>
      </c>
      <c r="E69" s="20">
        <v>11975.1</v>
      </c>
      <c r="F69" s="21">
        <f t="shared" si="14"/>
        <v>11.975100000000001</v>
      </c>
      <c r="G69" s="2">
        <v>32061.8</v>
      </c>
      <c r="H69" s="3">
        <v>2.5</v>
      </c>
    </row>
    <row r="70" spans="2:8">
      <c r="B70" s="20">
        <f t="shared" si="15"/>
        <v>50</v>
      </c>
      <c r="C70" s="22" t="s">
        <v>100</v>
      </c>
      <c r="D70" s="20">
        <v>202.08</v>
      </c>
      <c r="E70" s="9">
        <v>14480.4</v>
      </c>
      <c r="F70" s="21">
        <f t="shared" si="14"/>
        <v>14.480399999999999</v>
      </c>
      <c r="G70" s="2">
        <v>32210.3</v>
      </c>
      <c r="H70" s="3">
        <v>2</v>
      </c>
    </row>
    <row r="71" spans="2:8">
      <c r="B71" s="20">
        <f t="shared" si="15"/>
        <v>51</v>
      </c>
      <c r="C71" s="22" t="s">
        <v>101</v>
      </c>
      <c r="D71" s="20">
        <v>223.36</v>
      </c>
      <c r="E71" s="20">
        <v>16065.1</v>
      </c>
      <c r="F71" s="21">
        <f t="shared" si="14"/>
        <v>16.065100000000001</v>
      </c>
      <c r="G71" s="2">
        <v>31358.6</v>
      </c>
      <c r="H71" s="3">
        <v>1.8</v>
      </c>
    </row>
    <row r="72" spans="2:8">
      <c r="B72" s="20">
        <f t="shared" si="15"/>
        <v>52</v>
      </c>
      <c r="C72" s="22" t="s">
        <v>102</v>
      </c>
      <c r="D72" s="20">
        <v>224.81</v>
      </c>
      <c r="E72" s="20">
        <v>15985.1</v>
      </c>
      <c r="F72" s="21">
        <f t="shared" si="14"/>
        <v>15.985100000000001</v>
      </c>
      <c r="G72" s="2">
        <v>31046</v>
      </c>
      <c r="H72" s="3">
        <v>1.7</v>
      </c>
    </row>
    <row r="73" spans="2:8">
      <c r="B73" s="20">
        <f t="shared" si="15"/>
        <v>53</v>
      </c>
      <c r="C73" s="22" t="s">
        <v>103</v>
      </c>
      <c r="D73" s="20">
        <v>231.82</v>
      </c>
      <c r="E73" s="20">
        <v>16491.400000000001</v>
      </c>
      <c r="F73" s="21">
        <f t="shared" si="14"/>
        <v>16.491400000000002</v>
      </c>
      <c r="G73" s="2">
        <v>31954.9</v>
      </c>
      <c r="H73" s="3">
        <v>1.7</v>
      </c>
    </row>
    <row r="74" spans="2:8">
      <c r="B74" s="20">
        <f t="shared" si="15"/>
        <v>54</v>
      </c>
      <c r="C74" s="22" t="s">
        <v>104</v>
      </c>
      <c r="D74" s="20">
        <v>235.8</v>
      </c>
      <c r="E74" s="20">
        <v>16995.099999999999</v>
      </c>
      <c r="F74" s="21">
        <f t="shared" si="14"/>
        <v>16.995099999999997</v>
      </c>
      <c r="G74" s="2">
        <v>31276.400000000001</v>
      </c>
      <c r="H74" s="3">
        <v>1.7</v>
      </c>
    </row>
    <row r="75" spans="2:8">
      <c r="B75" s="20">
        <f t="shared" si="15"/>
        <v>55</v>
      </c>
      <c r="C75" s="22" t="s">
        <v>105</v>
      </c>
      <c r="D75" s="20">
        <v>236.45</v>
      </c>
      <c r="E75" s="20">
        <v>16980.400000000001</v>
      </c>
      <c r="F75" s="21">
        <f t="shared" si="14"/>
        <v>16.980400000000003</v>
      </c>
      <c r="G75" s="2">
        <v>32044.1</v>
      </c>
      <c r="H75" s="3">
        <v>1.7</v>
      </c>
    </row>
    <row r="76" spans="2:8">
      <c r="B76" s="20">
        <f t="shared" si="15"/>
        <v>56</v>
      </c>
      <c r="C76" s="22" t="s">
        <v>106</v>
      </c>
      <c r="D76" s="20">
        <v>231.78</v>
      </c>
      <c r="E76" s="20">
        <v>16646</v>
      </c>
      <c r="F76" s="21">
        <f t="shared" si="14"/>
        <v>16.646000000000001</v>
      </c>
      <c r="G76" s="2">
        <v>31311.5</v>
      </c>
      <c r="H76" s="3">
        <v>1.7</v>
      </c>
    </row>
    <row r="77" spans="2:8">
      <c r="B77" s="20">
        <f t="shared" si="15"/>
        <v>57</v>
      </c>
      <c r="C77" s="22" t="s">
        <v>107</v>
      </c>
      <c r="D77" s="20">
        <v>227.45</v>
      </c>
      <c r="E77" s="20">
        <v>16224.3</v>
      </c>
      <c r="F77" s="21">
        <f t="shared" si="14"/>
        <v>16.224299999999999</v>
      </c>
      <c r="G77" s="2">
        <v>31753.7</v>
      </c>
      <c r="H77" s="3">
        <v>1.7</v>
      </c>
    </row>
    <row r="78" spans="2:8">
      <c r="B78" s="20">
        <f t="shared" si="15"/>
        <v>58</v>
      </c>
      <c r="C78" s="22" t="s">
        <v>108</v>
      </c>
      <c r="D78" s="20">
        <v>217.1</v>
      </c>
      <c r="E78" s="20">
        <v>15549</v>
      </c>
      <c r="F78" s="21">
        <f t="shared" si="14"/>
        <v>15.548999999999999</v>
      </c>
      <c r="G78" s="2">
        <v>31395.1</v>
      </c>
      <c r="H78" s="3">
        <v>1.8</v>
      </c>
    </row>
    <row r="79" spans="2:8">
      <c r="B79" s="20">
        <f t="shared" si="15"/>
        <v>59</v>
      </c>
      <c r="C79" s="22" t="s">
        <v>109</v>
      </c>
      <c r="D79" s="20">
        <v>209.28</v>
      </c>
      <c r="E79" s="20">
        <v>15046.2</v>
      </c>
      <c r="F79" s="21">
        <f t="shared" si="14"/>
        <v>15.046200000000001</v>
      </c>
      <c r="G79" s="2">
        <v>31268.3</v>
      </c>
      <c r="H79" s="3">
        <v>1.9</v>
      </c>
    </row>
    <row r="80" spans="2:8">
      <c r="B80" s="20">
        <f t="shared" si="15"/>
        <v>60</v>
      </c>
      <c r="C80" s="22" t="s">
        <v>110</v>
      </c>
      <c r="D80" s="20">
        <v>162.63999999999999</v>
      </c>
      <c r="E80" s="20">
        <v>11626.1</v>
      </c>
      <c r="F80" s="21">
        <f t="shared" si="14"/>
        <v>11.626100000000001</v>
      </c>
      <c r="G80" s="2">
        <v>31475.8</v>
      </c>
      <c r="H80" s="3">
        <v>2.4</v>
      </c>
    </row>
    <row r="81" spans="2:8">
      <c r="B81" s="20">
        <f t="shared" si="15"/>
        <v>61</v>
      </c>
      <c r="C81" s="22" t="s">
        <v>111</v>
      </c>
      <c r="D81" s="20">
        <v>120.51</v>
      </c>
      <c r="E81" s="20">
        <v>8721.9</v>
      </c>
      <c r="F81" s="21">
        <f t="shared" si="14"/>
        <v>8.7218999999999998</v>
      </c>
      <c r="G81" s="2">
        <v>31787</v>
      </c>
      <c r="H81" s="3">
        <v>3.4</v>
      </c>
    </row>
    <row r="82" spans="2:8">
      <c r="B82" s="20">
        <f t="shared" si="15"/>
        <v>62</v>
      </c>
      <c r="C82" s="22" t="s">
        <v>112</v>
      </c>
      <c r="D82" s="20">
        <v>147.91</v>
      </c>
      <c r="E82" s="20">
        <v>10683</v>
      </c>
      <c r="F82" s="21">
        <f t="shared" si="14"/>
        <v>10.683</v>
      </c>
      <c r="G82" s="2">
        <v>32524.7</v>
      </c>
      <c r="H82" s="3">
        <v>2.8</v>
      </c>
    </row>
    <row r="83" spans="2:8">
      <c r="B83" s="20">
        <f t="shared" si="15"/>
        <v>63</v>
      </c>
      <c r="C83" s="22" t="s">
        <v>113</v>
      </c>
      <c r="D83" s="20">
        <v>162.16999999999999</v>
      </c>
      <c r="E83" s="20">
        <v>11692.9</v>
      </c>
      <c r="F83" s="21">
        <f t="shared" si="14"/>
        <v>11.6929</v>
      </c>
      <c r="G83" s="2">
        <v>31862.9</v>
      </c>
      <c r="H83" s="3">
        <v>2.5</v>
      </c>
    </row>
    <row r="84" spans="2:8">
      <c r="B84" s="20">
        <f t="shared" si="15"/>
        <v>64</v>
      </c>
      <c r="C84" s="22" t="s">
        <v>114</v>
      </c>
      <c r="D84" s="20">
        <v>172.46</v>
      </c>
      <c r="E84" s="20">
        <v>12427</v>
      </c>
      <c r="F84" s="21">
        <f t="shared" si="14"/>
        <v>12.427</v>
      </c>
      <c r="G84" s="2">
        <v>31255.1</v>
      </c>
      <c r="H84" s="3">
        <v>2.2999999999999998</v>
      </c>
    </row>
    <row r="85" spans="2:8">
      <c r="B85" s="20">
        <f t="shared" si="15"/>
        <v>65</v>
      </c>
      <c r="C85" s="20" t="s">
        <v>115</v>
      </c>
      <c r="D85" s="9">
        <v>189.68</v>
      </c>
      <c r="E85" s="9">
        <v>13649.9</v>
      </c>
      <c r="F85" s="21">
        <f t="shared" si="14"/>
        <v>13.649899999999999</v>
      </c>
      <c r="G85" s="2">
        <v>31516.5</v>
      </c>
      <c r="H85" s="3">
        <v>2.1</v>
      </c>
    </row>
    <row r="86" spans="2:8">
      <c r="B86" s="20">
        <f t="shared" si="15"/>
        <v>66</v>
      </c>
      <c r="C86" s="20" t="s">
        <v>116</v>
      </c>
      <c r="D86" s="9">
        <v>188.5</v>
      </c>
      <c r="E86" s="9">
        <v>13587.4</v>
      </c>
      <c r="F86" s="21">
        <f t="shared" ref="F86:F92" si="16">E86/1000</f>
        <v>13.587399999999999</v>
      </c>
      <c r="G86" s="2">
        <v>31220.5</v>
      </c>
      <c r="H86" s="3">
        <v>2.1</v>
      </c>
    </row>
    <row r="87" spans="2:8">
      <c r="B87" s="20">
        <f t="shared" ref="B87:B92" si="17">B86+1</f>
        <v>67</v>
      </c>
      <c r="C87" s="20" t="s">
        <v>117</v>
      </c>
      <c r="D87" s="9">
        <v>188.34</v>
      </c>
      <c r="E87" s="9">
        <v>13563.2</v>
      </c>
      <c r="F87" s="21">
        <f t="shared" si="16"/>
        <v>13.5632</v>
      </c>
      <c r="G87" s="2">
        <v>31275.5</v>
      </c>
      <c r="H87" s="3">
        <v>2.1</v>
      </c>
    </row>
    <row r="88" spans="2:8">
      <c r="B88" s="20">
        <f t="shared" si="17"/>
        <v>68</v>
      </c>
      <c r="C88" s="20" t="s">
        <v>118</v>
      </c>
      <c r="D88" s="9">
        <v>189.74</v>
      </c>
      <c r="E88" s="9">
        <v>13666.2</v>
      </c>
      <c r="F88" s="21">
        <f t="shared" si="16"/>
        <v>13.6662</v>
      </c>
      <c r="G88" s="2">
        <v>31554.1</v>
      </c>
      <c r="H88" s="3">
        <v>2.1</v>
      </c>
    </row>
    <row r="89" spans="2:8">
      <c r="B89" s="20">
        <f t="shared" si="17"/>
        <v>69</v>
      </c>
      <c r="C89" s="20" t="s">
        <v>119</v>
      </c>
      <c r="D89" s="9">
        <v>173.04</v>
      </c>
      <c r="E89" s="9">
        <v>12468.1</v>
      </c>
      <c r="F89" s="21">
        <f t="shared" si="16"/>
        <v>12.4681</v>
      </c>
      <c r="G89" s="2">
        <v>31406.9</v>
      </c>
      <c r="H89" s="3">
        <v>2.2999999999999998</v>
      </c>
    </row>
    <row r="90" spans="2:8">
      <c r="B90" s="20">
        <f t="shared" si="17"/>
        <v>70</v>
      </c>
      <c r="C90" s="20" t="s">
        <v>120</v>
      </c>
      <c r="D90" s="9">
        <v>161.06</v>
      </c>
      <c r="E90" s="9">
        <v>11616.8</v>
      </c>
      <c r="F90" s="21">
        <f t="shared" si="16"/>
        <v>11.6168</v>
      </c>
      <c r="G90" s="2">
        <v>31718.3</v>
      </c>
      <c r="H90" s="3">
        <v>2.5</v>
      </c>
    </row>
    <row r="91" spans="2:8">
      <c r="B91" s="20">
        <f t="shared" si="17"/>
        <v>71</v>
      </c>
      <c r="C91" s="20" t="s">
        <v>121</v>
      </c>
      <c r="D91" s="9">
        <v>145.69</v>
      </c>
      <c r="E91" s="9">
        <v>10524.1</v>
      </c>
      <c r="F91" s="21">
        <f t="shared" si="16"/>
        <v>10.524100000000001</v>
      </c>
      <c r="G91" s="2">
        <v>32057.8</v>
      </c>
      <c r="H91" s="3">
        <v>2.8</v>
      </c>
    </row>
    <row r="92" spans="2:8">
      <c r="B92" s="23">
        <f t="shared" si="17"/>
        <v>72</v>
      </c>
      <c r="C92" s="24" t="s">
        <v>122</v>
      </c>
      <c r="D92" s="24">
        <v>121.86</v>
      </c>
      <c r="E92" s="24">
        <v>8822.5</v>
      </c>
      <c r="F92" s="21">
        <f t="shared" si="16"/>
        <v>8.8224999999999998</v>
      </c>
      <c r="G92" s="2">
        <v>31818.799999999999</v>
      </c>
      <c r="H92" s="3">
        <v>3.4</v>
      </c>
    </row>
    <row r="93" spans="2:8">
      <c r="B93" s="25" t="s">
        <v>123</v>
      </c>
      <c r="C93" s="26"/>
      <c r="D93" s="27">
        <f>AVERAGE(D21:D92)</f>
        <v>196.95166666666671</v>
      </c>
      <c r="E93" s="27">
        <f>AVERAGE(E21:E92)</f>
        <v>14127.508333333333</v>
      </c>
      <c r="F93" s="27">
        <f>AVERAGE(F21:F92)</f>
        <v>14.127508333333335</v>
      </c>
      <c r="H93" s="3"/>
    </row>
    <row r="94" spans="2:8">
      <c r="B94" s="25" t="s">
        <v>124</v>
      </c>
      <c r="C94" s="28"/>
      <c r="D94" s="27">
        <f>MAX(D22:D92)</f>
        <v>236.65</v>
      </c>
      <c r="E94" s="27">
        <f>MAX(E22:E92)</f>
        <v>17079.5</v>
      </c>
      <c r="F94" s="27">
        <f>MAX(F22:F92)</f>
        <v>17.079499999999999</v>
      </c>
    </row>
    <row r="95" spans="2:8">
      <c r="B95" s="25" t="s">
        <v>125</v>
      </c>
      <c r="C95" s="28"/>
      <c r="D95" s="27">
        <f>MIN(D23:D92)</f>
        <v>119.66</v>
      </c>
      <c r="E95" s="27">
        <f>MIN(E23:E92)</f>
        <v>8662.4</v>
      </c>
      <c r="F95" s="27">
        <f>MIN(F23:F92)</f>
        <v>8.6623999999999999</v>
      </c>
    </row>
  </sheetData>
  <conditionalFormatting sqref="R6:W17">
    <cfRule type="cellIs" dxfId="80" priority="4" operator="between">
      <formula>100</formula>
      <formula>109.9</formula>
    </cfRule>
    <cfRule type="cellIs" dxfId="79" priority="58" operator="between">
      <formula>170</formula>
      <formula>179.99</formula>
    </cfRule>
    <cfRule type="cellIs" dxfId="78" priority="59" operator="between">
      <formula>160</formula>
      <formula>169.99</formula>
    </cfRule>
    <cfRule type="cellIs" dxfId="77" priority="60" operator="between">
      <formula>150</formula>
      <formula>159.99</formula>
    </cfRule>
    <cfRule type="cellIs" dxfId="76" priority="61" operator="between">
      <formula>140</formula>
      <formula>149.99</formula>
    </cfRule>
    <cfRule type="cellIs" dxfId="75" priority="62" operator="between">
      <formula>130</formula>
      <formula>139.99</formula>
    </cfRule>
    <cfRule type="cellIs" dxfId="74" priority="63" operator="between">
      <formula>120</formula>
      <formula>129.99</formula>
    </cfRule>
    <cfRule type="cellIs" dxfId="73" priority="76" operator="between">
      <formula>110</formula>
      <formula>119.99</formula>
    </cfRule>
    <cfRule type="cellIs" dxfId="72" priority="78" operator="between">
      <formula>90</formula>
      <formula>99.99</formula>
    </cfRule>
    <cfRule type="cellIs" dxfId="71" priority="79" operator="between">
      <formula>80</formula>
      <formula>89.99</formula>
    </cfRule>
    <cfRule type="cellIs" dxfId="70" priority="80" operator="between">
      <formula>70</formula>
      <formula>79.99</formula>
    </cfRule>
    <cfRule type="cellIs" dxfId="69" priority="81" operator="between">
      <formula>60</formula>
      <formula>69.99</formula>
    </cfRule>
  </conditionalFormatting>
  <conditionalFormatting sqref="N11:P11 J9:K9 L6:P10 I6:I11 L11 I12:P17">
    <cfRule type="cellIs" dxfId="68" priority="70" operator="between">
      <formula>8</formula>
      <formula>8.99</formula>
    </cfRule>
    <cfRule type="cellIs" dxfId="67" priority="71" operator="between">
      <formula>7</formula>
      <formula>7.99</formula>
    </cfRule>
    <cfRule type="cellIs" dxfId="66" priority="72" operator="between">
      <formula>6</formula>
      <formula>6.99</formula>
    </cfRule>
    <cfRule type="cellIs" dxfId="65" priority="73" operator="between">
      <formula>5</formula>
      <formula>5.99</formula>
    </cfRule>
    <cfRule type="cellIs" dxfId="64" priority="74" operator="between">
      <formula>4</formula>
      <formula>4.99</formula>
    </cfRule>
    <cfRule type="cellIs" dxfId="63" priority="75" operator="between">
      <formula>3</formula>
      <formula>3.99</formula>
    </cfRule>
  </conditionalFormatting>
  <conditionalFormatting sqref="C6:H17">
    <cfRule type="cellIs" dxfId="62" priority="54" operator="between">
      <formula>12</formula>
      <formula>12.99</formula>
    </cfRule>
    <cfRule type="cellIs" dxfId="61" priority="55" operator="between">
      <formula>11</formula>
      <formula>11.99</formula>
    </cfRule>
    <cfRule type="cellIs" dxfId="60" priority="56" operator="between">
      <formula>10</formula>
      <formula>10.99</formula>
    </cfRule>
    <cfRule type="cellIs" dxfId="59" priority="57" operator="between">
      <formula>9</formula>
      <formula>9.99</formula>
    </cfRule>
    <cfRule type="cellIs" dxfId="58" priority="64" operator="between">
      <formula>8</formula>
      <formula>8.99</formula>
    </cfRule>
    <cfRule type="cellIs" dxfId="57" priority="65" operator="between">
      <formula>7</formula>
      <formula>7.99</formula>
    </cfRule>
    <cfRule type="cellIs" dxfId="56" priority="66" operator="between">
      <formula>6</formula>
      <formula>6.99</formula>
    </cfRule>
    <cfRule type="cellIs" dxfId="55" priority="67" operator="between">
      <formula>5</formula>
      <formula>5.99</formula>
    </cfRule>
    <cfRule type="cellIs" dxfId="54" priority="68" operator="between">
      <formula>4</formula>
      <formula>4.99</formula>
    </cfRule>
    <cfRule type="cellIs" dxfId="53" priority="69" operator="between">
      <formula>3</formula>
      <formula>3.99</formula>
    </cfRule>
  </conditionalFormatting>
  <conditionalFormatting sqref="J11:K11">
    <cfRule type="cellIs" dxfId="52" priority="50" operator="between">
      <formula>6</formula>
      <formula>6.99</formula>
    </cfRule>
    <cfRule type="cellIs" dxfId="51" priority="52" operator="between">
      <formula>4</formula>
      <formula>4.99</formula>
    </cfRule>
    <cfRule type="cellIs" dxfId="50" priority="53" operator="between">
      <formula>3</formula>
      <formula>3.99</formula>
    </cfRule>
  </conditionalFormatting>
  <conditionalFormatting sqref="J11:K16">
    <cfRule type="cellIs" dxfId="49" priority="44" operator="between">
      <formula>12</formula>
      <formula>12.99</formula>
    </cfRule>
    <cfRule type="cellIs" dxfId="48" priority="45" operator="between">
      <formula>11</formula>
      <formula>11.99</formula>
    </cfRule>
    <cfRule type="cellIs" dxfId="47" priority="46" operator="between">
      <formula>10</formula>
      <formula>10.99</formula>
    </cfRule>
    <cfRule type="cellIs" dxfId="46" priority="47" operator="between">
      <formula>9</formula>
      <formula>9.99</formula>
    </cfRule>
    <cfRule type="cellIs" dxfId="45" priority="48" operator="between">
      <formula>8</formula>
      <formula>8.99</formula>
    </cfRule>
    <cfRule type="cellIs" dxfId="44" priority="49" operator="between">
      <formula>7</formula>
      <formula>7.99</formula>
    </cfRule>
    <cfRule type="cellIs" dxfId="43" priority="51" operator="between">
      <formula>5</formula>
      <formula>5.99</formula>
    </cfRule>
  </conditionalFormatting>
  <conditionalFormatting sqref="Y5:Z10 Y11:Y13">
    <cfRule type="cellIs" dxfId="42" priority="35" operator="between">
      <formula>140</formula>
      <formula>149.99</formula>
    </cfRule>
    <cfRule type="cellIs" dxfId="41" priority="40" operator="between">
      <formula>90</formula>
      <formula>99.99</formula>
    </cfRule>
  </conditionalFormatting>
  <conditionalFormatting sqref="Y5:Z10 Y11:Y16">
    <cfRule type="cellIs" dxfId="40" priority="32" operator="between">
      <formula>170</formula>
      <formula>179.99</formula>
    </cfRule>
    <cfRule type="cellIs" dxfId="39" priority="33" operator="between">
      <formula>160</formula>
      <formula>169.99</formula>
    </cfRule>
    <cfRule type="cellIs" dxfId="38" priority="34" operator="between">
      <formula>150</formula>
      <formula>159.99</formula>
    </cfRule>
    <cfRule type="cellIs" dxfId="37" priority="36" operator="between">
      <formula>130</formula>
      <formula>139.99</formula>
    </cfRule>
    <cfRule type="cellIs" dxfId="36" priority="41" operator="between">
      <formula>80</formula>
      <formula>89.99</formula>
    </cfRule>
    <cfRule type="cellIs" dxfId="35" priority="42" operator="between">
      <formula>70</formula>
      <formula>79.99</formula>
    </cfRule>
    <cfRule type="cellIs" dxfId="34" priority="43" operator="between">
      <formula>60</formula>
      <formula>69.99</formula>
    </cfRule>
  </conditionalFormatting>
  <conditionalFormatting sqref="AA10:AB10">
    <cfRule type="cellIs" dxfId="33" priority="26" operator="between">
      <formula>8</formula>
      <formula>8.99</formula>
    </cfRule>
    <cfRule type="cellIs" dxfId="32" priority="27" operator="between">
      <formula>7</formula>
      <formula>7.99</formula>
    </cfRule>
    <cfRule type="cellIs" dxfId="31" priority="28" operator="between">
      <formula>6</formula>
      <formula>6.99</formula>
    </cfRule>
    <cfRule type="cellIs" dxfId="30" priority="29" operator="between">
      <formula>5</formula>
      <formula>5.99</formula>
    </cfRule>
    <cfRule type="cellIs" dxfId="29" priority="30" operator="between">
      <formula>4</formula>
      <formula>4.99</formula>
    </cfRule>
    <cfRule type="cellIs" dxfId="28" priority="31" operator="between">
      <formula>3</formula>
      <formula>3.99</formula>
    </cfRule>
  </conditionalFormatting>
  <conditionalFormatting sqref="R6:W17 Y5:Y16">
    <cfRule type="cellIs" dxfId="27" priority="21" operator="between">
      <formula>220</formula>
      <formula>229.99</formula>
    </cfRule>
    <cfRule type="cellIs" dxfId="26" priority="22" operator="between">
      <formula>210</formula>
      <formula>219.99</formula>
    </cfRule>
    <cfRule type="cellIs" dxfId="25" priority="23" operator="between">
      <formula>200</formula>
      <formula>209.99</formula>
    </cfRule>
    <cfRule type="cellIs" dxfId="24" priority="24" operator="between">
      <formula>190</formula>
      <formula>199.99</formula>
    </cfRule>
    <cfRule type="cellIs" dxfId="23" priority="25" operator="between">
      <formula>180</formula>
      <formula>189.99</formula>
    </cfRule>
  </conditionalFormatting>
  <conditionalFormatting sqref="Y5:Y16">
    <cfRule type="cellIs" dxfId="22" priority="37" operator="between">
      <formula>120</formula>
      <formula>129.99</formula>
    </cfRule>
    <cfRule type="cellIs" dxfId="21" priority="38" operator="between">
      <formula>110</formula>
      <formula>119.99</formula>
    </cfRule>
    <cfRule type="cellIs" dxfId="20" priority="39" operator="between">
      <formula>100</formula>
      <formula>109.99</formula>
    </cfRule>
  </conditionalFormatting>
  <conditionalFormatting sqref="Y5:Y17 R6:W17">
    <cfRule type="cellIs" dxfId="19" priority="77" operator="between">
      <formula>100</formula>
      <formula>109.99</formula>
    </cfRule>
  </conditionalFormatting>
  <conditionalFormatting sqref="Z10:Z17">
    <cfRule type="cellIs" dxfId="18" priority="8" operator="between">
      <formula>140</formula>
      <formula>149.99</formula>
    </cfRule>
    <cfRule type="cellIs" dxfId="17" priority="10" operator="between">
      <formula>120</formula>
      <formula>129.99</formula>
    </cfRule>
    <cfRule type="cellIs" dxfId="16" priority="11" operator="between">
      <formula>110</formula>
      <formula>119.99</formula>
    </cfRule>
    <cfRule type="cellIs" dxfId="15" priority="12" operator="between">
      <formula>100</formula>
      <formula>109.99</formula>
    </cfRule>
    <cfRule type="cellIs" dxfId="14" priority="13" operator="between">
      <formula>90</formula>
      <formula>99.99</formula>
    </cfRule>
  </conditionalFormatting>
  <conditionalFormatting sqref="Z10:Z17">
    <cfRule type="cellIs" dxfId="13" priority="5" operator="between">
      <formula>170</formula>
      <formula>179.99</formula>
    </cfRule>
    <cfRule type="cellIs" dxfId="12" priority="6" operator="between">
      <formula>160</formula>
      <formula>169.99</formula>
    </cfRule>
    <cfRule type="cellIs" dxfId="11" priority="7" operator="between">
      <formula>150</formula>
      <formula>159.99</formula>
    </cfRule>
    <cfRule type="cellIs" dxfId="10" priority="9" operator="between">
      <formula>130</formula>
      <formula>139.99</formula>
    </cfRule>
    <cfRule type="cellIs" dxfId="9" priority="14" operator="between">
      <formula>80</formula>
      <formula>89.99</formula>
    </cfRule>
    <cfRule type="cellIs" dxfId="8" priority="15" operator="between">
      <formula>70</formula>
      <formula>79.99</formula>
    </cfRule>
    <cfRule type="cellIs" dxfId="7" priority="16" operator="between">
      <formula>60</formula>
      <formula>69.99</formula>
    </cfRule>
  </conditionalFormatting>
  <conditionalFormatting sqref="C6:H17 J6:J16">
    <cfRule type="cellIs" dxfId="6" priority="17" operator="between">
      <formula>16</formula>
      <formula>16.9999</formula>
    </cfRule>
    <cfRule type="cellIs" dxfId="5" priority="18" operator="between">
      <formula>15</formula>
      <formula>15.9999</formula>
    </cfRule>
    <cfRule type="cellIs" dxfId="4" priority="19" operator="between">
      <formula>14</formula>
      <formula>14.9999</formula>
    </cfRule>
    <cfRule type="cellIs" dxfId="3" priority="20" operator="between">
      <formula>13</formula>
      <formula>13.9999</formula>
    </cfRule>
  </conditionalFormatting>
  <conditionalFormatting sqref="R6:W17 Y2:Y17">
    <cfRule type="cellIs" dxfId="2" priority="1" operator="between">
      <formula>250</formula>
      <formula>259.99</formula>
    </cfRule>
    <cfRule type="cellIs" dxfId="1" priority="2" operator="between">
      <formula>240</formula>
      <formula>249.99</formula>
    </cfRule>
    <cfRule type="cellIs" dxfId="0" priority="3" operator="between">
      <formula>230</formula>
      <formula>239.99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 Chamber - 30 CM</vt:lpstr>
      <vt:lpstr>Close Chamber - 20 CM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2021-06-09T05:18:08Z</dcterms:created>
  <dcterms:modified xsi:type="dcterms:W3CDTF">2021-06-18T07:01:39Z</dcterms:modified>
</cp:coreProperties>
</file>