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38520" yWindow="-9108" windowWidth="23256" windowHeight="13176"/>
  </bookViews>
  <sheets>
    <sheet name="Лист5" sheetId="6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6"/>
  <c r="J10"/>
  <c r="H10"/>
  <c r="G10"/>
  <c r="H7"/>
  <c r="F7" s="1"/>
  <c r="J6"/>
  <c r="H6"/>
  <c r="F6" s="1"/>
  <c r="G6" s="1"/>
  <c r="F13"/>
  <c r="H12"/>
  <c r="F12" s="1"/>
  <c r="J8"/>
  <c r="H9"/>
  <c r="H8"/>
  <c r="G8"/>
  <c r="H5"/>
  <c r="F5" s="1"/>
  <c r="H4"/>
  <c r="F4" s="1"/>
  <c r="J4"/>
  <c r="I10" l="1"/>
  <c r="G4"/>
  <c r="I8"/>
  <c r="G12"/>
  <c r="I12"/>
  <c r="J12" s="1"/>
</calcChain>
</file>

<file path=xl/sharedStrings.xml><?xml version="1.0" encoding="utf-8"?>
<sst xmlns="http://schemas.openxmlformats.org/spreadsheetml/2006/main" count="30" uniqueCount="19">
  <si>
    <t>№ п/п</t>
  </si>
  <si>
    <t>Стадия</t>
  </si>
  <si>
    <t>П</t>
  </si>
  <si>
    <t>Р</t>
  </si>
  <si>
    <t>АО "Гипроздрав"</t>
  </si>
  <si>
    <t>ООО "Техномед"</t>
  </si>
  <si>
    <t>ООО "СДМ"</t>
  </si>
  <si>
    <t>Стоимость, тыс руб.</t>
  </si>
  <si>
    <t>Стоимость 1 м2, тыс руб.</t>
  </si>
  <si>
    <t>Итого, тыс руб.</t>
  </si>
  <si>
    <t>Тип здания</t>
  </si>
  <si>
    <t>Улучшенный, 100 мест</t>
  </si>
  <si>
    <t>Обычный, 150 мест</t>
  </si>
  <si>
    <t>Площадь проектируемого здания, м2</t>
  </si>
  <si>
    <t>Классическое проектирование</t>
  </si>
  <si>
    <t>Итого, с применением технологии BIM, тыс руб.</t>
  </si>
  <si>
    <t>Наименование проектной организации</t>
  </si>
  <si>
    <t xml:space="preserve">Информация об объеме финансирования работ по разработке проектно-сметной документации на строительство зданий учреждений  "нового типа".  </t>
  </si>
  <si>
    <t>Стоимость разработки проектно-сметной и рабочей документации составлена на на основе предоставленных коммерческих предложений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</si>
</sst>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2" borderId="1" xfId="0" applyNumberFormat="1" applyFont="1" applyFill="1" applyBorder="1" applyAlignment="1">
      <alignment horizontal="right" wrapText="1"/>
    </xf>
    <xf numFmtId="43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3" fontId="2" fillId="2" borderId="3" xfId="0" applyNumberFormat="1" applyFont="1" applyFill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 wrapText="1"/>
    </xf>
    <xf numFmtId="164" fontId="2" fillId="2" borderId="4" xfId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zoomScale="115" zoomScaleNormal="115" workbookViewId="0">
      <selection activeCell="E18" sqref="E18"/>
    </sheetView>
  </sheetViews>
  <sheetFormatPr defaultRowHeight="14.4"/>
  <cols>
    <col min="2" max="2" width="21" customWidth="1"/>
    <col min="3" max="3" width="19" customWidth="1"/>
    <col min="4" max="4" width="12.6640625" customWidth="1"/>
    <col min="5" max="5" width="20.21875" customWidth="1"/>
    <col min="6" max="6" width="10.44140625" customWidth="1"/>
    <col min="7" max="7" width="9.6640625" customWidth="1"/>
    <col min="8" max="8" width="17.44140625" customWidth="1"/>
    <col min="9" max="9" width="13.21875" customWidth="1"/>
    <col min="10" max="10" width="16.5546875" customWidth="1"/>
    <col min="11" max="11" width="20.109375" customWidth="1"/>
  </cols>
  <sheetData>
    <row r="1" spans="1:12" ht="58.2" customHeight="1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"/>
      <c r="L1" s="2"/>
    </row>
    <row r="2" spans="1:12" ht="18">
      <c r="A2" s="9" t="s">
        <v>0</v>
      </c>
      <c r="B2" s="10" t="s">
        <v>16</v>
      </c>
      <c r="C2" s="9" t="s">
        <v>10</v>
      </c>
      <c r="D2" s="9" t="s">
        <v>1</v>
      </c>
      <c r="E2" s="10" t="s">
        <v>13</v>
      </c>
      <c r="F2" s="12" t="s">
        <v>14</v>
      </c>
      <c r="G2" s="12"/>
      <c r="H2" s="12"/>
      <c r="I2" s="9" t="s">
        <v>9</v>
      </c>
      <c r="J2" s="9" t="s">
        <v>15</v>
      </c>
      <c r="K2" s="2"/>
      <c r="L2" s="2"/>
    </row>
    <row r="3" spans="1:12" s="1" customFormat="1" ht="84" customHeight="1">
      <c r="A3" s="9"/>
      <c r="B3" s="11"/>
      <c r="C3" s="9"/>
      <c r="D3" s="9"/>
      <c r="E3" s="11"/>
      <c r="F3" s="20" t="s">
        <v>8</v>
      </c>
      <c r="G3" s="21"/>
      <c r="H3" s="7" t="s">
        <v>7</v>
      </c>
      <c r="I3" s="9"/>
      <c r="J3" s="9"/>
      <c r="K3" s="3"/>
      <c r="L3" s="3"/>
    </row>
    <row r="4" spans="1:12" ht="25.05" customHeight="1">
      <c r="A4" s="6">
        <v>1</v>
      </c>
      <c r="B4" s="13" t="s">
        <v>4</v>
      </c>
      <c r="C4" s="13" t="s">
        <v>11</v>
      </c>
      <c r="D4" s="6" t="s">
        <v>2</v>
      </c>
      <c r="E4" s="13">
        <v>5000</v>
      </c>
      <c r="F4" s="4">
        <f>H4/E4</f>
        <v>1.04</v>
      </c>
      <c r="G4" s="16">
        <f>F4+F5</f>
        <v>2.6</v>
      </c>
      <c r="H4" s="5">
        <f>I4*0.4</f>
        <v>5200</v>
      </c>
      <c r="I4" s="17">
        <v>13000</v>
      </c>
      <c r="J4" s="19">
        <f>I4</f>
        <v>13000</v>
      </c>
      <c r="K4" s="2"/>
      <c r="L4" s="2"/>
    </row>
    <row r="5" spans="1:12" ht="25.05" customHeight="1">
      <c r="A5" s="6">
        <v>2</v>
      </c>
      <c r="B5" s="14"/>
      <c r="C5" s="15"/>
      <c r="D5" s="6" t="s">
        <v>3</v>
      </c>
      <c r="E5" s="15"/>
      <c r="F5" s="4">
        <f>H5/E4</f>
        <v>1.56</v>
      </c>
      <c r="G5" s="15"/>
      <c r="H5" s="5">
        <f>I4*0.6</f>
        <v>7800</v>
      </c>
      <c r="I5" s="18"/>
      <c r="J5" s="15"/>
      <c r="K5" s="2"/>
      <c r="L5" s="2"/>
    </row>
    <row r="6" spans="1:12" ht="25.05" customHeight="1">
      <c r="A6" s="6">
        <v>3</v>
      </c>
      <c r="B6" s="14"/>
      <c r="C6" s="13" t="s">
        <v>12</v>
      </c>
      <c r="D6" s="6" t="s">
        <v>2</v>
      </c>
      <c r="E6" s="13">
        <v>7000</v>
      </c>
      <c r="F6" s="4">
        <f>H6/E6</f>
        <v>1.0285714285714285</v>
      </c>
      <c r="G6" s="16">
        <f>F6+F7</f>
        <v>2.5714285714285712</v>
      </c>
      <c r="H6" s="5">
        <f>I6*0.4</f>
        <v>7200</v>
      </c>
      <c r="I6" s="17">
        <v>18000</v>
      </c>
      <c r="J6" s="19">
        <f>I6</f>
        <v>18000</v>
      </c>
      <c r="K6" s="2"/>
      <c r="L6" s="2"/>
    </row>
    <row r="7" spans="1:12" ht="25.05" customHeight="1">
      <c r="A7" s="6">
        <v>4</v>
      </c>
      <c r="B7" s="15"/>
      <c r="C7" s="15"/>
      <c r="D7" s="6" t="s">
        <v>3</v>
      </c>
      <c r="E7" s="15"/>
      <c r="F7" s="4">
        <f>H7/E6</f>
        <v>1.5428571428571429</v>
      </c>
      <c r="G7" s="24"/>
      <c r="H7" s="5">
        <f>I6*0.6</f>
        <v>10800</v>
      </c>
      <c r="I7" s="18"/>
      <c r="J7" s="25"/>
      <c r="K7" s="2"/>
      <c r="L7" s="2"/>
    </row>
    <row r="8" spans="1:12" ht="25.05" customHeight="1">
      <c r="A8" s="6">
        <v>5</v>
      </c>
      <c r="B8" s="13" t="s">
        <v>5</v>
      </c>
      <c r="C8" s="13" t="s">
        <v>11</v>
      </c>
      <c r="D8" s="6" t="s">
        <v>2</v>
      </c>
      <c r="E8" s="13">
        <v>10683</v>
      </c>
      <c r="F8" s="4">
        <v>1.5</v>
      </c>
      <c r="G8" s="16">
        <f>F8+F9</f>
        <v>3.75</v>
      </c>
      <c r="H8" s="5">
        <f>E8*F8</f>
        <v>16024.5</v>
      </c>
      <c r="I8" s="17">
        <f>H8+H9</f>
        <v>40061.25</v>
      </c>
      <c r="J8" s="17">
        <f>E8*4350/1000</f>
        <v>46471.05</v>
      </c>
      <c r="K8" s="2"/>
      <c r="L8" s="2"/>
    </row>
    <row r="9" spans="1:12" ht="25.05" customHeight="1">
      <c r="A9" s="6">
        <v>6</v>
      </c>
      <c r="B9" s="14"/>
      <c r="C9" s="15"/>
      <c r="D9" s="6" t="s">
        <v>3</v>
      </c>
      <c r="E9" s="15"/>
      <c r="F9" s="4">
        <v>2.25</v>
      </c>
      <c r="G9" s="15"/>
      <c r="H9" s="5">
        <f>E8*F9</f>
        <v>24036.75</v>
      </c>
      <c r="I9" s="18"/>
      <c r="J9" s="18"/>
      <c r="K9" s="2"/>
      <c r="L9" s="2"/>
    </row>
    <row r="10" spans="1:12" ht="25.05" customHeight="1">
      <c r="A10" s="6">
        <v>7</v>
      </c>
      <c r="B10" s="14"/>
      <c r="C10" s="13" t="s">
        <v>12</v>
      </c>
      <c r="D10" s="6" t="s">
        <v>2</v>
      </c>
      <c r="E10" s="13">
        <v>10373</v>
      </c>
      <c r="F10" s="4">
        <v>1.5</v>
      </c>
      <c r="G10" s="16">
        <f>F10+F11</f>
        <v>3.75</v>
      </c>
      <c r="H10" s="5">
        <f>F10*E10</f>
        <v>15559.5</v>
      </c>
      <c r="I10" s="17">
        <f>H10+H11</f>
        <v>38898.75</v>
      </c>
      <c r="J10" s="17">
        <f>E10*4350/1000</f>
        <v>45122.55</v>
      </c>
      <c r="K10" s="2"/>
      <c r="L10" s="2"/>
    </row>
    <row r="11" spans="1:12" ht="25.05" customHeight="1">
      <c r="A11" s="6">
        <v>8</v>
      </c>
      <c r="B11" s="15"/>
      <c r="C11" s="15"/>
      <c r="D11" s="6" t="s">
        <v>3</v>
      </c>
      <c r="E11" s="15"/>
      <c r="F11" s="4">
        <v>2.25</v>
      </c>
      <c r="G11" s="15"/>
      <c r="H11" s="5">
        <f>F11*E10</f>
        <v>23339.25</v>
      </c>
      <c r="I11" s="18"/>
      <c r="J11" s="18"/>
      <c r="K11" s="2"/>
      <c r="L11" s="2"/>
    </row>
    <row r="12" spans="1:12" ht="25.05" customHeight="1">
      <c r="A12" s="6">
        <v>9</v>
      </c>
      <c r="B12" s="26" t="s">
        <v>6</v>
      </c>
      <c r="C12" s="13" t="s">
        <v>11</v>
      </c>
      <c r="D12" s="6" t="s">
        <v>2</v>
      </c>
      <c r="E12" s="13">
        <v>5000</v>
      </c>
      <c r="F12" s="5">
        <f>H12/E12</f>
        <v>1.1728000000000001</v>
      </c>
      <c r="G12" s="16">
        <f>F12+F13</f>
        <v>2.8744000000000001</v>
      </c>
      <c r="H12" s="5">
        <f>5214+650</f>
        <v>5864</v>
      </c>
      <c r="I12" s="17">
        <f>H12+H13</f>
        <v>14372</v>
      </c>
      <c r="J12" s="17">
        <f>I12</f>
        <v>14372</v>
      </c>
      <c r="K12" s="2"/>
      <c r="L12" s="2"/>
    </row>
    <row r="13" spans="1:12" ht="25.05" customHeight="1">
      <c r="A13" s="6">
        <v>10</v>
      </c>
      <c r="B13" s="26"/>
      <c r="C13" s="15"/>
      <c r="D13" s="6" t="s">
        <v>3</v>
      </c>
      <c r="E13" s="15"/>
      <c r="F13" s="5">
        <f>H13/E12</f>
        <v>1.7016</v>
      </c>
      <c r="G13" s="15"/>
      <c r="H13" s="5">
        <v>8508</v>
      </c>
      <c r="I13" s="18"/>
      <c r="J13" s="18"/>
      <c r="K13" s="2"/>
      <c r="L13" s="2"/>
    </row>
    <row r="14" spans="1:12" ht="18">
      <c r="A14" s="8"/>
      <c r="B14" s="8"/>
      <c r="C14" s="8"/>
      <c r="D14" s="8"/>
      <c r="E14" s="8"/>
      <c r="F14" s="8"/>
      <c r="G14" s="8"/>
      <c r="H14" s="8"/>
      <c r="I14" s="8"/>
      <c r="J14" s="8"/>
      <c r="K14" s="2"/>
      <c r="L14" s="2"/>
    </row>
    <row r="15" spans="1:12" ht="39" customHeight="1">
      <c r="A15" s="22" t="s">
        <v>18</v>
      </c>
      <c r="B15" s="22"/>
      <c r="C15" s="22"/>
      <c r="D15" s="22"/>
      <c r="E15" s="22"/>
      <c r="F15" s="22"/>
      <c r="G15" s="22"/>
      <c r="H15" s="22"/>
      <c r="I15" s="22"/>
      <c r="J15" s="22"/>
      <c r="K15" s="2"/>
      <c r="L15" s="2"/>
    </row>
    <row r="16" spans="1:12" ht="1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39">
    <mergeCell ref="A15:J15"/>
    <mergeCell ref="A1:J1"/>
    <mergeCell ref="J12:J13"/>
    <mergeCell ref="C6:C7"/>
    <mergeCell ref="E6:E7"/>
    <mergeCell ref="G6:G7"/>
    <mergeCell ref="I6:I7"/>
    <mergeCell ref="J6:J7"/>
    <mergeCell ref="J10:J11"/>
    <mergeCell ref="C10:C11"/>
    <mergeCell ref="E10:E11"/>
    <mergeCell ref="G10:G11"/>
    <mergeCell ref="I10:I11"/>
    <mergeCell ref="B12:B13"/>
    <mergeCell ref="C12:C13"/>
    <mergeCell ref="E12:E13"/>
    <mergeCell ref="I12:I13"/>
    <mergeCell ref="G12:G13"/>
    <mergeCell ref="J2:J3"/>
    <mergeCell ref="I8:I9"/>
    <mergeCell ref="E8:E9"/>
    <mergeCell ref="J4:J5"/>
    <mergeCell ref="J8:J9"/>
    <mergeCell ref="E4:E5"/>
    <mergeCell ref="I4:I5"/>
    <mergeCell ref="F3:G3"/>
    <mergeCell ref="G4:G5"/>
    <mergeCell ref="A2:A3"/>
    <mergeCell ref="E2:E3"/>
    <mergeCell ref="F2:H2"/>
    <mergeCell ref="I2:I3"/>
    <mergeCell ref="B8:B11"/>
    <mergeCell ref="C8:C9"/>
    <mergeCell ref="G8:G9"/>
    <mergeCell ref="D2:D3"/>
    <mergeCell ref="C2:C3"/>
    <mergeCell ref="B2:B3"/>
    <mergeCell ref="B4:B7"/>
    <mergeCell ref="C4:C5"/>
  </mergeCells>
  <pageMargins left="0.31496062992125984" right="0.31496062992125984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Гл сп-эксп ОКДУСОП</cp:lastModifiedBy>
  <cp:lastPrinted>2019-12-13T15:39:38Z</cp:lastPrinted>
  <dcterms:created xsi:type="dcterms:W3CDTF">2015-06-05T18:17:20Z</dcterms:created>
  <dcterms:modified xsi:type="dcterms:W3CDTF">2020-08-11T11:43:29Z</dcterms:modified>
</cp:coreProperties>
</file>