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e\Desktop\ИВН Кимры и соц. объекты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J3" i="1" l="1"/>
  <c r="D3" i="1"/>
  <c r="D73" i="1" s="1"/>
  <c r="H73" i="1" l="1"/>
  <c r="G73" i="1"/>
  <c r="E3" i="1"/>
  <c r="J73" i="1"/>
  <c r="C92" i="1" l="1"/>
  <c r="D95" i="1"/>
  <c r="C95" i="1"/>
  <c r="B95" i="1"/>
  <c r="E93" i="1"/>
  <c r="E94" i="1"/>
  <c r="J78" i="1"/>
  <c r="J77" i="1"/>
  <c r="J76" i="1"/>
  <c r="G75" i="1"/>
  <c r="G79" i="1" s="1"/>
  <c r="H75" i="1"/>
  <c r="H79" i="1" s="1"/>
  <c r="I73" i="1"/>
  <c r="I75" i="1" s="1"/>
  <c r="I79" i="1" s="1"/>
  <c r="C73" i="1"/>
  <c r="E95" i="1" l="1"/>
  <c r="J5" i="1"/>
  <c r="J6" i="1"/>
  <c r="J7" i="1"/>
  <c r="J8" i="1"/>
  <c r="J9" i="1"/>
  <c r="J10" i="1"/>
  <c r="J4" i="1"/>
  <c r="F50" i="1"/>
  <c r="J50" i="1" s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49" i="1"/>
  <c r="J48" i="1"/>
  <c r="J47" i="1"/>
  <c r="J46" i="1"/>
  <c r="J45" i="1"/>
  <c r="J44" i="1"/>
  <c r="J43" i="1"/>
  <c r="J42" i="1"/>
  <c r="J37" i="1"/>
  <c r="J38" i="1"/>
  <c r="J39" i="1"/>
  <c r="J27" i="1"/>
  <c r="J28" i="1"/>
  <c r="J29" i="1"/>
  <c r="J30" i="1"/>
  <c r="J31" i="1"/>
  <c r="J32" i="1"/>
  <c r="J33" i="1"/>
  <c r="J34" i="1"/>
  <c r="J35" i="1"/>
  <c r="J26" i="1"/>
  <c r="J13" i="1"/>
  <c r="J14" i="1"/>
  <c r="J15" i="1"/>
  <c r="J16" i="1"/>
  <c r="J17" i="1"/>
  <c r="J18" i="1"/>
  <c r="J19" i="1"/>
  <c r="J20" i="1"/>
  <c r="J21" i="1"/>
  <c r="J22" i="1"/>
  <c r="J23" i="1"/>
  <c r="J24" i="1"/>
  <c r="J12" i="1"/>
  <c r="F73" i="1" l="1"/>
  <c r="F75" i="1" s="1"/>
  <c r="F79" i="1" s="1"/>
  <c r="D90" i="1"/>
  <c r="D92" i="1" s="1"/>
  <c r="C90" i="1"/>
  <c r="B90" i="1"/>
  <c r="B92" i="1" s="1"/>
  <c r="J41" i="1"/>
  <c r="J40" i="1"/>
  <c r="D36" i="1"/>
  <c r="E36" i="1"/>
  <c r="D25" i="1"/>
  <c r="E25" i="1"/>
  <c r="E11" i="1"/>
  <c r="E73" i="1" s="1"/>
  <c r="E75" i="1" s="1"/>
  <c r="E79" i="1" s="1"/>
  <c r="D11" i="1"/>
  <c r="E92" i="1" l="1"/>
  <c r="J11" i="1"/>
  <c r="J25" i="1"/>
  <c r="J36" i="1"/>
  <c r="D75" i="1" l="1"/>
  <c r="D79" i="1" s="1"/>
  <c r="J79" i="1" s="1"/>
  <c r="J96" i="1" s="1"/>
  <c r="E90" i="1"/>
</calcChain>
</file>

<file path=xl/sharedStrings.xml><?xml version="1.0" encoding="utf-8"?>
<sst xmlns="http://schemas.openxmlformats.org/spreadsheetml/2006/main" count="163" uniqueCount="151">
  <si>
    <t>Детские Сады</t>
  </si>
  <si>
    <t>Кол-во камер с РЛ</t>
  </si>
  <si>
    <t>Кол-во камер ГРЗ</t>
  </si>
  <si>
    <t>Кол-во поворотных камер</t>
  </si>
  <si>
    <t>Кол-во обзорных камер</t>
  </si>
  <si>
    <t>Итого камер</t>
  </si>
  <si>
    <t>Школы</t>
  </si>
  <si>
    <t>Ледовый дворец</t>
  </si>
  <si>
    <t>Объекты соц. защиты</t>
  </si>
  <si>
    <t>Школа интернат</t>
  </si>
  <si>
    <t>Ж/Д вокзал</t>
  </si>
  <si>
    <t>Остановочный пункт в черте г.Кимры</t>
  </si>
  <si>
    <t>Театральная площадь (памятник В.И.Ленину)</t>
  </si>
  <si>
    <t>Наименование объектов</t>
  </si>
  <si>
    <t>Камеры фиксации ТС на магистралях г.Кимры</t>
  </si>
  <si>
    <t>Всего</t>
  </si>
  <si>
    <t>ФВФ</t>
  </si>
  <si>
    <t>Скорость</t>
  </si>
  <si>
    <t>Пешеход</t>
  </si>
  <si>
    <t>Перекресток</t>
  </si>
  <si>
    <t>Деревня Клетино</t>
  </si>
  <si>
    <t>50 лет ВЛКСМ -Савеловский проезд</t>
  </si>
  <si>
    <t>Мост через р.Волга</t>
  </si>
  <si>
    <t>Володарского 35</t>
  </si>
  <si>
    <t>Володарского 5/7</t>
  </si>
  <si>
    <t>Урицкого-Кирова</t>
  </si>
  <si>
    <t>Орджоникидзе 69/13</t>
  </si>
  <si>
    <t>Ильинское шоссе</t>
  </si>
  <si>
    <t>Вознесенская церковь</t>
  </si>
  <si>
    <t>Итого</t>
  </si>
  <si>
    <t>Учреждения здравоохранения</t>
  </si>
  <si>
    <t>Система видеонаблюдения в городе Кимры</t>
  </si>
  <si>
    <t>Адрес</t>
  </si>
  <si>
    <t>Муниципальное дошкольное образовательное учреждение «Детский сад  № 1 «Счастливчик»</t>
  </si>
  <si>
    <t>171508, Тверская обл., г. Кимры, пр. Титова, д.22</t>
  </si>
  <si>
    <t>Муниципальное дошкольное образовательное учреждение «Детский сад  № 2»</t>
  </si>
  <si>
    <t>171506, Тверская обл., г. Кимры, ул. Толстого,14</t>
  </si>
  <si>
    <t>Муниципальное дошкольное образовательное учреждение «Детский сад  № 4»</t>
  </si>
  <si>
    <t>171506, Тверская обл., г. Кимры, ул. Кирова, д. 52</t>
  </si>
  <si>
    <t>Муниципальное дошкольное образовательное учреждение «Детский сад  № 5»</t>
  </si>
  <si>
    <t>171504, Тверская обл., г. Кимры, ул. Кириллова, д.27</t>
  </si>
  <si>
    <t>171505, Тверская обл., г. Кимры, ул. 50 лет ВЛКСМ, д. 25</t>
  </si>
  <si>
    <t>Муниципальное дошкольное образовательное учреждение «Детский сад № 6" «Аленушка»</t>
  </si>
  <si>
    <t>Муниципальное дошкольное образовательное учреждение «Детский сад  № 9»</t>
  </si>
  <si>
    <t>171507, Тверская обл., г. Кимры, ул. Школьная, д.55а</t>
  </si>
  <si>
    <t>Муниципальное дошкольное образовательное учреждение «Детский сад № 19»</t>
  </si>
  <si>
    <t>17502, Тверская обл., г. Кимры, ул. Московская,  д. 35</t>
  </si>
  <si>
    <t>Муниципальное дошкольное образовательное учреждение «Детский сад № 20 «Непоседы»</t>
  </si>
  <si>
    <t>171505, Тверская обл., г. Кимры, ул. Песочная,  д.1</t>
  </si>
  <si>
    <t>Муниципальное дошкольное образовательное учреждение «Детский сад № 24 «Золотая рыбка»</t>
  </si>
  <si>
    <t>171504, Тверская обл., г. Кимры, ул. Чапаева,  д.15</t>
  </si>
  <si>
    <t>Муниципальное дошкольное образовательное учреждение «Детский сад № 25»</t>
  </si>
  <si>
    <t>171508, Тверская обл., г. Кимры, пр. Титова,  д.11</t>
  </si>
  <si>
    <t>Муниципальное дошкольное образовательное учреждение «Детский сад № 28»</t>
  </si>
  <si>
    <t>171502, Тверская обл., г. Кимры, ул. Никитина, д.60</t>
  </si>
  <si>
    <t>Муниципальное дошкольное образовательное учреждение «Детский сад «Звездочка»</t>
  </si>
  <si>
    <t>171506, Тверская обл., г. Кимры, ул. Некрасова, д.14/60</t>
  </si>
  <si>
    <t>Муниципальное дошкольное образовательное учреждение «Детский сад № 50 «Сказка»</t>
  </si>
  <si>
    <t>171503, Тверская обл., г. Кимры, 1-ый Комбинатский, пер, д.8</t>
  </si>
  <si>
    <t>Муниципальное общеобразовательное учреждение «Средняя школа № 1»</t>
  </si>
  <si>
    <t>171505, Тверская обл., г. Кимры, Савеловский пр, д.1</t>
  </si>
  <si>
    <t>Муниципальное общеобразовательное учреждение «Гимназия № 2»</t>
  </si>
  <si>
    <t>171504, Тверская обл., г. Кимры, ул. Кириллова, д.20</t>
  </si>
  <si>
    <t>Муниципальное общеобразовательное учреждение «Средняя школа № 4»</t>
  </si>
  <si>
    <t>171507, Тверская обл., г. Кимры, ул. Троицкая, д. 99-А</t>
  </si>
  <si>
    <t>Муниципальное общеобразовательное учреждение «Средняя школа № 5»</t>
  </si>
  <si>
    <t>171508, Тверская обл., г. Кимры, ул. Титова, д. 12</t>
  </si>
  <si>
    <t>Муниципальное общеобразовательное учреждение «Средняя школа № 11»</t>
  </si>
  <si>
    <t>171502, Тверская обл., г. Кимры, ул. Южная площадь, д.5</t>
  </si>
  <si>
    <t>Муниципальное общеобразовательное учреждение «Средняя школа № 13»</t>
  </si>
  <si>
    <t>171506, Тверская обл., г. Кимры, ул. Ленина, д. 11</t>
  </si>
  <si>
    <t>Муниципальное общеобразовательное учреждение «Средняя школа № 14»</t>
  </si>
  <si>
    <t>171504, Тверская обл., г. Кимры, ул. Туполева, д. 7</t>
  </si>
  <si>
    <t>Муниципальное общеобразовательное учреждение «Средняя школа № 16»</t>
  </si>
  <si>
    <t>171502, Тверская обл., г. Кимры, ул. Шевченко, д. 77</t>
  </si>
  <si>
    <t>Муниципальное общеобразовательное учреждение «Гимназия «Логос»</t>
  </si>
  <si>
    <t>171506, Тверская обл., г. Кимры, ул. Л. Толстого, 26</t>
  </si>
  <si>
    <t>Спорт школы</t>
  </si>
  <si>
    <t>Филиал МОУ  «Средняя школа № 5» «Специальное (коррекционное) образовательное структурное подразделение для обучающихся, воспитанников с ограниченными возможностями здоровья»</t>
  </si>
  <si>
    <t>171503, Тверская обл., г. Кимры, ул. 60 лет Октября, д.2</t>
  </si>
  <si>
    <t>Муниципальное автономное Учреждение Дополнительного Образования «Спортивная Школа №1»</t>
  </si>
  <si>
    <t>Муниципальное автономное Учреждение Дополнительного Образования «Спортивная Школа №2»</t>
  </si>
  <si>
    <t>Муниципальное автономное Учреждение Дополнительного Образования «Спортивная Школа №3»</t>
  </si>
  <si>
    <t>ГБУ "Социально-реабилитационный центр для несовершенолетних Родничок г. Кимры</t>
  </si>
  <si>
    <t xml:space="preserve">гор. Кимры, ул. Красноармейская, д. 27 </t>
  </si>
  <si>
    <t>ГБУ " Реабилитационный центр для детей и подростков с ограниченными возможностями "Радуга надежд"</t>
  </si>
  <si>
    <t>гор. Кимры, ул. Красноармейская, д. 28</t>
  </si>
  <si>
    <t>ГБУ "Кимрский психоневрологический интернат"</t>
  </si>
  <si>
    <t>гор. Кимры, ул. Кропоткина, д. 22</t>
  </si>
  <si>
    <t>Перекресток улицы Карла Либкнехта – выезд из города в сторону д. Мерлино</t>
  </si>
  <si>
    <t>В сторону выезда на д.Мерлино</t>
  </si>
  <si>
    <t>Въезд в город со стороны п. Горицы на Ильинское шоссе, перекресток возле дома №4Б (остановка автобуса «Кимрыагропромсервис»)</t>
  </si>
  <si>
    <t>В сторону центра города</t>
  </si>
  <si>
    <t>Перекресток улицы Желябова и Ильинского шоссе,</t>
  </si>
  <si>
    <t>В сторону ул. Ленина</t>
  </si>
  <si>
    <t>Выезд из города по улице Салтыкова-Щедрина в районе д.84</t>
  </si>
  <si>
    <t>Выезд из города на д.Поповка</t>
  </si>
  <si>
    <t>Перекресток Московского шоссе в районе д.6 (остановка автобуса «Подсобное хозяйство»)</t>
  </si>
  <si>
    <t>Выезд из города на г.Дубна</t>
  </si>
  <si>
    <t>Перекресток улиц Урицкого и Вагжанова</t>
  </si>
  <si>
    <t>В сторону ул. Кирова</t>
  </si>
  <si>
    <t>Перекресток улиц Ленина и Вагжанова</t>
  </si>
  <si>
    <t>Перекресток улиц Салтыкова-Щедрина и Орджоникидзе</t>
  </si>
  <si>
    <t>В сторону моста через р.Кимрка</t>
  </si>
  <si>
    <t>Перекресток улиц Ленина и Кирова</t>
  </si>
  <si>
    <t>На перекресток</t>
  </si>
  <si>
    <t>Перекресток улиц Ленина и Володарского</t>
  </si>
  <si>
    <t>В сторону моста через р.Волга</t>
  </si>
  <si>
    <t>В сторону улицы Урицкого</t>
  </si>
  <si>
    <t>Перекресток улиц Вагжанова и Октябрьская</t>
  </si>
  <si>
    <t>Перекресток улиц Володарского и Кропоткина</t>
  </si>
  <si>
    <t>Выезд из города на д. Селище - поворот на д.Абрамово</t>
  </si>
  <si>
    <t>В сторону выезда из города</t>
  </si>
  <si>
    <t>Перекресток улицы 50 лет ВЛКСМ – поворот на мост через р.Волга</t>
  </si>
  <si>
    <t>В сторону перекрестка</t>
  </si>
  <si>
    <t>В сторону моста</t>
  </si>
  <si>
    <t>Перекресток улиц Целинной и автодороги Кимры-Талдом</t>
  </si>
  <si>
    <t>В сторону въезда в город</t>
  </si>
  <si>
    <t>Перекресток улиц Туполева и Коммунистическая</t>
  </si>
  <si>
    <t>В сторону ул.Коммунистическая</t>
  </si>
  <si>
    <t>Перекресток улицы Станционная – поворот на железнодорожный переезд</t>
  </si>
  <si>
    <t>В сторону Борковского шоссе</t>
  </si>
  <si>
    <t>Перекресток улицы Южная – Борковское шоссе</t>
  </si>
  <si>
    <t>В сторону улицы Станционная</t>
  </si>
  <si>
    <t>Перекресток Борковское шоссе – поворот на военный городок</t>
  </si>
  <si>
    <t>Поликлиника для взрослых №1</t>
  </si>
  <si>
    <t>г. Кимры ул. Вагжанова д.2</t>
  </si>
  <si>
    <t>Поликлиника для взрослых №2</t>
  </si>
  <si>
    <t>г. Кимры Борковское шоссе д. 10</t>
  </si>
  <si>
    <t>Детская поликлиника №1</t>
  </si>
  <si>
    <t>Детская поликлиника №2</t>
  </si>
  <si>
    <t>г. Кимры ул. Кирова, д. 61</t>
  </si>
  <si>
    <t>г. Кимры ул. Чапаева, д. 5</t>
  </si>
  <si>
    <t>Женская консультация</t>
  </si>
  <si>
    <t>Стоматологическая поликлиника</t>
  </si>
  <si>
    <t>ул. Урицкого, д.44</t>
  </si>
  <si>
    <t>Стоимость одной камеры  с програмным обеспечением и лицензией</t>
  </si>
  <si>
    <t>Кол-во объектов</t>
  </si>
  <si>
    <t>Кол-во камер с возможностью установки РЛ</t>
  </si>
  <si>
    <t>Кол-во обзорных широкоугольных камер</t>
  </si>
  <si>
    <t>Стоимость переферийного оборудования</t>
  </si>
  <si>
    <t>Стоимость серверное оборудование + 4 АРМ + Серверные лицензии</t>
  </si>
  <si>
    <t>Стоимость СМН, ПНР и проектирования</t>
  </si>
  <si>
    <t>Итого стоимость</t>
  </si>
  <si>
    <t>Стоимость камер</t>
  </si>
  <si>
    <t>Всего комплексов</t>
  </si>
  <si>
    <t>Стоимость одного комплекса</t>
  </si>
  <si>
    <t>Стоимость комлексов</t>
  </si>
  <si>
    <t>Монтажные материалы</t>
  </si>
  <si>
    <t>Всего стоимость</t>
  </si>
  <si>
    <t xml:space="preserve"> ГБУЗ Кимрская ЦРБ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</si>
</sst>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rgb="FF333333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3" fillId="0" borderId="0" xfId="0" applyFont="1"/>
    <xf numFmtId="0" fontId="6" fillId="4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2" fontId="5" fillId="2" borderId="8" xfId="0" applyNumberFormat="1" applyFont="1" applyFill="1" applyBorder="1" applyAlignment="1">
      <alignment horizontal="center" vertical="center"/>
    </xf>
    <xf numFmtId="4" fontId="5" fillId="2" borderId="8" xfId="0" applyNumberFormat="1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4" fontId="5" fillId="2" borderId="24" xfId="0" applyNumberFormat="1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4" fontId="5" fillId="3" borderId="9" xfId="0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4" fontId="1" fillId="2" borderId="27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4" fontId="1" fillId="2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0" fillId="5" borderId="15" xfId="0" applyFill="1" applyBorder="1"/>
    <xf numFmtId="0" fontId="1" fillId="5" borderId="26" xfId="0" applyFont="1" applyFill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4" fontId="1" fillId="2" borderId="27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4" fontId="1" fillId="2" borderId="5" xfId="0" applyNumberFormat="1" applyFont="1" applyFill="1" applyBorder="1" applyAlignment="1">
      <alignment horizontal="center" vertical="center" wrapText="1"/>
    </xf>
    <xf numFmtId="4" fontId="5" fillId="2" borderId="8" xfId="0" applyNumberFormat="1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5" xfId="0" applyBorder="1"/>
    <xf numFmtId="0" fontId="5" fillId="2" borderId="31" xfId="0" applyFont="1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29" xfId="0" applyFill="1" applyBorder="1"/>
    <xf numFmtId="4" fontId="10" fillId="3" borderId="32" xfId="0" applyNumberFormat="1" applyFont="1" applyFill="1" applyBorder="1"/>
    <xf numFmtId="0" fontId="5" fillId="0" borderId="33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4" fontId="5" fillId="3" borderId="6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6" fillId="4" borderId="34" xfId="0" applyFont="1" applyFill="1" applyBorder="1" applyAlignment="1">
      <alignment vertical="center" wrapText="1"/>
    </xf>
    <xf numFmtId="0" fontId="6" fillId="4" borderId="35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4" fillId="0" borderId="4" xfId="0" applyFont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4" fontId="1" fillId="3" borderId="33" xfId="0" applyNumberFormat="1" applyFont="1" applyFill="1" applyBorder="1" applyAlignment="1">
      <alignment horizontal="center" vertical="center"/>
    </xf>
    <xf numFmtId="4" fontId="1" fillId="3" borderId="3" xfId="0" applyNumberFormat="1" applyFont="1" applyFill="1" applyBorder="1" applyAlignment="1">
      <alignment horizontal="center" vertical="center"/>
    </xf>
    <xf numFmtId="4" fontId="1" fillId="3" borderId="6" xfId="0" applyNumberFormat="1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left" vertical="center" wrapText="1"/>
    </xf>
    <xf numFmtId="0" fontId="1" fillId="5" borderId="33" xfId="0" applyFont="1" applyFill="1" applyBorder="1" applyAlignment="1">
      <alignment horizontal="center" vertical="center"/>
    </xf>
    <xf numFmtId="0" fontId="0" fillId="0" borderId="3" xfId="0" applyBorder="1"/>
    <xf numFmtId="4" fontId="0" fillId="0" borderId="6" xfId="0" applyNumberFormat="1" applyBorder="1"/>
    <xf numFmtId="0" fontId="4" fillId="0" borderId="30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30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8" xfId="0" applyBorder="1"/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3" fillId="0" borderId="8" xfId="0" applyFont="1" applyBorder="1"/>
    <xf numFmtId="0" fontId="4" fillId="0" borderId="30" xfId="0" applyFont="1" applyBorder="1" applyAlignment="1">
      <alignment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30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6"/>
  <sheetViews>
    <sheetView tabSelected="1" workbookViewId="0">
      <selection activeCell="G88" sqref="G88"/>
    </sheetView>
  </sheetViews>
  <sheetFormatPr defaultRowHeight="15" x14ac:dyDescent="0.25"/>
  <cols>
    <col min="1" max="1" width="47" style="1" bestFit="1" customWidth="1"/>
    <col min="2" max="2" width="19.140625" style="1" customWidth="1"/>
    <col min="3" max="3" width="13.85546875" customWidth="1"/>
    <col min="4" max="4" width="16.42578125" customWidth="1"/>
    <col min="5" max="5" width="19.85546875" customWidth="1"/>
    <col min="6" max="6" width="13.42578125" customWidth="1"/>
    <col min="7" max="7" width="16.140625" customWidth="1"/>
    <col min="8" max="8" width="15.28515625" customWidth="1"/>
    <col min="9" max="9" width="14" customWidth="1"/>
    <col min="10" max="10" width="16.42578125" customWidth="1"/>
  </cols>
  <sheetData>
    <row r="1" spans="1:10" ht="36.75" customHeight="1" thickBot="1" x14ac:dyDescent="0.4">
      <c r="A1" s="143" t="s">
        <v>31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0" ht="75.75" thickBot="1" x14ac:dyDescent="0.3">
      <c r="A2" s="9" t="s">
        <v>13</v>
      </c>
      <c r="B2" s="13" t="s">
        <v>32</v>
      </c>
      <c r="C2" s="10" t="s">
        <v>137</v>
      </c>
      <c r="D2" s="10" t="s">
        <v>1</v>
      </c>
      <c r="E2" s="10" t="s">
        <v>138</v>
      </c>
      <c r="F2" s="10" t="s">
        <v>2</v>
      </c>
      <c r="G2" s="10" t="s">
        <v>139</v>
      </c>
      <c r="H2" s="10" t="s">
        <v>4</v>
      </c>
      <c r="I2" s="10" t="s">
        <v>3</v>
      </c>
      <c r="J2" s="11" t="s">
        <v>5</v>
      </c>
    </row>
    <row r="3" spans="1:10" s="20" customFormat="1" ht="19.5" thickBot="1" x14ac:dyDescent="0.3">
      <c r="A3" s="111" t="s">
        <v>30</v>
      </c>
      <c r="B3" s="112"/>
      <c r="C3" s="113">
        <v>7</v>
      </c>
      <c r="D3" s="114">
        <f>D4+D5+D6+D7+D8+D9+D10</f>
        <v>20</v>
      </c>
      <c r="E3" s="114">
        <f>E4+E5+E6+E7+E8+E9+E10</f>
        <v>8</v>
      </c>
      <c r="F3" s="114"/>
      <c r="G3" s="114"/>
      <c r="H3" s="114">
        <v>29</v>
      </c>
      <c r="I3" s="114"/>
      <c r="J3" s="115">
        <f>SUM(D3:I3)</f>
        <v>57</v>
      </c>
    </row>
    <row r="4" spans="1:10" ht="25.5" x14ac:dyDescent="0.25">
      <c r="A4" s="108" t="s">
        <v>125</v>
      </c>
      <c r="B4" s="109" t="s">
        <v>126</v>
      </c>
      <c r="C4" s="69">
        <v>1</v>
      </c>
      <c r="D4" s="44">
        <v>2</v>
      </c>
      <c r="E4" s="44">
        <v>1</v>
      </c>
      <c r="F4" s="44"/>
      <c r="G4" s="44"/>
      <c r="H4" s="44"/>
      <c r="I4" s="44"/>
      <c r="J4" s="110">
        <f t="shared" ref="J4:J44" si="0">SUM(D4:I4)</f>
        <v>3</v>
      </c>
    </row>
    <row r="5" spans="1:10" ht="25.5" x14ac:dyDescent="0.25">
      <c r="A5" s="23" t="s">
        <v>127</v>
      </c>
      <c r="B5" s="32" t="s">
        <v>128</v>
      </c>
      <c r="C5" s="4">
        <v>1</v>
      </c>
      <c r="D5" s="12">
        <v>2</v>
      </c>
      <c r="E5" s="12">
        <v>1</v>
      </c>
      <c r="F5" s="12"/>
      <c r="G5" s="12"/>
      <c r="H5" s="12"/>
      <c r="I5" s="12"/>
      <c r="J5" s="5">
        <f t="shared" si="0"/>
        <v>3</v>
      </c>
    </row>
    <row r="6" spans="1:10" ht="25.5" x14ac:dyDescent="0.25">
      <c r="A6" s="23" t="s">
        <v>129</v>
      </c>
      <c r="B6" s="32" t="s">
        <v>131</v>
      </c>
      <c r="C6" s="4">
        <v>1</v>
      </c>
      <c r="D6" s="12">
        <v>2</v>
      </c>
      <c r="E6" s="12">
        <v>1</v>
      </c>
      <c r="F6" s="12"/>
      <c r="G6" s="12"/>
      <c r="H6" s="12"/>
      <c r="I6" s="12"/>
      <c r="J6" s="5">
        <f t="shared" si="0"/>
        <v>3</v>
      </c>
    </row>
    <row r="7" spans="1:10" ht="25.5" x14ac:dyDescent="0.25">
      <c r="A7" s="23" t="s">
        <v>130</v>
      </c>
      <c r="B7" s="32" t="s">
        <v>132</v>
      </c>
      <c r="C7" s="4">
        <v>1</v>
      </c>
      <c r="D7" s="12">
        <v>2</v>
      </c>
      <c r="E7" s="12">
        <v>1</v>
      </c>
      <c r="F7" s="12"/>
      <c r="G7" s="12"/>
      <c r="H7" s="12"/>
      <c r="I7" s="12"/>
      <c r="J7" s="5">
        <f t="shared" si="0"/>
        <v>3</v>
      </c>
    </row>
    <row r="8" spans="1:10" ht="25.5" x14ac:dyDescent="0.25">
      <c r="A8" s="23" t="s">
        <v>133</v>
      </c>
      <c r="B8" s="32" t="s">
        <v>131</v>
      </c>
      <c r="C8" s="4">
        <v>1</v>
      </c>
      <c r="D8" s="12">
        <v>2</v>
      </c>
      <c r="E8" s="12">
        <v>1</v>
      </c>
      <c r="F8" s="12"/>
      <c r="G8" s="12"/>
      <c r="H8" s="12"/>
      <c r="I8" s="12"/>
      <c r="J8" s="5">
        <f t="shared" si="0"/>
        <v>3</v>
      </c>
    </row>
    <row r="9" spans="1:10" ht="18.75" x14ac:dyDescent="0.25">
      <c r="A9" s="23" t="s">
        <v>134</v>
      </c>
      <c r="B9" s="32" t="s">
        <v>135</v>
      </c>
      <c r="C9" s="4">
        <v>1</v>
      </c>
      <c r="D9" s="12">
        <v>2</v>
      </c>
      <c r="E9" s="12">
        <v>1</v>
      </c>
      <c r="F9" s="12"/>
      <c r="G9" s="12"/>
      <c r="H9" s="12"/>
      <c r="I9" s="12"/>
      <c r="J9" s="5">
        <f t="shared" si="0"/>
        <v>3</v>
      </c>
    </row>
    <row r="10" spans="1:10" ht="26.25" thickBot="1" x14ac:dyDescent="0.3">
      <c r="A10" s="116" t="s">
        <v>150</v>
      </c>
      <c r="B10" s="117" t="s">
        <v>128</v>
      </c>
      <c r="C10" s="50">
        <v>1</v>
      </c>
      <c r="D10" s="118">
        <v>8</v>
      </c>
      <c r="E10" s="118">
        <v>2</v>
      </c>
      <c r="F10" s="118"/>
      <c r="G10" s="118"/>
      <c r="H10" s="118">
        <v>29</v>
      </c>
      <c r="I10" s="118"/>
      <c r="J10" s="99">
        <f t="shared" si="0"/>
        <v>39</v>
      </c>
    </row>
    <row r="11" spans="1:10" ht="19.5" thickBot="1" x14ac:dyDescent="0.3">
      <c r="A11" s="111" t="s">
        <v>0</v>
      </c>
      <c r="B11" s="112"/>
      <c r="C11" s="113">
        <v>13</v>
      </c>
      <c r="D11" s="113">
        <f>C11</f>
        <v>13</v>
      </c>
      <c r="E11" s="113">
        <f>C11</f>
        <v>13</v>
      </c>
      <c r="F11" s="113"/>
      <c r="G11" s="113"/>
      <c r="H11" s="122"/>
      <c r="I11" s="113"/>
      <c r="J11" s="115">
        <f t="shared" si="0"/>
        <v>26</v>
      </c>
    </row>
    <row r="12" spans="1:10" ht="38.25" x14ac:dyDescent="0.25">
      <c r="A12" s="119" t="s">
        <v>33</v>
      </c>
      <c r="B12" s="120" t="s">
        <v>34</v>
      </c>
      <c r="C12" s="69">
        <v>1</v>
      </c>
      <c r="D12" s="69">
        <v>1</v>
      </c>
      <c r="E12" s="69">
        <v>1</v>
      </c>
      <c r="F12" s="69"/>
      <c r="G12" s="69"/>
      <c r="H12" s="121"/>
      <c r="I12" s="69"/>
      <c r="J12" s="110">
        <f t="shared" si="0"/>
        <v>2</v>
      </c>
    </row>
    <row r="13" spans="1:10" ht="38.25" customHeight="1" x14ac:dyDescent="0.25">
      <c r="A13" s="92" t="s">
        <v>35</v>
      </c>
      <c r="B13" s="14" t="s">
        <v>36</v>
      </c>
      <c r="C13" s="4">
        <v>1</v>
      </c>
      <c r="D13" s="4">
        <v>1</v>
      </c>
      <c r="E13" s="4">
        <v>1</v>
      </c>
      <c r="F13" s="4"/>
      <c r="G13" s="4"/>
      <c r="H13" s="34"/>
      <c r="I13" s="4"/>
      <c r="J13" s="5">
        <f t="shared" si="0"/>
        <v>2</v>
      </c>
    </row>
    <row r="14" spans="1:10" ht="38.25" x14ac:dyDescent="0.25">
      <c r="A14" s="92" t="s">
        <v>37</v>
      </c>
      <c r="B14" s="15" t="s">
        <v>38</v>
      </c>
      <c r="C14" s="4">
        <v>1</v>
      </c>
      <c r="D14" s="4">
        <v>1</v>
      </c>
      <c r="E14" s="4">
        <v>1</v>
      </c>
      <c r="F14" s="4"/>
      <c r="G14" s="4"/>
      <c r="H14" s="34"/>
      <c r="I14" s="4"/>
      <c r="J14" s="5">
        <f t="shared" si="0"/>
        <v>2</v>
      </c>
    </row>
    <row r="15" spans="1:10" ht="38.25" x14ac:dyDescent="0.25">
      <c r="A15" s="92" t="s">
        <v>39</v>
      </c>
      <c r="B15" s="15" t="s">
        <v>40</v>
      </c>
      <c r="C15" s="4">
        <v>1</v>
      </c>
      <c r="D15" s="4">
        <v>1</v>
      </c>
      <c r="E15" s="4">
        <v>1</v>
      </c>
      <c r="F15" s="4"/>
      <c r="G15" s="4"/>
      <c r="H15" s="34"/>
      <c r="I15" s="4"/>
      <c r="J15" s="5">
        <f t="shared" si="0"/>
        <v>2</v>
      </c>
    </row>
    <row r="16" spans="1:10" ht="49.5" customHeight="1" x14ac:dyDescent="0.25">
      <c r="A16" s="92" t="s">
        <v>42</v>
      </c>
      <c r="B16" s="14" t="s">
        <v>41</v>
      </c>
      <c r="C16" s="4">
        <v>1</v>
      </c>
      <c r="D16" s="4">
        <v>1</v>
      </c>
      <c r="E16" s="4">
        <v>1</v>
      </c>
      <c r="F16" s="4"/>
      <c r="G16" s="4"/>
      <c r="H16" s="34"/>
      <c r="I16" s="4"/>
      <c r="J16" s="5">
        <f t="shared" si="0"/>
        <v>2</v>
      </c>
    </row>
    <row r="17" spans="1:10" ht="38.25" x14ac:dyDescent="0.25">
      <c r="A17" s="92" t="s">
        <v>43</v>
      </c>
      <c r="B17" s="15" t="s">
        <v>44</v>
      </c>
      <c r="C17" s="4">
        <v>1</v>
      </c>
      <c r="D17" s="4">
        <v>1</v>
      </c>
      <c r="E17" s="4">
        <v>1</v>
      </c>
      <c r="F17" s="4"/>
      <c r="G17" s="4"/>
      <c r="H17" s="34"/>
      <c r="I17" s="4"/>
      <c r="J17" s="5">
        <f t="shared" si="0"/>
        <v>2</v>
      </c>
    </row>
    <row r="18" spans="1:10" ht="38.25" x14ac:dyDescent="0.25">
      <c r="A18" s="92" t="s">
        <v>45</v>
      </c>
      <c r="B18" s="15" t="s">
        <v>46</v>
      </c>
      <c r="C18" s="4">
        <v>1</v>
      </c>
      <c r="D18" s="4">
        <v>1</v>
      </c>
      <c r="E18" s="4">
        <v>1</v>
      </c>
      <c r="F18" s="4"/>
      <c r="G18" s="4"/>
      <c r="H18" s="34"/>
      <c r="I18" s="4"/>
      <c r="J18" s="5">
        <f t="shared" si="0"/>
        <v>2</v>
      </c>
    </row>
    <row r="19" spans="1:10" ht="38.25" x14ac:dyDescent="0.25">
      <c r="A19" s="92" t="s">
        <v>47</v>
      </c>
      <c r="B19" s="15" t="s">
        <v>48</v>
      </c>
      <c r="C19" s="4">
        <v>1</v>
      </c>
      <c r="D19" s="4">
        <v>1</v>
      </c>
      <c r="E19" s="4">
        <v>1</v>
      </c>
      <c r="F19" s="4"/>
      <c r="G19" s="4"/>
      <c r="H19" s="34"/>
      <c r="I19" s="4"/>
      <c r="J19" s="5">
        <f t="shared" si="0"/>
        <v>2</v>
      </c>
    </row>
    <row r="20" spans="1:10" ht="38.25" x14ac:dyDescent="0.25">
      <c r="A20" s="92" t="s">
        <v>49</v>
      </c>
      <c r="B20" s="15" t="s">
        <v>50</v>
      </c>
      <c r="C20" s="4">
        <v>1</v>
      </c>
      <c r="D20" s="4">
        <v>1</v>
      </c>
      <c r="E20" s="4">
        <v>1</v>
      </c>
      <c r="F20" s="4"/>
      <c r="G20" s="4"/>
      <c r="H20" s="34"/>
      <c r="I20" s="4"/>
      <c r="J20" s="5">
        <f t="shared" si="0"/>
        <v>2</v>
      </c>
    </row>
    <row r="21" spans="1:10" ht="38.25" x14ac:dyDescent="0.25">
      <c r="A21" s="92" t="s">
        <v>51</v>
      </c>
      <c r="B21" s="15" t="s">
        <v>52</v>
      </c>
      <c r="C21" s="4">
        <v>1</v>
      </c>
      <c r="D21" s="4">
        <v>1</v>
      </c>
      <c r="E21" s="4">
        <v>1</v>
      </c>
      <c r="F21" s="4"/>
      <c r="G21" s="4"/>
      <c r="H21" s="34"/>
      <c r="I21" s="4"/>
      <c r="J21" s="5">
        <f t="shared" si="0"/>
        <v>2</v>
      </c>
    </row>
    <row r="22" spans="1:10" ht="38.25" x14ac:dyDescent="0.25">
      <c r="A22" s="92" t="s">
        <v>53</v>
      </c>
      <c r="B22" s="15" t="s">
        <v>54</v>
      </c>
      <c r="C22" s="4">
        <v>1</v>
      </c>
      <c r="D22" s="4">
        <v>1</v>
      </c>
      <c r="E22" s="4">
        <v>1</v>
      </c>
      <c r="F22" s="4"/>
      <c r="G22" s="4"/>
      <c r="H22" s="34"/>
      <c r="I22" s="4"/>
      <c r="J22" s="5">
        <f t="shared" si="0"/>
        <v>2</v>
      </c>
    </row>
    <row r="23" spans="1:10" ht="38.25" x14ac:dyDescent="0.25">
      <c r="A23" s="92" t="s">
        <v>55</v>
      </c>
      <c r="B23" s="15" t="s">
        <v>56</v>
      </c>
      <c r="C23" s="4">
        <v>1</v>
      </c>
      <c r="D23" s="4">
        <v>1</v>
      </c>
      <c r="E23" s="4">
        <v>1</v>
      </c>
      <c r="F23" s="4"/>
      <c r="G23" s="4"/>
      <c r="H23" s="34"/>
      <c r="I23" s="4"/>
      <c r="J23" s="5">
        <f t="shared" si="0"/>
        <v>2</v>
      </c>
    </row>
    <row r="24" spans="1:10" ht="66" customHeight="1" thickBot="1" x14ac:dyDescent="0.3">
      <c r="A24" s="123" t="s">
        <v>57</v>
      </c>
      <c r="B24" s="124" t="s">
        <v>58</v>
      </c>
      <c r="C24" s="50">
        <v>1</v>
      </c>
      <c r="D24" s="50">
        <v>1</v>
      </c>
      <c r="E24" s="50">
        <v>1</v>
      </c>
      <c r="F24" s="50"/>
      <c r="G24" s="50"/>
      <c r="H24" s="79"/>
      <c r="I24" s="50"/>
      <c r="J24" s="99">
        <f t="shared" si="0"/>
        <v>2</v>
      </c>
    </row>
    <row r="25" spans="1:10" s="20" customFormat="1" ht="19.5" thickBot="1" x14ac:dyDescent="0.3">
      <c r="A25" s="111" t="s">
        <v>6</v>
      </c>
      <c r="B25" s="127"/>
      <c r="C25" s="113">
        <v>10</v>
      </c>
      <c r="D25" s="113">
        <f>C25</f>
        <v>10</v>
      </c>
      <c r="E25" s="113">
        <f>C25</f>
        <v>10</v>
      </c>
      <c r="F25" s="113"/>
      <c r="G25" s="113"/>
      <c r="H25" s="128"/>
      <c r="I25" s="113"/>
      <c r="J25" s="115">
        <f t="shared" si="0"/>
        <v>20</v>
      </c>
    </row>
    <row r="26" spans="1:10" ht="38.25" x14ac:dyDescent="0.25">
      <c r="A26" s="125" t="s">
        <v>59</v>
      </c>
      <c r="B26" s="126" t="s">
        <v>60</v>
      </c>
      <c r="C26" s="69">
        <v>1</v>
      </c>
      <c r="D26" s="69">
        <v>1</v>
      </c>
      <c r="E26" s="69">
        <v>1</v>
      </c>
      <c r="F26" s="69"/>
      <c r="G26" s="69"/>
      <c r="H26" s="121"/>
      <c r="I26" s="69"/>
      <c r="J26" s="110">
        <f t="shared" si="0"/>
        <v>2</v>
      </c>
    </row>
    <row r="27" spans="1:10" ht="38.25" x14ac:dyDescent="0.25">
      <c r="A27" s="93" t="s">
        <v>61</v>
      </c>
      <c r="B27" s="18" t="s">
        <v>62</v>
      </c>
      <c r="C27" s="4">
        <v>1</v>
      </c>
      <c r="D27" s="4">
        <v>1</v>
      </c>
      <c r="E27" s="4">
        <v>1</v>
      </c>
      <c r="F27" s="4"/>
      <c r="G27" s="4"/>
      <c r="H27" s="34"/>
      <c r="I27" s="4"/>
      <c r="J27" s="5">
        <f t="shared" si="0"/>
        <v>2</v>
      </c>
    </row>
    <row r="28" spans="1:10" ht="38.25" x14ac:dyDescent="0.25">
      <c r="A28" s="94" t="s">
        <v>63</v>
      </c>
      <c r="B28" s="17" t="s">
        <v>64</v>
      </c>
      <c r="C28" s="4">
        <v>1</v>
      </c>
      <c r="D28" s="4">
        <v>1</v>
      </c>
      <c r="E28" s="4">
        <v>1</v>
      </c>
      <c r="F28" s="4"/>
      <c r="G28" s="4"/>
      <c r="H28" s="34"/>
      <c r="I28" s="4"/>
      <c r="J28" s="5">
        <f t="shared" si="0"/>
        <v>2</v>
      </c>
    </row>
    <row r="29" spans="1:10" ht="38.25" x14ac:dyDescent="0.25">
      <c r="A29" s="93" t="s">
        <v>65</v>
      </c>
      <c r="B29" s="18" t="s">
        <v>66</v>
      </c>
      <c r="C29" s="4">
        <v>1</v>
      </c>
      <c r="D29" s="4">
        <v>1</v>
      </c>
      <c r="E29" s="4">
        <v>1</v>
      </c>
      <c r="F29" s="4"/>
      <c r="G29" s="4"/>
      <c r="H29" s="34"/>
      <c r="I29" s="4"/>
      <c r="J29" s="5">
        <f t="shared" si="0"/>
        <v>2</v>
      </c>
    </row>
    <row r="30" spans="1:10" ht="38.25" x14ac:dyDescent="0.25">
      <c r="A30" s="93" t="s">
        <v>67</v>
      </c>
      <c r="B30" s="18" t="s">
        <v>68</v>
      </c>
      <c r="C30" s="4">
        <v>1</v>
      </c>
      <c r="D30" s="4">
        <v>1</v>
      </c>
      <c r="E30" s="4">
        <v>1</v>
      </c>
      <c r="F30" s="4"/>
      <c r="G30" s="4"/>
      <c r="H30" s="34"/>
      <c r="I30" s="4"/>
      <c r="J30" s="5">
        <f t="shared" si="0"/>
        <v>2</v>
      </c>
    </row>
    <row r="31" spans="1:10" ht="38.25" x14ac:dyDescent="0.25">
      <c r="A31" s="93" t="s">
        <v>69</v>
      </c>
      <c r="B31" s="18" t="s">
        <v>70</v>
      </c>
      <c r="C31" s="4">
        <v>1</v>
      </c>
      <c r="D31" s="4">
        <v>1</v>
      </c>
      <c r="E31" s="4">
        <v>1</v>
      </c>
      <c r="F31" s="4"/>
      <c r="G31" s="4"/>
      <c r="H31" s="34"/>
      <c r="I31" s="4"/>
      <c r="J31" s="5">
        <f t="shared" si="0"/>
        <v>2</v>
      </c>
    </row>
    <row r="32" spans="1:10" ht="38.25" x14ac:dyDescent="0.25">
      <c r="A32" s="93" t="s">
        <v>71</v>
      </c>
      <c r="B32" s="18" t="s">
        <v>72</v>
      </c>
      <c r="C32" s="4">
        <v>1</v>
      </c>
      <c r="D32" s="4">
        <v>1</v>
      </c>
      <c r="E32" s="4">
        <v>1</v>
      </c>
      <c r="F32" s="4"/>
      <c r="G32" s="4"/>
      <c r="H32" s="34"/>
      <c r="I32" s="4"/>
      <c r="J32" s="5">
        <f t="shared" si="0"/>
        <v>2</v>
      </c>
    </row>
    <row r="33" spans="1:10" ht="38.25" x14ac:dyDescent="0.25">
      <c r="A33" s="93" t="s">
        <v>73</v>
      </c>
      <c r="B33" s="18" t="s">
        <v>74</v>
      </c>
      <c r="C33" s="4">
        <v>1</v>
      </c>
      <c r="D33" s="4">
        <v>1</v>
      </c>
      <c r="E33" s="4">
        <v>1</v>
      </c>
      <c r="F33" s="4"/>
      <c r="G33" s="4"/>
      <c r="H33" s="34"/>
      <c r="I33" s="4"/>
      <c r="J33" s="5">
        <f t="shared" si="0"/>
        <v>2</v>
      </c>
    </row>
    <row r="34" spans="1:10" ht="38.25" x14ac:dyDescent="0.25">
      <c r="A34" s="94" t="s">
        <v>75</v>
      </c>
      <c r="B34" s="17" t="s">
        <v>76</v>
      </c>
      <c r="C34" s="4">
        <v>1</v>
      </c>
      <c r="D34" s="4">
        <v>1</v>
      </c>
      <c r="E34" s="4">
        <v>1</v>
      </c>
      <c r="F34" s="4"/>
      <c r="G34" s="4"/>
      <c r="H34" s="34"/>
      <c r="I34" s="4"/>
      <c r="J34" s="5">
        <f t="shared" si="0"/>
        <v>2</v>
      </c>
    </row>
    <row r="35" spans="1:10" ht="61.5" customHeight="1" thickBot="1" x14ac:dyDescent="0.3">
      <c r="A35" s="94" t="s">
        <v>78</v>
      </c>
      <c r="B35" s="16" t="s">
        <v>79</v>
      </c>
      <c r="C35" s="50">
        <v>1</v>
      </c>
      <c r="D35" s="50">
        <v>1</v>
      </c>
      <c r="E35" s="50">
        <v>1</v>
      </c>
      <c r="F35" s="50"/>
      <c r="G35" s="50"/>
      <c r="H35" s="79"/>
      <c r="I35" s="50"/>
      <c r="J35" s="99">
        <f t="shared" si="0"/>
        <v>2</v>
      </c>
    </row>
    <row r="36" spans="1:10" s="20" customFormat="1" ht="21" thickBot="1" x14ac:dyDescent="0.3">
      <c r="A36" s="131" t="s">
        <v>77</v>
      </c>
      <c r="B36" s="132"/>
      <c r="C36" s="113">
        <v>3</v>
      </c>
      <c r="D36" s="113">
        <f>C36</f>
        <v>3</v>
      </c>
      <c r="E36" s="113">
        <f>C36</f>
        <v>3</v>
      </c>
      <c r="F36" s="113"/>
      <c r="G36" s="113"/>
      <c r="H36" s="128"/>
      <c r="I36" s="113"/>
      <c r="J36" s="115">
        <f t="shared" si="0"/>
        <v>6</v>
      </c>
    </row>
    <row r="37" spans="1:10" ht="38.25" x14ac:dyDescent="0.25">
      <c r="A37" s="129" t="s">
        <v>80</v>
      </c>
      <c r="B37" s="130"/>
      <c r="C37" s="69">
        <v>1</v>
      </c>
      <c r="D37" s="69">
        <v>1</v>
      </c>
      <c r="E37" s="69">
        <v>1</v>
      </c>
      <c r="F37" s="69"/>
      <c r="G37" s="69"/>
      <c r="H37" s="121"/>
      <c r="I37" s="69"/>
      <c r="J37" s="84">
        <f t="shared" si="0"/>
        <v>2</v>
      </c>
    </row>
    <row r="38" spans="1:10" ht="38.25" x14ac:dyDescent="0.25">
      <c r="A38" s="95" t="s">
        <v>81</v>
      </c>
      <c r="B38" s="21"/>
      <c r="C38" s="4">
        <v>1</v>
      </c>
      <c r="D38" s="4">
        <v>1</v>
      </c>
      <c r="E38" s="4">
        <v>1</v>
      </c>
      <c r="F38" s="4"/>
      <c r="G38" s="4"/>
      <c r="H38" s="34"/>
      <c r="I38" s="4"/>
      <c r="J38" s="19">
        <f t="shared" si="0"/>
        <v>2</v>
      </c>
    </row>
    <row r="39" spans="1:10" ht="39" thickBot="1" x14ac:dyDescent="0.3">
      <c r="A39" s="133" t="s">
        <v>82</v>
      </c>
      <c r="B39" s="134"/>
      <c r="C39" s="50">
        <v>1</v>
      </c>
      <c r="D39" s="50">
        <v>1</v>
      </c>
      <c r="E39" s="50">
        <v>1</v>
      </c>
      <c r="F39" s="50"/>
      <c r="G39" s="50"/>
      <c r="H39" s="79"/>
      <c r="I39" s="50"/>
      <c r="J39" s="26">
        <f t="shared" si="0"/>
        <v>2</v>
      </c>
    </row>
    <row r="40" spans="1:10" s="20" customFormat="1" ht="19.5" thickBot="1" x14ac:dyDescent="0.3">
      <c r="A40" s="111" t="s">
        <v>7</v>
      </c>
      <c r="B40" s="127"/>
      <c r="C40" s="113">
        <v>1</v>
      </c>
      <c r="D40" s="113">
        <v>2</v>
      </c>
      <c r="E40" s="113">
        <v>3</v>
      </c>
      <c r="F40" s="113">
        <v>1</v>
      </c>
      <c r="G40" s="113"/>
      <c r="H40" s="128"/>
      <c r="I40" s="113"/>
      <c r="J40" s="115">
        <f t="shared" si="0"/>
        <v>6</v>
      </c>
    </row>
    <row r="41" spans="1:10" s="20" customFormat="1" ht="18.75" x14ac:dyDescent="0.25">
      <c r="A41" s="68" t="s">
        <v>8</v>
      </c>
      <c r="B41" s="135"/>
      <c r="C41" s="69">
        <v>3</v>
      </c>
      <c r="D41" s="69">
        <v>8</v>
      </c>
      <c r="E41" s="69"/>
      <c r="F41" s="69"/>
      <c r="G41" s="69"/>
      <c r="H41" s="69">
        <v>14</v>
      </c>
      <c r="I41" s="69"/>
      <c r="J41" s="110">
        <f t="shared" si="0"/>
        <v>22</v>
      </c>
    </row>
    <row r="42" spans="1:10" ht="45" x14ac:dyDescent="0.25">
      <c r="A42" s="24" t="s">
        <v>83</v>
      </c>
      <c r="B42" s="25" t="s">
        <v>84</v>
      </c>
      <c r="C42" s="4">
        <v>1</v>
      </c>
      <c r="D42" s="4">
        <v>2</v>
      </c>
      <c r="E42" s="4"/>
      <c r="F42" s="4"/>
      <c r="G42" s="4"/>
      <c r="H42" s="4">
        <v>4</v>
      </c>
      <c r="I42" s="4"/>
      <c r="J42" s="5">
        <f t="shared" si="0"/>
        <v>6</v>
      </c>
    </row>
    <row r="43" spans="1:10" ht="45" x14ac:dyDescent="0.25">
      <c r="A43" s="23" t="s">
        <v>85</v>
      </c>
      <c r="B43" s="25" t="s">
        <v>86</v>
      </c>
      <c r="C43" s="4">
        <v>1</v>
      </c>
      <c r="D43" s="4">
        <v>4</v>
      </c>
      <c r="E43" s="4"/>
      <c r="F43" s="4"/>
      <c r="G43" s="4"/>
      <c r="H43" s="4">
        <v>4</v>
      </c>
      <c r="I43" s="4"/>
      <c r="J43" s="5">
        <f t="shared" si="0"/>
        <v>8</v>
      </c>
    </row>
    <row r="44" spans="1:10" ht="26.25" thickBot="1" x14ac:dyDescent="0.3">
      <c r="A44" s="116" t="s">
        <v>87</v>
      </c>
      <c r="B44" s="136" t="s">
        <v>88</v>
      </c>
      <c r="C44" s="50">
        <v>1</v>
      </c>
      <c r="D44" s="50">
        <v>2</v>
      </c>
      <c r="E44" s="50"/>
      <c r="F44" s="50"/>
      <c r="G44" s="50"/>
      <c r="H44" s="50">
        <v>6</v>
      </c>
      <c r="I44" s="50"/>
      <c r="J44" s="99">
        <f t="shared" si="0"/>
        <v>8</v>
      </c>
    </row>
    <row r="45" spans="1:10" s="20" customFormat="1" ht="19.5" thickBot="1" x14ac:dyDescent="0.3">
      <c r="A45" s="111" t="s">
        <v>9</v>
      </c>
      <c r="B45" s="127"/>
      <c r="C45" s="113">
        <v>1</v>
      </c>
      <c r="D45" s="113">
        <v>2</v>
      </c>
      <c r="E45" s="113"/>
      <c r="F45" s="113"/>
      <c r="G45" s="113"/>
      <c r="H45" s="113">
        <v>12</v>
      </c>
      <c r="I45" s="113"/>
      <c r="J45" s="115">
        <f t="shared" ref="J45:J72" si="1">SUM(D45:I45)</f>
        <v>14</v>
      </c>
    </row>
    <row r="46" spans="1:10" s="20" customFormat="1" ht="19.5" thickBot="1" x14ac:dyDescent="0.3">
      <c r="A46" s="111" t="s">
        <v>10</v>
      </c>
      <c r="B46" s="127"/>
      <c r="C46" s="113">
        <v>1</v>
      </c>
      <c r="D46" s="113">
        <v>8</v>
      </c>
      <c r="E46" s="113"/>
      <c r="F46" s="113">
        <v>2</v>
      </c>
      <c r="G46" s="113">
        <v>2</v>
      </c>
      <c r="H46" s="113">
        <v>1</v>
      </c>
      <c r="I46" s="113"/>
      <c r="J46" s="115">
        <f t="shared" si="1"/>
        <v>13</v>
      </c>
    </row>
    <row r="47" spans="1:10" s="20" customFormat="1" ht="19.5" thickBot="1" x14ac:dyDescent="0.3">
      <c r="A47" s="137" t="s">
        <v>11</v>
      </c>
      <c r="B47" s="138"/>
      <c r="C47" s="139">
        <v>1</v>
      </c>
      <c r="D47" s="139"/>
      <c r="E47" s="139"/>
      <c r="F47" s="139">
        <v>1</v>
      </c>
      <c r="G47" s="139">
        <v>1</v>
      </c>
      <c r="H47" s="139"/>
      <c r="I47" s="139">
        <v>2</v>
      </c>
      <c r="J47" s="140">
        <f t="shared" si="1"/>
        <v>4</v>
      </c>
    </row>
    <row r="48" spans="1:10" s="20" customFormat="1" ht="38.25" thickBot="1" x14ac:dyDescent="0.3">
      <c r="A48" s="111" t="s">
        <v>12</v>
      </c>
      <c r="B48" s="127"/>
      <c r="C48" s="113">
        <v>1</v>
      </c>
      <c r="D48" s="113"/>
      <c r="E48" s="113"/>
      <c r="F48" s="113"/>
      <c r="G48" s="113">
        <v>3</v>
      </c>
      <c r="H48" s="113"/>
      <c r="I48" s="113">
        <v>3</v>
      </c>
      <c r="J48" s="115">
        <f t="shared" si="1"/>
        <v>6</v>
      </c>
    </row>
    <row r="49" spans="1:10" s="20" customFormat="1" ht="19.5" thickBot="1" x14ac:dyDescent="0.3">
      <c r="A49" s="111" t="s">
        <v>28</v>
      </c>
      <c r="B49" s="127"/>
      <c r="C49" s="113">
        <v>1</v>
      </c>
      <c r="D49" s="113"/>
      <c r="E49" s="113"/>
      <c r="F49" s="113">
        <v>1</v>
      </c>
      <c r="G49" s="113"/>
      <c r="H49" s="113">
        <v>1</v>
      </c>
      <c r="I49" s="113">
        <v>1</v>
      </c>
      <c r="J49" s="115">
        <f t="shared" si="1"/>
        <v>3</v>
      </c>
    </row>
    <row r="50" spans="1:10" s="20" customFormat="1" ht="38.25" thickBot="1" x14ac:dyDescent="0.3">
      <c r="A50" s="111" t="s">
        <v>14</v>
      </c>
      <c r="B50" s="127"/>
      <c r="C50" s="113">
        <v>23</v>
      </c>
      <c r="D50" s="113"/>
      <c r="E50" s="113"/>
      <c r="F50" s="113">
        <f>F51+F52+F53+F54+F55+F56+F57+F58+F59+F60+F61+F62+F63+F64+F65+F66+F67+F68+F69+F70+F71+F72</f>
        <v>23</v>
      </c>
      <c r="G50" s="113"/>
      <c r="H50" s="113"/>
      <c r="I50" s="113"/>
      <c r="J50" s="115">
        <f t="shared" si="1"/>
        <v>23</v>
      </c>
    </row>
    <row r="51" spans="1:10" ht="26.25" x14ac:dyDescent="0.25">
      <c r="A51" s="141" t="s">
        <v>89</v>
      </c>
      <c r="B51" s="142" t="s">
        <v>90</v>
      </c>
      <c r="C51" s="69">
        <v>1</v>
      </c>
      <c r="D51" s="69"/>
      <c r="E51" s="69"/>
      <c r="F51" s="69">
        <v>1</v>
      </c>
      <c r="G51" s="69"/>
      <c r="H51" s="69"/>
      <c r="I51" s="69"/>
      <c r="J51" s="110">
        <f t="shared" si="1"/>
        <v>1</v>
      </c>
    </row>
    <row r="52" spans="1:10" ht="39" x14ac:dyDescent="0.25">
      <c r="A52" s="96" t="s">
        <v>91</v>
      </c>
      <c r="B52" s="30" t="s">
        <v>92</v>
      </c>
      <c r="C52" s="4">
        <v>1</v>
      </c>
      <c r="D52" s="4"/>
      <c r="E52" s="4"/>
      <c r="F52" s="4">
        <v>1</v>
      </c>
      <c r="G52" s="4"/>
      <c r="H52" s="4"/>
      <c r="I52" s="4"/>
      <c r="J52" s="5">
        <f t="shared" si="1"/>
        <v>1</v>
      </c>
    </row>
    <row r="53" spans="1:10" ht="18.75" x14ac:dyDescent="0.25">
      <c r="A53" s="97" t="s">
        <v>93</v>
      </c>
      <c r="B53" s="31" t="s">
        <v>94</v>
      </c>
      <c r="C53" s="4">
        <v>1</v>
      </c>
      <c r="D53" s="4"/>
      <c r="E53" s="4"/>
      <c r="F53" s="4">
        <v>1</v>
      </c>
      <c r="G53" s="4"/>
      <c r="H53" s="4"/>
      <c r="I53" s="4"/>
      <c r="J53" s="5">
        <f t="shared" si="1"/>
        <v>1</v>
      </c>
    </row>
    <row r="54" spans="1:10" ht="26.25" x14ac:dyDescent="0.25">
      <c r="A54" s="96" t="s">
        <v>95</v>
      </c>
      <c r="B54" s="30" t="s">
        <v>96</v>
      </c>
      <c r="C54" s="4">
        <v>1</v>
      </c>
      <c r="D54" s="4"/>
      <c r="E54" s="4"/>
      <c r="F54" s="4">
        <v>1</v>
      </c>
      <c r="G54" s="4"/>
      <c r="H54" s="4"/>
      <c r="I54" s="4"/>
      <c r="J54" s="5">
        <f t="shared" si="1"/>
        <v>1</v>
      </c>
    </row>
    <row r="55" spans="1:10" ht="26.25" x14ac:dyDescent="0.25">
      <c r="A55" s="96" t="s">
        <v>97</v>
      </c>
      <c r="B55" s="30" t="s">
        <v>98</v>
      </c>
      <c r="C55" s="4">
        <v>1</v>
      </c>
      <c r="D55" s="4"/>
      <c r="E55" s="4"/>
      <c r="F55" s="4">
        <v>1</v>
      </c>
      <c r="G55" s="4"/>
      <c r="H55" s="4"/>
      <c r="I55" s="4"/>
      <c r="J55" s="5">
        <f t="shared" si="1"/>
        <v>1</v>
      </c>
    </row>
    <row r="56" spans="1:10" ht="18.75" x14ac:dyDescent="0.25">
      <c r="A56" s="97" t="s">
        <v>99</v>
      </c>
      <c r="B56" s="22" t="s">
        <v>94</v>
      </c>
      <c r="C56" s="4">
        <v>1</v>
      </c>
      <c r="D56" s="4"/>
      <c r="E56" s="4"/>
      <c r="F56" s="4">
        <v>1</v>
      </c>
      <c r="G56" s="4"/>
      <c r="H56" s="4"/>
      <c r="I56" s="4"/>
      <c r="J56" s="5">
        <f t="shared" si="1"/>
        <v>1</v>
      </c>
    </row>
    <row r="57" spans="1:10" ht="18.75" x14ac:dyDescent="0.25">
      <c r="A57" s="97" t="s">
        <v>99</v>
      </c>
      <c r="B57" s="31" t="s">
        <v>100</v>
      </c>
      <c r="C57" s="4">
        <v>1</v>
      </c>
      <c r="D57" s="4"/>
      <c r="E57" s="4"/>
      <c r="F57" s="4">
        <v>1</v>
      </c>
      <c r="G57" s="4"/>
      <c r="H57" s="4"/>
      <c r="I57" s="4"/>
      <c r="J57" s="5">
        <f t="shared" si="1"/>
        <v>1</v>
      </c>
    </row>
    <row r="58" spans="1:10" ht="18.75" x14ac:dyDescent="0.25">
      <c r="A58" s="97" t="s">
        <v>101</v>
      </c>
      <c r="B58" s="31" t="s">
        <v>100</v>
      </c>
      <c r="C58" s="4">
        <v>1</v>
      </c>
      <c r="D58" s="4"/>
      <c r="E58" s="4"/>
      <c r="F58" s="4">
        <v>1</v>
      </c>
      <c r="G58" s="4"/>
      <c r="H58" s="4"/>
      <c r="I58" s="4"/>
      <c r="J58" s="5">
        <f t="shared" si="1"/>
        <v>1</v>
      </c>
    </row>
    <row r="59" spans="1:10" ht="26.25" x14ac:dyDescent="0.25">
      <c r="A59" s="97" t="s">
        <v>102</v>
      </c>
      <c r="B59" s="30" t="s">
        <v>103</v>
      </c>
      <c r="C59" s="4">
        <v>1</v>
      </c>
      <c r="D59" s="4"/>
      <c r="E59" s="4"/>
      <c r="F59" s="4">
        <v>1</v>
      </c>
      <c r="G59" s="4"/>
      <c r="H59" s="4"/>
      <c r="I59" s="4"/>
      <c r="J59" s="5">
        <f t="shared" si="1"/>
        <v>1</v>
      </c>
    </row>
    <row r="60" spans="1:10" ht="18.75" x14ac:dyDescent="0.25">
      <c r="A60" s="97" t="s">
        <v>104</v>
      </c>
      <c r="B60" s="31" t="s">
        <v>105</v>
      </c>
      <c r="C60" s="4">
        <v>1</v>
      </c>
      <c r="D60" s="4"/>
      <c r="E60" s="4"/>
      <c r="F60" s="4">
        <v>2</v>
      </c>
      <c r="G60" s="4"/>
      <c r="H60" s="4"/>
      <c r="I60" s="4"/>
      <c r="J60" s="5">
        <f t="shared" si="1"/>
        <v>2</v>
      </c>
    </row>
    <row r="61" spans="1:10" ht="26.25" x14ac:dyDescent="0.25">
      <c r="A61" s="97" t="s">
        <v>106</v>
      </c>
      <c r="B61" s="30" t="s">
        <v>107</v>
      </c>
      <c r="C61" s="4">
        <v>1</v>
      </c>
      <c r="D61" s="4"/>
      <c r="E61" s="4"/>
      <c r="F61" s="4">
        <v>1</v>
      </c>
      <c r="G61" s="4"/>
      <c r="H61" s="4"/>
      <c r="I61" s="4"/>
      <c r="J61" s="5">
        <f t="shared" si="1"/>
        <v>1</v>
      </c>
    </row>
    <row r="62" spans="1:10" ht="26.25" x14ac:dyDescent="0.25">
      <c r="A62" s="97" t="s">
        <v>106</v>
      </c>
      <c r="B62" s="30" t="s">
        <v>108</v>
      </c>
      <c r="C62" s="4">
        <v>1</v>
      </c>
      <c r="D62" s="4"/>
      <c r="E62" s="4"/>
      <c r="F62" s="4">
        <v>1</v>
      </c>
      <c r="G62" s="4"/>
      <c r="H62" s="4"/>
      <c r="I62" s="4"/>
      <c r="J62" s="5">
        <f t="shared" si="1"/>
        <v>1</v>
      </c>
    </row>
    <row r="63" spans="1:10" ht="18.75" x14ac:dyDescent="0.25">
      <c r="A63" s="97" t="s">
        <v>109</v>
      </c>
      <c r="B63" s="31" t="s">
        <v>105</v>
      </c>
      <c r="C63" s="4">
        <v>1</v>
      </c>
      <c r="D63" s="4"/>
      <c r="E63" s="4"/>
      <c r="F63" s="4">
        <v>1</v>
      </c>
      <c r="G63" s="4"/>
      <c r="H63" s="4"/>
      <c r="I63" s="4"/>
      <c r="J63" s="5">
        <f t="shared" si="1"/>
        <v>1</v>
      </c>
    </row>
    <row r="64" spans="1:10" ht="18.75" x14ac:dyDescent="0.25">
      <c r="A64" s="97" t="s">
        <v>110</v>
      </c>
      <c r="B64" s="31" t="s">
        <v>105</v>
      </c>
      <c r="C64" s="4">
        <v>1</v>
      </c>
      <c r="D64" s="4"/>
      <c r="E64" s="4"/>
      <c r="F64" s="4">
        <v>1</v>
      </c>
      <c r="G64" s="4"/>
      <c r="H64" s="4"/>
      <c r="I64" s="4"/>
      <c r="J64" s="5">
        <f t="shared" si="1"/>
        <v>1</v>
      </c>
    </row>
    <row r="65" spans="1:10" ht="26.25" x14ac:dyDescent="0.25">
      <c r="A65" s="97" t="s">
        <v>111</v>
      </c>
      <c r="B65" s="30" t="s">
        <v>112</v>
      </c>
      <c r="C65" s="4">
        <v>1</v>
      </c>
      <c r="D65" s="4"/>
      <c r="E65" s="4"/>
      <c r="F65" s="4">
        <v>1</v>
      </c>
      <c r="G65" s="4"/>
      <c r="H65" s="4"/>
      <c r="I65" s="4"/>
      <c r="J65" s="5">
        <f t="shared" si="1"/>
        <v>1</v>
      </c>
    </row>
    <row r="66" spans="1:10" ht="26.25" x14ac:dyDescent="0.25">
      <c r="A66" s="96" t="s">
        <v>113</v>
      </c>
      <c r="B66" s="31" t="s">
        <v>114</v>
      </c>
      <c r="C66" s="4">
        <v>1</v>
      </c>
      <c r="D66" s="4"/>
      <c r="E66" s="4"/>
      <c r="F66" s="4">
        <v>1</v>
      </c>
      <c r="G66" s="4"/>
      <c r="H66" s="4"/>
      <c r="I66" s="4"/>
      <c r="J66" s="5">
        <f t="shared" si="1"/>
        <v>1</v>
      </c>
    </row>
    <row r="67" spans="1:10" ht="26.25" x14ac:dyDescent="0.25">
      <c r="A67" s="96" t="s">
        <v>113</v>
      </c>
      <c r="B67" s="30" t="s">
        <v>115</v>
      </c>
      <c r="C67" s="4">
        <v>1</v>
      </c>
      <c r="D67" s="4"/>
      <c r="E67" s="4"/>
      <c r="F67" s="4">
        <v>1</v>
      </c>
      <c r="G67" s="4"/>
      <c r="H67" s="4"/>
      <c r="I67" s="4"/>
      <c r="J67" s="5">
        <f t="shared" si="1"/>
        <v>1</v>
      </c>
    </row>
    <row r="68" spans="1:10" ht="25.5" x14ac:dyDescent="0.25">
      <c r="A68" s="97" t="s">
        <v>116</v>
      </c>
      <c r="B68" s="22" t="s">
        <v>117</v>
      </c>
      <c r="C68" s="4">
        <v>1</v>
      </c>
      <c r="D68" s="4"/>
      <c r="E68" s="4"/>
      <c r="F68" s="4">
        <v>1</v>
      </c>
      <c r="G68" s="4"/>
      <c r="H68" s="4"/>
      <c r="I68" s="4"/>
      <c r="J68" s="5">
        <f t="shared" si="1"/>
        <v>1</v>
      </c>
    </row>
    <row r="69" spans="1:10" ht="26.25" x14ac:dyDescent="0.25">
      <c r="A69" s="97" t="s">
        <v>118</v>
      </c>
      <c r="B69" s="30" t="s">
        <v>119</v>
      </c>
      <c r="C69" s="4">
        <v>1</v>
      </c>
      <c r="D69" s="4"/>
      <c r="E69" s="4"/>
      <c r="F69" s="4">
        <v>1</v>
      </c>
      <c r="G69" s="4"/>
      <c r="H69" s="4"/>
      <c r="I69" s="4"/>
      <c r="J69" s="5">
        <f t="shared" si="1"/>
        <v>1</v>
      </c>
    </row>
    <row r="70" spans="1:10" ht="26.25" x14ac:dyDescent="0.25">
      <c r="A70" s="96" t="s">
        <v>120</v>
      </c>
      <c r="B70" s="30" t="s">
        <v>121</v>
      </c>
      <c r="C70" s="4">
        <v>1</v>
      </c>
      <c r="D70" s="4"/>
      <c r="E70" s="4"/>
      <c r="F70" s="4">
        <v>1</v>
      </c>
      <c r="G70" s="4"/>
      <c r="H70" s="4"/>
      <c r="I70" s="4"/>
      <c r="J70" s="5">
        <f t="shared" si="1"/>
        <v>1</v>
      </c>
    </row>
    <row r="71" spans="1:10" ht="26.25" x14ac:dyDescent="0.25">
      <c r="A71" s="97" t="s">
        <v>122</v>
      </c>
      <c r="B71" s="30" t="s">
        <v>123</v>
      </c>
      <c r="C71" s="4">
        <v>1</v>
      </c>
      <c r="D71" s="4"/>
      <c r="E71" s="4"/>
      <c r="F71" s="4">
        <v>1</v>
      </c>
      <c r="G71" s="4"/>
      <c r="H71" s="4"/>
      <c r="I71" s="4"/>
      <c r="J71" s="5">
        <f t="shared" si="1"/>
        <v>1</v>
      </c>
    </row>
    <row r="72" spans="1:10" ht="27" thickBot="1" x14ac:dyDescent="0.3">
      <c r="A72" s="98" t="s">
        <v>124</v>
      </c>
      <c r="B72" s="65" t="s">
        <v>123</v>
      </c>
      <c r="C72" s="50">
        <v>1</v>
      </c>
      <c r="D72" s="50"/>
      <c r="E72" s="50"/>
      <c r="F72" s="50">
        <v>1</v>
      </c>
      <c r="G72" s="50"/>
      <c r="H72" s="50"/>
      <c r="I72" s="50"/>
      <c r="J72" s="99">
        <f t="shared" si="1"/>
        <v>1</v>
      </c>
    </row>
    <row r="73" spans="1:10" s="20" customFormat="1" ht="19.5" thickBot="1" x14ac:dyDescent="0.3">
      <c r="A73" s="52" t="s">
        <v>15</v>
      </c>
      <c r="B73" s="53"/>
      <c r="C73" s="54">
        <f>C3+C11+C25+C36+C40+C41+C45+C46+C47+C48+C49+C50</f>
        <v>65</v>
      </c>
      <c r="D73" s="54">
        <f>D3+D11+D25+D36+D40+D41+D45+D46</f>
        <v>66</v>
      </c>
      <c r="E73" s="54">
        <f>E3+E11+E25+E36+E40</f>
        <v>37</v>
      </c>
      <c r="F73" s="54">
        <f>F40+F46+F47+F49+F50</f>
        <v>28</v>
      </c>
      <c r="G73" s="54">
        <f>G46+G47+G48</f>
        <v>6</v>
      </c>
      <c r="H73" s="57">
        <f>H3+H41+H45+H46+H47+H48+H49</f>
        <v>57</v>
      </c>
      <c r="I73" s="48">
        <f>SUM(I11:I50)</f>
        <v>6</v>
      </c>
      <c r="J73" s="49">
        <f>J3+J11+J25+J36+J40+J41+J45+J46+J47+J48+J49+J50</f>
        <v>200</v>
      </c>
    </row>
    <row r="74" spans="1:10" ht="57" thickBot="1" x14ac:dyDescent="0.3">
      <c r="A74" s="27" t="s">
        <v>136</v>
      </c>
      <c r="B74" s="28"/>
      <c r="C74" s="29"/>
      <c r="D74" s="29">
        <v>115.8</v>
      </c>
      <c r="E74" s="29">
        <v>14.3</v>
      </c>
      <c r="F74" s="29">
        <v>230.7</v>
      </c>
      <c r="G74" s="33">
        <v>21.1</v>
      </c>
      <c r="H74" s="33">
        <v>25.6</v>
      </c>
      <c r="I74" s="45">
        <v>75.2</v>
      </c>
      <c r="J74" s="100"/>
    </row>
    <row r="75" spans="1:10" s="20" customFormat="1" ht="19.5" thickBot="1" x14ac:dyDescent="0.3">
      <c r="A75" s="52" t="s">
        <v>144</v>
      </c>
      <c r="B75" s="53"/>
      <c r="C75" s="54"/>
      <c r="D75" s="55">
        <f t="shared" ref="D75:I75" si="2">D74*D73</f>
        <v>7642.8</v>
      </c>
      <c r="E75" s="54">
        <f t="shared" si="2"/>
        <v>529.1</v>
      </c>
      <c r="F75" s="54">
        <f t="shared" si="2"/>
        <v>6459.5999999999995</v>
      </c>
      <c r="G75" s="57">
        <f t="shared" si="2"/>
        <v>126.60000000000001</v>
      </c>
      <c r="H75" s="57">
        <f t="shared" si="2"/>
        <v>1459.2</v>
      </c>
      <c r="I75" s="48">
        <f t="shared" si="2"/>
        <v>451.20000000000005</v>
      </c>
      <c r="J75" s="49"/>
    </row>
    <row r="76" spans="1:10" ht="37.5" x14ac:dyDescent="0.25">
      <c r="A76" s="85" t="s">
        <v>140</v>
      </c>
      <c r="B76" s="61"/>
      <c r="C76" s="47"/>
      <c r="D76" s="62">
        <v>5638.8</v>
      </c>
      <c r="E76" s="62">
        <v>3043.5</v>
      </c>
      <c r="F76" s="62">
        <v>2365.6</v>
      </c>
      <c r="G76" s="47">
        <v>498.1</v>
      </c>
      <c r="H76" s="62">
        <v>4816.3999999999996</v>
      </c>
      <c r="I76" s="47">
        <v>498.1</v>
      </c>
      <c r="J76" s="101">
        <f>D76+E76+F76+G76+H76+I76</f>
        <v>16860.5</v>
      </c>
    </row>
    <row r="77" spans="1:10" ht="37.5" x14ac:dyDescent="0.25">
      <c r="A77" s="87" t="s">
        <v>141</v>
      </c>
      <c r="B77" s="35"/>
      <c r="C77" s="36"/>
      <c r="D77" s="42">
        <v>4675.8999999999996</v>
      </c>
      <c r="E77" s="42">
        <v>2470.4</v>
      </c>
      <c r="F77" s="42">
        <v>1920.2</v>
      </c>
      <c r="G77" s="36">
        <v>404.3</v>
      </c>
      <c r="H77" s="42">
        <v>3909.5</v>
      </c>
      <c r="I77" s="36">
        <v>404.3</v>
      </c>
      <c r="J77" s="102">
        <f>D77+E77+F77+G77+H77+I77</f>
        <v>13784.599999999999</v>
      </c>
    </row>
    <row r="78" spans="1:10" ht="38.25" thickBot="1" x14ac:dyDescent="0.35">
      <c r="A78" s="90" t="s">
        <v>142</v>
      </c>
      <c r="B78" s="63"/>
      <c r="C78" s="46"/>
      <c r="D78" s="64">
        <v>7153.3</v>
      </c>
      <c r="E78" s="64">
        <v>5135.1000000000004</v>
      </c>
      <c r="F78" s="64">
        <v>3991.3</v>
      </c>
      <c r="G78" s="46">
        <v>840.3</v>
      </c>
      <c r="H78" s="64">
        <v>8126.3</v>
      </c>
      <c r="I78" s="46">
        <v>840.3</v>
      </c>
      <c r="J78" s="103">
        <f>D78+E78+F78+G78+H78+I78</f>
        <v>26086.6</v>
      </c>
    </row>
    <row r="79" spans="1:10" s="20" customFormat="1" ht="19.5" thickBot="1" x14ac:dyDescent="0.3">
      <c r="A79" s="52" t="s">
        <v>143</v>
      </c>
      <c r="B79" s="53"/>
      <c r="C79" s="54"/>
      <c r="D79" s="55">
        <f>D75+D76+D77+D78</f>
        <v>25110.799999999999</v>
      </c>
      <c r="E79" s="56">
        <f>E75+E76+E77+E78</f>
        <v>11178.1</v>
      </c>
      <c r="F79" s="56">
        <f>F75+F76+F77+F78</f>
        <v>14736.7</v>
      </c>
      <c r="G79" s="57">
        <f>G75+G76+G77+G78</f>
        <v>1869.3</v>
      </c>
      <c r="H79" s="58">
        <f>H75+H76+H77+H78</f>
        <v>18311.399999999998</v>
      </c>
      <c r="I79" s="59">
        <f>I76+I75+I77+I78</f>
        <v>2193.9</v>
      </c>
      <c r="J79" s="60">
        <f>D79+E79+F79+G79+H79+I79</f>
        <v>73400.2</v>
      </c>
    </row>
    <row r="80" spans="1:10" ht="19.5" thickBot="1" x14ac:dyDescent="0.3">
      <c r="A80" s="104"/>
      <c r="B80" s="67"/>
      <c r="C80" s="37"/>
      <c r="D80" s="37"/>
      <c r="E80" s="37"/>
      <c r="F80" s="51"/>
      <c r="G80" s="51"/>
      <c r="H80" s="51"/>
      <c r="I80" s="51"/>
      <c r="J80" s="105"/>
    </row>
    <row r="81" spans="1:10" ht="19.5" thickBot="1" x14ac:dyDescent="0.3">
      <c r="A81" s="2" t="s">
        <v>16</v>
      </c>
      <c r="B81" s="3" t="s">
        <v>17</v>
      </c>
      <c r="C81" s="3" t="s">
        <v>18</v>
      </c>
      <c r="D81" s="3" t="s">
        <v>19</v>
      </c>
      <c r="E81" s="70" t="s">
        <v>29</v>
      </c>
      <c r="F81" s="66"/>
      <c r="G81" s="39"/>
      <c r="H81" s="38"/>
      <c r="I81" s="34"/>
      <c r="J81" s="106"/>
    </row>
    <row r="82" spans="1:10" ht="18.75" x14ac:dyDescent="0.25">
      <c r="A82" s="68" t="s">
        <v>20</v>
      </c>
      <c r="B82" s="69">
        <v>1</v>
      </c>
      <c r="C82" s="69"/>
      <c r="D82" s="69"/>
      <c r="E82" s="84">
        <v>1</v>
      </c>
      <c r="F82" s="66"/>
      <c r="G82" s="40"/>
      <c r="H82" s="38"/>
      <c r="I82" s="34"/>
      <c r="J82" s="106"/>
    </row>
    <row r="83" spans="1:10" ht="18.75" x14ac:dyDescent="0.25">
      <c r="A83" s="6" t="s">
        <v>21</v>
      </c>
      <c r="B83" s="4"/>
      <c r="C83" s="4"/>
      <c r="D83" s="4">
        <v>1</v>
      </c>
      <c r="E83" s="19">
        <v>1</v>
      </c>
      <c r="F83" s="66"/>
      <c r="G83" s="40"/>
      <c r="H83" s="38"/>
      <c r="I83" s="34"/>
      <c r="J83" s="106"/>
    </row>
    <row r="84" spans="1:10" ht="18.75" x14ac:dyDescent="0.25">
      <c r="A84" s="6" t="s">
        <v>22</v>
      </c>
      <c r="B84" s="4">
        <v>1</v>
      </c>
      <c r="C84" s="4"/>
      <c r="D84" s="4"/>
      <c r="E84" s="19">
        <v>1</v>
      </c>
      <c r="F84" s="66"/>
      <c r="G84" s="40"/>
      <c r="H84" s="38"/>
      <c r="I84" s="34"/>
      <c r="J84" s="106"/>
    </row>
    <row r="85" spans="1:10" ht="18.75" x14ac:dyDescent="0.25">
      <c r="A85" s="6" t="s">
        <v>23</v>
      </c>
      <c r="B85" s="4"/>
      <c r="C85" s="4">
        <v>1</v>
      </c>
      <c r="D85" s="4"/>
      <c r="E85" s="19">
        <v>1</v>
      </c>
      <c r="F85" s="66"/>
      <c r="G85" s="40"/>
      <c r="H85" s="38"/>
      <c r="I85" s="34"/>
      <c r="J85" s="106"/>
    </row>
    <row r="86" spans="1:10" ht="18.75" x14ac:dyDescent="0.25">
      <c r="A86" s="6" t="s">
        <v>24</v>
      </c>
      <c r="B86" s="4"/>
      <c r="C86" s="4">
        <v>1</v>
      </c>
      <c r="D86" s="4"/>
      <c r="E86" s="19">
        <v>1</v>
      </c>
      <c r="F86" s="66"/>
      <c r="G86" s="40"/>
      <c r="H86" s="38"/>
      <c r="I86" s="34"/>
      <c r="J86" s="106"/>
    </row>
    <row r="87" spans="1:10" ht="18.75" x14ac:dyDescent="0.25">
      <c r="A87" s="6" t="s">
        <v>25</v>
      </c>
      <c r="B87" s="4"/>
      <c r="C87" s="4"/>
      <c r="D87" s="4">
        <v>1</v>
      </c>
      <c r="E87" s="19">
        <v>1</v>
      </c>
      <c r="F87" s="66"/>
      <c r="G87" s="40"/>
      <c r="H87" s="38"/>
      <c r="I87" s="34"/>
      <c r="J87" s="106"/>
    </row>
    <row r="88" spans="1:10" ht="18.75" x14ac:dyDescent="0.25">
      <c r="A88" s="6" t="s">
        <v>26</v>
      </c>
      <c r="B88" s="4"/>
      <c r="C88" s="4">
        <v>1</v>
      </c>
      <c r="D88" s="4"/>
      <c r="E88" s="19">
        <v>1</v>
      </c>
      <c r="F88" s="66"/>
      <c r="G88" s="40"/>
      <c r="H88" s="38"/>
      <c r="I88" s="34"/>
      <c r="J88" s="106"/>
    </row>
    <row r="89" spans="1:10" ht="19.5" thickBot="1" x14ac:dyDescent="0.3">
      <c r="A89" s="71" t="s">
        <v>27</v>
      </c>
      <c r="B89" s="50">
        <v>1</v>
      </c>
      <c r="C89" s="50"/>
      <c r="D89" s="50"/>
      <c r="E89" s="26">
        <v>1</v>
      </c>
      <c r="F89" s="66"/>
      <c r="G89" s="40"/>
      <c r="H89" s="38"/>
      <c r="I89" s="34"/>
      <c r="J89" s="106"/>
    </row>
    <row r="90" spans="1:10" ht="19.5" thickBot="1" x14ac:dyDescent="0.3">
      <c r="A90" s="7" t="s">
        <v>145</v>
      </c>
      <c r="B90" s="8">
        <f t="shared" ref="B90" si="3">SUM(B82:B89)</f>
        <v>3</v>
      </c>
      <c r="C90" s="8">
        <f t="shared" ref="C90" si="4">SUM(C82:C89)</f>
        <v>3</v>
      </c>
      <c r="D90" s="8">
        <f>SUM(D82:D89)</f>
        <v>2</v>
      </c>
      <c r="E90" s="73">
        <f ca="1">SUM(B90:E90)</f>
        <v>8</v>
      </c>
      <c r="F90" s="66"/>
      <c r="G90" s="40"/>
      <c r="H90" s="38"/>
      <c r="I90" s="34"/>
      <c r="J90" s="106"/>
    </row>
    <row r="91" spans="1:10" ht="18.75" x14ac:dyDescent="0.25">
      <c r="A91" s="85" t="s">
        <v>146</v>
      </c>
      <c r="B91" s="72">
        <v>1647.1</v>
      </c>
      <c r="C91" s="62">
        <v>1941</v>
      </c>
      <c r="D91" s="62">
        <v>4793.2</v>
      </c>
      <c r="E91" s="86"/>
      <c r="F91" s="74"/>
      <c r="G91" s="40"/>
      <c r="H91" s="40"/>
      <c r="I91" s="34"/>
      <c r="J91" s="106"/>
    </row>
    <row r="92" spans="1:10" ht="18.75" x14ac:dyDescent="0.25">
      <c r="A92" s="87" t="s">
        <v>147</v>
      </c>
      <c r="B92" s="43">
        <f>B91*B90</f>
        <v>4941.2999999999993</v>
      </c>
      <c r="C92" s="36">
        <f>C91*C90</f>
        <v>5823</v>
      </c>
      <c r="D92" s="36">
        <f>D91*D90</f>
        <v>9586.4</v>
      </c>
      <c r="E92" s="88">
        <f>B92+C92+D92</f>
        <v>20350.699999999997</v>
      </c>
      <c r="F92" s="74"/>
      <c r="G92" s="40"/>
      <c r="H92" s="40"/>
      <c r="I92" s="34"/>
      <c r="J92" s="106"/>
    </row>
    <row r="93" spans="1:10" ht="18.75" x14ac:dyDescent="0.25">
      <c r="A93" s="87" t="s">
        <v>148</v>
      </c>
      <c r="B93" s="41">
        <v>1376</v>
      </c>
      <c r="C93" s="41">
        <v>1376</v>
      </c>
      <c r="D93" s="36">
        <v>917.5</v>
      </c>
      <c r="E93" s="89">
        <f>B93+C93+D93</f>
        <v>3669.5</v>
      </c>
      <c r="F93" s="74"/>
      <c r="G93" s="40"/>
      <c r="H93" s="40"/>
      <c r="I93" s="34"/>
      <c r="J93" s="106"/>
    </row>
    <row r="94" spans="1:10" ht="38.25" thickBot="1" x14ac:dyDescent="0.35">
      <c r="A94" s="90" t="s">
        <v>142</v>
      </c>
      <c r="B94" s="75">
        <v>1902.4</v>
      </c>
      <c r="C94" s="75">
        <v>1902.4</v>
      </c>
      <c r="D94" s="64">
        <v>1268.2</v>
      </c>
      <c r="E94" s="91">
        <f>B94+C94+D94</f>
        <v>5073</v>
      </c>
      <c r="F94" s="74"/>
      <c r="G94" s="40"/>
      <c r="H94" s="40"/>
      <c r="I94" s="34"/>
      <c r="J94" s="106"/>
    </row>
    <row r="95" spans="1:10" ht="19.5" thickBot="1" x14ac:dyDescent="0.3">
      <c r="A95" s="52" t="s">
        <v>143</v>
      </c>
      <c r="B95" s="76">
        <f>B92+B94+B93</f>
        <v>8219.6999999999989</v>
      </c>
      <c r="C95" s="76">
        <f>C92+C94+C93</f>
        <v>9101.4</v>
      </c>
      <c r="D95" s="56">
        <f>D92+D94+D93</f>
        <v>11772.1</v>
      </c>
      <c r="E95" s="60">
        <f>B95+C95+D95</f>
        <v>29093.199999999997</v>
      </c>
      <c r="F95" s="77"/>
      <c r="G95" s="78"/>
      <c r="H95" s="78"/>
      <c r="I95" s="79"/>
      <c r="J95" s="107"/>
    </row>
    <row r="96" spans="1:10" ht="21" thickBot="1" x14ac:dyDescent="0.35">
      <c r="A96" s="80" t="s">
        <v>149</v>
      </c>
      <c r="B96" s="81"/>
      <c r="C96" s="82"/>
      <c r="D96" s="82"/>
      <c r="E96" s="82"/>
      <c r="F96" s="82"/>
      <c r="G96" s="82"/>
      <c r="H96" s="82"/>
      <c r="I96" s="82"/>
      <c r="J96" s="83">
        <f>E95+J79</f>
        <v>102493.4</v>
      </c>
    </row>
  </sheetData>
  <mergeCells count="1">
    <mergeCell ref="A1:J1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dynamo</dc:creator>
  <cp:lastModifiedBy>Сергеева Юлия Евгеньевна</cp:lastModifiedBy>
  <cp:lastPrinted>2020-06-11T19:24:32Z</cp:lastPrinted>
  <dcterms:created xsi:type="dcterms:W3CDTF">2020-05-27T15:25:05Z</dcterms:created>
  <dcterms:modified xsi:type="dcterms:W3CDTF">2020-06-11T20:02:15Z</dcterms:modified>
</cp:coreProperties>
</file>