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внебюджет" sheetId="4" state="hidden" r:id="rId1"/>
    <sheet name="прил. 5" sheetId="6" r:id="rId2"/>
  </sheets>
  <definedNames>
    <definedName name="_xlnm.Print_Titles" localSheetId="1">'прил. 5'!$6:$8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6" l="1"/>
  <c r="D35" i="6"/>
  <c r="C35" i="6"/>
  <c r="E44" i="6" l="1"/>
  <c r="H44" i="6"/>
  <c r="G44" i="6"/>
  <c r="G29" i="6"/>
  <c r="D31" i="6"/>
  <c r="E29" i="6"/>
  <c r="H29" i="6"/>
  <c r="C31" i="6"/>
  <c r="G56" i="6" l="1"/>
  <c r="E56" i="6"/>
  <c r="H56" i="6"/>
  <c r="G54" i="6"/>
  <c r="E54" i="6"/>
  <c r="H54" i="6"/>
  <c r="E34" i="6"/>
  <c r="G34" i="6"/>
  <c r="H34" i="6"/>
  <c r="G43" i="6"/>
  <c r="H43" i="6"/>
  <c r="E43" i="6"/>
  <c r="F40" i="6"/>
  <c r="D40" i="6"/>
  <c r="C40" i="6"/>
  <c r="G37" i="6"/>
  <c r="H37" i="6"/>
  <c r="G39" i="6"/>
  <c r="H39" i="6"/>
  <c r="E39" i="6"/>
  <c r="E37" i="6"/>
  <c r="H57" i="6" l="1"/>
  <c r="H55" i="6"/>
  <c r="H53" i="6"/>
  <c r="H52" i="6"/>
  <c r="H51" i="6"/>
  <c r="H50" i="6"/>
  <c r="H49" i="6"/>
  <c r="H48" i="6"/>
  <c r="H45" i="6"/>
  <c r="H42" i="6"/>
  <c r="H38" i="6"/>
  <c r="H33" i="6"/>
  <c r="H30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G30" i="6" l="1"/>
  <c r="E30" i="6"/>
  <c r="G38" i="6"/>
  <c r="E38" i="6"/>
  <c r="G33" i="6"/>
  <c r="E33" i="6"/>
  <c r="G57" i="6"/>
  <c r="G52" i="6"/>
  <c r="G53" i="6"/>
  <c r="G55" i="6"/>
  <c r="E52" i="6"/>
  <c r="E53" i="6"/>
  <c r="E55" i="6"/>
  <c r="E49" i="6"/>
  <c r="G49" i="6"/>
  <c r="E50" i="6"/>
  <c r="G50" i="6"/>
  <c r="E51" i="6"/>
  <c r="G51" i="6"/>
  <c r="G48" i="6"/>
  <c r="E48" i="6"/>
  <c r="G42" i="6"/>
  <c r="G45" i="6"/>
  <c r="E42" i="6"/>
  <c r="E45" i="6"/>
  <c r="F31" i="6"/>
  <c r="E23" i="6"/>
  <c r="G23" i="6"/>
  <c r="E24" i="6"/>
  <c r="G24" i="6"/>
  <c r="G15" i="6"/>
  <c r="E15" i="6"/>
  <c r="G10" i="6"/>
  <c r="G11" i="6"/>
  <c r="E10" i="6"/>
  <c r="E11" i="6"/>
  <c r="E22" i="6"/>
  <c r="G22" i="6"/>
  <c r="E20" i="6"/>
  <c r="G20" i="6"/>
  <c r="E21" i="6"/>
  <c r="G21" i="6"/>
  <c r="E13" i="6"/>
  <c r="G13" i="6"/>
  <c r="E14" i="6"/>
  <c r="G14" i="6"/>
  <c r="E16" i="6"/>
  <c r="G16" i="6"/>
  <c r="E17" i="6"/>
  <c r="G17" i="6"/>
  <c r="E18" i="6"/>
  <c r="G18" i="6"/>
  <c r="E19" i="6"/>
  <c r="G19" i="6"/>
  <c r="E25" i="6"/>
  <c r="G25" i="6"/>
  <c r="E26" i="6"/>
  <c r="G26" i="6"/>
  <c r="E27" i="6"/>
  <c r="G27" i="6"/>
  <c r="E28" i="6"/>
  <c r="G28" i="6"/>
  <c r="G12" i="6"/>
  <c r="E12" i="6"/>
  <c r="F58" i="6"/>
  <c r="C58" i="6"/>
  <c r="F46" i="6"/>
  <c r="D46" i="6"/>
  <c r="C46" i="6"/>
  <c r="E35" i="6" l="1"/>
  <c r="C59" i="6"/>
  <c r="H46" i="6"/>
  <c r="F59" i="6"/>
  <c r="H35" i="6"/>
  <c r="H40" i="6"/>
  <c r="G40" i="6"/>
  <c r="H31" i="6"/>
  <c r="E40" i="6"/>
  <c r="G35" i="6"/>
  <c r="E46" i="6"/>
  <c r="G46" i="6"/>
  <c r="E31" i="6"/>
  <c r="G58" i="6"/>
  <c r="D58" i="6"/>
  <c r="D59" i="6" s="1"/>
  <c r="G31" i="6"/>
  <c r="H59" i="6" l="1"/>
  <c r="H58" i="6"/>
  <c r="E58" i="6"/>
  <c r="E59" i="6"/>
  <c r="G59" i="6"/>
  <c r="C12" i="4" l="1"/>
</calcChain>
</file>

<file path=xl/sharedStrings.xml><?xml version="1.0" encoding="utf-8"?>
<sst xmlns="http://schemas.openxmlformats.org/spreadsheetml/2006/main" count="122" uniqueCount="104">
  <si>
    <t>№ п/п</t>
  </si>
  <si>
    <t>Наименование</t>
  </si>
  <si>
    <t>Предусмотрено, млн руб.</t>
  </si>
  <si>
    <t>%</t>
  </si>
  <si>
    <t>Наименование расходов</t>
  </si>
  <si>
    <t>Поставщик</t>
  </si>
  <si>
    <t>Примечание</t>
  </si>
  <si>
    <t>поставка до 31.05.2020</t>
  </si>
  <si>
    <t>поставка до 15.05.2020</t>
  </si>
  <si>
    <t>Итого:</t>
  </si>
  <si>
    <t>поставка до 30.05.2020</t>
  </si>
  <si>
    <t>поставлено</t>
  </si>
  <si>
    <t>Приобретение и поставка компьютерного томографа на 16 срезов для ГБУЗ "Кимрская ЦРБ"</t>
  </si>
  <si>
    <t>Приобретение средств индивидуальной защиты (маски, костюмы)</t>
  </si>
  <si>
    <t>Закупка масок (100 шт.)</t>
  </si>
  <si>
    <t>3</t>
  </si>
  <si>
    <t>Ориентировочная стоимость,
 млн руб.</t>
  </si>
  <si>
    <t xml:space="preserve">Информация о финансировании средств, предусмотренных на мероприятия по борьбе </t>
  </si>
  <si>
    <t xml:space="preserve">с коронавирусной инфекцией (COVID-2019), за счет средств, полученных от </t>
  </si>
  <si>
    <t>предпринимательской и иной приносящей доход деятельности</t>
  </si>
  <si>
    <t>ООО "МедКомплект" - 79 шт.</t>
  </si>
  <si>
    <t>планируется к закупке - 400 шт.</t>
  </si>
  <si>
    <t>планируется к закупке - 2 шт.</t>
  </si>
  <si>
    <t>планируется к закупке - 5 шт.</t>
  </si>
  <si>
    <t>планируется к закупке - 1 шт.</t>
  </si>
  <si>
    <t>Средства индивидуальной защиты</t>
  </si>
  <si>
    <t>ООО "Мирослава" - 1 шт.</t>
  </si>
  <si>
    <t>Всего:</t>
  </si>
  <si>
    <t>ИТОГО:</t>
  </si>
  <si>
    <t>нераспределенный остаток</t>
  </si>
  <si>
    <t>Стерилизатор паровой</t>
  </si>
  <si>
    <t>поставка до 24.04.2020</t>
  </si>
  <si>
    <t>Мониторы</t>
  </si>
  <si>
    <t xml:space="preserve">ООО "Лабораторные технологии"  </t>
  </si>
  <si>
    <t>ЗАО "Фрезениус СП" - 2 шт.</t>
  </si>
  <si>
    <t>ООО "Лабораторные технологии"</t>
  </si>
  <si>
    <t>Антибактериальный препарат линезолид</t>
  </si>
  <si>
    <t>Установка импульсная ультрафиолетовая</t>
  </si>
  <si>
    <t>ООО "Гордезинфекция" - 5 шт.</t>
  </si>
  <si>
    <t>ООО "Лабораторные технологии" - 1 шт.</t>
  </si>
  <si>
    <t>поставка до 10.07.2020</t>
  </si>
  <si>
    <t>Медицинские изделия (термостат, центрифуга, центрифуга-встряхиватель)</t>
  </si>
  <si>
    <t>Кровать медицинская функциональная</t>
  </si>
  <si>
    <t>ООО "ЛЕМА-Т" - 177 шт.
ООО "Медсталин" - 69 шт.</t>
  </si>
  <si>
    <t>Аппарат для проведения острого диализа</t>
  </si>
  <si>
    <t>Открытое реанимационное место с подогревом</t>
  </si>
  <si>
    <t>Прибор для определения транскутанного билирубинового индекса</t>
  </si>
  <si>
    <t>Лампа фототерапии</t>
  </si>
  <si>
    <t>планируется к закупке - 3 шт.</t>
  </si>
  <si>
    <t>Инкубатор для новорожденных</t>
  </si>
  <si>
    <t>Насос инфузионный</t>
  </si>
  <si>
    <t>Аппарат для быстрого размораживания плазмы</t>
  </si>
  <si>
    <t>Аппарат интенсивной фототерапии для новорожденных</t>
  </si>
  <si>
    <t>Кроватки для новорожденных с подогревом</t>
  </si>
  <si>
    <t>Медицинские изделия для родильных коек и коек для новорожденных</t>
  </si>
  <si>
    <t>Оборудование для прачечной ГБУЗ "Областная клиническая больница"</t>
  </si>
  <si>
    <t>Увлажнитель (банка "Боброва")</t>
  </si>
  <si>
    <t>Автоматический анализатор газов в крови</t>
  </si>
  <si>
    <t>Средства индивидуальной защиты (маски, халаты)</t>
  </si>
  <si>
    <t xml:space="preserve">Строительно-монтажные работы в государственных учреждениях здравоохранения </t>
  </si>
  <si>
    <t>Электромонтажные работы по созданию шлюза инфекционного госпиталя ГБУЗ "Городская клиническая больница № 6"</t>
  </si>
  <si>
    <t>ООО "Профэнерго"</t>
  </si>
  <si>
    <t>Строительно-монтажные работы в инфекционном госпитале ГБУЗ "Городская клиническая больница № 6"</t>
  </si>
  <si>
    <t>ООО ПСК "Тверские окна"</t>
  </si>
  <si>
    <t>ПО "Тверьгазсервис"</t>
  </si>
  <si>
    <t>Криогенное оборудование в инфекционный госпиталь ГБУЗ "Городская клиническая больница № 6"</t>
  </si>
  <si>
    <t>Монтаж изолирующих перегородок на лестничных пролетах в инфекционном госпитале ГБУЗ "Городская клиническая больница № 6"</t>
  </si>
  <si>
    <t>Прокладка трубопроводов и установка разрядных рамп для кислорода газообразного в инфекционном госпитале ГБУЗ "Городская клиническая больница № 6"</t>
  </si>
  <si>
    <t>Электромонтажные работы ГБУЗ "Калининская ЦРКБ"</t>
  </si>
  <si>
    <t>ИП Илларионов В.О.</t>
  </si>
  <si>
    <t>ООО "Тверское оконное производство"</t>
  </si>
  <si>
    <t>Капитальный ремонт помещений стационара ГБУЗ "Калининская ЦРКБ"</t>
  </si>
  <si>
    <t>ООО "Добрострой"</t>
  </si>
  <si>
    <t xml:space="preserve">Средства на строительно-монтажные работы в государственных учреждениях здравоохранения </t>
  </si>
  <si>
    <t>Расходные материалы</t>
  </si>
  <si>
    <t>Расходные материалы для аппарата проведения острого диализа</t>
  </si>
  <si>
    <t>Лекарственные препараты</t>
  </si>
  <si>
    <t>Лекарственный препарат зивокс</t>
  </si>
  <si>
    <t>ООО "Лекстор" - 140 уп.</t>
  </si>
  <si>
    <t>Остаток</t>
  </si>
  <si>
    <t>Оборудование</t>
  </si>
  <si>
    <t>Государственная программа "Здравоохранение Тверской области" на 2019-2024 годы</t>
  </si>
  <si>
    <t>Информация о расходах на борьбу с новой коронавирусной инфекцией (COVID-2019)  за счет средств областного бюджета.</t>
  </si>
  <si>
    <t>Заключено контрактов (соглашений),
 млн руб.</t>
  </si>
  <si>
    <t>Кассовый расход,
млн руб.</t>
  </si>
  <si>
    <t>Система искусственного кровообращения с нероликовым насосом (ЭКМО)</t>
  </si>
  <si>
    <t xml:space="preserve">ООО "Лекстор" </t>
  </si>
  <si>
    <t>Противовирусный препарат лопинавир</t>
  </si>
  <si>
    <t>АО "Р-Фарм"</t>
  </si>
  <si>
    <t>ООО "Содружество"
ОГУП "Фармация"
ООО "Лема"
ИП Хлопков И.Ю.
ООО "ТверьПромСнаб"
ООО Группа компаний "Конкорд"
ООО "Тверская швейная фабрика"
ООО "Весьегонская швейная фабрика"</t>
  </si>
  <si>
    <t>Поставка бахилл</t>
  </si>
  <si>
    <t>Комплект реагентов</t>
  </si>
  <si>
    <t>Капитальный ремонт здания травматологического отделения ГБУЗ "Городская больница № 1 им. В.В. Успенского"</t>
  </si>
  <si>
    <t>ООО "Инжиниринговая компания СПИГО"</t>
  </si>
  <si>
    <t>Капитальный ремонт инфекционного отделения ГБУЗ "Конаковская ЦРБ"</t>
  </si>
  <si>
    <t>ООО "Орбита"</t>
  </si>
  <si>
    <t>ООО "ЛЕМА-Т" - поставлено
ООО "Медсталин" - поставлено</t>
  </si>
  <si>
    <t>Ультрафиолетовые облучатели</t>
  </si>
  <si>
    <t>Защитный костюм</t>
  </si>
  <si>
    <t>ООО "Весьегонская швейная фабрика" - 615 шт.</t>
  </si>
  <si>
    <t>ООО "Тверская швейная фабрика" - 3 тыс.пар</t>
  </si>
  <si>
    <t>ООО Международная светотехническая корпорация "БООС ЛАЙТИНГ ГРУПП" - 30 шт.
ИП Ерохин А.В. - 4 шт.</t>
  </si>
  <si>
    <t>ООО Международная светотехническая корпорация "БООС ЛАЙТИНГ ГРУПП" - поставка до 08.05.2020
ИП Ерохин А.В. - поставка до 07.05.2020</t>
  </si>
  <si>
    <t>По состоянию на 11.05.2020
9 час. 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</si>
</sst>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%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justify" vertical="center" wrapText="1"/>
    </xf>
    <xf numFmtId="165" fontId="5" fillId="0" borderId="0" xfId="0" applyNumberFormat="1" applyFont="1" applyFill="1"/>
    <xf numFmtId="165" fontId="3" fillId="0" borderId="1" xfId="0" applyNumberFormat="1" applyFont="1" applyFill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right" wrapText="1"/>
    </xf>
    <xf numFmtId="0" fontId="8" fillId="0" borderId="0" xfId="0" applyFont="1" applyFill="1" applyAlignment="1">
      <alignment horizontal="righ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10" sqref="A10"/>
    </sheetView>
  </sheetViews>
  <sheetFormatPr defaultRowHeight="23.25" x14ac:dyDescent="0.35"/>
  <cols>
    <col min="1" max="1" width="6.140625" style="2" customWidth="1"/>
    <col min="2" max="2" width="76.42578125" style="2" customWidth="1"/>
    <col min="3" max="3" width="31.28515625" style="2" customWidth="1"/>
    <col min="4" max="16384" width="9.140625" style="2"/>
  </cols>
  <sheetData>
    <row r="2" spans="1:3" x14ac:dyDescent="0.35">
      <c r="A2" s="11" t="s">
        <v>17</v>
      </c>
    </row>
    <row r="3" spans="1:3" x14ac:dyDescent="0.35">
      <c r="A3" s="11" t="s">
        <v>18</v>
      </c>
    </row>
    <row r="4" spans="1:3" x14ac:dyDescent="0.35">
      <c r="A4" s="11" t="s">
        <v>19</v>
      </c>
    </row>
    <row r="6" spans="1:3" s="1" customFormat="1" ht="67.5" x14ac:dyDescent="0.25">
      <c r="A6" s="12" t="s">
        <v>0</v>
      </c>
      <c r="B6" s="12" t="s">
        <v>1</v>
      </c>
      <c r="C6" s="12" t="s">
        <v>16</v>
      </c>
    </row>
    <row r="7" spans="1:3" s="3" customFormat="1" x14ac:dyDescent="0.35">
      <c r="A7" s="6">
        <v>1</v>
      </c>
      <c r="B7" s="6">
        <v>2</v>
      </c>
      <c r="C7" s="6">
        <v>3</v>
      </c>
    </row>
    <row r="8" spans="1:3" ht="69.75" x14ac:dyDescent="0.35">
      <c r="A8" s="7">
        <v>1</v>
      </c>
      <c r="B8" s="8" t="s">
        <v>12</v>
      </c>
      <c r="C8" s="14">
        <v>20</v>
      </c>
    </row>
    <row r="9" spans="1:3" ht="46.5" x14ac:dyDescent="0.35">
      <c r="A9" s="7">
        <v>2</v>
      </c>
      <c r="B9" s="8" t="s">
        <v>13</v>
      </c>
      <c r="C9" s="14">
        <v>10</v>
      </c>
    </row>
    <row r="10" spans="1:3" x14ac:dyDescent="0.35">
      <c r="A10" s="16" t="s">
        <v>15</v>
      </c>
      <c r="B10" s="8" t="s">
        <v>14</v>
      </c>
      <c r="C10" s="14">
        <v>0.5</v>
      </c>
    </row>
    <row r="11" spans="1:3" x14ac:dyDescent="0.35">
      <c r="A11" s="9"/>
      <c r="B11" s="8"/>
      <c r="C11" s="14"/>
    </row>
    <row r="12" spans="1:3" s="11" customFormat="1" ht="22.5" x14ac:dyDescent="0.3">
      <c r="A12" s="13"/>
      <c r="B12" s="10" t="s">
        <v>9</v>
      </c>
      <c r="C12" s="15">
        <f>SUM(C8:C11)</f>
        <v>30.5</v>
      </c>
    </row>
    <row r="13" spans="1:3" x14ac:dyDescent="0.35">
      <c r="A13" s="4"/>
      <c r="B13" s="5"/>
    </row>
    <row r="14" spans="1:3" x14ac:dyDescent="0.35">
      <c r="A14" s="4"/>
      <c r="B14" s="5"/>
    </row>
    <row r="15" spans="1:3" x14ac:dyDescent="0.35">
      <c r="B15" s="5"/>
    </row>
    <row r="16" spans="1:3" x14ac:dyDescent="0.35">
      <c r="B16" s="5"/>
    </row>
    <row r="17" spans="2:2" x14ac:dyDescent="0.35">
      <c r="B17" s="5"/>
    </row>
    <row r="18" spans="2:2" x14ac:dyDescent="0.35">
      <c r="B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tabSelected="1" zoomScale="70" zoomScaleNormal="70" workbookViewId="0">
      <selection activeCell="G6" sqref="G6:G7"/>
    </sheetView>
  </sheetViews>
  <sheetFormatPr defaultRowHeight="15" x14ac:dyDescent="0.25"/>
  <cols>
    <col min="1" max="1" width="6.28515625" style="25" customWidth="1"/>
    <col min="2" max="2" width="37.42578125" style="25" customWidth="1"/>
    <col min="3" max="3" width="19" style="25" customWidth="1"/>
    <col min="4" max="4" width="19.7109375" style="25" customWidth="1"/>
    <col min="5" max="5" width="13.140625" style="25" customWidth="1"/>
    <col min="6" max="6" width="19" style="25" customWidth="1"/>
    <col min="7" max="7" width="14.42578125" style="25" customWidth="1"/>
    <col min="8" max="8" width="15.7109375" style="25" customWidth="1"/>
    <col min="9" max="9" width="40.42578125" style="25" customWidth="1"/>
    <col min="10" max="10" width="42" style="25" customWidth="1"/>
    <col min="11" max="16384" width="9.140625" style="25"/>
  </cols>
  <sheetData>
    <row r="1" spans="1:10" ht="40.5" customHeight="1" x14ac:dyDescent="0.35">
      <c r="A1" s="23"/>
      <c r="B1" s="24"/>
      <c r="C1" s="24"/>
      <c r="D1" s="24"/>
      <c r="E1" s="24"/>
      <c r="F1" s="24"/>
      <c r="G1" s="24"/>
      <c r="H1" s="24"/>
      <c r="I1" s="38" t="s">
        <v>103</v>
      </c>
      <c r="J1" s="39"/>
    </row>
    <row r="2" spans="1:10" ht="23.25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</row>
    <row r="3" spans="1:10" ht="23.25" x14ac:dyDescent="0.35">
      <c r="A3" s="23" t="s">
        <v>82</v>
      </c>
      <c r="B3" s="24"/>
      <c r="C3" s="24"/>
      <c r="D3" s="24"/>
      <c r="E3" s="24"/>
      <c r="F3" s="24"/>
      <c r="G3" s="24"/>
      <c r="H3" s="24"/>
      <c r="I3" s="24"/>
      <c r="J3" s="24"/>
    </row>
    <row r="4" spans="1:10" ht="23.25" x14ac:dyDescent="0.35">
      <c r="A4" s="23" t="s">
        <v>81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ht="23.25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</row>
    <row r="6" spans="1:10" s="26" customFormat="1" ht="51" customHeight="1" x14ac:dyDescent="0.35">
      <c r="A6" s="43" t="s">
        <v>0</v>
      </c>
      <c r="B6" s="43" t="s">
        <v>4</v>
      </c>
      <c r="C6" s="43" t="s">
        <v>2</v>
      </c>
      <c r="D6" s="43" t="s">
        <v>83</v>
      </c>
      <c r="E6" s="43" t="s">
        <v>3</v>
      </c>
      <c r="F6" s="43" t="s">
        <v>84</v>
      </c>
      <c r="G6" s="43" t="s">
        <v>3</v>
      </c>
      <c r="H6" s="43" t="s">
        <v>79</v>
      </c>
      <c r="I6" s="43" t="s">
        <v>5</v>
      </c>
      <c r="J6" s="43" t="s">
        <v>6</v>
      </c>
    </row>
    <row r="7" spans="1:10" s="26" customFormat="1" ht="66.75" customHeight="1" x14ac:dyDescent="0.35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0" s="26" customFormat="1" ht="23.25" x14ac:dyDescent="0.35">
      <c r="A8" s="27">
        <v>1</v>
      </c>
      <c r="B8" s="27">
        <v>2</v>
      </c>
      <c r="C8" s="27">
        <v>3</v>
      </c>
      <c r="D8" s="27">
        <v>4</v>
      </c>
      <c r="E8" s="27">
        <v>5</v>
      </c>
      <c r="F8" s="27">
        <v>6</v>
      </c>
      <c r="G8" s="27">
        <v>7</v>
      </c>
      <c r="H8" s="27">
        <v>8</v>
      </c>
      <c r="I8" s="27">
        <v>9</v>
      </c>
      <c r="J8" s="27">
        <v>10</v>
      </c>
    </row>
    <row r="9" spans="1:10" s="26" customFormat="1" ht="23.25" x14ac:dyDescent="0.35">
      <c r="A9" s="40" t="s">
        <v>80</v>
      </c>
      <c r="B9" s="41"/>
      <c r="C9" s="41"/>
      <c r="D9" s="41"/>
      <c r="E9" s="41"/>
      <c r="F9" s="41"/>
      <c r="G9" s="41"/>
      <c r="H9" s="41"/>
      <c r="I9" s="41"/>
      <c r="J9" s="42"/>
    </row>
    <row r="10" spans="1:10" s="26" customFormat="1" ht="69.75" x14ac:dyDescent="0.35">
      <c r="A10" s="27">
        <v>1</v>
      </c>
      <c r="B10" s="18" t="s">
        <v>57</v>
      </c>
      <c r="C10" s="27">
        <v>4.0999999999999996</v>
      </c>
      <c r="D10" s="21"/>
      <c r="E10" s="30">
        <f t="shared" ref="E10:E11" si="0">D10/C10</f>
        <v>0</v>
      </c>
      <c r="F10" s="21"/>
      <c r="G10" s="30">
        <f t="shared" ref="G10:G11" si="1">F10/C10</f>
        <v>0</v>
      </c>
      <c r="H10" s="21">
        <f>C10-D10</f>
        <v>4.0999999999999996</v>
      </c>
      <c r="I10" s="21"/>
      <c r="J10" s="19" t="s">
        <v>48</v>
      </c>
    </row>
    <row r="11" spans="1:10" s="26" customFormat="1" ht="69.75" x14ac:dyDescent="0.35">
      <c r="A11" s="27">
        <v>2</v>
      </c>
      <c r="B11" s="18" t="s">
        <v>51</v>
      </c>
      <c r="C11" s="27">
        <v>0.1</v>
      </c>
      <c r="D11" s="21"/>
      <c r="E11" s="30">
        <f t="shared" si="0"/>
        <v>0</v>
      </c>
      <c r="F11" s="21"/>
      <c r="G11" s="30">
        <f t="shared" si="1"/>
        <v>0</v>
      </c>
      <c r="H11" s="21">
        <f t="shared" ref="H11:H59" si="2">C11-D11</f>
        <v>0.1</v>
      </c>
      <c r="I11" s="21"/>
      <c r="J11" s="19" t="s">
        <v>24</v>
      </c>
    </row>
    <row r="12" spans="1:10" s="26" customFormat="1" ht="69.75" x14ac:dyDescent="0.35">
      <c r="A12" s="27">
        <v>3</v>
      </c>
      <c r="B12" s="18" t="s">
        <v>44</v>
      </c>
      <c r="C12" s="27">
        <v>1.9</v>
      </c>
      <c r="D12" s="21">
        <v>1.9</v>
      </c>
      <c r="E12" s="30">
        <f>D12/C12</f>
        <v>1</v>
      </c>
      <c r="F12" s="21"/>
      <c r="G12" s="30">
        <f>F12/C12</f>
        <v>0</v>
      </c>
      <c r="H12" s="21">
        <f t="shared" si="2"/>
        <v>0</v>
      </c>
      <c r="I12" s="21" t="s">
        <v>34</v>
      </c>
      <c r="J12" s="27" t="s">
        <v>8</v>
      </c>
    </row>
    <row r="13" spans="1:10" s="26" customFormat="1" ht="69.75" x14ac:dyDescent="0.35">
      <c r="A13" s="27">
        <v>4</v>
      </c>
      <c r="B13" s="18" t="s">
        <v>52</v>
      </c>
      <c r="C13" s="27">
        <v>0.7</v>
      </c>
      <c r="D13" s="21"/>
      <c r="E13" s="30">
        <f t="shared" ref="E13:E30" si="3">D13/C13</f>
        <v>0</v>
      </c>
      <c r="F13" s="21"/>
      <c r="G13" s="30">
        <f t="shared" ref="G13:G30" si="4">F13/C13</f>
        <v>0</v>
      </c>
      <c r="H13" s="21">
        <f t="shared" si="2"/>
        <v>0.7</v>
      </c>
      <c r="I13" s="21"/>
      <c r="J13" s="19" t="s">
        <v>24</v>
      </c>
    </row>
    <row r="14" spans="1:10" s="26" customFormat="1" ht="46.5" x14ac:dyDescent="0.35">
      <c r="A14" s="27">
        <v>5</v>
      </c>
      <c r="B14" s="18" t="s">
        <v>49</v>
      </c>
      <c r="C14" s="27">
        <v>10.7</v>
      </c>
      <c r="D14" s="21"/>
      <c r="E14" s="30">
        <f t="shared" si="3"/>
        <v>0</v>
      </c>
      <c r="F14" s="21"/>
      <c r="G14" s="30">
        <f t="shared" si="4"/>
        <v>0</v>
      </c>
      <c r="H14" s="21">
        <f t="shared" si="2"/>
        <v>10.7</v>
      </c>
      <c r="I14" s="21"/>
      <c r="J14" s="19" t="s">
        <v>22</v>
      </c>
    </row>
    <row r="15" spans="1:10" s="26" customFormat="1" ht="69.75" x14ac:dyDescent="0.35">
      <c r="A15" s="27">
        <v>6</v>
      </c>
      <c r="B15" s="18" t="s">
        <v>53</v>
      </c>
      <c r="C15" s="27">
        <v>1.6</v>
      </c>
      <c r="D15" s="21"/>
      <c r="E15" s="30">
        <f t="shared" si="3"/>
        <v>0</v>
      </c>
      <c r="F15" s="21"/>
      <c r="G15" s="30">
        <f t="shared" si="4"/>
        <v>0</v>
      </c>
      <c r="H15" s="21">
        <f t="shared" si="2"/>
        <v>1.6</v>
      </c>
      <c r="I15" s="21"/>
      <c r="J15" s="19" t="s">
        <v>23</v>
      </c>
    </row>
    <row r="16" spans="1:10" s="26" customFormat="1" ht="93" x14ac:dyDescent="0.35">
      <c r="A16" s="27">
        <v>7</v>
      </c>
      <c r="B16" s="18" t="s">
        <v>42</v>
      </c>
      <c r="C16" s="27">
        <v>10.1</v>
      </c>
      <c r="D16" s="21">
        <v>10.1</v>
      </c>
      <c r="E16" s="30">
        <f t="shared" si="3"/>
        <v>1</v>
      </c>
      <c r="F16" s="21">
        <v>10.1</v>
      </c>
      <c r="G16" s="30">
        <f t="shared" si="4"/>
        <v>1</v>
      </c>
      <c r="H16" s="21">
        <f t="shared" si="2"/>
        <v>0</v>
      </c>
      <c r="I16" s="21" t="s">
        <v>43</v>
      </c>
      <c r="J16" s="21" t="s">
        <v>96</v>
      </c>
    </row>
    <row r="17" spans="1:10" s="26" customFormat="1" ht="46.5" x14ac:dyDescent="0.35">
      <c r="A17" s="27">
        <v>8</v>
      </c>
      <c r="B17" s="18" t="s">
        <v>47</v>
      </c>
      <c r="C17" s="27">
        <v>0.3</v>
      </c>
      <c r="D17" s="21"/>
      <c r="E17" s="30">
        <f t="shared" si="3"/>
        <v>0</v>
      </c>
      <c r="F17" s="21"/>
      <c r="G17" s="30">
        <f t="shared" si="4"/>
        <v>0</v>
      </c>
      <c r="H17" s="21">
        <f t="shared" si="2"/>
        <v>0.3</v>
      </c>
      <c r="I17" s="21"/>
      <c r="J17" s="19" t="s">
        <v>48</v>
      </c>
    </row>
    <row r="18" spans="1:10" s="26" customFormat="1" ht="116.25" x14ac:dyDescent="0.35">
      <c r="A18" s="27">
        <v>9</v>
      </c>
      <c r="B18" s="28" t="s">
        <v>41</v>
      </c>
      <c r="C18" s="19">
        <v>0.5</v>
      </c>
      <c r="D18" s="20">
        <v>0.5</v>
      </c>
      <c r="E18" s="30">
        <f t="shared" si="3"/>
        <v>1</v>
      </c>
      <c r="F18" s="21"/>
      <c r="G18" s="30">
        <f t="shared" si="4"/>
        <v>0</v>
      </c>
      <c r="H18" s="21">
        <f t="shared" si="2"/>
        <v>0</v>
      </c>
      <c r="I18" s="20" t="s">
        <v>33</v>
      </c>
      <c r="J18" s="19" t="s">
        <v>31</v>
      </c>
    </row>
    <row r="19" spans="1:10" s="26" customFormat="1" ht="93" x14ac:dyDescent="0.35">
      <c r="A19" s="27">
        <v>10</v>
      </c>
      <c r="B19" s="28" t="s">
        <v>54</v>
      </c>
      <c r="C19" s="19">
        <v>1.8</v>
      </c>
      <c r="D19" s="20"/>
      <c r="E19" s="30">
        <f t="shared" si="3"/>
        <v>0</v>
      </c>
      <c r="F19" s="21"/>
      <c r="G19" s="30">
        <f t="shared" si="4"/>
        <v>0</v>
      </c>
      <c r="H19" s="21">
        <f t="shared" si="2"/>
        <v>1.8</v>
      </c>
      <c r="I19" s="20"/>
      <c r="J19" s="19"/>
    </row>
    <row r="20" spans="1:10" s="26" customFormat="1" ht="46.5" x14ac:dyDescent="0.35">
      <c r="A20" s="27">
        <v>11</v>
      </c>
      <c r="B20" s="28" t="s">
        <v>32</v>
      </c>
      <c r="C20" s="19">
        <v>23.4</v>
      </c>
      <c r="D20" s="20">
        <v>23.4</v>
      </c>
      <c r="E20" s="30">
        <f t="shared" ref="E20:E22" si="5">D20/C20</f>
        <v>1</v>
      </c>
      <c r="F20" s="21"/>
      <c r="G20" s="30">
        <f t="shared" ref="G20:G22" si="6">F20/C20</f>
        <v>0</v>
      </c>
      <c r="H20" s="21">
        <f t="shared" si="2"/>
        <v>0</v>
      </c>
      <c r="I20" s="20" t="s">
        <v>20</v>
      </c>
      <c r="J20" s="19" t="s">
        <v>10</v>
      </c>
    </row>
    <row r="21" spans="1:10" s="26" customFormat="1" ht="46.5" x14ac:dyDescent="0.35">
      <c r="A21" s="27">
        <v>12</v>
      </c>
      <c r="B21" s="28" t="s">
        <v>50</v>
      </c>
      <c r="C21" s="19">
        <v>0.4</v>
      </c>
      <c r="D21" s="20"/>
      <c r="E21" s="30">
        <f t="shared" si="5"/>
        <v>0</v>
      </c>
      <c r="F21" s="21"/>
      <c r="G21" s="30">
        <f t="shared" si="6"/>
        <v>0</v>
      </c>
      <c r="H21" s="21">
        <f t="shared" si="2"/>
        <v>0.4</v>
      </c>
      <c r="I21" s="20"/>
      <c r="J21" s="19" t="s">
        <v>22</v>
      </c>
    </row>
    <row r="22" spans="1:10" s="26" customFormat="1" ht="116.25" x14ac:dyDescent="0.35">
      <c r="A22" s="27">
        <v>13</v>
      </c>
      <c r="B22" s="28" t="s">
        <v>55</v>
      </c>
      <c r="C22" s="19">
        <v>12</v>
      </c>
      <c r="D22" s="20"/>
      <c r="E22" s="30">
        <f t="shared" si="5"/>
        <v>0</v>
      </c>
      <c r="F22" s="21"/>
      <c r="G22" s="30">
        <f t="shared" si="6"/>
        <v>0</v>
      </c>
      <c r="H22" s="21">
        <f t="shared" si="2"/>
        <v>12</v>
      </c>
      <c r="I22" s="20"/>
      <c r="J22" s="19"/>
    </row>
    <row r="23" spans="1:10" s="26" customFormat="1" ht="69.75" x14ac:dyDescent="0.35">
      <c r="A23" s="27">
        <v>14</v>
      </c>
      <c r="B23" s="28" t="s">
        <v>45</v>
      </c>
      <c r="C23" s="19">
        <v>2.5</v>
      </c>
      <c r="D23" s="20"/>
      <c r="E23" s="30">
        <f t="shared" ref="E23:E24" si="7">D23/C23</f>
        <v>0</v>
      </c>
      <c r="F23" s="21"/>
      <c r="G23" s="30">
        <f t="shared" ref="G23:G24" si="8">F23/C23</f>
        <v>0</v>
      </c>
      <c r="H23" s="21">
        <f t="shared" si="2"/>
        <v>2.5</v>
      </c>
      <c r="I23" s="20"/>
      <c r="J23" s="19" t="s">
        <v>24</v>
      </c>
    </row>
    <row r="24" spans="1:10" s="26" customFormat="1" ht="116.25" x14ac:dyDescent="0.35">
      <c r="A24" s="27">
        <v>15</v>
      </c>
      <c r="B24" s="28" t="s">
        <v>46</v>
      </c>
      <c r="C24" s="19">
        <v>0.6</v>
      </c>
      <c r="D24" s="20"/>
      <c r="E24" s="30">
        <f t="shared" si="7"/>
        <v>0</v>
      </c>
      <c r="F24" s="21"/>
      <c r="G24" s="30">
        <f t="shared" si="8"/>
        <v>0</v>
      </c>
      <c r="H24" s="21">
        <f t="shared" si="2"/>
        <v>0.6</v>
      </c>
      <c r="I24" s="20"/>
      <c r="J24" s="19" t="s">
        <v>24</v>
      </c>
    </row>
    <row r="25" spans="1:10" s="26" customFormat="1" ht="116.25" x14ac:dyDescent="0.35">
      <c r="A25" s="27">
        <v>16</v>
      </c>
      <c r="B25" s="28" t="s">
        <v>85</v>
      </c>
      <c r="C25" s="19">
        <v>3.9</v>
      </c>
      <c r="D25" s="20">
        <v>3.9</v>
      </c>
      <c r="E25" s="30">
        <f t="shared" si="3"/>
        <v>1</v>
      </c>
      <c r="F25" s="21">
        <v>3.9</v>
      </c>
      <c r="G25" s="30">
        <f t="shared" si="4"/>
        <v>1</v>
      </c>
      <c r="H25" s="21">
        <f t="shared" si="2"/>
        <v>0</v>
      </c>
      <c r="I25" s="20" t="s">
        <v>26</v>
      </c>
      <c r="J25" s="19" t="s">
        <v>11</v>
      </c>
    </row>
    <row r="26" spans="1:10" s="26" customFormat="1" ht="46.5" x14ac:dyDescent="0.35">
      <c r="A26" s="27">
        <v>17</v>
      </c>
      <c r="B26" s="28" t="s">
        <v>30</v>
      </c>
      <c r="C26" s="31">
        <v>1</v>
      </c>
      <c r="D26" s="20">
        <v>1</v>
      </c>
      <c r="E26" s="30">
        <f t="shared" si="3"/>
        <v>1</v>
      </c>
      <c r="F26" s="21"/>
      <c r="G26" s="30">
        <f t="shared" si="4"/>
        <v>0</v>
      </c>
      <c r="H26" s="21">
        <f t="shared" si="2"/>
        <v>0</v>
      </c>
      <c r="I26" s="21" t="s">
        <v>39</v>
      </c>
      <c r="J26" s="19" t="s">
        <v>40</v>
      </c>
    </row>
    <row r="27" spans="1:10" s="26" customFormat="1" ht="46.5" x14ac:dyDescent="0.35">
      <c r="A27" s="27">
        <v>18</v>
      </c>
      <c r="B27" s="28" t="s">
        <v>56</v>
      </c>
      <c r="C27" s="19">
        <v>5.2</v>
      </c>
      <c r="D27" s="20"/>
      <c r="E27" s="30">
        <f t="shared" si="3"/>
        <v>0</v>
      </c>
      <c r="F27" s="21"/>
      <c r="G27" s="30">
        <f t="shared" si="4"/>
        <v>0</v>
      </c>
      <c r="H27" s="21">
        <f t="shared" si="2"/>
        <v>5.2</v>
      </c>
      <c r="I27" s="20"/>
      <c r="J27" s="19" t="s">
        <v>21</v>
      </c>
    </row>
    <row r="28" spans="1:10" s="26" customFormat="1" ht="46.5" x14ac:dyDescent="0.35">
      <c r="A28" s="27">
        <v>19</v>
      </c>
      <c r="B28" s="18" t="s">
        <v>37</v>
      </c>
      <c r="C28" s="27">
        <v>10.7</v>
      </c>
      <c r="D28" s="21">
        <v>10.7</v>
      </c>
      <c r="E28" s="30">
        <f t="shared" si="3"/>
        <v>1</v>
      </c>
      <c r="F28" s="21">
        <v>10.7</v>
      </c>
      <c r="G28" s="30">
        <f t="shared" si="4"/>
        <v>1</v>
      </c>
      <c r="H28" s="21">
        <f t="shared" si="2"/>
        <v>0</v>
      </c>
      <c r="I28" s="21" t="s">
        <v>38</v>
      </c>
      <c r="J28" s="27" t="s">
        <v>11</v>
      </c>
    </row>
    <row r="29" spans="1:10" s="26" customFormat="1" ht="162.75" x14ac:dyDescent="0.35">
      <c r="A29" s="27">
        <v>20</v>
      </c>
      <c r="B29" s="18" t="s">
        <v>97</v>
      </c>
      <c r="C29" s="27">
        <v>0.9</v>
      </c>
      <c r="D29" s="21">
        <v>0.9</v>
      </c>
      <c r="E29" s="30">
        <f t="shared" si="3"/>
        <v>1</v>
      </c>
      <c r="F29" s="21"/>
      <c r="G29" s="30">
        <f t="shared" si="4"/>
        <v>0</v>
      </c>
      <c r="H29" s="21">
        <f t="shared" si="2"/>
        <v>0</v>
      </c>
      <c r="I29" s="21" t="s">
        <v>101</v>
      </c>
      <c r="J29" s="27" t="s">
        <v>102</v>
      </c>
    </row>
    <row r="30" spans="1:10" s="26" customFormat="1" ht="46.5" x14ac:dyDescent="0.35">
      <c r="A30" s="27">
        <v>21</v>
      </c>
      <c r="B30" s="18" t="s">
        <v>29</v>
      </c>
      <c r="C30" s="27">
        <v>15.7</v>
      </c>
      <c r="D30" s="21"/>
      <c r="E30" s="30">
        <f t="shared" si="3"/>
        <v>0</v>
      </c>
      <c r="F30" s="21"/>
      <c r="G30" s="30">
        <f t="shared" si="4"/>
        <v>0</v>
      </c>
      <c r="H30" s="21">
        <f t="shared" si="2"/>
        <v>15.7</v>
      </c>
      <c r="I30" s="21"/>
      <c r="J30" s="27"/>
    </row>
    <row r="31" spans="1:10" s="22" customFormat="1" ht="23.25" x14ac:dyDescent="0.35">
      <c r="A31" s="36"/>
      <c r="B31" s="32" t="s">
        <v>27</v>
      </c>
      <c r="C31" s="33">
        <f>SUM(C10:C30)</f>
        <v>108.10000000000001</v>
      </c>
      <c r="D31" s="33">
        <f>SUM(D10:D29)</f>
        <v>52.4</v>
      </c>
      <c r="E31" s="34">
        <f t="shared" ref="E31" si="9">D31/C31</f>
        <v>0.48473635522664194</v>
      </c>
      <c r="F31" s="35">
        <f>SUM(F10:F28)</f>
        <v>24.7</v>
      </c>
      <c r="G31" s="34">
        <f t="shared" ref="G31" si="10">F31/C31</f>
        <v>0.22849213691026823</v>
      </c>
      <c r="H31" s="35">
        <f t="shared" si="2"/>
        <v>55.70000000000001</v>
      </c>
      <c r="I31" s="35"/>
      <c r="J31" s="36"/>
    </row>
    <row r="32" spans="1:10" s="26" customFormat="1" ht="23.25" x14ac:dyDescent="0.35">
      <c r="A32" s="40" t="s">
        <v>74</v>
      </c>
      <c r="B32" s="41"/>
      <c r="C32" s="41"/>
      <c r="D32" s="41"/>
      <c r="E32" s="41"/>
      <c r="F32" s="41"/>
      <c r="G32" s="41"/>
      <c r="H32" s="41"/>
      <c r="I32" s="41"/>
      <c r="J32" s="42"/>
    </row>
    <row r="33" spans="1:10" s="26" customFormat="1" ht="93" x14ac:dyDescent="0.35">
      <c r="A33" s="27">
        <v>1</v>
      </c>
      <c r="B33" s="18" t="s">
        <v>75</v>
      </c>
      <c r="C33" s="27">
        <v>5.0999999999999996</v>
      </c>
      <c r="D33" s="21"/>
      <c r="E33" s="30">
        <f t="shared" ref="E33:E35" si="11">D33/C33</f>
        <v>0</v>
      </c>
      <c r="F33" s="21"/>
      <c r="G33" s="30">
        <f t="shared" ref="G33:G35" si="12">F33/C33</f>
        <v>0</v>
      </c>
      <c r="H33" s="21">
        <f t="shared" si="2"/>
        <v>5.0999999999999996</v>
      </c>
      <c r="I33" s="21"/>
      <c r="J33" s="27"/>
    </row>
    <row r="34" spans="1:10" s="26" customFormat="1" ht="46.5" x14ac:dyDescent="0.35">
      <c r="A34" s="27">
        <v>2</v>
      </c>
      <c r="B34" s="18" t="s">
        <v>91</v>
      </c>
      <c r="C34" s="27">
        <v>3.8</v>
      </c>
      <c r="D34" s="21">
        <v>1.1000000000000001</v>
      </c>
      <c r="E34" s="30">
        <f t="shared" si="11"/>
        <v>0.28947368421052633</v>
      </c>
      <c r="F34" s="21"/>
      <c r="G34" s="30">
        <f t="shared" si="12"/>
        <v>0</v>
      </c>
      <c r="H34" s="21">
        <f t="shared" si="2"/>
        <v>2.6999999999999997</v>
      </c>
      <c r="I34" s="21" t="s">
        <v>35</v>
      </c>
      <c r="J34" s="27" t="s">
        <v>7</v>
      </c>
    </row>
    <row r="35" spans="1:10" s="22" customFormat="1" ht="23.25" x14ac:dyDescent="0.35">
      <c r="A35" s="36"/>
      <c r="B35" s="32" t="s">
        <v>27</v>
      </c>
      <c r="C35" s="33">
        <f>SUM(C33:C34)</f>
        <v>8.8999999999999986</v>
      </c>
      <c r="D35" s="33">
        <f>SUM(D33:D34)</f>
        <v>1.1000000000000001</v>
      </c>
      <c r="E35" s="34">
        <f t="shared" si="11"/>
        <v>0.12359550561797755</v>
      </c>
      <c r="F35" s="35">
        <f>SUM(F33:F34)</f>
        <v>0</v>
      </c>
      <c r="G35" s="34">
        <f t="shared" si="12"/>
        <v>0</v>
      </c>
      <c r="H35" s="35">
        <f t="shared" si="2"/>
        <v>7.7999999999999989</v>
      </c>
      <c r="I35" s="35"/>
      <c r="J35" s="36"/>
    </row>
    <row r="36" spans="1:10" s="26" customFormat="1" ht="23.25" x14ac:dyDescent="0.35">
      <c r="A36" s="40" t="s">
        <v>76</v>
      </c>
      <c r="B36" s="41"/>
      <c r="C36" s="41"/>
      <c r="D36" s="41"/>
      <c r="E36" s="41"/>
      <c r="F36" s="41"/>
      <c r="G36" s="41"/>
      <c r="H36" s="41"/>
      <c r="I36" s="41"/>
      <c r="J36" s="42"/>
    </row>
    <row r="37" spans="1:10" s="26" customFormat="1" ht="46.5" x14ac:dyDescent="0.35">
      <c r="A37" s="27">
        <v>1</v>
      </c>
      <c r="B37" s="18" t="s">
        <v>36</v>
      </c>
      <c r="C37" s="27">
        <v>2.1</v>
      </c>
      <c r="D37" s="21">
        <v>2.1</v>
      </c>
      <c r="E37" s="30">
        <f t="shared" ref="E37:E40" si="13">D37/C37</f>
        <v>1</v>
      </c>
      <c r="F37" s="21">
        <v>2.1</v>
      </c>
      <c r="G37" s="30">
        <f t="shared" ref="G37" si="14">F37/C37</f>
        <v>1</v>
      </c>
      <c r="H37" s="21">
        <f t="shared" ref="H37" si="15">C37-D37</f>
        <v>0</v>
      </c>
      <c r="I37" s="21" t="s">
        <v>86</v>
      </c>
      <c r="J37" s="27" t="s">
        <v>11</v>
      </c>
    </row>
    <row r="38" spans="1:10" s="26" customFormat="1" ht="46.5" x14ac:dyDescent="0.35">
      <c r="A38" s="27">
        <v>2</v>
      </c>
      <c r="B38" s="18" t="s">
        <v>77</v>
      </c>
      <c r="C38" s="27">
        <v>2.1</v>
      </c>
      <c r="D38" s="21">
        <v>2.1</v>
      </c>
      <c r="E38" s="30">
        <f t="shared" si="13"/>
        <v>1</v>
      </c>
      <c r="F38" s="21">
        <v>2.1</v>
      </c>
      <c r="G38" s="30">
        <f t="shared" ref="G38:G40" si="16">F38/C38</f>
        <v>1</v>
      </c>
      <c r="H38" s="21">
        <f t="shared" si="2"/>
        <v>0</v>
      </c>
      <c r="I38" s="21" t="s">
        <v>78</v>
      </c>
      <c r="J38" s="27" t="s">
        <v>11</v>
      </c>
    </row>
    <row r="39" spans="1:10" s="26" customFormat="1" ht="46.5" x14ac:dyDescent="0.35">
      <c r="A39" s="27">
        <v>3</v>
      </c>
      <c r="B39" s="18" t="s">
        <v>87</v>
      </c>
      <c r="C39" s="27">
        <v>0.3</v>
      </c>
      <c r="D39" s="21">
        <v>0.3</v>
      </c>
      <c r="E39" s="30">
        <f t="shared" si="13"/>
        <v>1</v>
      </c>
      <c r="F39" s="21">
        <v>0.3</v>
      </c>
      <c r="G39" s="30">
        <f t="shared" ref="G39" si="17">F39/C39</f>
        <v>1</v>
      </c>
      <c r="H39" s="21">
        <f t="shared" ref="H39" si="18">C39-D39</f>
        <v>0</v>
      </c>
      <c r="I39" s="21" t="s">
        <v>88</v>
      </c>
      <c r="J39" s="27" t="s">
        <v>11</v>
      </c>
    </row>
    <row r="40" spans="1:10" s="22" customFormat="1" ht="23.25" x14ac:dyDescent="0.35">
      <c r="A40" s="36"/>
      <c r="B40" s="32" t="s">
        <v>27</v>
      </c>
      <c r="C40" s="33">
        <f>C38+C37+C39</f>
        <v>4.5</v>
      </c>
      <c r="D40" s="33">
        <f>D38+D37+D39</f>
        <v>4.5</v>
      </c>
      <c r="E40" s="34">
        <f t="shared" si="13"/>
        <v>1</v>
      </c>
      <c r="F40" s="35">
        <f>F38+F37+F39</f>
        <v>4.5</v>
      </c>
      <c r="G40" s="34">
        <f t="shared" si="16"/>
        <v>1</v>
      </c>
      <c r="H40" s="35">
        <f t="shared" si="2"/>
        <v>0</v>
      </c>
      <c r="I40" s="35"/>
      <c r="J40" s="36"/>
    </row>
    <row r="41" spans="1:10" s="26" customFormat="1" ht="23.25" x14ac:dyDescent="0.35">
      <c r="A41" s="40" t="s">
        <v>25</v>
      </c>
      <c r="B41" s="41"/>
      <c r="C41" s="41"/>
      <c r="D41" s="41"/>
      <c r="E41" s="41"/>
      <c r="F41" s="41"/>
      <c r="G41" s="41"/>
      <c r="H41" s="41"/>
      <c r="I41" s="41"/>
      <c r="J41" s="42"/>
    </row>
    <row r="42" spans="1:10" s="26" customFormat="1" ht="255.75" x14ac:dyDescent="0.35">
      <c r="A42" s="27">
        <v>1</v>
      </c>
      <c r="B42" s="18" t="s">
        <v>58</v>
      </c>
      <c r="C42" s="27">
        <v>8.8000000000000007</v>
      </c>
      <c r="D42" s="21">
        <v>8.1999999999999993</v>
      </c>
      <c r="E42" s="30">
        <f t="shared" ref="E42:E45" si="19">D42/C42</f>
        <v>0.93181818181818166</v>
      </c>
      <c r="F42" s="21">
        <v>3.4</v>
      </c>
      <c r="G42" s="30">
        <f t="shared" ref="G42:G45" si="20">F42/C42</f>
        <v>0.3863636363636363</v>
      </c>
      <c r="H42" s="21">
        <f t="shared" si="2"/>
        <v>0.60000000000000142</v>
      </c>
      <c r="I42" s="21" t="s">
        <v>89</v>
      </c>
      <c r="J42" s="21"/>
    </row>
    <row r="43" spans="1:10" s="26" customFormat="1" ht="46.5" x14ac:dyDescent="0.35">
      <c r="A43" s="27">
        <v>2</v>
      </c>
      <c r="B43" s="18" t="s">
        <v>90</v>
      </c>
      <c r="C43" s="27">
        <v>0.9</v>
      </c>
      <c r="D43" s="21">
        <v>0.9</v>
      </c>
      <c r="E43" s="30">
        <f t="shared" si="19"/>
        <v>1</v>
      </c>
      <c r="F43" s="21"/>
      <c r="G43" s="30">
        <f t="shared" ref="G43:G44" si="21">F43/C43</f>
        <v>0</v>
      </c>
      <c r="H43" s="21">
        <f t="shared" ref="H43:H44" si="22">C43-D43</f>
        <v>0</v>
      </c>
      <c r="I43" s="21" t="s">
        <v>100</v>
      </c>
      <c r="J43" s="21" t="s">
        <v>8</v>
      </c>
    </row>
    <row r="44" spans="1:10" s="26" customFormat="1" ht="69.75" x14ac:dyDescent="0.35">
      <c r="A44" s="27">
        <v>3</v>
      </c>
      <c r="B44" s="18" t="s">
        <v>98</v>
      </c>
      <c r="C44" s="27">
        <v>0.2</v>
      </c>
      <c r="D44" s="21">
        <v>0.2</v>
      </c>
      <c r="E44" s="30">
        <f t="shared" si="19"/>
        <v>1</v>
      </c>
      <c r="F44" s="21">
        <v>0.1</v>
      </c>
      <c r="G44" s="30">
        <f t="shared" si="21"/>
        <v>0.5</v>
      </c>
      <c r="H44" s="21">
        <f t="shared" si="22"/>
        <v>0</v>
      </c>
      <c r="I44" s="21" t="s">
        <v>99</v>
      </c>
      <c r="J44" s="21"/>
    </row>
    <row r="45" spans="1:10" s="26" customFormat="1" ht="46.5" x14ac:dyDescent="0.35">
      <c r="A45" s="27">
        <v>4</v>
      </c>
      <c r="B45" s="18" t="s">
        <v>29</v>
      </c>
      <c r="C45" s="27">
        <v>3.2</v>
      </c>
      <c r="D45" s="21"/>
      <c r="E45" s="30">
        <f t="shared" si="19"/>
        <v>0</v>
      </c>
      <c r="F45" s="21"/>
      <c r="G45" s="30">
        <f t="shared" si="20"/>
        <v>0</v>
      </c>
      <c r="H45" s="21">
        <f t="shared" si="2"/>
        <v>3.2</v>
      </c>
      <c r="I45" s="21"/>
      <c r="J45" s="21"/>
    </row>
    <row r="46" spans="1:10" s="22" customFormat="1" ht="23.25" x14ac:dyDescent="0.35">
      <c r="A46" s="36"/>
      <c r="B46" s="32" t="s">
        <v>27</v>
      </c>
      <c r="C46" s="36">
        <f>SUM(C42:C45)</f>
        <v>13.100000000000001</v>
      </c>
      <c r="D46" s="36">
        <f>SUM(D42:D45)</f>
        <v>9.2999999999999989</v>
      </c>
      <c r="E46" s="34">
        <f t="shared" ref="E46" si="23">D46/C46</f>
        <v>0.70992366412213725</v>
      </c>
      <c r="F46" s="35">
        <f>SUM(F42:F45)</f>
        <v>3.5</v>
      </c>
      <c r="G46" s="34">
        <f t="shared" ref="G46" si="24">F46/C46</f>
        <v>0.26717557251908391</v>
      </c>
      <c r="H46" s="35">
        <f t="shared" si="2"/>
        <v>3.8000000000000025</v>
      </c>
      <c r="I46" s="35"/>
      <c r="J46" s="36"/>
    </row>
    <row r="47" spans="1:10" s="26" customFormat="1" ht="23.25" x14ac:dyDescent="0.35">
      <c r="A47" s="40" t="s">
        <v>59</v>
      </c>
      <c r="B47" s="41"/>
      <c r="C47" s="41"/>
      <c r="D47" s="41"/>
      <c r="E47" s="41"/>
      <c r="F47" s="41"/>
      <c r="G47" s="41"/>
      <c r="H47" s="41"/>
      <c r="I47" s="41"/>
      <c r="J47" s="42"/>
    </row>
    <row r="48" spans="1:10" s="26" customFormat="1" ht="93" x14ac:dyDescent="0.35">
      <c r="A48" s="27">
        <v>1</v>
      </c>
      <c r="B48" s="18" t="s">
        <v>71</v>
      </c>
      <c r="C48" s="21">
        <v>0.6</v>
      </c>
      <c r="D48" s="21">
        <v>0.6</v>
      </c>
      <c r="E48" s="30">
        <f>D48/C48</f>
        <v>1</v>
      </c>
      <c r="F48" s="21"/>
      <c r="G48" s="30">
        <f>F48/C48</f>
        <v>0</v>
      </c>
      <c r="H48" s="21">
        <f t="shared" si="2"/>
        <v>0</v>
      </c>
      <c r="I48" s="21" t="s">
        <v>72</v>
      </c>
      <c r="J48" s="27"/>
    </row>
    <row r="49" spans="1:10" s="26" customFormat="1" ht="144.75" customHeight="1" x14ac:dyDescent="0.35">
      <c r="A49" s="27">
        <v>2</v>
      </c>
      <c r="B49" s="18" t="s">
        <v>65</v>
      </c>
      <c r="C49" s="21">
        <v>2.9</v>
      </c>
      <c r="D49" s="21">
        <v>2.9</v>
      </c>
      <c r="E49" s="30">
        <f t="shared" ref="E49:E56" si="25">D49/C49</f>
        <v>1</v>
      </c>
      <c r="F49" s="21"/>
      <c r="G49" s="30">
        <f t="shared" ref="G49:G57" si="26">F49/C49</f>
        <v>0</v>
      </c>
      <c r="H49" s="21">
        <f t="shared" si="2"/>
        <v>0</v>
      </c>
      <c r="I49" s="21" t="s">
        <v>64</v>
      </c>
      <c r="J49" s="27"/>
    </row>
    <row r="50" spans="1:10" s="26" customFormat="1" ht="169.5" customHeight="1" x14ac:dyDescent="0.35">
      <c r="A50" s="27">
        <v>3</v>
      </c>
      <c r="B50" s="18" t="s">
        <v>66</v>
      </c>
      <c r="C50" s="21">
        <v>0.4</v>
      </c>
      <c r="D50" s="21">
        <v>0.4</v>
      </c>
      <c r="E50" s="30">
        <f t="shared" si="25"/>
        <v>1</v>
      </c>
      <c r="F50" s="21"/>
      <c r="G50" s="30">
        <f t="shared" si="26"/>
        <v>0</v>
      </c>
      <c r="H50" s="21">
        <f t="shared" si="2"/>
        <v>0</v>
      </c>
      <c r="I50" s="21" t="s">
        <v>70</v>
      </c>
      <c r="J50" s="27"/>
    </row>
    <row r="51" spans="1:10" s="26" customFormat="1" ht="205.5" customHeight="1" x14ac:dyDescent="0.35">
      <c r="A51" s="27">
        <v>4</v>
      </c>
      <c r="B51" s="18" t="s">
        <v>67</v>
      </c>
      <c r="C51" s="21">
        <v>2.6</v>
      </c>
      <c r="D51" s="21">
        <v>2.6</v>
      </c>
      <c r="E51" s="30">
        <f t="shared" si="25"/>
        <v>1</v>
      </c>
      <c r="F51" s="21"/>
      <c r="G51" s="30">
        <f t="shared" si="26"/>
        <v>0</v>
      </c>
      <c r="H51" s="21">
        <f t="shared" si="2"/>
        <v>0</v>
      </c>
      <c r="I51" s="21" t="s">
        <v>64</v>
      </c>
      <c r="J51" s="27"/>
    </row>
    <row r="52" spans="1:10" s="26" customFormat="1" ht="162.75" x14ac:dyDescent="0.35">
      <c r="A52" s="27">
        <v>5</v>
      </c>
      <c r="B52" s="18" t="s">
        <v>62</v>
      </c>
      <c r="C52" s="21">
        <v>1.2</v>
      </c>
      <c r="D52" s="21">
        <v>1.2</v>
      </c>
      <c r="E52" s="30">
        <f t="shared" si="25"/>
        <v>1</v>
      </c>
      <c r="F52" s="21">
        <v>1.2</v>
      </c>
      <c r="G52" s="30">
        <f t="shared" si="26"/>
        <v>1</v>
      </c>
      <c r="H52" s="21">
        <f t="shared" si="2"/>
        <v>0</v>
      </c>
      <c r="I52" s="21" t="s">
        <v>63</v>
      </c>
      <c r="J52" s="27"/>
    </row>
    <row r="53" spans="1:10" s="26" customFormat="1" ht="162.75" x14ac:dyDescent="0.35">
      <c r="A53" s="27">
        <v>6</v>
      </c>
      <c r="B53" s="18" t="s">
        <v>60</v>
      </c>
      <c r="C53" s="21">
        <v>2.5</v>
      </c>
      <c r="D53" s="21">
        <v>2.5</v>
      </c>
      <c r="E53" s="30">
        <f t="shared" si="25"/>
        <v>1</v>
      </c>
      <c r="F53" s="21">
        <v>2.5</v>
      </c>
      <c r="G53" s="30">
        <f t="shared" si="26"/>
        <v>1</v>
      </c>
      <c r="H53" s="21">
        <f t="shared" si="2"/>
        <v>0</v>
      </c>
      <c r="I53" s="21" t="s">
        <v>61</v>
      </c>
      <c r="J53" s="27"/>
    </row>
    <row r="54" spans="1:10" s="26" customFormat="1" ht="162.75" x14ac:dyDescent="0.35">
      <c r="A54" s="27">
        <v>7</v>
      </c>
      <c r="B54" s="18" t="s">
        <v>92</v>
      </c>
      <c r="C54" s="21">
        <v>0.9</v>
      </c>
      <c r="D54" s="21">
        <v>0.9</v>
      </c>
      <c r="E54" s="30">
        <f t="shared" si="25"/>
        <v>1</v>
      </c>
      <c r="F54" s="21">
        <v>0.9</v>
      </c>
      <c r="G54" s="30">
        <f t="shared" si="26"/>
        <v>1</v>
      </c>
      <c r="H54" s="21">
        <f t="shared" si="2"/>
        <v>0</v>
      </c>
      <c r="I54" s="21" t="s">
        <v>93</v>
      </c>
      <c r="J54" s="27"/>
    </row>
    <row r="55" spans="1:10" s="26" customFormat="1" ht="69.75" x14ac:dyDescent="0.35">
      <c r="A55" s="27">
        <v>8</v>
      </c>
      <c r="B55" s="18" t="s">
        <v>68</v>
      </c>
      <c r="C55" s="21">
        <v>1.1000000000000001</v>
      </c>
      <c r="D55" s="21">
        <v>1.1000000000000001</v>
      </c>
      <c r="E55" s="30">
        <f t="shared" si="25"/>
        <v>1</v>
      </c>
      <c r="F55" s="21">
        <v>1.1000000000000001</v>
      </c>
      <c r="G55" s="30">
        <f t="shared" si="26"/>
        <v>1</v>
      </c>
      <c r="H55" s="21">
        <f t="shared" si="2"/>
        <v>0</v>
      </c>
      <c r="I55" s="21" t="s">
        <v>69</v>
      </c>
      <c r="J55" s="27"/>
    </row>
    <row r="56" spans="1:10" s="26" customFormat="1" ht="93" x14ac:dyDescent="0.35">
      <c r="A56" s="27">
        <v>9</v>
      </c>
      <c r="B56" s="18" t="s">
        <v>94</v>
      </c>
      <c r="C56" s="21">
        <v>2.4</v>
      </c>
      <c r="D56" s="21">
        <v>2.4</v>
      </c>
      <c r="E56" s="30">
        <f t="shared" si="25"/>
        <v>1</v>
      </c>
      <c r="F56" s="21"/>
      <c r="G56" s="30">
        <f t="shared" si="26"/>
        <v>0</v>
      </c>
      <c r="H56" s="21">
        <f t="shared" si="2"/>
        <v>0</v>
      </c>
      <c r="I56" s="21" t="s">
        <v>95</v>
      </c>
      <c r="J56" s="27"/>
    </row>
    <row r="57" spans="1:10" s="26" customFormat="1" ht="136.5" customHeight="1" x14ac:dyDescent="0.35">
      <c r="A57" s="27">
        <v>10</v>
      </c>
      <c r="B57" s="18" t="s">
        <v>73</v>
      </c>
      <c r="C57" s="21">
        <v>41.5</v>
      </c>
      <c r="D57" s="21"/>
      <c r="E57" s="30"/>
      <c r="F57" s="21"/>
      <c r="G57" s="30">
        <f t="shared" si="26"/>
        <v>0</v>
      </c>
      <c r="H57" s="21">
        <f t="shared" si="2"/>
        <v>41.5</v>
      </c>
      <c r="I57" s="21"/>
      <c r="J57" s="27"/>
    </row>
    <row r="58" spans="1:10" s="22" customFormat="1" ht="23.25" x14ac:dyDescent="0.35">
      <c r="A58" s="32"/>
      <c r="B58" s="32" t="s">
        <v>27</v>
      </c>
      <c r="C58" s="33">
        <f>SUM(C48:C57)</f>
        <v>56.1</v>
      </c>
      <c r="D58" s="33">
        <f>SUM(D48:D57)</f>
        <v>14.6</v>
      </c>
      <c r="E58" s="34">
        <f t="shared" ref="E58:E59" si="27">D58/C58</f>
        <v>0.26024955436720143</v>
      </c>
      <c r="F58" s="35">
        <f>SUM(F48:F57)</f>
        <v>5.7000000000000011</v>
      </c>
      <c r="G58" s="34">
        <f t="shared" ref="G58:G59" si="28">F58/C58</f>
        <v>0.10160427807486633</v>
      </c>
      <c r="H58" s="35">
        <f t="shared" si="2"/>
        <v>41.5</v>
      </c>
      <c r="I58" s="35"/>
      <c r="J58" s="36"/>
    </row>
    <row r="59" spans="1:10" s="22" customFormat="1" ht="23.25" x14ac:dyDescent="0.35">
      <c r="A59" s="17"/>
      <c r="B59" s="17" t="s">
        <v>28</v>
      </c>
      <c r="C59" s="33">
        <f>C31+C46+C58+C35+C40</f>
        <v>190.70000000000002</v>
      </c>
      <c r="D59" s="33">
        <f>D31+D46+D58+D35+D40</f>
        <v>81.899999999999991</v>
      </c>
      <c r="E59" s="34">
        <f t="shared" si="27"/>
        <v>0.42947037231253271</v>
      </c>
      <c r="F59" s="35">
        <f>F31+F46+F58+F35+F40</f>
        <v>38.4</v>
      </c>
      <c r="G59" s="34">
        <f t="shared" si="28"/>
        <v>0.20136339800734135</v>
      </c>
      <c r="H59" s="35">
        <f t="shared" si="2"/>
        <v>108.80000000000003</v>
      </c>
      <c r="I59" s="37"/>
      <c r="J59" s="17"/>
    </row>
    <row r="60" spans="1:10" x14ac:dyDescent="0.25">
      <c r="E60" s="29"/>
    </row>
  </sheetData>
  <mergeCells count="16">
    <mergeCell ref="I1:J1"/>
    <mergeCell ref="A47:J47"/>
    <mergeCell ref="A36:J36"/>
    <mergeCell ref="G6:G7"/>
    <mergeCell ref="I6:I7"/>
    <mergeCell ref="J6:J7"/>
    <mergeCell ref="A9:J9"/>
    <mergeCell ref="A32:J32"/>
    <mergeCell ref="A41:J41"/>
    <mergeCell ref="A6:A7"/>
    <mergeCell ref="B6:B7"/>
    <mergeCell ref="C6:C7"/>
    <mergeCell ref="D6:D7"/>
    <mergeCell ref="E6:E7"/>
    <mergeCell ref="F6:F7"/>
    <mergeCell ref="H6:H7"/>
  </mergeCells>
  <pageMargins left="0.15748031496062992" right="0.15748031496062992" top="0.87" bottom="0.19685039370078741" header="0.15748031496062992" footer="0.15748031496062992"/>
  <pageSetup paperSize="8" scale="4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внебюджет</vt:lpstr>
      <vt:lpstr>прил. 5</vt:lpstr>
      <vt:lpstr>'прил. 5'!Заголовки_для_печати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2020-05-11T07:08:07Z</dcterms:modified>
</cp:coreProperties>
</file>