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92.168.100.39\секретариат_синоды\СОВЕЩАНИЯ\совещание у ГТО\АПРЕЛЬ\02.04 Путин\"/>
    </mc:Choice>
  </mc:AlternateContent>
  <bookViews>
    <workbookView xWindow="360" yWindow="75" windowWidth="17235" windowHeight="8505"/>
  </bookViews>
  <sheets>
    <sheet name="Потребность 01.04 (2)" sheetId="5" r:id="rId1"/>
    <sheet name="Потребность 01.04 (3)" sheetId="6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H19" i="5"/>
  <c r="H18" i="5"/>
  <c r="H17" i="5"/>
  <c r="H14" i="5"/>
  <c r="H12" i="5"/>
  <c r="H11" i="5"/>
  <c r="H10" i="5"/>
  <c r="H8" i="5"/>
  <c r="H7" i="5"/>
  <c r="H6" i="5"/>
  <c r="H3" i="5"/>
  <c r="H23" i="6"/>
  <c r="B28" i="6" s="1"/>
  <c r="M22" i="6"/>
  <c r="L22" i="6"/>
  <c r="H22" i="6"/>
  <c r="M21" i="6"/>
  <c r="L21" i="6"/>
  <c r="H21" i="6"/>
  <c r="M18" i="6"/>
  <c r="L18" i="6"/>
  <c r="H18" i="6"/>
  <c r="M17" i="6"/>
  <c r="L17" i="6"/>
  <c r="H17" i="6"/>
  <c r="A16" i="6"/>
  <c r="A18" i="6" s="1"/>
  <c r="A20" i="6" s="1"/>
  <c r="A22" i="6" s="1"/>
  <c r="A25" i="6" s="1"/>
  <c r="M15" i="6"/>
  <c r="H15" i="6"/>
  <c r="A15" i="6"/>
  <c r="H13" i="6"/>
  <c r="M12" i="6"/>
  <c r="L12" i="6"/>
  <c r="H12" i="6"/>
  <c r="M10" i="6"/>
  <c r="L10" i="6"/>
  <c r="H10" i="6"/>
  <c r="A10" i="6"/>
  <c r="L8" i="6"/>
  <c r="H8" i="6"/>
  <c r="M7" i="6"/>
  <c r="L7" i="6"/>
  <c r="H7" i="6"/>
  <c r="L4" i="6"/>
  <c r="H4" i="6"/>
  <c r="M3" i="6"/>
  <c r="L3" i="6"/>
  <c r="H3" i="6"/>
  <c r="H15" i="5" l="1"/>
  <c r="B23" i="5" l="1"/>
  <c r="M18" i="5"/>
  <c r="L18" i="5"/>
  <c r="M17" i="5"/>
  <c r="L17" i="5"/>
  <c r="M15" i="5"/>
  <c r="L15" i="5"/>
  <c r="M14" i="5"/>
  <c r="L14" i="5"/>
  <c r="M12" i="5"/>
  <c r="A12" i="5"/>
  <c r="A13" i="5" s="1"/>
  <c r="A15" i="5" s="1"/>
  <c r="A16" i="5" s="1"/>
  <c r="A18" i="5" s="1"/>
  <c r="A20" i="5" s="1"/>
  <c r="M10" i="5"/>
  <c r="L10" i="5"/>
  <c r="M8" i="5"/>
  <c r="L8" i="5"/>
  <c r="A8" i="5"/>
  <c r="L7" i="5"/>
  <c r="M6" i="5"/>
  <c r="L6" i="5"/>
  <c r="L4" i="5"/>
  <c r="M3" i="5"/>
  <c r="L3" i="5"/>
</calcChain>
</file>

<file path=xl/sharedStrings.xml><?xml version="1.0" encoding="utf-8"?>
<sst xmlns="http://schemas.openxmlformats.org/spreadsheetml/2006/main" count="218" uniqueCount="57">
  <si>
    <t>Маски медицинские 3-х слойные на резинках (для взрослых)</t>
  </si>
  <si>
    <t>флакон</t>
  </si>
  <si>
    <t>Кожный антисептик спиртовой  по 1л/фл «Абсолюсепт 75»</t>
  </si>
  <si>
    <t xml:space="preserve">Перчатки </t>
  </si>
  <si>
    <t>Противочумные костюмы 1 типа, одноразовые шт.</t>
  </si>
  <si>
    <t>шт.</t>
  </si>
  <si>
    <t>пар</t>
  </si>
  <si>
    <t>Очки индивидуальные, многоразовые</t>
  </si>
  <si>
    <t>Халат одноразовый,  повышенной плотности</t>
  </si>
  <si>
    <t>Дезинфицирующие средства в таблетках № 300 в упаковке</t>
  </si>
  <si>
    <t>Шапочка одноразовая</t>
  </si>
  <si>
    <t>штука</t>
  </si>
  <si>
    <t>№</t>
  </si>
  <si>
    <t>на общую закупку по текущим ценам</t>
  </si>
  <si>
    <t>нет в наличии, идет поиск аналога</t>
  </si>
  <si>
    <t xml:space="preserve">Кожный антисептик спиртовой  по 100мл/фл «Абсолюсепт 75» </t>
  </si>
  <si>
    <t>стоимость поставки на 01.04</t>
  </si>
  <si>
    <t>этиловый!!!</t>
  </si>
  <si>
    <t xml:space="preserve">материал ПВХ </t>
  </si>
  <si>
    <t>материал латекс</t>
  </si>
  <si>
    <r>
      <rPr>
        <b/>
        <sz val="11"/>
        <color theme="1"/>
        <rFont val="Times New Roman"/>
        <family val="1"/>
        <charset val="204"/>
      </rPr>
      <t>поставщик ООО "ЛЕМА"</t>
    </r>
    <r>
      <rPr>
        <sz val="11"/>
        <color theme="1"/>
        <rFont val="Times New Roman"/>
        <family val="1"/>
        <charset val="204"/>
      </rPr>
      <t xml:space="preserve"> поставка  возможна при  оперативном заключении договора и внесении аванса</t>
    </r>
  </si>
  <si>
    <t>ЖАВЕСОЛИД - дезинфицирующие средства в банках № 320</t>
  </si>
  <si>
    <t>комбинезон "СПИРО-Универсал" краткосрочного применения</t>
  </si>
  <si>
    <r>
      <t xml:space="preserve">поставщик </t>
    </r>
    <r>
      <rPr>
        <b/>
        <sz val="11"/>
        <color theme="1"/>
        <rFont val="Times New Roman"/>
        <family val="1"/>
        <charset val="204"/>
      </rPr>
      <t>КИМРЫ</t>
    </r>
    <r>
      <rPr>
        <sz val="11"/>
        <color theme="1"/>
        <rFont val="Times New Roman"/>
        <family val="1"/>
        <charset val="204"/>
      </rPr>
      <t>, идет поставка по мере готовности и получения оплаты</t>
    </r>
  </si>
  <si>
    <t>06.04-10.04</t>
  </si>
  <si>
    <t>ИТОГО (общая потребность)</t>
  </si>
  <si>
    <t>комбинезон Тайвик одноразового применения</t>
  </si>
  <si>
    <t>Противочумные костюмы 1 типа, многоразовые шт. ГШ</t>
  </si>
  <si>
    <t>473 шт. закупка через минздрав</t>
  </si>
  <si>
    <t>герметичные защитные 3 HГ 1PANORAMA Strong Glass (2C-1, 2PC), многоразовые</t>
  </si>
  <si>
    <t>Термометр бесконтактный (Китай)</t>
  </si>
  <si>
    <t>Респираторы класса FFP2 и выше, шт.</t>
  </si>
  <si>
    <r>
      <rPr>
        <b/>
        <sz val="12"/>
        <color theme="1"/>
        <rFont val="Times New Roman"/>
        <family val="1"/>
        <charset val="204"/>
      </rPr>
      <t>25</t>
    </r>
    <r>
      <rPr>
        <sz val="12"/>
        <color theme="1"/>
        <rFont val="Times New Roman"/>
        <family val="1"/>
        <charset val="204"/>
      </rPr>
      <t xml:space="preserve"> рабочих дней инд.заказ</t>
    </r>
  </si>
  <si>
    <t>ИТОГО (стоимость ОБЩЕЙ ПОТРЕБНОСТИ)</t>
  </si>
  <si>
    <t>Единица измерения</t>
  </si>
  <si>
    <t xml:space="preserve">Наименование
</t>
  </si>
  <si>
    <t>Потребность по видам изделий ЛПУ</t>
  </si>
  <si>
    <t>Количество в поставке/поставленного</t>
  </si>
  <si>
    <t>Стоимость изделия, рублей</t>
  </si>
  <si>
    <t>Дата/сроки поставки</t>
  </si>
  <si>
    <t>Комментарии</t>
  </si>
  <si>
    <t>аванс - 100%</t>
  </si>
  <si>
    <t>получен 46 упаковок</t>
  </si>
  <si>
    <r>
      <rPr>
        <b/>
        <sz val="11"/>
        <color theme="1"/>
        <rFont val="Times New Roman"/>
        <family val="1"/>
        <charset val="204"/>
      </rPr>
      <t>поставщик ООО "Лема"</t>
    </r>
    <r>
      <rPr>
        <sz val="11"/>
        <color theme="1"/>
        <rFont val="Times New Roman"/>
        <family val="1"/>
        <charset val="204"/>
      </rPr>
      <t xml:space="preserve"> после заключения контракта готовы поставлять частями по мере готовности</t>
    </r>
  </si>
  <si>
    <r>
      <rPr>
        <b/>
        <sz val="11"/>
        <color theme="1"/>
        <rFont val="Times New Roman"/>
        <family val="1"/>
        <charset val="204"/>
      </rPr>
      <t>поставщик ООО "Дельрус"</t>
    </r>
    <r>
      <rPr>
        <sz val="11"/>
        <color theme="1"/>
        <rFont val="Times New Roman"/>
        <family val="1"/>
        <charset val="204"/>
      </rPr>
      <t xml:space="preserve"> поставка на указанную дату возможна при  оперативном заключении договора и внесении аванса</t>
    </r>
  </si>
  <si>
    <r>
      <rPr>
        <b/>
        <sz val="11"/>
        <color theme="1"/>
        <rFont val="Times New Roman"/>
        <family val="1"/>
        <charset val="204"/>
      </rPr>
      <t>поставщик ООО "Лема"</t>
    </r>
    <r>
      <rPr>
        <sz val="11"/>
        <color theme="1"/>
        <rFont val="Times New Roman"/>
        <family val="1"/>
        <charset val="204"/>
      </rPr>
      <t xml:space="preserve"> поставка  возможна при  оперативном заключении договора и внесении аванса</t>
    </r>
  </si>
  <si>
    <r>
      <t xml:space="preserve">аванс - 30%, остаток по факту 70% - при получении </t>
    </r>
    <r>
      <rPr>
        <b/>
        <sz val="11"/>
        <color theme="1"/>
        <rFont val="Times New Roman"/>
        <family val="1"/>
        <charset val="204"/>
      </rPr>
      <t>плательщик - ОГУП Фармация</t>
    </r>
  </si>
  <si>
    <r>
      <t xml:space="preserve">аванс - 100% </t>
    </r>
    <r>
      <rPr>
        <b/>
        <sz val="11"/>
        <color theme="1"/>
        <rFont val="Times New Roman"/>
        <family val="1"/>
        <charset val="204"/>
      </rPr>
      <t>плательщик - ОГУП Фармация</t>
    </r>
  </si>
  <si>
    <t>Способ оплаты</t>
  </si>
  <si>
    <r>
      <t xml:space="preserve">аванс - 100% заключен договор, </t>
    </r>
    <r>
      <rPr>
        <b/>
        <sz val="11"/>
        <color theme="1"/>
        <rFont val="Times New Roman"/>
        <family val="1"/>
        <charset val="204"/>
      </rPr>
      <t>плательщик - ОГУП Фармация</t>
    </r>
  </si>
  <si>
    <r>
      <t xml:space="preserve">поставщик Кимрская </t>
    </r>
    <r>
      <rPr>
        <b/>
        <sz val="11"/>
        <color theme="1"/>
        <rFont val="Times New Roman"/>
        <family val="1"/>
        <charset val="204"/>
      </rPr>
      <t>ф-ка им. Горького</t>
    </r>
    <r>
      <rPr>
        <sz val="11"/>
        <color theme="1"/>
        <rFont val="Times New Roman"/>
        <family val="1"/>
        <charset val="204"/>
      </rPr>
      <t>, идет поставка по мере готовности и получения оплаты</t>
    </r>
  </si>
  <si>
    <t>31..03</t>
  </si>
  <si>
    <t>идет поиск</t>
  </si>
  <si>
    <t>Бахилы одноразовые</t>
  </si>
  <si>
    <r>
      <t>ИТОГ  ПРЕДВАРИТЕЛЬНО НА 02.04.</t>
    </r>
    <r>
      <rPr>
        <u/>
        <sz val="12"/>
        <color theme="1"/>
        <rFont val="Times New Roman"/>
        <family val="1"/>
        <charset val="204"/>
      </rPr>
      <t xml:space="preserve"> без учета позиций в поиске</t>
    </r>
  </si>
  <si>
    <t>СВОДНАЯ ТАБЛИЦА ПО СИЗам НА 02.04.</t>
  </si>
  <si>
    <t>ИТОГО (стоимость закупки)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</si>
</sst>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\ &quot;₽&quot;"/>
    <numFmt numFmtId="166" formatCode="#,##0.00\ _₽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textRotation="90" wrapText="1"/>
    </xf>
    <xf numFmtId="0" fontId="4" fillId="0" borderId="7" xfId="0" applyFont="1" applyBorder="1" applyAlignment="1" applyProtection="1">
      <alignment horizontal="center" vertical="center" textRotation="90" wrapText="1"/>
    </xf>
    <xf numFmtId="0" fontId="2" fillId="0" borderId="9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16" fontId="2" fillId="0" borderId="1" xfId="0" applyNumberFormat="1" applyFont="1" applyBorder="1" applyAlignment="1" applyProtection="1">
      <alignment horizontal="center" vertical="center" wrapText="1"/>
    </xf>
    <xf numFmtId="16" fontId="2" fillId="0" borderId="11" xfId="0" applyNumberFormat="1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3" fontId="1" fillId="0" borderId="1" xfId="0" applyNumberFormat="1" applyFont="1" applyBorder="1" applyAlignment="1" applyProtection="1">
      <alignment horizontal="center" vertical="center" wrapText="1"/>
    </xf>
    <xf numFmtId="3" fontId="1" fillId="0" borderId="4" xfId="0" applyNumberFormat="1" applyFont="1" applyBorder="1" applyAlignment="1" applyProtection="1">
      <alignment horizontal="center" vertical="center" wrapText="1"/>
    </xf>
    <xf numFmtId="3" fontId="1" fillId="0" borderId="11" xfId="0" applyNumberFormat="1" applyFont="1" applyBorder="1" applyAlignment="1" applyProtection="1">
      <alignment horizontal="center" vertical="center" wrapText="1"/>
    </xf>
    <xf numFmtId="165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165" fontId="8" fillId="0" borderId="0" xfId="0" applyNumberFormat="1" applyFont="1" applyAlignment="1" applyProtection="1">
      <alignment horizontal="center" vertical="center" textRotation="90" wrapText="1"/>
    </xf>
    <xf numFmtId="0" fontId="8" fillId="0" borderId="0" xfId="0" applyFont="1" applyAlignment="1" applyProtection="1">
      <alignment horizontal="center" vertical="center" textRotation="90" wrapText="1"/>
    </xf>
    <xf numFmtId="165" fontId="1" fillId="0" borderId="1" xfId="0" applyNumberFormat="1" applyFont="1" applyBorder="1" applyAlignment="1" applyProtection="1">
      <alignment horizontal="center" vertical="center"/>
    </xf>
    <xf numFmtId="16" fontId="1" fillId="0" borderId="1" xfId="0" applyNumberFormat="1" applyFont="1" applyBorder="1" applyAlignment="1" applyProtection="1">
      <alignment horizontal="center" vertical="center"/>
    </xf>
    <xf numFmtId="165" fontId="1" fillId="0" borderId="2" xfId="0" applyNumberFormat="1" applyFont="1" applyBorder="1" applyAlignment="1" applyProtection="1">
      <alignment vertical="center"/>
    </xf>
    <xf numFmtId="165" fontId="1" fillId="0" borderId="1" xfId="0" applyNumberFormat="1" applyFont="1" applyBorder="1" applyAlignment="1" applyProtection="1">
      <alignment vertical="center"/>
    </xf>
    <xf numFmtId="165" fontId="1" fillId="0" borderId="3" xfId="0" applyNumberFormat="1" applyFont="1" applyBorder="1" applyAlignment="1" applyProtection="1">
      <alignment horizontal="center" vertical="center"/>
    </xf>
    <xf numFmtId="165" fontId="1" fillId="0" borderId="0" xfId="0" applyNumberFormat="1" applyFont="1" applyBorder="1" applyAlignment="1" applyProtection="1">
      <alignment vertical="center"/>
    </xf>
    <xf numFmtId="165" fontId="1" fillId="0" borderId="0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165" fontId="1" fillId="0" borderId="3" xfId="0" applyNumberFormat="1" applyFont="1" applyBorder="1" applyAlignment="1" applyProtection="1">
      <alignment vertical="center"/>
    </xf>
    <xf numFmtId="0" fontId="9" fillId="0" borderId="1" xfId="0" applyFont="1" applyFill="1" applyBorder="1" applyAlignment="1">
      <alignment horizontal="center" vertical="center" wrapText="1" readingOrder="1"/>
    </xf>
    <xf numFmtId="0" fontId="10" fillId="0" borderId="1" xfId="0" applyFont="1" applyFill="1" applyBorder="1" applyAlignment="1">
      <alignment horizontal="center" vertical="center" wrapText="1" readingOrder="1"/>
    </xf>
    <xf numFmtId="3" fontId="10" fillId="0" borderId="1" xfId="0" applyNumberFormat="1" applyFont="1" applyFill="1" applyBorder="1" applyAlignment="1">
      <alignment horizontal="center" vertical="center" wrapText="1" readingOrder="1"/>
    </xf>
    <xf numFmtId="0" fontId="1" fillId="0" borderId="0" xfId="0" applyFont="1" applyAlignment="1" applyProtection="1">
      <alignment horizontal="center" vertical="center"/>
    </xf>
    <xf numFmtId="165" fontId="1" fillId="0" borderId="0" xfId="0" applyNumberFormat="1" applyFont="1" applyAlignment="1" applyProtection="1">
      <alignment horizontal="center" vertical="center"/>
    </xf>
    <xf numFmtId="3" fontId="1" fillId="0" borderId="0" xfId="0" applyNumberFormat="1" applyFont="1" applyAlignment="1" applyProtection="1">
      <alignment horizontal="center" vertical="center"/>
    </xf>
    <xf numFmtId="3" fontId="1" fillId="0" borderId="0" xfId="0" applyNumberFormat="1" applyFont="1" applyAlignment="1" applyProtection="1">
      <alignment vertical="center"/>
    </xf>
    <xf numFmtId="164" fontId="5" fillId="0" borderId="0" xfId="0" applyNumberFormat="1" applyFont="1" applyAlignment="1" applyProtection="1">
      <alignment horizontal="center" vertical="center"/>
    </xf>
    <xf numFmtId="165" fontId="5" fillId="0" borderId="1" xfId="0" applyNumberFormat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8" fillId="0" borderId="6" xfId="0" applyFont="1" applyBorder="1" applyAlignment="1" applyProtection="1">
      <alignment horizontal="center" vertical="center" textRotation="90" wrapText="1"/>
    </xf>
    <xf numFmtId="3" fontId="8" fillId="0" borderId="6" xfId="0" applyNumberFormat="1" applyFont="1" applyBorder="1" applyAlignment="1" applyProtection="1">
      <alignment horizontal="center" vertical="center" textRotation="90" wrapText="1"/>
    </xf>
    <xf numFmtId="164" fontId="8" fillId="0" borderId="6" xfId="0" applyNumberFormat="1" applyFont="1" applyBorder="1" applyAlignment="1" applyProtection="1">
      <alignment horizontal="center" vertical="center" textRotation="90" wrapText="1"/>
    </xf>
    <xf numFmtId="165" fontId="8" fillId="0" borderId="6" xfId="0" applyNumberFormat="1" applyFont="1" applyBorder="1" applyAlignment="1" applyProtection="1">
      <alignment horizontal="center" vertical="center" textRotation="90" wrapText="1"/>
    </xf>
    <xf numFmtId="0" fontId="5" fillId="0" borderId="8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3" fontId="1" fillId="2" borderId="11" xfId="0" applyNumberFormat="1" applyFont="1" applyFill="1" applyBorder="1" applyAlignment="1" applyProtection="1">
      <alignment vertical="center" wrapText="1"/>
    </xf>
    <xf numFmtId="164" fontId="5" fillId="0" borderId="11" xfId="0" applyNumberFormat="1" applyFont="1" applyBorder="1" applyAlignment="1" applyProtection="1">
      <alignment horizontal="center" vertical="center"/>
    </xf>
    <xf numFmtId="165" fontId="1" fillId="0" borderId="11" xfId="0" applyNumberFormat="1" applyFont="1" applyBorder="1" applyAlignment="1" applyProtection="1">
      <alignment horizontal="center" vertical="center"/>
    </xf>
    <xf numFmtId="164" fontId="2" fillId="0" borderId="11" xfId="0" applyNumberFormat="1" applyFont="1" applyBorder="1" applyAlignment="1" applyProtection="1">
      <alignment horizontal="center" vertical="center" wrapText="1"/>
    </xf>
    <xf numFmtId="164" fontId="2" fillId="0" borderId="12" xfId="0" applyNumberFormat="1" applyFont="1" applyBorder="1" applyAlignment="1" applyProtection="1">
      <alignment horizontal="center" vertical="center" wrapText="1"/>
    </xf>
    <xf numFmtId="164" fontId="5" fillId="0" borderId="4" xfId="0" applyNumberFormat="1" applyFont="1" applyBorder="1" applyAlignment="1" applyProtection="1">
      <alignment horizontal="center" vertical="center"/>
    </xf>
    <xf numFmtId="165" fontId="1" fillId="0" borderId="4" xfId="0" applyNumberFormat="1" applyFont="1" applyBorder="1" applyAlignment="1" applyProtection="1">
      <alignment horizontal="center" vertical="center"/>
    </xf>
    <xf numFmtId="164" fontId="2" fillId="0" borderId="4" xfId="0" applyNumberFormat="1" applyFont="1" applyBorder="1" applyAlignment="1" applyProtection="1">
      <alignment horizontal="center" vertical="center"/>
    </xf>
    <xf numFmtId="16" fontId="1" fillId="0" borderId="11" xfId="0" applyNumberFormat="1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7" fillId="0" borderId="9" xfId="0" applyFont="1" applyFill="1" applyBorder="1" applyAlignment="1">
      <alignment horizontal="center" vertical="center" wrapText="1" readingOrder="1"/>
    </xf>
    <xf numFmtId="0" fontId="1" fillId="0" borderId="10" xfId="0" applyFont="1" applyBorder="1" applyAlignment="1" applyProtection="1">
      <alignment horizontal="center" vertical="center"/>
    </xf>
    <xf numFmtId="0" fontId="10" fillId="0" borderId="11" xfId="0" applyFont="1" applyFill="1" applyBorder="1" applyAlignment="1">
      <alignment horizontal="center" vertical="center" wrapText="1" readingOrder="1"/>
    </xf>
    <xf numFmtId="3" fontId="10" fillId="0" borderId="11" xfId="0" applyNumberFormat="1" applyFont="1" applyFill="1" applyBorder="1" applyAlignment="1">
      <alignment horizontal="center" vertical="center" wrapText="1" readingOrder="1"/>
    </xf>
    <xf numFmtId="0" fontId="7" fillId="0" borderId="12" xfId="0" applyFont="1" applyFill="1" applyBorder="1" applyAlignment="1">
      <alignment horizontal="center" vertical="center" wrapText="1" readingOrder="1"/>
    </xf>
    <xf numFmtId="0" fontId="5" fillId="0" borderId="18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165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9" fillId="0" borderId="11" xfId="0" applyFont="1" applyFill="1" applyBorder="1" applyAlignment="1">
      <alignment horizontal="center" vertical="center" wrapText="1" readingOrder="1"/>
    </xf>
    <xf numFmtId="164" fontId="2" fillId="0" borderId="1" xfId="0" applyNumberFormat="1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165" fontId="1" fillId="0" borderId="1" xfId="0" applyNumberFormat="1" applyFont="1" applyBorder="1" applyAlignment="1" applyProtection="1">
      <alignment horizontal="center" vertical="center"/>
    </xf>
    <xf numFmtId="3" fontId="1" fillId="2" borderId="1" xfId="0" applyNumberFormat="1" applyFont="1" applyFill="1" applyBorder="1" applyAlignment="1" applyProtection="1">
      <alignment horizontal="center" vertical="center" wrapText="1"/>
    </xf>
    <xf numFmtId="3" fontId="1" fillId="2" borderId="4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/>
    </xf>
    <xf numFmtId="166" fontId="8" fillId="0" borderId="6" xfId="0" applyNumberFormat="1" applyFont="1" applyBorder="1" applyAlignment="1" applyProtection="1">
      <alignment horizontal="center" vertical="center" textRotation="90" wrapText="1"/>
    </xf>
    <xf numFmtId="166" fontId="1" fillId="0" borderId="1" xfId="0" applyNumberFormat="1" applyFont="1" applyBorder="1" applyAlignment="1" applyProtection="1">
      <alignment horizontal="center" vertical="center"/>
    </xf>
    <xf numFmtId="166" fontId="1" fillId="0" borderId="11" xfId="0" applyNumberFormat="1" applyFont="1" applyBorder="1" applyAlignment="1" applyProtection="1">
      <alignment horizontal="center" vertical="center"/>
    </xf>
    <xf numFmtId="166" fontId="1" fillId="0" borderId="4" xfId="0" applyNumberFormat="1" applyFont="1" applyBorder="1" applyAlignment="1" applyProtection="1">
      <alignment horizontal="center" vertical="center"/>
    </xf>
    <xf numFmtId="166" fontId="1" fillId="0" borderId="0" xfId="0" applyNumberFormat="1" applyFont="1" applyAlignment="1" applyProtection="1">
      <alignment horizontal="center" vertical="center"/>
    </xf>
    <xf numFmtId="3" fontId="12" fillId="4" borderId="6" xfId="0" applyNumberFormat="1" applyFont="1" applyFill="1" applyBorder="1" applyAlignment="1" applyProtection="1">
      <alignment horizontal="center" vertical="center" textRotation="90" wrapText="1"/>
    </xf>
    <xf numFmtId="3" fontId="1" fillId="2" borderId="11" xfId="0" applyNumberFormat="1" applyFont="1" applyFill="1" applyBorder="1" applyAlignment="1" applyProtection="1">
      <alignment horizontal="center" vertical="center" wrapText="1"/>
    </xf>
    <xf numFmtId="164" fontId="5" fillId="3" borderId="11" xfId="0" applyNumberFormat="1" applyFont="1" applyFill="1" applyBorder="1" applyAlignment="1" applyProtection="1">
      <alignment horizontal="center" vertical="center"/>
    </xf>
    <xf numFmtId="164" fontId="5" fillId="3" borderId="1" xfId="0" applyNumberFormat="1" applyFont="1" applyFill="1" applyBorder="1" applyAlignment="1" applyProtection="1">
      <alignment horizontal="center" vertical="center"/>
    </xf>
    <xf numFmtId="164" fontId="5" fillId="0" borderId="1" xfId="0" applyNumberFormat="1" applyFont="1" applyBorder="1" applyAlignment="1" applyProtection="1">
      <alignment horizontal="center" vertical="center" wrapText="1"/>
    </xf>
    <xf numFmtId="164" fontId="5" fillId="3" borderId="4" xfId="0" applyNumberFormat="1" applyFont="1" applyFill="1" applyBorder="1" applyAlignment="1" applyProtection="1">
      <alignment horizontal="center" vertical="center"/>
    </xf>
    <xf numFmtId="16" fontId="1" fillId="0" borderId="4" xfId="0" applyNumberFormat="1" applyFont="1" applyBorder="1" applyAlignment="1" applyProtection="1">
      <alignment horizontal="center" vertical="center" wrapText="1"/>
    </xf>
    <xf numFmtId="164" fontId="2" fillId="0" borderId="4" xfId="0" applyNumberFormat="1" applyFont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10" fillId="0" borderId="16" xfId="0" applyFont="1" applyFill="1" applyBorder="1" applyAlignment="1">
      <alignment vertical="center" wrapText="1" readingOrder="1"/>
    </xf>
    <xf numFmtId="0" fontId="10" fillId="0" borderId="13" xfId="0" applyFont="1" applyFill="1" applyBorder="1" applyAlignment="1">
      <alignment vertical="center" wrapText="1" readingOrder="1"/>
    </xf>
    <xf numFmtId="3" fontId="1" fillId="2" borderId="1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 applyProtection="1">
      <alignment vertical="center" wrapText="1"/>
    </xf>
    <xf numFmtId="16" fontId="1" fillId="0" borderId="1" xfId="0" applyNumberFormat="1" applyFont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vertical="center" wrapText="1" readingOrder="1"/>
    </xf>
    <xf numFmtId="164" fontId="2" fillId="0" borderId="9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10" fillId="0" borderId="11" xfId="0" applyFont="1" applyFill="1" applyBorder="1" applyAlignment="1">
      <alignment vertical="center" wrapText="1" readingOrder="1"/>
    </xf>
    <xf numFmtId="165" fontId="1" fillId="0" borderId="1" xfId="0" applyNumberFormat="1" applyFont="1" applyBorder="1" applyAlignment="1" applyProtection="1">
      <alignment horizontal="center" vertical="center"/>
    </xf>
    <xf numFmtId="3" fontId="1" fillId="2" borderId="1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Border="1" applyAlignment="1" applyProtection="1">
      <alignment horizontal="center" vertical="center"/>
    </xf>
    <xf numFmtId="164" fontId="5" fillId="0" borderId="9" xfId="0" applyNumberFormat="1" applyFont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 vertical="center" wrapText="1" readingOrder="1"/>
    </xf>
    <xf numFmtId="0" fontId="10" fillId="0" borderId="1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center" vertical="center"/>
    </xf>
    <xf numFmtId="164" fontId="1" fillId="0" borderId="9" xfId="0" applyNumberFormat="1" applyFont="1" applyBorder="1" applyAlignment="1" applyProtection="1">
      <alignment horizontal="center" vertical="center"/>
    </xf>
    <xf numFmtId="0" fontId="10" fillId="0" borderId="16" xfId="0" applyFont="1" applyFill="1" applyBorder="1" applyAlignment="1">
      <alignment horizontal="center" vertical="center" wrapText="1" readingOrder="1"/>
    </xf>
    <xf numFmtId="0" fontId="10" fillId="0" borderId="17" xfId="0" applyFont="1" applyFill="1" applyBorder="1" applyAlignment="1">
      <alignment horizontal="center" vertical="center" wrapText="1" readingOrder="1"/>
    </xf>
    <xf numFmtId="0" fontId="10" fillId="0" borderId="2" xfId="0" applyFont="1" applyFill="1" applyBorder="1" applyAlignment="1">
      <alignment horizontal="center" vertical="center" wrapText="1" readingOrder="1"/>
    </xf>
    <xf numFmtId="0" fontId="10" fillId="0" borderId="13" xfId="0" applyFont="1" applyFill="1" applyBorder="1" applyAlignment="1">
      <alignment horizontal="center" vertical="center" wrapText="1" readingOrder="1"/>
    </xf>
    <xf numFmtId="0" fontId="10" fillId="0" borderId="14" xfId="0" applyFont="1" applyFill="1" applyBorder="1" applyAlignment="1">
      <alignment horizontal="center" vertical="center" wrapText="1" readingOrder="1"/>
    </xf>
    <xf numFmtId="0" fontId="10" fillId="0" borderId="15" xfId="0" applyFont="1" applyFill="1" applyBorder="1" applyAlignment="1">
      <alignment horizontal="center" vertical="center" wrapText="1" readingOrder="1"/>
    </xf>
    <xf numFmtId="3" fontId="1" fillId="2" borderId="4" xfId="0" applyNumberFormat="1" applyFont="1" applyFill="1" applyBorder="1" applyAlignment="1" applyProtection="1">
      <alignment horizontal="center" vertical="center" wrapText="1"/>
    </xf>
    <xf numFmtId="3" fontId="1" fillId="2" borderId="11" xfId="0" applyNumberFormat="1" applyFont="1" applyFill="1" applyBorder="1" applyAlignment="1" applyProtection="1">
      <alignment horizontal="center" vertical="center" wrapText="1"/>
    </xf>
    <xf numFmtId="3" fontId="1" fillId="2" borderId="3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Border="1" applyAlignment="1" applyProtection="1">
      <alignment vertical="center"/>
    </xf>
    <xf numFmtId="164" fontId="5" fillId="0" borderId="9" xfId="0" applyNumberFormat="1" applyFont="1" applyBorder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/>
    </xf>
    <xf numFmtId="164" fontId="1" fillId="0" borderId="9" xfId="0" applyNumberFormat="1" applyFont="1" applyBorder="1" applyAlignment="1" applyProtection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M23"/>
  <sheetViews>
    <sheetView tabSelected="1" zoomScale="80" zoomScaleNormal="80" workbookViewId="0">
      <selection activeCell="I12" sqref="I12"/>
    </sheetView>
  </sheetViews>
  <sheetFormatPr defaultColWidth="9.140625" defaultRowHeight="15.75" x14ac:dyDescent="0.25"/>
  <cols>
    <col min="1" max="1" width="6.28515625" style="31" customWidth="1"/>
    <col min="2" max="2" width="37.42578125" style="37" customWidth="1"/>
    <col min="3" max="3" width="12.28515625" style="31" customWidth="1"/>
    <col min="4" max="4" width="12.140625" style="33" customWidth="1"/>
    <col min="5" max="5" width="15.7109375" style="34" customWidth="1"/>
    <col min="6" max="6" width="14.85546875" style="35" customWidth="1"/>
    <col min="7" max="7" width="15.7109375" style="32" customWidth="1"/>
    <col min="8" max="8" width="19.5703125" style="79" customWidth="1"/>
    <col min="9" max="9" width="13.28515625" style="31" customWidth="1"/>
    <col min="10" max="10" width="21.7109375" style="1" customWidth="1"/>
    <col min="11" max="11" width="28.7109375" style="1" customWidth="1"/>
    <col min="12" max="13" width="15.7109375" style="15" hidden="1" customWidth="1"/>
    <col min="14" max="16384" width="9.140625" style="16"/>
  </cols>
  <sheetData>
    <row r="1" spans="1:13" ht="16.5" thickBot="1" x14ac:dyDescent="0.3">
      <c r="A1" s="108" t="s">
        <v>55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3" s="18" customFormat="1" ht="99.75" customHeight="1" x14ac:dyDescent="0.25">
      <c r="A2" s="38" t="s">
        <v>12</v>
      </c>
      <c r="B2" s="39" t="s">
        <v>35</v>
      </c>
      <c r="C2" s="39" t="s">
        <v>34</v>
      </c>
      <c r="D2" s="40" t="s">
        <v>36</v>
      </c>
      <c r="E2" s="80" t="s">
        <v>25</v>
      </c>
      <c r="F2" s="41" t="s">
        <v>37</v>
      </c>
      <c r="G2" s="42" t="s">
        <v>38</v>
      </c>
      <c r="H2" s="75" t="s">
        <v>56</v>
      </c>
      <c r="I2" s="39" t="s">
        <v>39</v>
      </c>
      <c r="J2" s="3" t="s">
        <v>48</v>
      </c>
      <c r="K2" s="4" t="s">
        <v>40</v>
      </c>
      <c r="L2" s="17" t="s">
        <v>16</v>
      </c>
      <c r="M2" s="17" t="s">
        <v>13</v>
      </c>
    </row>
    <row r="3" spans="1:13" ht="102.75" customHeight="1" x14ac:dyDescent="0.25">
      <c r="A3" s="43">
        <v>1</v>
      </c>
      <c r="B3" s="2" t="s">
        <v>0</v>
      </c>
      <c r="C3" s="73" t="s">
        <v>5</v>
      </c>
      <c r="D3" s="12"/>
      <c r="E3" s="70">
        <v>1824242</v>
      </c>
      <c r="F3" s="72">
        <v>520477</v>
      </c>
      <c r="G3" s="69">
        <v>35.1</v>
      </c>
      <c r="H3" s="76">
        <f>G3*F3</f>
        <v>18268742.699999999</v>
      </c>
      <c r="I3" s="20">
        <v>43931</v>
      </c>
      <c r="J3" s="8" t="s">
        <v>46</v>
      </c>
      <c r="K3" s="5" t="s">
        <v>44</v>
      </c>
      <c r="L3" s="21">
        <f>G3*F3</f>
        <v>18268742.699999999</v>
      </c>
      <c r="M3" s="22">
        <f>G3*E3</f>
        <v>64030894.200000003</v>
      </c>
    </row>
    <row r="4" spans="1:13" ht="63" customHeight="1" x14ac:dyDescent="0.25">
      <c r="A4" s="43">
        <v>2</v>
      </c>
      <c r="B4" s="2" t="s">
        <v>30</v>
      </c>
      <c r="C4" s="73" t="s">
        <v>5</v>
      </c>
      <c r="D4" s="12"/>
      <c r="E4" s="95">
        <v>1203</v>
      </c>
      <c r="F4" s="72">
        <v>500</v>
      </c>
      <c r="G4" s="69">
        <v>10000</v>
      </c>
      <c r="H4" s="76">
        <f>G4*F4</f>
        <v>5000000</v>
      </c>
      <c r="I4" s="20">
        <v>43941</v>
      </c>
      <c r="J4" s="10" t="s">
        <v>47</v>
      </c>
      <c r="K4" s="98" t="s">
        <v>28</v>
      </c>
      <c r="L4" s="21">
        <f>G4*F4</f>
        <v>5000000</v>
      </c>
      <c r="M4" s="23"/>
    </row>
    <row r="5" spans="1:13" x14ac:dyDescent="0.25">
      <c r="A5" s="43">
        <v>3</v>
      </c>
      <c r="B5" s="2" t="s">
        <v>3</v>
      </c>
      <c r="C5" s="73" t="s">
        <v>6</v>
      </c>
      <c r="D5" s="12"/>
      <c r="E5" s="120"/>
      <c r="F5" s="123"/>
      <c r="G5" s="123"/>
      <c r="H5" s="123"/>
      <c r="I5" s="123"/>
      <c r="J5" s="123"/>
      <c r="K5" s="124"/>
    </row>
    <row r="6" spans="1:13" ht="74.25" x14ac:dyDescent="0.25">
      <c r="A6" s="43"/>
      <c r="B6" s="63" t="s">
        <v>18</v>
      </c>
      <c r="C6" s="73" t="s">
        <v>6</v>
      </c>
      <c r="D6" s="12">
        <v>426481</v>
      </c>
      <c r="E6" s="117">
        <v>1421601</v>
      </c>
      <c r="F6" s="72">
        <v>3454</v>
      </c>
      <c r="G6" s="69">
        <v>5.12</v>
      </c>
      <c r="H6" s="76">
        <f>G6*F6</f>
        <v>17684.48</v>
      </c>
      <c r="I6" s="20">
        <v>43931</v>
      </c>
      <c r="J6" s="8" t="s">
        <v>46</v>
      </c>
      <c r="K6" s="5" t="s">
        <v>44</v>
      </c>
      <c r="L6" s="21">
        <f>F6*G6</f>
        <v>17684.48</v>
      </c>
      <c r="M6" s="101">
        <f>E5*G7</f>
        <v>0</v>
      </c>
    </row>
    <row r="7" spans="1:13" ht="89.25" x14ac:dyDescent="0.25">
      <c r="A7" s="43"/>
      <c r="B7" s="63" t="s">
        <v>19</v>
      </c>
      <c r="C7" s="73" t="s">
        <v>6</v>
      </c>
      <c r="D7" s="12">
        <v>995120</v>
      </c>
      <c r="E7" s="119"/>
      <c r="F7" s="83">
        <v>30000</v>
      </c>
      <c r="G7" s="69">
        <v>7.7</v>
      </c>
      <c r="H7" s="76">
        <f>G7*F7</f>
        <v>231000</v>
      </c>
      <c r="I7" s="96">
        <v>43927</v>
      </c>
      <c r="J7" s="10" t="s">
        <v>47</v>
      </c>
      <c r="K7" s="5" t="s">
        <v>45</v>
      </c>
      <c r="L7" s="21">
        <f>F7*G7</f>
        <v>231000</v>
      </c>
      <c r="M7" s="101"/>
    </row>
    <row r="8" spans="1:13" ht="75" x14ac:dyDescent="0.25">
      <c r="A8" s="43">
        <f>A5+1</f>
        <v>4</v>
      </c>
      <c r="B8" s="2" t="s">
        <v>31</v>
      </c>
      <c r="C8" s="73" t="s">
        <v>5</v>
      </c>
      <c r="D8" s="12"/>
      <c r="E8" s="70">
        <v>193272</v>
      </c>
      <c r="F8" s="83">
        <v>2000</v>
      </c>
      <c r="G8" s="69">
        <v>45</v>
      </c>
      <c r="H8" s="76">
        <f>G8*F8</f>
        <v>90000</v>
      </c>
      <c r="I8" s="20">
        <v>43921</v>
      </c>
      <c r="J8" s="10" t="s">
        <v>49</v>
      </c>
      <c r="K8" s="5" t="s">
        <v>50</v>
      </c>
      <c r="L8" s="21">
        <f>G8*F8</f>
        <v>90000</v>
      </c>
      <c r="M8" s="22">
        <f>G8*E8</f>
        <v>8697240</v>
      </c>
    </row>
    <row r="9" spans="1:13" ht="31.5" x14ac:dyDescent="0.25">
      <c r="A9" s="43">
        <v>5</v>
      </c>
      <c r="B9" s="2" t="s">
        <v>4</v>
      </c>
      <c r="C9" s="73" t="s">
        <v>5</v>
      </c>
      <c r="D9" s="12"/>
      <c r="E9" s="120"/>
      <c r="F9" s="121"/>
      <c r="G9" s="121"/>
      <c r="H9" s="121"/>
      <c r="I9" s="121"/>
      <c r="J9" s="121"/>
      <c r="K9" s="122"/>
    </row>
    <row r="10" spans="1:13" ht="75" x14ac:dyDescent="0.25">
      <c r="A10" s="43"/>
      <c r="B10" s="63" t="s">
        <v>22</v>
      </c>
      <c r="C10" s="73" t="s">
        <v>5</v>
      </c>
      <c r="D10" s="12">
        <v>39100</v>
      </c>
      <c r="E10" s="117">
        <v>78131</v>
      </c>
      <c r="F10" s="83">
        <v>270</v>
      </c>
      <c r="G10" s="69">
        <v>766</v>
      </c>
      <c r="H10" s="76">
        <f>G10*F10</f>
        <v>206820</v>
      </c>
      <c r="I10" s="20">
        <v>43921</v>
      </c>
      <c r="J10" s="10" t="s">
        <v>49</v>
      </c>
      <c r="K10" s="5" t="s">
        <v>50</v>
      </c>
      <c r="L10" s="21">
        <f>G10*F10</f>
        <v>206820</v>
      </c>
      <c r="M10" s="22">
        <f>G10*E9</f>
        <v>0</v>
      </c>
    </row>
    <row r="11" spans="1:13" ht="89.25" x14ac:dyDescent="0.25">
      <c r="A11" s="43"/>
      <c r="B11" s="63" t="s">
        <v>26</v>
      </c>
      <c r="C11" s="73" t="s">
        <v>5</v>
      </c>
      <c r="D11" s="12">
        <v>39031</v>
      </c>
      <c r="E11" s="119"/>
      <c r="F11" s="72">
        <v>1230</v>
      </c>
      <c r="G11" s="69">
        <v>1420</v>
      </c>
      <c r="H11" s="76">
        <f>G11*F11</f>
        <v>1746600</v>
      </c>
      <c r="I11" s="20">
        <v>43931</v>
      </c>
      <c r="J11" s="10" t="s">
        <v>49</v>
      </c>
      <c r="K11" s="5" t="s">
        <v>44</v>
      </c>
      <c r="L11" s="24"/>
      <c r="M11" s="27"/>
    </row>
    <row r="12" spans="1:13" ht="60" x14ac:dyDescent="0.25">
      <c r="A12" s="43">
        <f>A9+1</f>
        <v>6</v>
      </c>
      <c r="B12" s="2" t="s">
        <v>27</v>
      </c>
      <c r="C12" s="73" t="s">
        <v>5</v>
      </c>
      <c r="D12" s="12"/>
      <c r="E12" s="70">
        <v>2555</v>
      </c>
      <c r="F12" s="72"/>
      <c r="G12" s="74">
        <v>1420</v>
      </c>
      <c r="H12" s="76">
        <f>G12*F12</f>
        <v>0</v>
      </c>
      <c r="I12" s="84" t="s">
        <v>24</v>
      </c>
      <c r="J12" s="68"/>
      <c r="K12" s="5" t="s">
        <v>23</v>
      </c>
      <c r="M12" s="27">
        <f>G12*E12</f>
        <v>3628100</v>
      </c>
    </row>
    <row r="13" spans="1:13" ht="36.75" customHeight="1" x14ac:dyDescent="0.25">
      <c r="A13" s="43">
        <f>A12+1</f>
        <v>7</v>
      </c>
      <c r="B13" s="2" t="s">
        <v>7</v>
      </c>
      <c r="C13" s="73" t="s">
        <v>5</v>
      </c>
      <c r="D13" s="12"/>
      <c r="E13" s="120"/>
      <c r="F13" s="121"/>
      <c r="G13" s="121"/>
      <c r="H13" s="121"/>
      <c r="I13" s="121"/>
      <c r="J13" s="121"/>
      <c r="K13" s="122"/>
    </row>
    <row r="14" spans="1:13" ht="89.25" x14ac:dyDescent="0.25">
      <c r="A14" s="43"/>
      <c r="B14" s="63" t="s">
        <v>29</v>
      </c>
      <c r="C14" s="73" t="s">
        <v>5</v>
      </c>
      <c r="D14" s="12"/>
      <c r="E14" s="94">
        <v>20305</v>
      </c>
      <c r="F14" s="72">
        <v>20500</v>
      </c>
      <c r="G14" s="69">
        <v>510</v>
      </c>
      <c r="H14" s="76">
        <f>G14*F14</f>
        <v>10455000</v>
      </c>
      <c r="I14" s="73" t="s">
        <v>32</v>
      </c>
      <c r="J14" s="67" t="s">
        <v>41</v>
      </c>
      <c r="K14" s="5" t="s">
        <v>43</v>
      </c>
      <c r="L14" s="21">
        <f>G14*F14</f>
        <v>10455000</v>
      </c>
      <c r="M14" s="19">
        <f>G14*E13</f>
        <v>0</v>
      </c>
    </row>
    <row r="15" spans="1:13" ht="31.5" x14ac:dyDescent="0.25">
      <c r="A15" s="43">
        <f>A13+1</f>
        <v>8</v>
      </c>
      <c r="B15" s="2" t="s">
        <v>8</v>
      </c>
      <c r="C15" s="73" t="s">
        <v>5</v>
      </c>
      <c r="D15" s="12"/>
      <c r="E15" s="70">
        <v>154250</v>
      </c>
      <c r="F15" s="72"/>
      <c r="G15" s="69"/>
      <c r="H15" s="76">
        <f>E15*G15</f>
        <v>0</v>
      </c>
      <c r="I15" s="73"/>
      <c r="J15" s="67"/>
      <c r="K15" s="99" t="s">
        <v>52</v>
      </c>
      <c r="L15" s="21">
        <f>G15*F15</f>
        <v>0</v>
      </c>
      <c r="M15" s="22">
        <f>E15*G15</f>
        <v>0</v>
      </c>
    </row>
    <row r="16" spans="1:13" ht="31.5" customHeight="1" x14ac:dyDescent="0.25">
      <c r="A16" s="43">
        <f>A15+1</f>
        <v>9</v>
      </c>
      <c r="B16" s="2" t="s">
        <v>9</v>
      </c>
      <c r="C16" s="73" t="s">
        <v>5</v>
      </c>
      <c r="D16" s="12"/>
      <c r="E16" s="120"/>
      <c r="F16" s="121"/>
      <c r="G16" s="121"/>
      <c r="H16" s="121"/>
      <c r="I16" s="121"/>
      <c r="J16" s="121"/>
      <c r="K16" s="122"/>
    </row>
    <row r="17" spans="1:13" ht="89.25" x14ac:dyDescent="0.25">
      <c r="A17" s="43"/>
      <c r="B17" s="63" t="s">
        <v>21</v>
      </c>
      <c r="C17" s="73" t="s">
        <v>5</v>
      </c>
      <c r="D17" s="12"/>
      <c r="E17" s="94">
        <v>39190</v>
      </c>
      <c r="F17" s="83">
        <v>46</v>
      </c>
      <c r="G17" s="69">
        <v>800</v>
      </c>
      <c r="H17" s="76">
        <f>G17*F17</f>
        <v>36800</v>
      </c>
      <c r="I17" s="73" t="s">
        <v>42</v>
      </c>
      <c r="J17" s="8">
        <v>43924</v>
      </c>
      <c r="K17" s="5" t="s">
        <v>20</v>
      </c>
      <c r="L17" s="21">
        <f>G17*F17</f>
        <v>36800</v>
      </c>
      <c r="M17" s="22">
        <f>G17*E16</f>
        <v>0</v>
      </c>
    </row>
    <row r="18" spans="1:13" ht="89.25" x14ac:dyDescent="0.25">
      <c r="A18" s="43">
        <f>A16+1</f>
        <v>10</v>
      </c>
      <c r="B18" s="2" t="s">
        <v>10</v>
      </c>
      <c r="C18" s="73" t="s">
        <v>11</v>
      </c>
      <c r="D18" s="12"/>
      <c r="E18" s="70">
        <v>181640</v>
      </c>
      <c r="F18" s="83">
        <v>141000</v>
      </c>
      <c r="G18" s="69">
        <v>2.25</v>
      </c>
      <c r="H18" s="76">
        <f>G18*F18</f>
        <v>317250</v>
      </c>
      <c r="I18" s="20">
        <v>43931</v>
      </c>
      <c r="J18" s="8">
        <v>43927</v>
      </c>
      <c r="K18" s="5" t="s">
        <v>20</v>
      </c>
      <c r="L18" s="21">
        <f>F18*G18</f>
        <v>317250</v>
      </c>
      <c r="M18" s="22">
        <f>G18*E18</f>
        <v>408690</v>
      </c>
    </row>
    <row r="19" spans="1:13" ht="75" x14ac:dyDescent="0.25">
      <c r="A19" s="43">
        <v>11</v>
      </c>
      <c r="B19" s="2" t="s">
        <v>53</v>
      </c>
      <c r="C19" s="73" t="s">
        <v>6</v>
      </c>
      <c r="D19" s="12"/>
      <c r="E19" s="70">
        <v>78131</v>
      </c>
      <c r="F19" s="83">
        <v>2000</v>
      </c>
      <c r="G19" s="69">
        <v>300</v>
      </c>
      <c r="H19" s="76">
        <f>G19*F19</f>
        <v>600000</v>
      </c>
      <c r="I19" s="20"/>
      <c r="J19" s="8">
        <v>43921</v>
      </c>
      <c r="K19" s="5" t="s">
        <v>50</v>
      </c>
      <c r="L19" s="24"/>
      <c r="M19" s="24"/>
    </row>
    <row r="20" spans="1:13" ht="45.6" customHeight="1" x14ac:dyDescent="0.25">
      <c r="A20" s="55">
        <f t="shared" ref="A20" si="0">A18+1</f>
        <v>11</v>
      </c>
      <c r="B20" s="28" t="s">
        <v>15</v>
      </c>
      <c r="C20" s="29" t="s">
        <v>1</v>
      </c>
      <c r="D20" s="30">
        <v>52822</v>
      </c>
      <c r="E20" s="97"/>
      <c r="F20" s="105" t="s">
        <v>14</v>
      </c>
      <c r="G20" s="105"/>
      <c r="H20" s="105"/>
      <c r="I20" s="105"/>
      <c r="J20" s="105"/>
      <c r="K20" s="56" t="s">
        <v>17</v>
      </c>
      <c r="L20" s="24"/>
      <c r="M20" s="24"/>
    </row>
    <row r="21" spans="1:13" ht="48.75" customHeight="1" thickBot="1" x14ac:dyDescent="0.3">
      <c r="A21" s="57">
        <v>12</v>
      </c>
      <c r="B21" s="66" t="s">
        <v>2</v>
      </c>
      <c r="C21" s="58" t="s">
        <v>1</v>
      </c>
      <c r="D21" s="59">
        <v>11433</v>
      </c>
      <c r="E21" s="100"/>
      <c r="F21" s="106" t="s">
        <v>14</v>
      </c>
      <c r="G21" s="106"/>
      <c r="H21" s="106"/>
      <c r="I21" s="106"/>
      <c r="J21" s="106"/>
      <c r="K21" s="60" t="s">
        <v>17</v>
      </c>
      <c r="L21" s="24"/>
      <c r="M21" s="24"/>
    </row>
    <row r="23" spans="1:13" ht="51.75" customHeight="1" x14ac:dyDescent="0.25">
      <c r="B23" s="36">
        <f>H19+H18+H17+H15+H14+H12+H11+H10+H8+H7+H6+H4+H3</f>
        <v>36969897.18</v>
      </c>
      <c r="C23" s="107" t="s">
        <v>54</v>
      </c>
      <c r="D23" s="107"/>
      <c r="E23" s="107"/>
      <c r="F23" s="107"/>
    </row>
  </sheetData>
  <mergeCells count="7">
    <mergeCell ref="C23:F23"/>
    <mergeCell ref="A1:K1"/>
    <mergeCell ref="E6:E7"/>
    <mergeCell ref="E10:E11"/>
    <mergeCell ref="M6:M7"/>
    <mergeCell ref="F20:J20"/>
    <mergeCell ref="F21:J21"/>
  </mergeCells>
  <dataValidations count="1">
    <dataValidation operator="greaterThan" allowBlank="1" showInputMessage="1" showErrorMessage="1" sqref="E16 E5 E3:E4 E8:E9 E12:E13 E15 E18:E19"/>
  </dataValidations>
  <pageMargins left="0.25" right="0.25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selection activeCell="E3" sqref="E3"/>
    </sheetView>
  </sheetViews>
  <sheetFormatPr defaultColWidth="9.140625" defaultRowHeight="15.75" x14ac:dyDescent="0.25"/>
  <cols>
    <col min="1" max="1" width="6.28515625" style="31" customWidth="1"/>
    <col min="2" max="2" width="32.28515625" style="37" customWidth="1"/>
    <col min="3" max="3" width="9.42578125" style="31" customWidth="1"/>
    <col min="4" max="4" width="9.42578125" style="33" customWidth="1"/>
    <col min="5" max="5" width="10.85546875" style="34" customWidth="1"/>
    <col min="6" max="6" width="11.28515625" style="35" customWidth="1"/>
    <col min="7" max="7" width="12.85546875" style="32" customWidth="1"/>
    <col min="8" max="8" width="17.42578125" style="79" customWidth="1"/>
    <col min="9" max="9" width="11" style="31" customWidth="1"/>
    <col min="10" max="10" width="18.7109375" style="1" customWidth="1"/>
    <col min="11" max="11" width="25.28515625" style="1" customWidth="1"/>
    <col min="12" max="13" width="15.7109375" style="15" hidden="1" customWidth="1"/>
    <col min="14" max="16384" width="9.140625" style="16"/>
  </cols>
  <sheetData>
    <row r="1" spans="1:13" ht="16.5" thickBot="1" x14ac:dyDescent="0.3">
      <c r="A1" s="108" t="s">
        <v>55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3" s="18" customFormat="1" ht="99.75" customHeight="1" x14ac:dyDescent="0.25">
      <c r="A2" s="38" t="s">
        <v>12</v>
      </c>
      <c r="B2" s="39" t="s">
        <v>35</v>
      </c>
      <c r="C2" s="39" t="s">
        <v>34</v>
      </c>
      <c r="D2" s="40" t="s">
        <v>36</v>
      </c>
      <c r="E2" s="80" t="s">
        <v>25</v>
      </c>
      <c r="F2" s="41" t="s">
        <v>37</v>
      </c>
      <c r="G2" s="42" t="s">
        <v>38</v>
      </c>
      <c r="H2" s="75" t="s">
        <v>33</v>
      </c>
      <c r="I2" s="39" t="s">
        <v>39</v>
      </c>
      <c r="J2" s="3" t="s">
        <v>48</v>
      </c>
      <c r="K2" s="4" t="s">
        <v>40</v>
      </c>
      <c r="L2" s="17" t="s">
        <v>16</v>
      </c>
      <c r="M2" s="17" t="s">
        <v>13</v>
      </c>
    </row>
    <row r="3" spans="1:13" ht="102.75" customHeight="1" x14ac:dyDescent="0.25">
      <c r="A3" s="43">
        <v>1</v>
      </c>
      <c r="B3" s="2" t="s">
        <v>0</v>
      </c>
      <c r="C3" s="73" t="s">
        <v>5</v>
      </c>
      <c r="D3" s="12"/>
      <c r="E3" s="70">
        <v>1824242</v>
      </c>
      <c r="F3" s="72">
        <v>520477</v>
      </c>
      <c r="G3" s="69">
        <v>35.1</v>
      </c>
      <c r="H3" s="76">
        <f>G3*E3</f>
        <v>64030894.200000003</v>
      </c>
      <c r="I3" s="20">
        <v>43931</v>
      </c>
      <c r="J3" s="8" t="s">
        <v>46</v>
      </c>
      <c r="K3" s="5" t="s">
        <v>44</v>
      </c>
      <c r="L3" s="21">
        <f>G3*F3</f>
        <v>18268742.699999999</v>
      </c>
      <c r="M3" s="22">
        <f>G3*E3</f>
        <v>64030894.200000003</v>
      </c>
    </row>
    <row r="4" spans="1:13" ht="63" customHeight="1" thickBot="1" x14ac:dyDescent="0.3">
      <c r="A4" s="44">
        <v>2</v>
      </c>
      <c r="B4" s="45" t="s">
        <v>30</v>
      </c>
      <c r="C4" s="6" t="s">
        <v>5</v>
      </c>
      <c r="D4" s="14"/>
      <c r="E4" s="46">
        <v>1203</v>
      </c>
      <c r="F4" s="47">
        <v>500</v>
      </c>
      <c r="G4" s="48">
        <v>10000</v>
      </c>
      <c r="H4" s="77">
        <f>F4*G4</f>
        <v>5000000</v>
      </c>
      <c r="I4" s="54">
        <v>43941</v>
      </c>
      <c r="J4" s="49" t="s">
        <v>47</v>
      </c>
      <c r="K4" s="50" t="s">
        <v>28</v>
      </c>
      <c r="L4" s="21">
        <f>G4*F4</f>
        <v>5000000</v>
      </c>
      <c r="M4" s="23"/>
    </row>
    <row r="5" spans="1:13" ht="90.95" customHeight="1" x14ac:dyDescent="0.25">
      <c r="A5" s="38" t="s">
        <v>12</v>
      </c>
      <c r="B5" s="39" t="s">
        <v>35</v>
      </c>
      <c r="C5" s="39" t="s">
        <v>34</v>
      </c>
      <c r="D5" s="40" t="s">
        <v>36</v>
      </c>
      <c r="E5" s="80" t="s">
        <v>25</v>
      </c>
      <c r="F5" s="41" t="s">
        <v>37</v>
      </c>
      <c r="G5" s="42" t="s">
        <v>38</v>
      </c>
      <c r="H5" s="75" t="s">
        <v>33</v>
      </c>
      <c r="I5" s="39" t="s">
        <v>39</v>
      </c>
      <c r="J5" s="3" t="s">
        <v>48</v>
      </c>
      <c r="K5" s="4" t="s">
        <v>40</v>
      </c>
      <c r="L5" s="24"/>
      <c r="M5" s="25"/>
    </row>
    <row r="6" spans="1:13" x14ac:dyDescent="0.25">
      <c r="A6" s="43">
        <v>3</v>
      </c>
      <c r="B6" s="2" t="s">
        <v>3</v>
      </c>
      <c r="C6" s="73" t="s">
        <v>6</v>
      </c>
      <c r="D6" s="12"/>
      <c r="E6" s="102">
        <v>1421601</v>
      </c>
      <c r="F6" s="109"/>
      <c r="G6" s="109"/>
      <c r="H6" s="109"/>
      <c r="I6" s="109"/>
      <c r="J6" s="109"/>
      <c r="K6" s="110"/>
    </row>
    <row r="7" spans="1:13" ht="89.25" x14ac:dyDescent="0.25">
      <c r="A7" s="43"/>
      <c r="B7" s="63" t="s">
        <v>18</v>
      </c>
      <c r="C7" s="73" t="s">
        <v>6</v>
      </c>
      <c r="D7" s="12">
        <v>426481</v>
      </c>
      <c r="E7" s="102"/>
      <c r="F7" s="72">
        <v>3454</v>
      </c>
      <c r="G7" s="69">
        <v>5.12</v>
      </c>
      <c r="H7" s="76">
        <f>G7*D7</f>
        <v>2183582.7200000002</v>
      </c>
      <c r="I7" s="20">
        <v>43931</v>
      </c>
      <c r="J7" s="8" t="s">
        <v>46</v>
      </c>
      <c r="K7" s="5" t="s">
        <v>44</v>
      </c>
      <c r="L7" s="21">
        <f>F7*G7</f>
        <v>17684.48</v>
      </c>
      <c r="M7" s="101">
        <f>E6*G8</f>
        <v>10946327.700000001</v>
      </c>
    </row>
    <row r="8" spans="1:13" ht="90" thickBot="1" x14ac:dyDescent="0.3">
      <c r="A8" s="61"/>
      <c r="B8" s="89" t="s">
        <v>19</v>
      </c>
      <c r="C8" s="11" t="s">
        <v>6</v>
      </c>
      <c r="D8" s="13">
        <v>995120</v>
      </c>
      <c r="E8" s="117"/>
      <c r="F8" s="85">
        <v>30000</v>
      </c>
      <c r="G8" s="52">
        <v>7.7</v>
      </c>
      <c r="H8" s="78">
        <f>G8*D8</f>
        <v>7662424</v>
      </c>
      <c r="I8" s="86">
        <v>43927</v>
      </c>
      <c r="J8" s="87" t="s">
        <v>47</v>
      </c>
      <c r="K8" s="62" t="s">
        <v>45</v>
      </c>
      <c r="L8" s="21">
        <f>F8*G8</f>
        <v>231000</v>
      </c>
      <c r="M8" s="101"/>
    </row>
    <row r="9" spans="1:13" ht="117.75" x14ac:dyDescent="0.25">
      <c r="A9" s="38" t="s">
        <v>12</v>
      </c>
      <c r="B9" s="39" t="s">
        <v>35</v>
      </c>
      <c r="C9" s="39" t="s">
        <v>34</v>
      </c>
      <c r="D9" s="40" t="s">
        <v>36</v>
      </c>
      <c r="E9" s="80" t="s">
        <v>25</v>
      </c>
      <c r="F9" s="41" t="s">
        <v>37</v>
      </c>
      <c r="G9" s="42" t="s">
        <v>38</v>
      </c>
      <c r="H9" s="75" t="s">
        <v>33</v>
      </c>
      <c r="I9" s="39" t="s">
        <v>39</v>
      </c>
      <c r="J9" s="3" t="s">
        <v>48</v>
      </c>
      <c r="K9" s="4" t="s">
        <v>40</v>
      </c>
      <c r="L9" s="21"/>
      <c r="M9" s="69"/>
    </row>
    <row r="10" spans="1:13" ht="75" x14ac:dyDescent="0.25">
      <c r="A10" s="43">
        <f>A6+1</f>
        <v>4</v>
      </c>
      <c r="B10" s="2" t="s">
        <v>31</v>
      </c>
      <c r="C10" s="73" t="s">
        <v>5</v>
      </c>
      <c r="D10" s="12"/>
      <c r="E10" s="70">
        <v>193272</v>
      </c>
      <c r="F10" s="83">
        <v>2000</v>
      </c>
      <c r="G10" s="69">
        <v>45</v>
      </c>
      <c r="H10" s="76">
        <f>G10*E10</f>
        <v>8697240</v>
      </c>
      <c r="I10" s="26" t="s">
        <v>51</v>
      </c>
      <c r="J10" s="10" t="s">
        <v>49</v>
      </c>
      <c r="K10" s="5" t="s">
        <v>50</v>
      </c>
      <c r="L10" s="21">
        <f>G10*F10</f>
        <v>90000</v>
      </c>
      <c r="M10" s="22">
        <f>G10*E10</f>
        <v>8697240</v>
      </c>
    </row>
    <row r="11" spans="1:13" ht="31.5" x14ac:dyDescent="0.25">
      <c r="A11" s="43">
        <v>5</v>
      </c>
      <c r="B11" s="2" t="s">
        <v>4</v>
      </c>
      <c r="C11" s="73" t="s">
        <v>5</v>
      </c>
      <c r="D11" s="12"/>
      <c r="E11" s="102">
        <v>78131</v>
      </c>
      <c r="F11" s="103"/>
      <c r="G11" s="103"/>
      <c r="H11" s="103"/>
      <c r="I11" s="103"/>
      <c r="J11" s="103"/>
      <c r="K11" s="104"/>
    </row>
    <row r="12" spans="1:13" ht="75" x14ac:dyDescent="0.25">
      <c r="A12" s="43"/>
      <c r="B12" s="63" t="s">
        <v>22</v>
      </c>
      <c r="C12" s="73" t="s">
        <v>5</v>
      </c>
      <c r="D12" s="12">
        <v>39100</v>
      </c>
      <c r="E12" s="102"/>
      <c r="F12" s="83">
        <v>270</v>
      </c>
      <c r="G12" s="69">
        <v>766</v>
      </c>
      <c r="H12" s="76">
        <f>G12*D12</f>
        <v>29950600</v>
      </c>
      <c r="I12" s="20">
        <v>43921</v>
      </c>
      <c r="J12" s="10" t="s">
        <v>49</v>
      </c>
      <c r="K12" s="5" t="s">
        <v>50</v>
      </c>
      <c r="L12" s="21">
        <f>G12*F12</f>
        <v>206820</v>
      </c>
      <c r="M12" s="22">
        <f>G12*E11</f>
        <v>59848346</v>
      </c>
    </row>
    <row r="13" spans="1:13" ht="90" thickBot="1" x14ac:dyDescent="0.3">
      <c r="A13" s="44"/>
      <c r="B13" s="88" t="s">
        <v>26</v>
      </c>
      <c r="C13" s="6" t="s">
        <v>5</v>
      </c>
      <c r="D13" s="14">
        <v>39031</v>
      </c>
      <c r="E13" s="118"/>
      <c r="F13" s="47">
        <v>1230</v>
      </c>
      <c r="G13" s="48">
        <v>1420</v>
      </c>
      <c r="H13" s="77">
        <f>G13*D13</f>
        <v>55424020</v>
      </c>
      <c r="I13" s="54">
        <v>43931</v>
      </c>
      <c r="J13" s="49" t="s">
        <v>49</v>
      </c>
      <c r="K13" s="7" t="s">
        <v>44</v>
      </c>
      <c r="L13" s="24"/>
      <c r="M13" s="27"/>
    </row>
    <row r="14" spans="1:13" ht="117.75" x14ac:dyDescent="0.25">
      <c r="A14" s="38" t="s">
        <v>12</v>
      </c>
      <c r="B14" s="39" t="s">
        <v>35</v>
      </c>
      <c r="C14" s="39" t="s">
        <v>34</v>
      </c>
      <c r="D14" s="40" t="s">
        <v>36</v>
      </c>
      <c r="E14" s="80" t="s">
        <v>25</v>
      </c>
      <c r="F14" s="41" t="s">
        <v>37</v>
      </c>
      <c r="G14" s="42" t="s">
        <v>38</v>
      </c>
      <c r="H14" s="75" t="s">
        <v>33</v>
      </c>
      <c r="I14" s="39" t="s">
        <v>39</v>
      </c>
      <c r="J14" s="3" t="s">
        <v>48</v>
      </c>
      <c r="K14" s="4" t="s">
        <v>40</v>
      </c>
      <c r="L14" s="24"/>
      <c r="M14" s="24"/>
    </row>
    <row r="15" spans="1:13" ht="60" x14ac:dyDescent="0.25">
      <c r="A15" s="43">
        <f>A11+1</f>
        <v>6</v>
      </c>
      <c r="B15" s="2" t="s">
        <v>27</v>
      </c>
      <c r="C15" s="73" t="s">
        <v>5</v>
      </c>
      <c r="D15" s="12"/>
      <c r="E15" s="70">
        <v>2555</v>
      </c>
      <c r="F15" s="72"/>
      <c r="G15" s="74">
        <v>1420</v>
      </c>
      <c r="H15" s="76">
        <f>G15*E15</f>
        <v>3628100</v>
      </c>
      <c r="I15" s="84" t="s">
        <v>24</v>
      </c>
      <c r="J15" s="68"/>
      <c r="K15" s="5" t="s">
        <v>23</v>
      </c>
      <c r="M15" s="27">
        <f>G15*E15</f>
        <v>3628100</v>
      </c>
    </row>
    <row r="16" spans="1:13" ht="36.75" customHeight="1" x14ac:dyDescent="0.25">
      <c r="A16" s="43">
        <f>A15+1</f>
        <v>7</v>
      </c>
      <c r="B16" s="2" t="s">
        <v>7</v>
      </c>
      <c r="C16" s="73" t="s">
        <v>5</v>
      </c>
      <c r="D16" s="12"/>
      <c r="E16" s="102">
        <v>20305</v>
      </c>
      <c r="F16" s="103"/>
      <c r="G16" s="103"/>
      <c r="H16" s="103"/>
      <c r="I16" s="103"/>
      <c r="J16" s="103"/>
      <c r="K16" s="104"/>
    </row>
    <row r="17" spans="1:13" ht="89.25" x14ac:dyDescent="0.25">
      <c r="A17" s="43"/>
      <c r="B17" s="63" t="s">
        <v>29</v>
      </c>
      <c r="C17" s="73" t="s">
        <v>5</v>
      </c>
      <c r="D17" s="12"/>
      <c r="E17" s="102"/>
      <c r="F17" s="72">
        <v>20500</v>
      </c>
      <c r="G17" s="69">
        <v>510</v>
      </c>
      <c r="H17" s="76">
        <f>F17*G17</f>
        <v>10455000</v>
      </c>
      <c r="I17" s="73" t="s">
        <v>32</v>
      </c>
      <c r="J17" s="67" t="s">
        <v>41</v>
      </c>
      <c r="K17" s="5" t="s">
        <v>43</v>
      </c>
      <c r="L17" s="21">
        <f>G17*F17</f>
        <v>10455000</v>
      </c>
      <c r="M17" s="69">
        <f>G17*E16</f>
        <v>10355550</v>
      </c>
    </row>
    <row r="18" spans="1:13" ht="32.25" thickBot="1" x14ac:dyDescent="0.3">
      <c r="A18" s="61">
        <f>A16+1</f>
        <v>8</v>
      </c>
      <c r="B18" s="90" t="s">
        <v>8</v>
      </c>
      <c r="C18" s="11" t="s">
        <v>5</v>
      </c>
      <c r="D18" s="13"/>
      <c r="E18" s="71">
        <v>154250</v>
      </c>
      <c r="F18" s="51"/>
      <c r="G18" s="52"/>
      <c r="H18" s="78">
        <f>E18*G18</f>
        <v>0</v>
      </c>
      <c r="I18" s="11"/>
      <c r="J18" s="53"/>
      <c r="K18" s="91" t="s">
        <v>52</v>
      </c>
      <c r="L18" s="21">
        <f>G18*F18</f>
        <v>0</v>
      </c>
      <c r="M18" s="22">
        <f>E18*G18</f>
        <v>0</v>
      </c>
    </row>
    <row r="19" spans="1:13" ht="117.75" x14ac:dyDescent="0.25">
      <c r="A19" s="38" t="s">
        <v>12</v>
      </c>
      <c r="B19" s="39" t="s">
        <v>35</v>
      </c>
      <c r="C19" s="39" t="s">
        <v>34</v>
      </c>
      <c r="D19" s="40" t="s">
        <v>36</v>
      </c>
      <c r="E19" s="80" t="s">
        <v>25</v>
      </c>
      <c r="F19" s="41" t="s">
        <v>37</v>
      </c>
      <c r="G19" s="42" t="s">
        <v>38</v>
      </c>
      <c r="H19" s="75" t="s">
        <v>33</v>
      </c>
      <c r="I19" s="39" t="s">
        <v>39</v>
      </c>
      <c r="J19" s="3" t="s">
        <v>48</v>
      </c>
      <c r="K19" s="4" t="s">
        <v>40</v>
      </c>
      <c r="L19" s="24"/>
      <c r="M19" s="24"/>
    </row>
    <row r="20" spans="1:13" ht="31.5" customHeight="1" x14ac:dyDescent="0.25">
      <c r="A20" s="43">
        <f t="shared" ref="A20" si="0">A18+1</f>
        <v>9</v>
      </c>
      <c r="B20" s="2" t="s">
        <v>9</v>
      </c>
      <c r="C20" s="73" t="s">
        <v>5</v>
      </c>
      <c r="D20" s="12"/>
      <c r="E20" s="102">
        <v>39190</v>
      </c>
      <c r="F20" s="103"/>
      <c r="G20" s="103"/>
      <c r="H20" s="103"/>
      <c r="I20" s="103"/>
      <c r="J20" s="103"/>
      <c r="K20" s="104"/>
    </row>
    <row r="21" spans="1:13" ht="89.25" x14ac:dyDescent="0.25">
      <c r="A21" s="43"/>
      <c r="B21" s="63" t="s">
        <v>21</v>
      </c>
      <c r="C21" s="73" t="s">
        <v>5</v>
      </c>
      <c r="D21" s="12"/>
      <c r="E21" s="102"/>
      <c r="F21" s="83">
        <v>46</v>
      </c>
      <c r="G21" s="69">
        <v>800</v>
      </c>
      <c r="H21" s="76">
        <f>G21*E20</f>
        <v>31352000</v>
      </c>
      <c r="I21" s="73" t="s">
        <v>42</v>
      </c>
      <c r="J21" s="8">
        <v>43924</v>
      </c>
      <c r="K21" s="5" t="s">
        <v>20</v>
      </c>
      <c r="L21" s="21">
        <f>G21*F21</f>
        <v>36800</v>
      </c>
      <c r="M21" s="22">
        <f>G21*E20</f>
        <v>31352000</v>
      </c>
    </row>
    <row r="22" spans="1:13" ht="89.25" x14ac:dyDescent="0.25">
      <c r="A22" s="43">
        <f>A20+1</f>
        <v>10</v>
      </c>
      <c r="B22" s="2" t="s">
        <v>10</v>
      </c>
      <c r="C22" s="73" t="s">
        <v>11</v>
      </c>
      <c r="D22" s="12"/>
      <c r="E22" s="70">
        <v>181640</v>
      </c>
      <c r="F22" s="83">
        <v>141000</v>
      </c>
      <c r="G22" s="69">
        <v>2.25</v>
      </c>
      <c r="H22" s="76">
        <f>G22*E22</f>
        <v>408690</v>
      </c>
      <c r="I22" s="20">
        <v>43931</v>
      </c>
      <c r="J22" s="8">
        <v>43927</v>
      </c>
      <c r="K22" s="5" t="s">
        <v>20</v>
      </c>
      <c r="L22" s="21">
        <f>F22*G22</f>
        <v>317250</v>
      </c>
      <c r="M22" s="22">
        <f>G22*E22</f>
        <v>408690</v>
      </c>
    </row>
    <row r="23" spans="1:13" ht="75.75" thickBot="1" x14ac:dyDescent="0.3">
      <c r="A23" s="44">
        <v>11</v>
      </c>
      <c r="B23" s="45" t="s">
        <v>53</v>
      </c>
      <c r="C23" s="6" t="s">
        <v>6</v>
      </c>
      <c r="D23" s="14"/>
      <c r="E23" s="81">
        <v>78131</v>
      </c>
      <c r="F23" s="82">
        <v>2000</v>
      </c>
      <c r="G23" s="48">
        <v>300</v>
      </c>
      <c r="H23" s="76">
        <f>G23*E23</f>
        <v>23439300</v>
      </c>
      <c r="I23" s="54"/>
      <c r="J23" s="9">
        <v>43921</v>
      </c>
      <c r="K23" s="7" t="s">
        <v>50</v>
      </c>
      <c r="L23" s="24"/>
      <c r="M23" s="24"/>
    </row>
    <row r="24" spans="1:13" s="65" customFormat="1" ht="89.45" customHeight="1" x14ac:dyDescent="0.25">
      <c r="A24" s="38" t="s">
        <v>12</v>
      </c>
      <c r="B24" s="39" t="s">
        <v>35</v>
      </c>
      <c r="C24" s="39" t="s">
        <v>34</v>
      </c>
      <c r="D24" s="40" t="s">
        <v>36</v>
      </c>
      <c r="E24" s="80" t="s">
        <v>25</v>
      </c>
      <c r="F24" s="41" t="s">
        <v>37</v>
      </c>
      <c r="G24" s="42" t="s">
        <v>38</v>
      </c>
      <c r="H24" s="75" t="s">
        <v>33</v>
      </c>
      <c r="I24" s="39" t="s">
        <v>39</v>
      </c>
      <c r="J24" s="3" t="s">
        <v>48</v>
      </c>
      <c r="K24" s="4" t="s">
        <v>40</v>
      </c>
      <c r="L24" s="64"/>
      <c r="M24" s="64"/>
    </row>
    <row r="25" spans="1:13" ht="45.6" customHeight="1" x14ac:dyDescent="0.25">
      <c r="A25" s="55">
        <f t="shared" ref="A25" si="1">A22+1</f>
        <v>11</v>
      </c>
      <c r="B25" s="28" t="s">
        <v>15</v>
      </c>
      <c r="C25" s="29" t="s">
        <v>1</v>
      </c>
      <c r="D25" s="30">
        <v>52822</v>
      </c>
      <c r="E25" s="92"/>
      <c r="F25" s="111" t="s">
        <v>14</v>
      </c>
      <c r="G25" s="112"/>
      <c r="H25" s="112"/>
      <c r="I25" s="112"/>
      <c r="J25" s="113"/>
      <c r="K25" s="56" t="s">
        <v>17</v>
      </c>
      <c r="L25" s="24"/>
      <c r="M25" s="24"/>
    </row>
    <row r="26" spans="1:13" ht="45.6" customHeight="1" thickBot="1" x14ac:dyDescent="0.3">
      <c r="A26" s="57">
        <v>12</v>
      </c>
      <c r="B26" s="66" t="s">
        <v>2</v>
      </c>
      <c r="C26" s="58" t="s">
        <v>1</v>
      </c>
      <c r="D26" s="59">
        <v>11433</v>
      </c>
      <c r="E26" s="93"/>
      <c r="F26" s="114" t="s">
        <v>14</v>
      </c>
      <c r="G26" s="115"/>
      <c r="H26" s="115"/>
      <c r="I26" s="115"/>
      <c r="J26" s="116"/>
      <c r="K26" s="60" t="s">
        <v>17</v>
      </c>
      <c r="L26" s="24"/>
      <c r="M26" s="24"/>
    </row>
    <row r="28" spans="1:13" ht="51.75" customHeight="1" x14ac:dyDescent="0.25">
      <c r="B28" s="36">
        <f>H23+H22+H21+H18+H17+H15+H13+H12+H10+H8+H7+H4+H3</f>
        <v>242231850.92000002</v>
      </c>
      <c r="C28" s="107" t="s">
        <v>54</v>
      </c>
      <c r="D28" s="107"/>
      <c r="E28" s="107"/>
      <c r="F28" s="107"/>
    </row>
  </sheetData>
  <mergeCells count="13">
    <mergeCell ref="A1:K1"/>
    <mergeCell ref="E6:E8"/>
    <mergeCell ref="F6:K6"/>
    <mergeCell ref="M7:M8"/>
    <mergeCell ref="E11:E13"/>
    <mergeCell ref="F11:K11"/>
    <mergeCell ref="C28:F28"/>
    <mergeCell ref="E16:E17"/>
    <mergeCell ref="F16:K16"/>
    <mergeCell ref="E20:E21"/>
    <mergeCell ref="F20:K20"/>
    <mergeCell ref="F25:J25"/>
    <mergeCell ref="F26:J26"/>
  </mergeCells>
  <dataValidations count="1">
    <dataValidation operator="greaterThan" allowBlank="1" showInputMessage="1" showErrorMessage="1" sqref="E20 E6 E3:E4 E10:E11 E15:E16 E18 E22:E23"/>
  </dataValidations>
  <pageMargins left="0.23622047244094491" right="0.23622047244094491" top="0.74803149606299213" bottom="0.74803149606299213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Потребность 01.04 (2)</vt:lpstr>
      <vt:lpstr>Потребность 01.04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wedmed</dc:creator>
  <cp:lastModifiedBy>Сергеева Юлия Евгеньевна</cp:lastModifiedBy>
  <cp:lastPrinted>2020-04-02T12:53:07Z</cp:lastPrinted>
  <dcterms:created xsi:type="dcterms:W3CDTF">2020-03-26T11:13:26Z</dcterms:created>
  <dcterms:modified xsi:type="dcterms:W3CDTF">2020-04-02T12:54:33Z</dcterms:modified>
</cp:coreProperties>
</file>