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2-ОСБП\999\2019\Соглашения мониторинг\2019.02.04 Служебная Губернатору\"/>
    </mc:Choice>
  </mc:AlternateContent>
  <bookViews>
    <workbookView xWindow="0" yWindow="0" windowWidth="7476" windowHeight="7908"/>
  </bookViews>
  <sheets>
    <sheet name="Субсидии" sheetId="1" r:id="rId1"/>
    <sheet name="по НП" sheetId="2" state="hidden" r:id="rId2"/>
  </sheets>
  <definedNames>
    <definedName name="_xlnm._FilterDatabase" localSheetId="1" hidden="1">'по НП'!$B$9:$M$83</definedName>
    <definedName name="_xlnm._FilterDatabase" localSheetId="0" hidden="1">Субсидии!$A$8:$L$67</definedName>
    <definedName name="Z_05256554_8618_408F_9E07_ADCA3D5FA923_.wvu.FilterData" localSheetId="1" hidden="1">'по НП'!$B$8:$H$83</definedName>
    <definedName name="Z_05256554_8618_408F_9E07_ADCA3D5FA923_.wvu.FilterData" localSheetId="0" hidden="1">Субсидии!$B$7:$F$67</definedName>
    <definedName name="Z_07FD6979_FB11_414B_B6A1_99CFEBDCC913_.wvu.Cols" localSheetId="1" hidden="1">'по НП'!$A:$A</definedName>
    <definedName name="Z_07FD6979_FB11_414B_B6A1_99CFEBDCC913_.wvu.Cols" localSheetId="0" hidden="1">Субсидии!$A:$A</definedName>
    <definedName name="Z_07FD6979_FB11_414B_B6A1_99CFEBDCC913_.wvu.FilterData" localSheetId="1" hidden="1">'по НП'!$B$9:$M$83</definedName>
    <definedName name="Z_07FD6979_FB11_414B_B6A1_99CFEBDCC913_.wvu.FilterData" localSheetId="0" hidden="1">Субсидии!$B$8:$H$67</definedName>
    <definedName name="Z_07FD6979_FB11_414B_B6A1_99CFEBDCC913_.wvu.PrintArea" localSheetId="1" hidden="1">'по НП'!$B$1:$O$83</definedName>
    <definedName name="Z_07FD6979_FB11_414B_B6A1_99CFEBDCC913_.wvu.PrintArea" localSheetId="0" hidden="1">Субсидии!$B$2:$H$67</definedName>
    <definedName name="Z_07FD6979_FB11_414B_B6A1_99CFEBDCC913_.wvu.PrintTitles" localSheetId="1" hidden="1">'по НП'!$B:$F,'по НП'!$5:$8</definedName>
    <definedName name="Z_07FD6979_FB11_414B_B6A1_99CFEBDCC913_.wvu.PrintTitles" localSheetId="0" hidden="1">Субсидии!$B:$E,Субсидии!$4:$7</definedName>
    <definedName name="Z_07FD6979_FB11_414B_B6A1_99CFEBDCC913_.wvu.Rows" localSheetId="1" hidden="1">'по НП'!$7:$7</definedName>
    <definedName name="Z_07FD6979_FB11_414B_B6A1_99CFEBDCC913_.wvu.Rows" localSheetId="0" hidden="1">Субсидии!$6:$6</definedName>
    <definedName name="Z_0D9A8A97_9E13_4430_8D43_7012D7417E36_.wvu.FilterData" localSheetId="1" hidden="1">'по НП'!$B$8:$H$83</definedName>
    <definedName name="Z_0D9A8A97_9E13_4430_8D43_7012D7417E36_.wvu.FilterData" localSheetId="0" hidden="1">Субсидии!$B$7:$F$67</definedName>
    <definedName name="Z_0F2A117C_34CB_4651_8152_47D17B57829B_.wvu.FilterData" localSheetId="1" hidden="1">'по НП'!$A$9:$H$83</definedName>
    <definedName name="Z_0F2A117C_34CB_4651_8152_47D17B57829B_.wvu.FilterData" localSheetId="0" hidden="1">Субсидии!$A$8:$F$67</definedName>
    <definedName name="Z_104612B7_A686_4E55_9FE1_5C4CAB80180B_.wvu.FilterData" localSheetId="1" hidden="1">'по НП'!$B$9:$M$83</definedName>
    <definedName name="Z_104612B7_A686_4E55_9FE1_5C4CAB80180B_.wvu.FilterData" localSheetId="0" hidden="1">Субсидии!$B$8:$H$67</definedName>
    <definedName name="Z_104612B7_A686_4E55_9FE1_5C4CAB80180B_.wvu.PrintArea" localSheetId="1" hidden="1">'по НП'!$B$1:$O$83</definedName>
    <definedName name="Z_104612B7_A686_4E55_9FE1_5C4CAB80180B_.wvu.PrintArea" localSheetId="0" hidden="1">Субсидии!$B$2:$H$67</definedName>
    <definedName name="Z_104612B7_A686_4E55_9FE1_5C4CAB80180B_.wvu.PrintTitles" localSheetId="1" hidden="1">'по НП'!$B:$F,'по НП'!$5:$8</definedName>
    <definedName name="Z_104612B7_A686_4E55_9FE1_5C4CAB80180B_.wvu.PrintTitles" localSheetId="0" hidden="1">Субсидии!$B:$E,Субсидии!$4:$7</definedName>
    <definedName name="Z_1591329C_951D_4507_99D3_E0C19D83C86D_.wvu.Cols" localSheetId="1" hidden="1">'по НП'!$A:$A</definedName>
    <definedName name="Z_1591329C_951D_4507_99D3_E0C19D83C86D_.wvu.Cols" localSheetId="0" hidden="1">Субсидии!$A:$A</definedName>
    <definedName name="Z_1591329C_951D_4507_99D3_E0C19D83C86D_.wvu.FilterData" localSheetId="1" hidden="1">'по НП'!$B$9:$M$83</definedName>
    <definedName name="Z_1591329C_951D_4507_99D3_E0C19D83C86D_.wvu.FilterData" localSheetId="0" hidden="1">Субсидии!$B$8:$H$67</definedName>
    <definedName name="Z_1591329C_951D_4507_99D3_E0C19D83C86D_.wvu.PrintArea" localSheetId="1" hidden="1">'по НП'!$B$1:$O$83</definedName>
    <definedName name="Z_1591329C_951D_4507_99D3_E0C19D83C86D_.wvu.PrintArea" localSheetId="0" hidden="1">Субсидии!$B$2:$H$67</definedName>
    <definedName name="Z_1591329C_951D_4507_99D3_E0C19D83C86D_.wvu.PrintTitles" localSheetId="1" hidden="1">'по НП'!$B:$F,'по НП'!$5:$8</definedName>
    <definedName name="Z_1591329C_951D_4507_99D3_E0C19D83C86D_.wvu.PrintTitles" localSheetId="0" hidden="1">Субсидии!$B:$E,Субсидии!$4:$7</definedName>
    <definedName name="Z_1591329C_951D_4507_99D3_E0C19D83C86D_.wvu.Rows" localSheetId="1" hidden="1">'по НП'!$7:$7</definedName>
    <definedName name="Z_1591329C_951D_4507_99D3_E0C19D83C86D_.wvu.Rows" localSheetId="0" hidden="1">Субсидии!$6:$6</definedName>
    <definedName name="Z_1CCA164B_2AED_477F_8814_EA971817AA68_.wvu.FilterData" localSheetId="1" hidden="1">'по НП'!$B$9:$M$83</definedName>
    <definedName name="Z_1CCA164B_2AED_477F_8814_EA971817AA68_.wvu.FilterData" localSheetId="0" hidden="1">Субсидии!$B$8:$H$67</definedName>
    <definedName name="Z_22359455_D81C_4D1D_893D_9A41E3212B42_.wvu.FilterData" localSheetId="1" hidden="1">'по НП'!$B$9:$M$83</definedName>
    <definedName name="Z_22359455_D81C_4D1D_893D_9A41E3212B42_.wvu.FilterData" localSheetId="0" hidden="1">Субсидии!$B$8:$H$67</definedName>
    <definedName name="Z_237C81A2_E4D6_4AE1_9A5C_2A93E60529AF_.wvu.FilterData" localSheetId="1" hidden="1">'по НП'!$A$9:$H$9</definedName>
    <definedName name="Z_237C81A2_E4D6_4AE1_9A5C_2A93E60529AF_.wvu.FilterData" localSheetId="0" hidden="1">Субсидии!$A$8:$F$8</definedName>
    <definedName name="Z_2B06A5F3_D687_4174_9443_AFDB767C61C1_.wvu.FilterData" localSheetId="1" hidden="1">'по НП'!$A$9:$H$83</definedName>
    <definedName name="Z_2B06A5F3_D687_4174_9443_AFDB767C61C1_.wvu.FilterData" localSheetId="0" hidden="1">Субсидии!$A$8:$F$67</definedName>
    <definedName name="Z_2BDE9CAD_0DB6_4782_B589_1881693A6182_.wvu.Cols" localSheetId="1" hidden="1">'по НП'!$A:$A</definedName>
    <definedName name="Z_2BDE9CAD_0DB6_4782_B589_1881693A6182_.wvu.Cols" localSheetId="0" hidden="1">Субсидии!$A:$A</definedName>
    <definedName name="Z_2BDE9CAD_0DB6_4782_B589_1881693A6182_.wvu.FilterData" localSheetId="1" hidden="1">'по НП'!$B$9:$M$83</definedName>
    <definedName name="Z_2BDE9CAD_0DB6_4782_B589_1881693A6182_.wvu.FilterData" localSheetId="0" hidden="1">Субсидии!$B$8:$H$67</definedName>
    <definedName name="Z_2BDE9CAD_0DB6_4782_B589_1881693A6182_.wvu.PrintArea" localSheetId="1" hidden="1">'по НП'!$B$1:$O$83</definedName>
    <definedName name="Z_2BDE9CAD_0DB6_4782_B589_1881693A6182_.wvu.PrintArea" localSheetId="0" hidden="1">Субсидии!$B$2:$H$67</definedName>
    <definedName name="Z_2BDE9CAD_0DB6_4782_B589_1881693A6182_.wvu.PrintTitles" localSheetId="1" hidden="1">'по НП'!$B:$F,'по НП'!$5:$8</definedName>
    <definedName name="Z_2BDE9CAD_0DB6_4782_B589_1881693A6182_.wvu.PrintTitles" localSheetId="0" hidden="1">Субсидии!$B:$E,Субсидии!$4:$7</definedName>
    <definedName name="Z_2BDE9CAD_0DB6_4782_B589_1881693A6182_.wvu.Rows" localSheetId="1" hidden="1">'по НП'!$7:$7</definedName>
    <definedName name="Z_2BDE9CAD_0DB6_4782_B589_1881693A6182_.wvu.Rows" localSheetId="0" hidden="1">Субсидии!$6:$6</definedName>
    <definedName name="Z_2CD427EF_AD08_4251_A6C7_A61A337B3CE8_.wvu.FilterData" localSheetId="1" hidden="1">'по НП'!$B$8:$H$83</definedName>
    <definedName name="Z_2CD427EF_AD08_4251_A6C7_A61A337B3CE8_.wvu.FilterData" localSheetId="0" hidden="1">Субсидии!$B$7:$F$67</definedName>
    <definedName name="Z_2D108995_3724_4A20_8DD4_9869F36ACBAC_.wvu.FilterData" localSheetId="1" hidden="1">'по НП'!$B$9:$M$83</definedName>
    <definedName name="Z_2D108995_3724_4A20_8DD4_9869F36ACBAC_.wvu.FilterData" localSheetId="0" hidden="1">Субсидии!$B$8:$H$67</definedName>
    <definedName name="Z_2E8024C8_A6CE_46DE_8EAF_BAB4842C6693_.wvu.FilterData" localSheetId="1" hidden="1">'по НП'!$B$9:$M$83</definedName>
    <definedName name="Z_2E8024C8_A6CE_46DE_8EAF_BAB4842C6693_.wvu.FilterData" localSheetId="0" hidden="1">Субсидии!$B$8:$H$67</definedName>
    <definedName name="Z_2E92BB10_62DB_4400_8BA9_5931E0941E67_.wvu.FilterData" localSheetId="1" hidden="1">'по НП'!$B$8:$H$83</definedName>
    <definedName name="Z_2E92BB10_62DB_4400_8BA9_5931E0941E67_.wvu.FilterData" localSheetId="0" hidden="1">Субсидии!$B$7:$F$67</definedName>
    <definedName name="Z_36AABC7E_1527_4D6D_B3A9_A9B558279ABD_.wvu.FilterData" localSheetId="1" hidden="1">'по НП'!$B$9:$M$83</definedName>
    <definedName name="Z_36AABC7E_1527_4D6D_B3A9_A9B558279ABD_.wvu.FilterData" localSheetId="0" hidden="1">Субсидии!$B$8:$H$67</definedName>
    <definedName name="Z_396C8988_DC06_4FFE_A3CF_9BE0F51CF0F6_.wvu.FilterData" localSheetId="1" hidden="1">'по НП'!$B$9:$M$83</definedName>
    <definedName name="Z_396C8988_DC06_4FFE_A3CF_9BE0F51CF0F6_.wvu.FilterData" localSheetId="0" hidden="1">Субсидии!$B$8:$H$67</definedName>
    <definedName name="Z_470BDCBF_F8E1_47E4_82A6_9893CDD07B05_.wvu.Cols" localSheetId="1" hidden="1">'по НП'!$A:$A</definedName>
    <definedName name="Z_470BDCBF_F8E1_47E4_82A6_9893CDD07B05_.wvu.Cols" localSheetId="0" hidden="1">Субсидии!$A:$A</definedName>
    <definedName name="Z_470BDCBF_F8E1_47E4_82A6_9893CDD07B05_.wvu.FilterData" localSheetId="1" hidden="1">'по НП'!$B$9:$M$83</definedName>
    <definedName name="Z_470BDCBF_F8E1_47E4_82A6_9893CDD07B05_.wvu.FilterData" localSheetId="0" hidden="1">Субсидии!$B$8:$H$67</definedName>
    <definedName name="Z_470BDCBF_F8E1_47E4_82A6_9893CDD07B05_.wvu.PrintArea" localSheetId="1" hidden="1">'по НП'!$B$1:$O$83</definedName>
    <definedName name="Z_470BDCBF_F8E1_47E4_82A6_9893CDD07B05_.wvu.PrintArea" localSheetId="0" hidden="1">Субсидии!$B$2:$H$67</definedName>
    <definedName name="Z_470BDCBF_F8E1_47E4_82A6_9893CDD07B05_.wvu.PrintTitles" localSheetId="1" hidden="1">'по НП'!$B:$F,'по НП'!$5:$8</definedName>
    <definedName name="Z_470BDCBF_F8E1_47E4_82A6_9893CDD07B05_.wvu.PrintTitles" localSheetId="0" hidden="1">Субсидии!$B:$E,Субсидии!$4:$7</definedName>
    <definedName name="Z_470BDCBF_F8E1_47E4_82A6_9893CDD07B05_.wvu.Rows" localSheetId="1" hidden="1">'по НП'!$7:$7</definedName>
    <definedName name="Z_470BDCBF_F8E1_47E4_82A6_9893CDD07B05_.wvu.Rows" localSheetId="0" hidden="1">Субсидии!$6:$6</definedName>
    <definedName name="Z_48CB52C3_308C_452C_A0F9_EAD8DCAD4011_.wvu.Cols" localSheetId="0" hidden="1">Субсидии!$G:$H</definedName>
    <definedName name="Z_48CB52C3_308C_452C_A0F9_EAD8DCAD4011_.wvu.FilterData" localSheetId="1" hidden="1">'по НП'!$B$9:$M$83</definedName>
    <definedName name="Z_48CB52C3_308C_452C_A0F9_EAD8DCAD4011_.wvu.FilterData" localSheetId="0" hidden="1">Субсидии!$C$8:$I$67</definedName>
    <definedName name="Z_48CB52C3_308C_452C_A0F9_EAD8DCAD4011_.wvu.PrintArea" localSheetId="1" hidden="1">'по НП'!$B$1:$O$83</definedName>
    <definedName name="Z_48CB52C3_308C_452C_A0F9_EAD8DCAD4011_.wvu.PrintArea" localSheetId="0" hidden="1">Субсидии!$B$2:$I$67</definedName>
    <definedName name="Z_48CB52C3_308C_452C_A0F9_EAD8DCAD4011_.wvu.PrintTitles" localSheetId="1" hidden="1">'по НП'!$B:$F,'по НП'!$5:$8</definedName>
    <definedName name="Z_48CB52C3_308C_452C_A0F9_EAD8DCAD4011_.wvu.PrintTitles" localSheetId="0" hidden="1">Субсидии!$B:$E,Субсидии!$4:$7</definedName>
    <definedName name="Z_48CB52C3_308C_452C_A0F9_EAD8DCAD4011_.wvu.Rows" localSheetId="0" hidden="1">Субсидии!$51:$52,Субсидии!$54:$54</definedName>
    <definedName name="Z_50D575F8_2A4D_4C89_B5C5_FB188563A7C8_.wvu.FilterData" localSheetId="1" hidden="1">'по НП'!$B$9:$M$83</definedName>
    <definedName name="Z_50D575F8_2A4D_4C89_B5C5_FB188563A7C8_.wvu.FilterData" localSheetId="0" hidden="1">Субсидии!$B$8:$H$67</definedName>
    <definedName name="Z_50E529DB_518F_4B00_80AC_E45022DF202A_.wvu.FilterData" localSheetId="1" hidden="1">'по НП'!$B$8:$H$83</definedName>
    <definedName name="Z_50E529DB_518F_4B00_80AC_E45022DF202A_.wvu.FilterData" localSheetId="0" hidden="1">Субсидии!$B$7:$F$67</definedName>
    <definedName name="Z_5285BAF9_29F1_4D38_A533_4E1383D8DAFB_.wvu.FilterData" localSheetId="1" hidden="1">'по НП'!$B$9:$M$83</definedName>
    <definedName name="Z_5285BAF9_29F1_4D38_A533_4E1383D8DAFB_.wvu.FilterData" localSheetId="0" hidden="1">Субсидии!$B$8:$H$67</definedName>
    <definedName name="Z_555F0192_9510_4482_860D_A3CFA0A107CB_.wvu.FilterData" localSheetId="1" hidden="1">'по НП'!$B$8:$H$83</definedName>
    <definedName name="Z_555F0192_9510_4482_860D_A3CFA0A107CB_.wvu.FilterData" localSheetId="0" hidden="1">Субсидии!$B$7:$F$67</definedName>
    <definedName name="Z_55DEFF13_786D_49F2_9EFB_863100F67E31_.wvu.FilterData" localSheetId="1" hidden="1">'по НП'!$B$9:$M$83</definedName>
    <definedName name="Z_55DEFF13_786D_49F2_9EFB_863100F67E31_.wvu.FilterData" localSheetId="0" hidden="1">Субсидии!$B$8:$H$67</definedName>
    <definedName name="Z_5B816829_1D8A_4C36_AB30_20FC2253EFC6_.wvu.Cols" localSheetId="1" hidden="1">'по НП'!$A:$A</definedName>
    <definedName name="Z_5B816829_1D8A_4C36_AB30_20FC2253EFC6_.wvu.Cols" localSheetId="0" hidden="1">Субсидии!$A:$A</definedName>
    <definedName name="Z_5B816829_1D8A_4C36_AB30_20FC2253EFC6_.wvu.FilterData" localSheetId="1" hidden="1">'по НП'!$B$9:$M$83</definedName>
    <definedName name="Z_5B816829_1D8A_4C36_AB30_20FC2253EFC6_.wvu.FilterData" localSheetId="0" hidden="1">Субсидии!$B$8:$H$67</definedName>
    <definedName name="Z_5B816829_1D8A_4C36_AB30_20FC2253EFC6_.wvu.PrintArea" localSheetId="1" hidden="1">'по НП'!$B$1:$O$83</definedName>
    <definedName name="Z_5B816829_1D8A_4C36_AB30_20FC2253EFC6_.wvu.PrintArea" localSheetId="0" hidden="1">Субсидии!$B$2:$H$67</definedName>
    <definedName name="Z_5B816829_1D8A_4C36_AB30_20FC2253EFC6_.wvu.PrintTitles" localSheetId="1" hidden="1">'по НП'!$B:$F,'по НП'!$5:$8</definedName>
    <definedName name="Z_5B816829_1D8A_4C36_AB30_20FC2253EFC6_.wvu.PrintTitles" localSheetId="0" hidden="1">Субсидии!$B:$E,Субсидии!$4:$7</definedName>
    <definedName name="Z_5B816829_1D8A_4C36_AB30_20FC2253EFC6_.wvu.Rows" localSheetId="1" hidden="1">'по НП'!$7:$7</definedName>
    <definedName name="Z_5B816829_1D8A_4C36_AB30_20FC2253EFC6_.wvu.Rows" localSheetId="0" hidden="1">Субсидии!$6:$6</definedName>
    <definedName name="Z_5BEC152B_93D8_4962_B36A_D68B3E295384_.wvu.FilterData" localSheetId="1" hidden="1">'по НП'!$B$8:$H$83</definedName>
    <definedName name="Z_5BEC152B_93D8_4962_B36A_D68B3E295384_.wvu.FilterData" localSheetId="0" hidden="1">Субсидии!$B$7:$F$67</definedName>
    <definedName name="Z_5C9C52EE_E5B5_4C6B_AAAB_D1D10ED4F4AB_.wvu.FilterData" localSheetId="1" hidden="1">'по НП'!$B$9:$M$83</definedName>
    <definedName name="Z_5C9C52EE_E5B5_4C6B_AAAB_D1D10ED4F4AB_.wvu.FilterData" localSheetId="0" hidden="1">Субсидии!$B$8:$H$67</definedName>
    <definedName name="Z_5E3D5A0A_4D4A_43FB_8C99_AC5A9CD34FB6_.wvu.FilterData" localSheetId="1" hidden="1">'по НП'!$B$9:$M$83</definedName>
    <definedName name="Z_5E3D5A0A_4D4A_43FB_8C99_AC5A9CD34FB6_.wvu.FilterData" localSheetId="0" hidden="1">Субсидии!$B$8:$H$67</definedName>
    <definedName name="Z_6136C1EF_AD68_41B4_B4EC_CAA2ED1CB04A_.wvu.Cols" localSheetId="1" hidden="1">'по НП'!$A:$A</definedName>
    <definedName name="Z_6136C1EF_AD68_41B4_B4EC_CAA2ED1CB04A_.wvu.Cols" localSheetId="0" hidden="1">Субсидии!$A:$A</definedName>
    <definedName name="Z_6136C1EF_AD68_41B4_B4EC_CAA2ED1CB04A_.wvu.FilterData" localSheetId="1" hidden="1">'по НП'!$B$9:$M$83</definedName>
    <definedName name="Z_6136C1EF_AD68_41B4_B4EC_CAA2ED1CB04A_.wvu.FilterData" localSheetId="0" hidden="1">Субсидии!$B$8:$H$67</definedName>
    <definedName name="Z_6136C1EF_AD68_41B4_B4EC_CAA2ED1CB04A_.wvu.PrintArea" localSheetId="1" hidden="1">'по НП'!$B$1:$O$83</definedName>
    <definedName name="Z_6136C1EF_AD68_41B4_B4EC_CAA2ED1CB04A_.wvu.PrintArea" localSheetId="0" hidden="1">Субсидии!$B$2:$H$67</definedName>
    <definedName name="Z_6136C1EF_AD68_41B4_B4EC_CAA2ED1CB04A_.wvu.PrintTitles" localSheetId="1" hidden="1">'по НП'!$B:$F,'по НП'!$5:$8</definedName>
    <definedName name="Z_6136C1EF_AD68_41B4_B4EC_CAA2ED1CB04A_.wvu.PrintTitles" localSheetId="0" hidden="1">Субсидии!$B:$E,Субсидии!$4:$7</definedName>
    <definedName name="Z_6136C1EF_AD68_41B4_B4EC_CAA2ED1CB04A_.wvu.Rows" localSheetId="1" hidden="1">'по НП'!$7:$7</definedName>
    <definedName name="Z_6136C1EF_AD68_41B4_B4EC_CAA2ED1CB04A_.wvu.Rows" localSheetId="0" hidden="1">Субсидии!$6:$6</definedName>
    <definedName name="Z_61D10511_E7BE_4CE5_8B8E_2F6AAB3DCB09_.wvu.FilterData" localSheetId="1" hidden="1">'по НП'!$A$9:$H$83</definedName>
    <definedName name="Z_61D10511_E7BE_4CE5_8B8E_2F6AAB3DCB09_.wvu.FilterData" localSheetId="0" hidden="1">Субсидии!$A$8:$F$67</definedName>
    <definedName name="Z_6379295A_C8BA_4A02_82DE_024827F2866D_.wvu.FilterData" localSheetId="1" hidden="1">'по НП'!$A$9:$H$83</definedName>
    <definedName name="Z_6379295A_C8BA_4A02_82DE_024827F2866D_.wvu.FilterData" localSheetId="0" hidden="1">Субсидии!$A$8:$F$67</definedName>
    <definedName name="Z_662A3907_5986_4E1D_853A_1B341CFFF0BF_.wvu.FilterData" localSheetId="1" hidden="1">'по НП'!$B$8:$H$83</definedName>
    <definedName name="Z_662A3907_5986_4E1D_853A_1B341CFFF0BF_.wvu.FilterData" localSheetId="0" hidden="1">Субсидии!$B$7:$F$67</definedName>
    <definedName name="Z_67CDFA13_2F1D_43C0_B9FD_C61F38F2B2FA_.wvu.FilterData" localSheetId="1" hidden="1">'по НП'!$B$8:$H$83</definedName>
    <definedName name="Z_67CDFA13_2F1D_43C0_B9FD_C61F38F2B2FA_.wvu.FilterData" localSheetId="0" hidden="1">Субсидии!$B$7:$F$67</definedName>
    <definedName name="Z_68AFD72F_546C_42F7_A93A_88F00459BC57_.wvu.FilterData" localSheetId="1" hidden="1">'по НП'!$B$9:$M$83</definedName>
    <definedName name="Z_68AFD72F_546C_42F7_A93A_88F00459BC57_.wvu.FilterData" localSheetId="0" hidden="1">Субсидии!$B$8:$H$67</definedName>
    <definedName name="Z_6ACAEF36_4D9F_4F07_AA8F_17B7AE337ADE_.wvu.FilterData" localSheetId="1" hidden="1">'по НП'!$B$9:$M$83</definedName>
    <definedName name="Z_6ACAEF36_4D9F_4F07_AA8F_17B7AE337ADE_.wvu.FilterData" localSheetId="0" hidden="1">Субсидии!$B$8:$H$67</definedName>
    <definedName name="Z_6D9BAAC9_6F56_44AB_A662_5700721D4AE5_.wvu.FilterData" localSheetId="1" hidden="1">'по НП'!$B$9:$M$83</definedName>
    <definedName name="Z_6D9BAAC9_6F56_44AB_A662_5700721D4AE5_.wvu.FilterData" localSheetId="0" hidden="1">Субсидии!$B$8:$H$67</definedName>
    <definedName name="Z_7A8ACE5A_030F_4E63_9E22_8FB00B5AF660_.wvu.FilterData" localSheetId="1" hidden="1">'по НП'!$B$8:$H$83</definedName>
    <definedName name="Z_7A8ACE5A_030F_4E63_9E22_8FB00B5AF660_.wvu.FilterData" localSheetId="0" hidden="1">Субсидии!$B$7:$F$67</definedName>
    <definedName name="Z_7AB3F90D_87B9_48E0_B724_54287BD50920_.wvu.FilterData" localSheetId="1" hidden="1">'по НП'!$B$8:$H$83</definedName>
    <definedName name="Z_7AB3F90D_87B9_48E0_B724_54287BD50920_.wvu.FilterData" localSheetId="0" hidden="1">Субсидии!$B$7:$F$67</definedName>
    <definedName name="Z_7B5DA9DD_4E6F_4853_99D5_5301EA2F2195_.wvu.FilterData" localSheetId="1" hidden="1">'по НП'!$B$8:$H$83</definedName>
    <definedName name="Z_7B5DA9DD_4E6F_4853_99D5_5301EA2F2195_.wvu.FilterData" localSheetId="0" hidden="1">Субсидии!$B$7:$F$67</definedName>
    <definedName name="Z_7D4C92EB_9345_403A_A505_7D14FFFAD137_.wvu.FilterData" localSheetId="1" hidden="1">'по НП'!$B$8:$H$83</definedName>
    <definedName name="Z_7D4C92EB_9345_403A_A505_7D14FFFAD137_.wvu.FilterData" localSheetId="0" hidden="1">Субсидии!$B$7:$F$67</definedName>
    <definedName name="Z_80422F9A_11FE_4968_8FF8_86460E7414A5_.wvu.FilterData" localSheetId="1" hidden="1">'по НП'!$B$9:$M$83</definedName>
    <definedName name="Z_80422F9A_11FE_4968_8FF8_86460E7414A5_.wvu.FilterData" localSheetId="0" hidden="1">Субсидии!$B$8:$H$67</definedName>
    <definedName name="Z_80F1196E_DC5F_455A_B6F2_D3FD789955C6_.wvu.Cols" localSheetId="1" hidden="1">'по НП'!$A:$A</definedName>
    <definedName name="Z_80F1196E_DC5F_455A_B6F2_D3FD789955C6_.wvu.Cols" localSheetId="0" hidden="1">Субсидии!$A:$A</definedName>
    <definedName name="Z_80F1196E_DC5F_455A_B6F2_D3FD789955C6_.wvu.FilterData" localSheetId="1" hidden="1">'по НП'!$B$9:$M$83</definedName>
    <definedName name="Z_80F1196E_DC5F_455A_B6F2_D3FD789955C6_.wvu.FilterData" localSheetId="0" hidden="1">Субсидии!$B$8:$H$67</definedName>
    <definedName name="Z_80F1196E_DC5F_455A_B6F2_D3FD789955C6_.wvu.PrintArea" localSheetId="1" hidden="1">'по НП'!$B$1:$O$83</definedName>
    <definedName name="Z_80F1196E_DC5F_455A_B6F2_D3FD789955C6_.wvu.PrintArea" localSheetId="0" hidden="1">Субсидии!$B$2:$H$67</definedName>
    <definedName name="Z_80F1196E_DC5F_455A_B6F2_D3FD789955C6_.wvu.PrintTitles" localSheetId="1" hidden="1">'по НП'!$B:$F,'по НП'!$5:$8</definedName>
    <definedName name="Z_80F1196E_DC5F_455A_B6F2_D3FD789955C6_.wvu.PrintTitles" localSheetId="0" hidden="1">Субсидии!$B:$E,Субсидии!$4:$7</definedName>
    <definedName name="Z_80F1196E_DC5F_455A_B6F2_D3FD789955C6_.wvu.Rows" localSheetId="1" hidden="1">'по НП'!$7:$7</definedName>
    <definedName name="Z_80F1196E_DC5F_455A_B6F2_D3FD789955C6_.wvu.Rows" localSheetId="0" hidden="1">Субсидии!$6:$6</definedName>
    <definedName name="Z_82BE139D_1A56_4714_BE4F_176CE13AEB91_.wvu.FilterData" localSheetId="1" hidden="1">'по НП'!$B$9:$M$83</definedName>
    <definedName name="Z_82BE139D_1A56_4714_BE4F_176CE13AEB91_.wvu.FilterData" localSheetId="0" hidden="1">Субсидии!$B$8:$H$67</definedName>
    <definedName name="Z_912CD911_3A13_43A2_B8D8_4E963E131271_.wvu.FilterData" localSheetId="1" hidden="1">'по НП'!$B$9:$M$83</definedName>
    <definedName name="Z_912CD911_3A13_43A2_B8D8_4E963E131271_.wvu.FilterData" localSheetId="0" hidden="1">Субсидии!$B$8:$H$67</definedName>
    <definedName name="Z_93A443E7_015D_4B3B_A223_D613BA932341_.wvu.Cols" localSheetId="1" hidden="1">'по НП'!$A:$A</definedName>
    <definedName name="Z_93A443E7_015D_4B3B_A223_D613BA932341_.wvu.Cols" localSheetId="0" hidden="1">Субсидии!$A:$A</definedName>
    <definedName name="Z_93A443E7_015D_4B3B_A223_D613BA932341_.wvu.FilterData" localSheetId="1" hidden="1">'по НП'!$B$9:$M$83</definedName>
    <definedName name="Z_93A443E7_015D_4B3B_A223_D613BA932341_.wvu.FilterData" localSheetId="0" hidden="1">Субсидии!$B$8:$H$67</definedName>
    <definedName name="Z_93A443E7_015D_4B3B_A223_D613BA932341_.wvu.PrintArea" localSheetId="1" hidden="1">'по НП'!$B$1:$O$83</definedName>
    <definedName name="Z_93A443E7_015D_4B3B_A223_D613BA932341_.wvu.PrintArea" localSheetId="0" hidden="1">Субсидии!$B$2:$H$67</definedName>
    <definedName name="Z_93A443E7_015D_4B3B_A223_D613BA932341_.wvu.PrintTitles" localSheetId="1" hidden="1">'по НП'!$B:$F,'по НП'!$5:$8</definedName>
    <definedName name="Z_93A443E7_015D_4B3B_A223_D613BA932341_.wvu.PrintTitles" localSheetId="0" hidden="1">Субсидии!$B:$E,Субсидии!$4:$7</definedName>
    <definedName name="Z_93A443E7_015D_4B3B_A223_D613BA932341_.wvu.Rows" localSheetId="1" hidden="1">'по НП'!$7:$7</definedName>
    <definedName name="Z_93A443E7_015D_4B3B_A223_D613BA932341_.wvu.Rows" localSheetId="0" hidden="1">Субсидии!$6:$6</definedName>
    <definedName name="Z_96A74AD5_37FD_45C3_A289_65409CF0BC3F_.wvu.FilterData" localSheetId="1" hidden="1">'по НП'!$A$9:$J$83</definedName>
    <definedName name="Z_96A74AD5_37FD_45C3_A289_65409CF0BC3F_.wvu.FilterData" localSheetId="0" hidden="1">Субсидии!$A$8:$H$67</definedName>
    <definedName name="Z_96BB57D7_A51A_4751_9E5C_94A054D5CF33_.wvu.FilterData" localSheetId="1" hidden="1">'по НП'!$B$9:$M$83</definedName>
    <definedName name="Z_96BB57D7_A51A_4751_9E5C_94A054D5CF33_.wvu.FilterData" localSheetId="0" hidden="1">Субсидии!$B$8:$H$67</definedName>
    <definedName name="Z_989270C4_AE7F_48C9_BDF7_DE53F23C4E41_.wvu.FilterData" localSheetId="1" hidden="1">'по НП'!$A$9:$H$83</definedName>
    <definedName name="Z_989270C4_AE7F_48C9_BDF7_DE53F23C4E41_.wvu.FilterData" localSheetId="0" hidden="1">Субсидии!$A$8:$F$67</definedName>
    <definedName name="Z_9E3D9523_21F5_46A2_9E4F_E54C9B9E849A_.wvu.FilterData" localSheetId="1" hidden="1">'по НП'!$B$9:$M$83</definedName>
    <definedName name="Z_9E3D9523_21F5_46A2_9E4F_E54C9B9E849A_.wvu.FilterData" localSheetId="0" hidden="1">Субсидии!$B$8:$H$67</definedName>
    <definedName name="Z_A22B5E20_C07C_43A9_BE70_CB6C618673D8_.wvu.FilterData" localSheetId="1" hidden="1">'по НП'!$A$9:$H$83</definedName>
    <definedName name="Z_A22B5E20_C07C_43A9_BE70_CB6C618673D8_.wvu.FilterData" localSheetId="0" hidden="1">Субсидии!$A$8:$F$67</definedName>
    <definedName name="Z_A3D615F8_F6EC_4950_877F_666BC66345B8_.wvu.FilterData" localSheetId="1" hidden="1">'по НП'!$B$8:$H$83</definedName>
    <definedName name="Z_A3D615F8_F6EC_4950_877F_666BC66345B8_.wvu.FilterData" localSheetId="0" hidden="1">Субсидии!$B$7:$F$67</definedName>
    <definedName name="Z_A3DBD10F_1E78_4E57_BA02_ED343B1C5216_.wvu.FilterData" localSheetId="1" hidden="1">'по НП'!$A$9:$H$83</definedName>
    <definedName name="Z_A3DBD10F_1E78_4E57_BA02_ED343B1C5216_.wvu.FilterData" localSheetId="0" hidden="1">Субсидии!$A$8:$F$67</definedName>
    <definedName name="Z_A7FAB46B_A7C6_4FC4_AA42_920974C84111_.wvu.FilterData" localSheetId="1" hidden="1">'по НП'!$B$9:$M$83</definedName>
    <definedName name="Z_A7FAB46B_A7C6_4FC4_AA42_920974C84111_.wvu.FilterData" localSheetId="0" hidden="1">Субсидии!$B$8:$H$67</definedName>
    <definedName name="Z_A86B2E58_80F4_4C44_B83D_F7322CCF13C5_.wvu.FilterData" localSheetId="1" hidden="1">'по НП'!$B$9:$M$83</definedName>
    <definedName name="Z_AE0829A6_30AE_4CFD_95AC_297C6DB5C1B9_.wvu.FilterData" localSheetId="1" hidden="1">'по НП'!$B$8:$H$83</definedName>
    <definedName name="Z_AE0829A6_30AE_4CFD_95AC_297C6DB5C1B9_.wvu.FilterData" localSheetId="0" hidden="1">Субсидии!$B$7:$F$67</definedName>
    <definedName name="Z_B6454376_390C_4649_85BB_99CB80FB4276_.wvu.FilterData" localSheetId="1" hidden="1">'по НП'!$B$9:$M$83</definedName>
    <definedName name="Z_B6454376_390C_4649_85BB_99CB80FB4276_.wvu.FilterData" localSheetId="0" hidden="1">Субсидии!$B$8:$H$67</definedName>
    <definedName name="Z_B7C91997_7B01_4861_B885_DBE2B29BD858_.wvu.FilterData" localSheetId="1" hidden="1">'по НП'!$B$9:$M$83</definedName>
    <definedName name="Z_B9753D56_0098_4A99_B544_3E39BC87B597_.wvu.FilterData" localSheetId="1" hidden="1">'по НП'!$B$9:$M$83</definedName>
    <definedName name="Z_B9753D56_0098_4A99_B544_3E39BC87B597_.wvu.FilterData" localSheetId="0" hidden="1">Субсидии!$B$8:$H$67</definedName>
    <definedName name="Z_BA928F5D_FA65_4E7A_BDB9_7AFFD7DE9883_.wvu.FilterData" localSheetId="1" hidden="1">'по НП'!$B$9:$M$83</definedName>
    <definedName name="Z_BA928F5D_FA65_4E7A_BDB9_7AFFD7DE9883_.wvu.FilterData" localSheetId="0" hidden="1">Субсидии!$B$8:$H$67</definedName>
    <definedName name="Z_BCEC203A_C624_42E3_BB74_FC5BB64B314E_.wvu.FilterData" localSheetId="1" hidden="1">'по НП'!$B$9:$M$83</definedName>
    <definedName name="Z_BCEC203A_C624_42E3_BB74_FC5BB64B314E_.wvu.FilterData" localSheetId="0" hidden="1">Субсидии!$B$8:$H$67</definedName>
    <definedName name="Z_BE00DD3B_9584_426A_BC9E_D132F4DBE7AD_.wvu.FilterData" localSheetId="1" hidden="1">'по НП'!$B$8:$H$83</definedName>
    <definedName name="Z_BE00DD3B_9584_426A_BC9E_D132F4DBE7AD_.wvu.FilterData" localSheetId="0" hidden="1">Субсидии!$B$7:$F$67</definedName>
    <definedName name="Z_C05402B5_1226_4A60_8A96_B8FDA76D256D_.wvu.FilterData" localSheetId="1" hidden="1">'по НП'!$A$9:$H$83</definedName>
    <definedName name="Z_C05402B5_1226_4A60_8A96_B8FDA76D256D_.wvu.FilterData" localSheetId="0" hidden="1">Субсидии!$A$8:$F$67</definedName>
    <definedName name="Z_C08704DA_1A04_4FCE_8FDE_3109E7BC77BA_.wvu.FilterData" localSheetId="1" hidden="1">'по НП'!$B$9:$M$83</definedName>
    <definedName name="Z_C08704DA_1A04_4FCE_8FDE_3109E7BC77BA_.wvu.FilterData" localSheetId="0" hidden="1">Субсидии!$B$8:$H$67</definedName>
    <definedName name="Z_C4B62E30_D842_4ECC_8350_5FA83D788C07_.wvu.FilterData" localSheetId="1" hidden="1">'по НП'!$B$9:$M$83</definedName>
    <definedName name="Z_C4B62E30_D842_4ECC_8350_5FA83D788C07_.wvu.FilterData" localSheetId="0" hidden="1">Субсидии!$B$8:$H$67</definedName>
    <definedName name="Z_C5854D29_2DC8_4866_89E4_F3CFA4796E07_.wvu.FilterData" localSheetId="1" hidden="1">'по НП'!$A$9:$H$83</definedName>
    <definedName name="Z_C5854D29_2DC8_4866_89E4_F3CFA4796E07_.wvu.FilterData" localSheetId="0" hidden="1">Субсидии!$A$8:$F$67</definedName>
    <definedName name="Z_D0144028_A0DE_4076_B5F1_73ADBFF50694_.wvu.Cols" localSheetId="1" hidden="1">'по НП'!$A:$A</definedName>
    <definedName name="Z_D0144028_A0DE_4076_B5F1_73ADBFF50694_.wvu.Cols" localSheetId="0" hidden="1">Субсидии!$A:$A</definedName>
    <definedName name="Z_D0144028_A0DE_4076_B5F1_73ADBFF50694_.wvu.FilterData" localSheetId="1" hidden="1">'по НП'!$B$9:$M$83</definedName>
    <definedName name="Z_D0144028_A0DE_4076_B5F1_73ADBFF50694_.wvu.FilterData" localSheetId="0" hidden="1">Субсидии!$B$8:$H$67</definedName>
    <definedName name="Z_D0144028_A0DE_4076_B5F1_73ADBFF50694_.wvu.PrintArea" localSheetId="1" hidden="1">'по НП'!$B$1:$O$83</definedName>
    <definedName name="Z_D0144028_A0DE_4076_B5F1_73ADBFF50694_.wvu.PrintArea" localSheetId="0" hidden="1">Субсидии!$B$2:$H$67</definedName>
    <definedName name="Z_D0144028_A0DE_4076_B5F1_73ADBFF50694_.wvu.PrintTitles" localSheetId="1" hidden="1">'по НП'!$B:$F,'по НП'!$5:$8</definedName>
    <definedName name="Z_D0144028_A0DE_4076_B5F1_73ADBFF50694_.wvu.PrintTitles" localSheetId="0" hidden="1">Субсидии!$B:$E,Субсидии!$4:$7</definedName>
    <definedName name="Z_D0144028_A0DE_4076_B5F1_73ADBFF50694_.wvu.Rows" localSheetId="1" hidden="1">'по НП'!$7:$7</definedName>
    <definedName name="Z_D0144028_A0DE_4076_B5F1_73ADBFF50694_.wvu.Rows" localSheetId="0" hidden="1">Субсидии!$6:$6</definedName>
    <definedName name="Z_D0636419_1A4D_45AE_ADB5_1FDF12121E05_.wvu.FilterData" localSheetId="1" hidden="1">'по НП'!$B$9:$M$83</definedName>
    <definedName name="Z_D0636419_1A4D_45AE_ADB5_1FDF12121E05_.wvu.FilterData" localSheetId="0" hidden="1">Субсидии!$B$8:$H$67</definedName>
    <definedName name="Z_D0891DE5_B4D6_45E4_8DF0_814F624FEF5D_.wvu.FilterData" localSheetId="1" hidden="1">'по НП'!$A$9:$H$83</definedName>
    <definedName name="Z_D0891DE5_B4D6_45E4_8DF0_814F624FEF5D_.wvu.FilterData" localSheetId="0" hidden="1">Субсидии!$A$8:$F$67</definedName>
    <definedName name="Z_D1DBB62C_822D_4F23_87E4_769BD9D6B088_.wvu.Cols" localSheetId="1" hidden="1">'по НП'!$A:$A</definedName>
    <definedName name="Z_D1DBB62C_822D_4F23_87E4_769BD9D6B088_.wvu.Cols" localSheetId="0" hidden="1">Субсидии!$A:$A</definedName>
    <definedName name="Z_D1DBB62C_822D_4F23_87E4_769BD9D6B088_.wvu.FilterData" localSheetId="1" hidden="1">'по НП'!$B$9:$M$83</definedName>
    <definedName name="Z_D1DBB62C_822D_4F23_87E4_769BD9D6B088_.wvu.FilterData" localSheetId="0" hidden="1">Субсидии!$B$8:$H$67</definedName>
    <definedName name="Z_D1DBB62C_822D_4F23_87E4_769BD9D6B088_.wvu.PrintArea" localSheetId="1" hidden="1">'по НП'!$B$1:$O$83</definedName>
    <definedName name="Z_D1DBB62C_822D_4F23_87E4_769BD9D6B088_.wvu.PrintArea" localSheetId="0" hidden="1">Субсидии!$B$2:$H$67</definedName>
    <definedName name="Z_D1DBB62C_822D_4F23_87E4_769BD9D6B088_.wvu.PrintTitles" localSheetId="1" hidden="1">'по НП'!$B:$F,'по НП'!$5:$8</definedName>
    <definedName name="Z_D1DBB62C_822D_4F23_87E4_769BD9D6B088_.wvu.PrintTitles" localSheetId="0" hidden="1">Субсидии!$B:$E,Субсидии!$4:$7</definedName>
    <definedName name="Z_D1DBB62C_822D_4F23_87E4_769BD9D6B088_.wvu.Rows" localSheetId="1" hidden="1">'по НП'!$7:$7</definedName>
    <definedName name="Z_D1DBB62C_822D_4F23_87E4_769BD9D6B088_.wvu.Rows" localSheetId="0" hidden="1">Субсидии!$6:$6</definedName>
    <definedName name="Z_D32D7532_A60F_4DF8_B587_43026EAC8D6A_.wvu.FilterData" localSheetId="1" hidden="1">'по НП'!$B$9:$M$83</definedName>
    <definedName name="Z_D32D7532_A60F_4DF8_B587_43026EAC8D6A_.wvu.FilterData" localSheetId="0" hidden="1">Субсидии!$B$8:$H$67</definedName>
    <definedName name="Z_D737D322_1509_4C9B_8B7D_E0203EF15DFA_.wvu.Cols" localSheetId="1" hidden="1">'по НП'!$A:$A</definedName>
    <definedName name="Z_D737D322_1509_4C9B_8B7D_E0203EF15DFA_.wvu.Cols" localSheetId="0" hidden="1">Субсидии!$A:$A</definedName>
    <definedName name="Z_D737D322_1509_4C9B_8B7D_E0203EF15DFA_.wvu.FilterData" localSheetId="1" hidden="1">'по НП'!$B$9:$M$83</definedName>
    <definedName name="Z_D737D322_1509_4C9B_8B7D_E0203EF15DFA_.wvu.FilterData" localSheetId="0" hidden="1">Субсидии!$B$8:$H$67</definedName>
    <definedName name="Z_D737D322_1509_4C9B_8B7D_E0203EF15DFA_.wvu.PrintArea" localSheetId="1" hidden="1">'по НП'!$B$1:$O$83</definedName>
    <definedName name="Z_D737D322_1509_4C9B_8B7D_E0203EF15DFA_.wvu.PrintArea" localSheetId="0" hidden="1">Субсидии!$B$2:$H$67</definedName>
    <definedName name="Z_D737D322_1509_4C9B_8B7D_E0203EF15DFA_.wvu.PrintTitles" localSheetId="1" hidden="1">'по НП'!$B:$F,'по НП'!$5:$8</definedName>
    <definedName name="Z_D737D322_1509_4C9B_8B7D_E0203EF15DFA_.wvu.PrintTitles" localSheetId="0" hidden="1">Субсидии!$B:$E,Субсидии!$4:$7</definedName>
    <definedName name="Z_D737D322_1509_4C9B_8B7D_E0203EF15DFA_.wvu.Rows" localSheetId="1" hidden="1">'по НП'!$7:$7</definedName>
    <definedName name="Z_D737D322_1509_4C9B_8B7D_E0203EF15DFA_.wvu.Rows" localSheetId="0" hidden="1">Субсидии!$6:$6</definedName>
    <definedName name="Z_DF5A3532_6861_42E2_A532_6F0D1FF1667A_.wvu.FilterData" localSheetId="1" hidden="1">'по НП'!$B$8:$H$83</definedName>
    <definedName name="Z_DF5A3532_6861_42E2_A532_6F0D1FF1667A_.wvu.FilterData" localSheetId="0" hidden="1">Субсидии!$B$7:$F$67</definedName>
    <definedName name="Z_E42AB150_C8B6_469F_B773_5E43A9F118F2_.wvu.Cols" localSheetId="1" hidden="1">'по НП'!$A:$A,'по НП'!#REF!</definedName>
    <definedName name="Z_E42AB150_C8B6_469F_B773_5E43A9F118F2_.wvu.Cols" localSheetId="0" hidden="1">Субсидии!$A:$A,Субсидии!#REF!</definedName>
    <definedName name="Z_E42AB150_C8B6_469F_B773_5E43A9F118F2_.wvu.FilterData" localSheetId="1" hidden="1">'по НП'!$A$9:$J$83</definedName>
    <definedName name="Z_E42AB150_C8B6_469F_B773_5E43A9F118F2_.wvu.FilterData" localSheetId="0" hidden="1">Субсидии!$A$8:$H$67</definedName>
    <definedName name="Z_E42AB150_C8B6_469F_B773_5E43A9F118F2_.wvu.PrintArea" localSheetId="1" hidden="1">'по НП'!$B$1:$J$83</definedName>
    <definedName name="Z_E42AB150_C8B6_469F_B773_5E43A9F118F2_.wvu.PrintArea" localSheetId="0" hidden="1">Субсидии!$B$2:$H$67</definedName>
    <definedName name="Z_E42AB150_C8B6_469F_B773_5E43A9F118F2_.wvu.PrintTitles" localSheetId="1" hidden="1">'по НП'!$B:$F,'по НП'!$5:$8</definedName>
    <definedName name="Z_E42AB150_C8B6_469F_B773_5E43A9F118F2_.wvu.PrintTitles" localSheetId="0" hidden="1">Субсидии!$B:$E,Субсидии!$4:$7</definedName>
    <definedName name="Z_EE3B8BF1_552A_4252_AA49_D311635F32AA_.wvu.FilterData" localSheetId="1" hidden="1">'по НП'!$B$9:$M$83</definedName>
    <definedName name="Z_EE3B8BF1_552A_4252_AA49_D311635F32AA_.wvu.FilterData" localSheetId="0" hidden="1">Субсидии!$B$8:$H$67</definedName>
    <definedName name="Z_EFA5BDE8_6CD7_40DD_825F_DB01801264BF_.wvu.FilterData" localSheetId="1" hidden="1">'по НП'!$A$9:$H$83</definedName>
    <definedName name="Z_EFA5BDE8_6CD7_40DD_825F_DB01801264BF_.wvu.FilterData" localSheetId="0" hidden="1">Субсидии!$A$8:$F$67</definedName>
    <definedName name="Z_F00B2C2E_A146_4421_841B_F499DD1A06ED_.wvu.FilterData" localSheetId="1" hidden="1">'по НП'!$B$9:$M$83</definedName>
    <definedName name="Z_F00B2C2E_A146_4421_841B_F499DD1A06ED_.wvu.FilterData" localSheetId="0" hidden="1">Субсидии!$B$8:$H$67</definedName>
    <definedName name="Z_F3FB431B_8B14_452F_BE3B_1B86F78CD843_.wvu.FilterData" localSheetId="1" hidden="1">'по НП'!$B$8:$H$83</definedName>
    <definedName name="Z_F3FB431B_8B14_452F_BE3B_1B86F78CD843_.wvu.FilterData" localSheetId="0" hidden="1">Субсидии!$B$7:$F$67</definedName>
    <definedName name="Z_F955E238_4BE6_4F07_97B2_47C588B77853_.wvu.FilterData" localSheetId="1" hidden="1">'по НП'!$B$9:$M$83</definedName>
    <definedName name="Z_F955E238_4BE6_4F07_97B2_47C588B77853_.wvu.FilterData" localSheetId="0" hidden="1">Субсидии!$B$8:$H$67</definedName>
    <definedName name="Z_FAEDF42B_3277_453B_98F0_1EBC6856737D_.wvu.FilterData" localSheetId="1" hidden="1">'по НП'!$B$8:$H$83</definedName>
    <definedName name="Z_FAEDF42B_3277_453B_98F0_1EBC6856737D_.wvu.FilterData" localSheetId="0" hidden="1">Субсидии!$B$7:$F$67</definedName>
    <definedName name="Z_FC32C728_B230_4BF1_821C_F1E843B4224F_.wvu.FilterData" localSheetId="1" hidden="1">'по НП'!$A$9:$H$83</definedName>
    <definedName name="Z_FC32C728_B230_4BF1_821C_F1E843B4224F_.wvu.FilterData" localSheetId="0" hidden="1">Субсидии!$A$8:$F$67</definedName>
    <definedName name="Z_FC6FCADF_81A9_4CFD_B854_C4999333240D_.wvu.FilterData" localSheetId="1" hidden="1">'по НП'!$B$9:$M$83</definedName>
    <definedName name="Z_FC6FCADF_81A9_4CFD_B854_C4999333240D_.wvu.FilterData" localSheetId="0" hidden="1">Субсидии!$B$8:$H$67</definedName>
    <definedName name="Z_FFCF870C_811C_4D68_8EEE_FE2EE6B67427_.wvu.FilterData" localSheetId="1" hidden="1">'по НП'!$B$8:$H$83</definedName>
    <definedName name="Z_FFCF870C_811C_4D68_8EEE_FE2EE6B67427_.wvu.FilterData" localSheetId="0" hidden="1">Субсидии!$B$7:$F$67</definedName>
    <definedName name="_xlnm.Print_Titles" localSheetId="1">'по НП'!$B:$F,'по НП'!$5:$8</definedName>
    <definedName name="_xlnm.Print_Titles" localSheetId="0">Субсидии!$B:$E,Субсидии!$4:$7</definedName>
    <definedName name="_xlnm.Print_Area" localSheetId="1">'по НП'!$B$1:$O$83</definedName>
    <definedName name="_xlnm.Print_Area" localSheetId="0">Субсидии!$B$1:$I$67</definedName>
  </definedNames>
  <calcPr calcId="152511"/>
  <customWorkbookViews>
    <customWorkbookView name="Matveeva - Личное представление" guid="{104612B7-A686-4E55-9FE1-5C4CAB80180B}" mergeInterval="0" personalView="1" maximized="1" xWindow="-9" yWindow="-9" windowWidth="1938" windowHeight="1170" activeSheetId="2" showComments="commIndAndComment"/>
    <customWorkbookView name="Pavlova - Личное представление" guid="{D737D322-1509-4C9B-8B7D-E0203EF15DFA}" mergeInterval="0" personalView="1" xWindow="78" yWindow="11" windowWidth="1697" windowHeight="1149" activeSheetId="2" showComments="commIndAndComment"/>
    <customWorkbookView name="Елена Аристова - Личное представление" guid="{2BDE9CAD-0DB6-4782-B589-1881693A6182}" mergeInterval="0" personalView="1" maximized="1" xWindow="-9" yWindow="-9" windowWidth="1938" windowHeight="1170" activeSheetId="2"/>
    <customWorkbookView name="Sergeeva - Личное представление" guid="{D1DBB62C-822D-4F23-87E4-769BD9D6B088}" mergeInterval="0" personalView="1" maximized="1" xWindow="-8" yWindow="-8" windowWidth="1936" windowHeight="1176" activeSheetId="2" showComments="commIndAndComment"/>
    <customWorkbookView name="Ольга Васёва - Личное представление" guid="{5B816829-1D8A-4C36-AB30-20FC2253EFC6}" mergeInterval="0" personalView="1" yWindow="40" windowWidth="1920" windowHeight="1160" activeSheetId="2"/>
    <customWorkbookView name="Rostovtseva - Личное представление" guid="{93A443E7-015D-4B3B-A223-D613BA932341}" mergeInterval="0" personalView="1" maximized="1" xWindow="-8" yWindow="-8" windowWidth="1936" windowHeight="1176" activeSheetId="2"/>
    <customWorkbookView name="Nikolaeva - Личное представление" guid="{07FD6979-FB11-414B-B6A1-99CFEBDCC913}" mergeInterval="0" personalView="1" maximized="1" windowWidth="1916" windowHeight="829" activeSheetId="2" showComments="commIndAndComment"/>
    <customWorkbookView name="Shedyakova - Личное представление" guid="{1591329C-951D-4507-99D3-E0C19D83C86D}" mergeInterval="0" personalView="1" maximized="1" windowWidth="1916" windowHeight="935" activeSheetId="2"/>
    <customWorkbookView name="Трофимова Ирина - Личное представление" guid="{6136C1EF-AD68-41B4-B4EC-CAA2ED1CB04A}" mergeInterval="0" personalView="1" maximized="1" xWindow="-8" yWindow="-8" windowWidth="1936" windowHeight="1176" activeSheetId="2"/>
    <customWorkbookView name="Боброва Ирина - Личное представление" guid="{470BDCBF-F8E1-47E4-82A6-9893CDD07B05}" mergeInterval="0" personalView="1" maximized="1" xWindow="-8" yWindow="-8" windowWidth="1936" windowHeight="1176" activeSheetId="2"/>
    <customWorkbookView name="Semenova - Личное представление" guid="{D0144028-A0DE-4076-B5F1-73ADBFF50694}" mergeInterval="0" personalView="1" maximized="1" xWindow="-8" yWindow="-8" windowWidth="1936" windowHeight="1176" activeSheetId="2"/>
    <customWorkbookView name="Анна Куринная - Личное представление" guid="{E42AB150-C8B6-469F-B773-5E43A9F118F2}" mergeInterval="0" personalView="1" maximized="1" xWindow="-8" yWindow="-8" windowWidth="1936" windowHeight="1176" activeSheetId="2"/>
    <customWorkbookView name="Kondraschova - Личное представление" guid="{80F1196E-DC5F-455A-B6F2-D3FD789955C6}" mergeInterval="0" personalView="1" maximized="1" windowWidth="1916" windowHeight="915" activeSheetId="2"/>
    <customWorkbookView name="Елена Чижова - Личное представление" guid="{48CB52C3-308C-452C-A0F9-EAD8DCAD4011}" mergeInterval="0" personalView="1" maximized="1" xWindow="-8" yWindow="-8" windowWidth="1936" windowHeight="1176" activeSheetId="1" showComments="commIndAndComment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53" i="1"/>
  <c r="F42" i="1"/>
  <c r="F23" i="1"/>
  <c r="F9" i="1"/>
  <c r="G9" i="1"/>
  <c r="H9" i="1"/>
  <c r="G18" i="1"/>
  <c r="H18" i="1"/>
  <c r="G23" i="1"/>
  <c r="H23" i="1"/>
  <c r="G31" i="1"/>
  <c r="H31" i="1"/>
  <c r="G36" i="1"/>
  <c r="H36" i="1"/>
  <c r="G42" i="1"/>
  <c r="H42" i="1"/>
  <c r="G44" i="1"/>
  <c r="H44" i="1"/>
  <c r="G47" i="1"/>
  <c r="H47" i="1"/>
  <c r="G51" i="1"/>
  <c r="G53" i="1"/>
  <c r="H53" i="1"/>
  <c r="G62" i="1"/>
  <c r="H62" i="1"/>
  <c r="G64" i="1"/>
  <c r="H64" i="1"/>
  <c r="F64" i="1"/>
  <c r="F62" i="1"/>
  <c r="F47" i="1"/>
  <c r="F44" i="1"/>
  <c r="F36" i="1"/>
  <c r="F31" i="1"/>
  <c r="F8" i="1" l="1"/>
  <c r="G8" i="1"/>
  <c r="H8" i="1"/>
  <c r="I60" i="2"/>
  <c r="I64" i="2" l="1"/>
  <c r="I80" i="2" l="1"/>
  <c r="J80" i="2"/>
  <c r="H80" i="2"/>
  <c r="I78" i="2"/>
  <c r="J78" i="2"/>
  <c r="H78" i="2"/>
  <c r="I76" i="2"/>
  <c r="J76" i="2"/>
  <c r="H76" i="2"/>
  <c r="I66" i="2"/>
  <c r="J66" i="2"/>
  <c r="H66" i="2"/>
  <c r="J60" i="2"/>
  <c r="H60" i="2"/>
  <c r="I57" i="2"/>
  <c r="J57" i="2"/>
  <c r="H57" i="2"/>
  <c r="I54" i="2"/>
  <c r="J54" i="2"/>
  <c r="H54" i="2"/>
  <c r="I48" i="2"/>
  <c r="J48" i="2"/>
  <c r="H48" i="2"/>
  <c r="I43" i="2"/>
  <c r="J43" i="2"/>
  <c r="H43" i="2"/>
  <c r="I34" i="2"/>
  <c r="J34" i="2"/>
  <c r="H34" i="2"/>
  <c r="I28" i="2"/>
  <c r="J28" i="2"/>
  <c r="H28" i="2"/>
  <c r="I10" i="2"/>
  <c r="J10" i="2"/>
  <c r="H10" i="2"/>
  <c r="J9" i="2" l="1"/>
  <c r="I9" i="2"/>
  <c r="H9" i="2"/>
</calcChain>
</file>

<file path=xl/sharedStrings.xml><?xml version="1.0" encoding="utf-8"?>
<sst xmlns="http://schemas.openxmlformats.org/spreadsheetml/2006/main" count="785" uniqueCount="323">
  <si>
    <t>Наименование</t>
  </si>
  <si>
    <t>Субсидии на оказание несвязанной поддержки сельскохозяйственным товаропроизводителям в области растениеводства</t>
  </si>
  <si>
    <t>Субсидии на повышение продуктивности в молочном скотоводстве</t>
  </si>
  <si>
    <t>Субсидии на подготовку управленческих кадров для организаций народного хозяйства Российской Федерации</t>
  </si>
  <si>
    <t>Субсидии на поддержку региональных проектов в сфере информационных технологий</t>
  </si>
  <si>
    <t>Субсидии на поддержку творческой деятельности и укрепление материально-технической базы муниципальных театров в населенных пунктах с численностью населения до 300 тысяч человек</t>
  </si>
  <si>
    <t>Субсидии на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</t>
  </si>
  <si>
    <t>Субсидии на реализацию мероприятий, предусмотренных региональной программой переселения, включенной в Государственную программу по оказанию содействия добровольному переселению в Российскую Федерацию соотечественников, проживающих за рубежом</t>
  </si>
  <si>
    <t>Субсидии на содействие достижению целевых показателей региональных программ развития агропромышленного комплекса</t>
  </si>
  <si>
    <t>Субсидии на создание условий для получения среднего профессионального и высшего образования людьми с ограниченными возможностями здоровья посредством разработки нормативно-методической базы и поддержки инициативных проектов в субъектах Российской Федерации</t>
  </si>
  <si>
    <t>Субсидии на софинансирование расходов, возникающих при оказании гражданам Российской Федерации высокотехнологичной медицинской помощи, не включенной в базовую программу обязательного медицинского страхования</t>
  </si>
  <si>
    <t>Иные межбюджетные трансферты на реализацию отдельных полномочий в области лекарственного обеспечения</t>
  </si>
  <si>
    <t>Иные межбюджетные трансферты на реализацию отдельных полномочий в области лекарственного обеспечения населения закрытых административно-территориальных образований, обслуживаемых федеральными государственными бюджетными учреждениями здравоохранения, находящимися в ведении Федерального медико-биологического агентства</t>
  </si>
  <si>
    <t>№ пп</t>
  </si>
  <si>
    <t>Субсидии на единовременные компенсационные выплаты медицинским работникам в возрасте до 50 лет, имеющим высшее образование, прибывшим на работу в сельский населенный пункт, либо рабочий поселок, либо поселок городского типа или переехавшим на работу в сельский населенный пункт, либо рабочий поселок, либо поселок городского типа из другого населенного пункта</t>
  </si>
  <si>
    <t>Субсидия на реализацию региональных проектов "Создание единого цифрового контура в здравоохранении на основе единой государственной информационной системы здравоохранения (ЕГИСЗ)"</t>
  </si>
  <si>
    <t>Субсидии на реализацию мероприятий по предупреждению и борьбе с социально значимыми инфекционными заболеваниями</t>
  </si>
  <si>
    <t>Субсидии в целях развития паллиативной медицинской помощи</t>
  </si>
  <si>
    <t>Субсидии на реализацию мероприятий по обеспечению жильем молодых семей</t>
  </si>
  <si>
    <t>Субсидии на компенсацию отдельным категориям граждан оплаты взноса на капитальный ремонт общего имущества в многоквартирном доме</t>
  </si>
  <si>
    <t>Субсидии на обеспечение развития и укрепления материально-технической базы домов культуры в населенных пунктах с числом жителей до 50 тысяч человек</t>
  </si>
  <si>
    <t>Субсидии на поддержку творческой деятельности и техническое оснащение детских и кукольных театров</t>
  </si>
  <si>
    <t>Субсидии на реализацию мероприятий в области мелиорации земель сельскохозяйственного назначения</t>
  </si>
  <si>
    <t>Иные межбюджетные трансферты на возмещение части затрат на уплату процентов по инвестиционным кредитам (займам) в агропромышленном комплексе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</si>
  <si>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</si>
  <si>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</si>
  <si>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</si>
  <si>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</si>
  <si>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</si>
  <si>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</si>
  <si>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</si>
  <si>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</si>
  <si>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</si>
  <si>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</si>
  <si>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</si>
  <si>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</si>
  <si>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</si>
  <si>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</si>
  <si>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</si>
  <si>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</si>
  <si>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</si>
  <si>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</si>
  <si>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</si>
  <si>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Ответственный за заключение соглашения со стороны Тверской области</t>
  </si>
  <si>
    <t xml:space="preserve">Министерство здравоохранения </t>
  </si>
  <si>
    <t>Министерство образования</t>
  </si>
  <si>
    <t>Комитет по делам молодежи</t>
  </si>
  <si>
    <t>Министерство социальной защиты населения</t>
  </si>
  <si>
    <t xml:space="preserve">Министерство сельского хозяйства </t>
  </si>
  <si>
    <t>Главное управление по труду и занятости населения</t>
  </si>
  <si>
    <t>Комитет по делам культуры</t>
  </si>
  <si>
    <t>Комитет по физической культуре и спорту</t>
  </si>
  <si>
    <t>Министерство экономического развития</t>
  </si>
  <si>
    <t>Министерство транспорта</t>
  </si>
  <si>
    <t>Субсидии на софинансирование капитальных вложений в объекты государственной собственности субъектов Российской Федерации (вне нацпроекта)</t>
  </si>
  <si>
    <t>Субсидии на софинансирование капитальных вложений в объекты государственной собственности субъектов Российской Федерации (туризм)</t>
  </si>
  <si>
    <t>Министерство туризма</t>
  </si>
  <si>
    <t>Иные межбюджетные трансферты из федерального бюджета бюджетам субъектов Российской Федерации на приобретение автотранспорта в целях доставки лиц старше 65 лет, проживающих в сельской местности, в медицинские организации на 2019 год</t>
  </si>
  <si>
    <t>Субсидии из федерального бюджета бюджетам субъектов РФ для создания сети ресурсных центров поддержки добровольчества в сфере культуры безопасности и ликвидации последствий стихийных бедствий</t>
  </si>
  <si>
    <t xml:space="preserve">Субсидии на создание центров цифрового образования детей </t>
  </si>
  <si>
    <t>Субсидии на государственную поддержку малого и среднего предпринимательства, включая крестьянские (фермерские) хозяйства</t>
  </si>
  <si>
    <t>1</t>
  </si>
  <si>
    <t>2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</si>
  <si>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</si>
  <si>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</si>
  <si>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</si>
  <si>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</si>
  <si>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</si>
  <si>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</si>
  <si>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</si>
  <si>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</si>
  <si>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</si>
  <si>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</si>
  <si>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</si>
  <si>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</si>
  <si>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</si>
  <si>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</si>
  <si>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</si>
  <si>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</si>
  <si>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</si>
  <si>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</si>
  <si>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</si>
  <si>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</si>
  <si>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</si>
  <si>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</si>
  <si>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</si>
  <si>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</si>
  <si>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</si>
  <si>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</si>
  <si>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</si>
  <si>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</si>
  <si>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</si>
  <si>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</si>
  <si>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</si>
  <si>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</si>
  <si>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</si>
  <si>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</si>
  <si>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</si>
  <si>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</si>
  <si>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</si>
  <si>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ВСЕГО, в том числе:</t>
  </si>
  <si>
    <t>Субсидии бюджетам субъектов Российской Федерации на софинансирование капитальных вложений в объекты государственной (муниципальной) собственности в рамках создания и модернизации объектов спортивной инфраструктуры региональной собственности для занятий физической культурой и спортом</t>
  </si>
  <si>
    <t xml:space="preserve">Распределено в федеральном бюджете Тверской области </t>
  </si>
  <si>
    <t>Субсидии бюджетам на ликвидацию несанкционированных свалок в границах городов и наиболее опасных объектов накопленного экологического вреда окружающей среде</t>
  </si>
  <si>
    <t>32</t>
  </si>
  <si>
    <t>Министерство  жилищно-коммунального хозяйства и энергетики</t>
  </si>
  <si>
    <t>33</t>
  </si>
  <si>
    <t>Субсидии на мероприятия государственной программы Российской Федерации "Доступная среда" на 2011 - 2025 годы (социальная защита)</t>
  </si>
  <si>
    <t>51</t>
  </si>
  <si>
    <t>Соглашение размещено в системе электронный бюджет</t>
  </si>
  <si>
    <t>Соглашение согласовано со стороны Тверской области</t>
  </si>
  <si>
    <t>Соглашение заключено</t>
  </si>
  <si>
    <t>Министерство здравоохранения</t>
  </si>
  <si>
    <t>+</t>
  </si>
  <si>
    <t>1/17</t>
  </si>
  <si>
    <t>0/17</t>
  </si>
  <si>
    <t>4/5</t>
  </si>
  <si>
    <t>3/5</t>
  </si>
  <si>
    <t>1/2</t>
  </si>
  <si>
    <t>0/2</t>
  </si>
  <si>
    <t>6/9</t>
  </si>
  <si>
    <t>2/9</t>
  </si>
  <si>
    <t>0/1</t>
  </si>
  <si>
    <t>1/1</t>
  </si>
  <si>
    <t>0/3</t>
  </si>
  <si>
    <t xml:space="preserve">Иные МБТ на проведение скрининга граждан 65 лет и старше, проживающих в сельской местности </t>
  </si>
  <si>
    <t>Иные МБТ на проведение иммунизации против пневмококковой инфекции у населения старше трудоспособного возраста из групп риска</t>
  </si>
  <si>
    <t>Субсидия на обеспечение авиационным обслуживанием для оказания медицинской помощи</t>
  </si>
  <si>
    <t>Субсидия на развитие материально-технической базы детских поликлиник и детских поликлинических отделений медицинских организаций, оказывающих первичную медико-санитарную помощь</t>
  </si>
  <si>
    <t>Иные МБТ на оснащение медицинских учреждений передвижными медицинскими комплексами для оказания медицинской помощи жителям населенных пунктов с численностью населения до 100 человек</t>
  </si>
  <si>
    <t>Иные МБТ на создание и замена фельдшерских, фельдшерско-акушерских пунктов и врачебных амбулаторий для населенных пунктов с численностью населения от 100 до 2000 человек</t>
  </si>
  <si>
    <t>Иные МБТ на оснащение оборудованием региональных сосудистых центров и первичных сосудистых отделений</t>
  </si>
  <si>
    <t>Иные МБТ на переоснащение сети региональных медицинских организаций, оказывающих помощь больным онкологическими заболеваниями в субъектах Российской Федерации</t>
  </si>
  <si>
    <t xml:space="preserve">Иные МБТ на финансовое обеспечение расходов на организационные мероприятия, связанные с обеспечением лиц лекарственными препаратами, предназначенными для лечения больных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гемолитико-уремическим синдромом, юношеским артритом с системным началом, мукополисахаридозом I, II и VI типов а также после трансплантации органов и (или) тканей </t>
  </si>
  <si>
    <t>Субсидии на осуществление ежемесячной денежной выплаты, назначаемой в случае рождения третьего ребенка или последующих детей до достижения ребенком возраста трех лет</t>
  </si>
  <si>
    <t>Субсидии на создание дополнительных мест для детей в возрасте от 1,5 до 3 лет в образовательных организациях, осуществляющих образовательную деятельность по образовательным программам дошкольного образования</t>
  </si>
  <si>
    <t>Иные МБТ на создание дополнительных мест для детей в возрасте от 2 месяцев до 3 лет в образовательных организациях, осуществляющих образовательную деятельность по образовательным программам дошкольного образования</t>
  </si>
  <si>
    <t>Субсидии на разработку и распространение в системе среднего профессионального образования новых образовательных технологий и формы опережающей профессиональной подготовки</t>
  </si>
  <si>
    <t>Субсидии на поддержку образования для детей с ограниченными возможностями здоровья</t>
  </si>
  <si>
    <t>Субсидии на создание новых мест в общеобразовательных организациях</t>
  </si>
  <si>
    <t>Субсидии на создание в общеобразовательных организациях, расположенных в сельской местности, условий для занятий физической культурой и спортом</t>
  </si>
  <si>
    <t>Субсидии на оснащение объектов спортивной инфраструктуры спортивно-технологическим оборудованием</t>
  </si>
  <si>
    <t>Субсидии на государственную поддержку спортивных организаций, осуществляющих подготовку спортивного резерва для сборных команд Российской Федерации</t>
  </si>
  <si>
    <t>Субсидии на приобретение спортивного оборудования и инвентаря для приведения организаций спортивной подготовки в нормативное состояние</t>
  </si>
  <si>
    <r>
      <t xml:space="preserve">Субсидии на государственную поддержку отрасли культуры </t>
    </r>
    <r>
      <rPr>
        <i/>
        <sz val="16"/>
        <rFont val="Times New Roman"/>
        <family val="1"/>
        <charset val="204"/>
      </rPr>
      <t>(ремонт домов культуры, оснащение музыкальными инструментами детских школ искусств)</t>
    </r>
  </si>
  <si>
    <r>
      <t xml:space="preserve">Субсидии на государственную поддержку отрасли культуры </t>
    </r>
    <r>
      <rPr>
        <i/>
        <sz val="16"/>
        <rFont val="Times New Roman"/>
        <family val="1"/>
        <charset val="204"/>
      </rPr>
      <t>(комплектование фондов,  подключение к сети "Интернет" библиотек, поддержка лучших учреждений культуры, лучших работников, оснащение и содержание виртуальных концертных залов)</t>
    </r>
  </si>
  <si>
    <t>Иные МБТ на организацию профессионального обучения и дополнительного профессионального образования лиц предпенсионного возраста</t>
  </si>
  <si>
    <t>Субсидии на реализацию программ формирования современной городской среды</t>
  </si>
  <si>
    <t>Субсидии на строительство и реконструкция (модернизация) объектов питьевого водоснабжения</t>
  </si>
  <si>
    <t>Субсидии на сокращение доли загрязненных сточных вод</t>
  </si>
  <si>
    <t>Субсидии на обеспечение устойчивого развития сельских территорий (улучшение жилищных условий на селе)</t>
  </si>
  <si>
    <t>Субсидии на обеспечение устойчивого развития сельских территорий (газификация, водоснабжение на селе)</t>
  </si>
  <si>
    <t>Субсидии на обеспечение устойчивого развития сельских территорий (гранты)</t>
  </si>
  <si>
    <t>Иные МБТ на финансовое обеспечение дорожной деятельности в рамках реализации национального проекта "Безопасные и качественные автомобильные дороги"</t>
  </si>
  <si>
    <t>Реестр заключенных соглашений с ФИОГВ на 2019-2021 годы</t>
  </si>
  <si>
    <t>082-08-2019-107</t>
  </si>
  <si>
    <t>149-08-2019-088</t>
  </si>
  <si>
    <t>149-08-2019-158</t>
  </si>
  <si>
    <t>082-08-2019-075</t>
  </si>
  <si>
    <t>069-08-2019-153</t>
  </si>
  <si>
    <t>054-08-2019-200</t>
  </si>
  <si>
    <t>054-08-2019-127</t>
  </si>
  <si>
    <t>054-08-2019-068</t>
  </si>
  <si>
    <t>2/2</t>
  </si>
  <si>
    <t>3/9</t>
  </si>
  <si>
    <t>01.02.2019</t>
  </si>
  <si>
    <t>17.01.2019</t>
  </si>
  <si>
    <t>причины не заключения соглашения на текущую дату</t>
  </si>
  <si>
    <t>планируемая дата согласования со стороны Тверской области</t>
  </si>
  <si>
    <t>Требуется ли заключение соглашения с ФИОГВ (+/-)</t>
  </si>
  <si>
    <t>25.01.2019</t>
  </si>
  <si>
    <t>25.02.2019</t>
  </si>
  <si>
    <t>03.02.2019</t>
  </si>
  <si>
    <t>16.01.2019</t>
  </si>
  <si>
    <t>3.1</t>
  </si>
  <si>
    <t>техническая ошибка обнаружена 03.02.2019</t>
  </si>
  <si>
    <t>исправление 04.02.2019</t>
  </si>
  <si>
    <t>02.02.2019</t>
  </si>
  <si>
    <t>30.01.2019</t>
  </si>
  <si>
    <t>18.01.2019</t>
  </si>
  <si>
    <t>31.01.2019</t>
  </si>
  <si>
    <t xml:space="preserve">  +</t>
  </si>
  <si>
    <t>форма Соглашения не размещена в системе "Электронный бюджет"</t>
  </si>
  <si>
    <t>до 15.02.2019г.</t>
  </si>
  <si>
    <t>21.01.2019</t>
  </si>
  <si>
    <t>22.01.2019</t>
  </si>
  <si>
    <t>после согласования Минстрой РФ</t>
  </si>
  <si>
    <t>-</t>
  </si>
  <si>
    <t>Министерство энергетики и жилищно-коммунального хозяйства</t>
  </si>
  <si>
    <t>соглашение о предоставлении субсидии направлено в Минстрой РФ на согласование</t>
  </si>
  <si>
    <t>28.01.2019</t>
  </si>
  <si>
    <t>073-08-2019-305</t>
  </si>
  <si>
    <t>до 10.02.2019 будет размещена форма соглашения</t>
  </si>
  <si>
    <t>отсутствие формы соглашения</t>
  </si>
  <si>
    <t>Здравоохранение</t>
  </si>
  <si>
    <t>Министерство природных ресурсов и экологии Тверской области</t>
  </si>
  <si>
    <t>04.02.2019</t>
  </si>
  <si>
    <t>со стороны Росмолодежи Соглашение в базу ЭБ не загружено</t>
  </si>
  <si>
    <t>планируется к заключению до 01.03.2019</t>
  </si>
  <si>
    <t>Образование</t>
  </si>
  <si>
    <t>собирают пакет документов для Роструда</t>
  </si>
  <si>
    <t>Культура</t>
  </si>
  <si>
    <t>Безопасные и качественные автомобильные дороги</t>
  </si>
  <si>
    <t>Жилье и городская среда</t>
  </si>
  <si>
    <t xml:space="preserve">Малое и среднее предпринимательство </t>
  </si>
  <si>
    <t>Экология</t>
  </si>
  <si>
    <t>форма соглашения будет размещена до 13.02.2019</t>
  </si>
  <si>
    <t>проект соглашения не согласован Минсельхозом РФ, согласование планируется 04.02.2019</t>
  </si>
  <si>
    <t>№051-2019-G10019-1, по состоянию на 04.02. -  не согласовано Минприроды РФ</t>
  </si>
  <si>
    <t>Демография</t>
  </si>
  <si>
    <t>до 15.02.2019</t>
  </si>
  <si>
    <t>не заключено</t>
  </si>
  <si>
    <t>03.02.2019 соглашение о предоставлении МБТ полностью заполнено в подсистеме бюджетного планирования в системе «ЭБ», направлено на проверку в Минпрос РФ</t>
  </si>
  <si>
    <t>31.01.2019 соглашение о предоставлении МБТ полностью заполнено в подсистеме бюджетного планирования в системе «ЭБ», направлено на проверку в Минпрос РФ</t>
  </si>
  <si>
    <t>после согласования формы Минстроем РФ (до 15.02.2019)</t>
  </si>
  <si>
    <t>В системе "ЭБ" форма Соглашения заполнена частично, т.к отсутствует доступ к вводу отдельных данных. В настоящее время Минстроем РФ согласовывается форма Соглашения с федеральным казначейством</t>
  </si>
  <si>
    <t>Субсидии на реализацию мероприятий в области мелиорации земель сельскохозяйственного назначения в рамках федерального проекта "Экспорт продукции АПК"</t>
  </si>
  <si>
    <t>Отсутствует доверенность на подписание Соглашения. Доверенность завизирована всеми ответственными лицами. Будет передана на подписание Губернатору 04.02.2019</t>
  </si>
  <si>
    <t>В срок до 08.02.2019</t>
  </si>
  <si>
    <t>Соглашение отсутствует в системе "электронный бюджет"</t>
  </si>
  <si>
    <t>082-07-2019-048 на БА 2019 года,без 2020</t>
  </si>
  <si>
    <t>4-5.02.2019</t>
  </si>
  <si>
    <t>08.02.2019</t>
  </si>
  <si>
    <t>не подписано  Минкультуры РФ в связи с отсутствием технической возможности</t>
  </si>
  <si>
    <t xml:space="preserve">Соглашение заполнено, отправлено на проверку.В эл.бюджете отстутствует отметка о возможности подписания ЭЦП </t>
  </si>
  <si>
    <t>По информации Минкультуры РФ ориентировочно проект соглашения будет размещен в электронном бюджете 5-6.02 2019. До  настоящего времени  изменеия в порядок предоставления субсидий не утверждены.</t>
  </si>
  <si>
    <t>03.02.2019 соглашение о предоставлении субсидии полностью заполнено системе «ЭБ», направлено на проверку в Минпрос РФ</t>
  </si>
  <si>
    <t>находится на согласовании в Минспорте</t>
  </si>
  <si>
    <t>Проходит процедуру согласования со стороны Тверской области(Правовое управление, министерство Финансов Тверской области, Наумов А.В.)</t>
  </si>
  <si>
    <r>
      <t xml:space="preserve"> По незаключенным  соглашениям, </t>
    </r>
    <r>
      <rPr>
        <b/>
        <sz val="16"/>
        <rFont val="Times New Roman"/>
        <family val="1"/>
        <charset val="204"/>
      </rPr>
      <t>размещенным</t>
    </r>
    <r>
      <rPr>
        <sz val="16"/>
        <rFont val="Times New Roman"/>
        <family val="1"/>
        <charset val="204"/>
      </rPr>
      <t xml:space="preserve"> в системе</t>
    </r>
  </si>
  <si>
    <t>03.02.2018</t>
  </si>
  <si>
    <t>заполнено в эл.бюджете, направлено на согласование в Минпрос РФ</t>
  </si>
  <si>
    <t>не размещено в системе</t>
  </si>
  <si>
    <t>0/7</t>
  </si>
  <si>
    <t>3/3</t>
  </si>
  <si>
    <t xml:space="preserve"> Черновик Соглашения загружен в систему ЭБ 29.01.На 4.02/ Минтуризма ТО не полностью заполнена форма, т.к отстутсвует информация от исполнителей мероприятий по датам исполнения графика строительства объектов.</t>
  </si>
  <si>
    <t>4/4</t>
  </si>
  <si>
    <t>3/4</t>
  </si>
  <si>
    <t>согласно письму Роструда от 14.01.2019 №23-Пр срок заключения соглашения 01.03.2019</t>
  </si>
  <si>
    <t>Отсутствует распределение по субъектам РФ</t>
  </si>
  <si>
    <t xml:space="preserve">
</t>
  </si>
  <si>
    <t>отсутствует в системе ЭБ, плановая дата заключения – 
с 05.02.2019</t>
  </si>
  <si>
    <t>- 
(средства предусматриваются с 2020)</t>
  </si>
  <si>
    <t>заполняется</t>
  </si>
  <si>
    <t>29.01.2019</t>
  </si>
  <si>
    <t xml:space="preserve">Национальный проект </t>
  </si>
  <si>
    <t>В 2018 г. заключено соглашение на двухлетний период 2018-2019 гг.</t>
  </si>
  <si>
    <t xml:space="preserve">Демография, ФП "Спорт – норма жизни" </t>
  </si>
  <si>
    <t>26.01.2019</t>
  </si>
  <si>
    <t>Нет информации</t>
  </si>
  <si>
    <t>Дата заключения соглашения  о  реализации регионального проекта</t>
  </si>
  <si>
    <t>1/3</t>
  </si>
  <si>
    <t>02.02.2019 Минсельхозом ТО решался вопрос с правовым управлением Правительства ТО (Смялковским П.Е.) о возможности размещения в подсистеме бюджетного планирования ГИИС "Электронный бюджет" НПА ТО без их названия;Представлен на согласование МФ ТО 04.02.2019</t>
  </si>
  <si>
    <t>9/58</t>
  </si>
  <si>
    <t>15/58</t>
  </si>
  <si>
    <t>6/7</t>
  </si>
  <si>
    <t>29/58</t>
  </si>
  <si>
    <t>не размещено в системе электронный бюджет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</si>
  <si>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</si>
  <si>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</si>
  <si>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</si>
  <si>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</si>
  <si>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</si>
  <si>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</si>
  <si>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</si>
  <si>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</si>
  <si>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</si>
  <si>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</si>
  <si>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</si>
  <si>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</si>
  <si>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3.2</t>
  </si>
  <si>
    <t>3.3</t>
  </si>
  <si>
    <t>3.4</t>
  </si>
  <si>
    <t>4.1</t>
  </si>
  <si>
    <t>4.2</t>
  </si>
  <si>
    <t>4.3</t>
  </si>
  <si>
    <t>5.1</t>
  </si>
  <si>
    <t>6.1</t>
  </si>
  <si>
    <t>7.1</t>
  </si>
  <si>
    <t>7.2</t>
  </si>
  <si>
    <t>8.1</t>
  </si>
  <si>
    <t>8.2</t>
  </si>
  <si>
    <t>8.3</t>
  </si>
  <si>
    <t>9.1</t>
  </si>
  <si>
    <t>10.1</t>
  </si>
  <si>
    <t>Информация о заключении соглашений</t>
  </si>
  <si>
    <t>Распределено в федеральном бюджете Тверской области на 2019 год</t>
  </si>
  <si>
    <t>3.5</t>
  </si>
  <si>
    <t>3.6</t>
  </si>
  <si>
    <t>3.7</t>
  </si>
  <si>
    <t>5.2</t>
  </si>
  <si>
    <t>5.3</t>
  </si>
  <si>
    <t>5.4</t>
  </si>
  <si>
    <t>5.5</t>
  </si>
  <si>
    <t>9.2</t>
  </si>
  <si>
    <t>9.3</t>
  </si>
  <si>
    <t>9.4</t>
  </si>
  <si>
    <t>9.5</t>
  </si>
  <si>
    <t>9.6</t>
  </si>
  <si>
    <t>9.7</t>
  </si>
  <si>
    <t>11.1</t>
  </si>
  <si>
    <t>11.2</t>
  </si>
  <si>
    <t>11.3</t>
  </si>
  <si>
    <t>тыс. руб.</t>
  </si>
  <si>
    <t>Приложение к письму в адрес Губернатора Тверской области
И.М. Рудени</t>
  </si>
  <si>
    <t>082-07-2019-048 на БА 2019 года, без 2020</t>
  </si>
  <si>
    <t>Информация о заключении соглашений о предоставлении субсидий из федерального бюджета в 2019 году</t>
  </si>
  <si>
    <t>заключено 
01.02.2019</t>
  </si>
  <si>
    <t>подписано со стороны Тверской области
03.02.2019</t>
  </si>
  <si>
    <t>заключено 
02.02.2019</t>
  </si>
  <si>
    <t>размещено в системе электронный бюджет 31.01.2019, ведется работа по заполнению</t>
  </si>
  <si>
    <t>размещено в системе электронный бюджет 03.02.2019, ведется работа по заполнению</t>
  </si>
  <si>
    <t>размещено в системе электронный бюджет 04.02.2019, ведется работа по заполнению</t>
  </si>
  <si>
    <t>подписано со стороны Тверской области 
31.01.2019</t>
  </si>
  <si>
    <t>заключено 
30.01.2019</t>
  </si>
  <si>
    <t xml:space="preserve">заключено
31.01.2019 </t>
  </si>
  <si>
    <t>подписано со стороны Тверской области
01.02.2019</t>
  </si>
  <si>
    <t>заключено 
04.02.2019</t>
  </si>
  <si>
    <t>размещено в системе электронный бюджет 16.01.2019, ведется работа по заполнению</t>
  </si>
  <si>
    <t>размещено в системе электронный бюджет 02.02.2019, ведется работа по заполнению</t>
  </si>
  <si>
    <t>заключено 
28.01.2019</t>
  </si>
  <si>
    <t>размещено в системе электронный бюджет 17.01.2019, ведется работа по заполнению</t>
  </si>
  <si>
    <t>размещено в системе электронный бюджет 29.01.2019, ведется работа по заполнению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</si>
</sst>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6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sz val="18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1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1" fillId="0" borderId="1" xfId="0" applyFont="1" applyFill="1" applyBorder="1" applyAlignment="1">
      <alignment horizontal="justify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3" fillId="0" borderId="0" xfId="0" applyFont="1" applyFill="1"/>
    <xf numFmtId="164" fontId="4" fillId="3" borderId="1" xfId="0" applyNumberFormat="1" applyFont="1" applyFill="1" applyBorder="1" applyAlignment="1">
      <alignment vertical="center" wrapText="1"/>
    </xf>
    <xf numFmtId="0" fontId="4" fillId="3" borderId="0" xfId="0" applyFont="1" applyFill="1"/>
    <xf numFmtId="0" fontId="4" fillId="5" borderId="0" xfId="0" applyFont="1" applyFill="1"/>
    <xf numFmtId="0" fontId="3" fillId="5" borderId="0" xfId="0" applyFont="1" applyFill="1" applyAlignment="1">
      <alignment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right" vertical="top"/>
    </xf>
    <xf numFmtId="164" fontId="1" fillId="0" borderId="0" xfId="0" applyNumberFormat="1" applyFont="1" applyFill="1"/>
    <xf numFmtId="0" fontId="6" fillId="0" borderId="0" xfId="0" applyFont="1" applyFill="1" applyAlignment="1">
      <alignment vertical="top"/>
    </xf>
    <xf numFmtId="49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justify" vertical="top" wrapText="1"/>
    </xf>
    <xf numFmtId="14" fontId="3" fillId="0" borderId="0" xfId="0" applyNumberFormat="1" applyFont="1" applyAlignment="1">
      <alignment vertical="top"/>
    </xf>
    <xf numFmtId="14" fontId="3" fillId="0" borderId="0" xfId="0" applyNumberFormat="1" applyFont="1" applyFill="1" applyAlignment="1">
      <alignment vertical="top"/>
    </xf>
    <xf numFmtId="49" fontId="1" fillId="0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top" wrapText="1"/>
    </xf>
    <xf numFmtId="49" fontId="1" fillId="6" borderId="1" xfId="0" applyNumberFormat="1" applyFont="1" applyFill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top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justify" vertical="top" wrapText="1"/>
    </xf>
    <xf numFmtId="0" fontId="1" fillId="7" borderId="1" xfId="0" applyFont="1" applyFill="1" applyBorder="1" applyAlignment="1">
      <alignment horizontal="center" vertical="top" wrapText="1"/>
    </xf>
    <xf numFmtId="164" fontId="1" fillId="7" borderId="1" xfId="0" applyNumberFormat="1" applyFont="1" applyFill="1" applyBorder="1" applyAlignment="1">
      <alignment horizontal="right" vertical="top"/>
    </xf>
    <xf numFmtId="49" fontId="1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5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9"/>
  <sheetViews>
    <sheetView tabSelected="1" view="pageBreakPreview" topLeftCell="B1" zoomScale="70" zoomScaleNormal="70" zoomScaleSheetLayoutView="70" workbookViewId="0">
      <selection activeCell="I67" sqref="I67"/>
    </sheetView>
  </sheetViews>
  <sheetFormatPr defaultColWidth="9.109375" defaultRowHeight="21" x14ac:dyDescent="0.4"/>
  <cols>
    <col min="1" max="1" width="9.109375" style="1" hidden="1" customWidth="1"/>
    <col min="2" max="2" width="6.6640625" style="18" customWidth="1"/>
    <col min="3" max="3" width="53.44140625" style="19" customWidth="1"/>
    <col min="4" max="4" width="22.5546875" style="34" customWidth="1"/>
    <col min="5" max="5" width="23.109375" style="18" customWidth="1"/>
    <col min="6" max="6" width="22.5546875" style="20" customWidth="1"/>
    <col min="7" max="7" width="17" style="20" hidden="1" customWidth="1"/>
    <col min="8" max="8" width="6" style="20" hidden="1" customWidth="1"/>
    <col min="9" max="9" width="25.44140625" style="42" customWidth="1"/>
    <col min="10" max="10" width="11.5546875" style="19" hidden="1" customWidth="1"/>
    <col min="11" max="11" width="15.44140625" style="19" hidden="1" customWidth="1"/>
    <col min="12" max="16384" width="9.109375" style="19"/>
  </cols>
  <sheetData>
    <row r="1" spans="1:9" ht="66" customHeight="1" x14ac:dyDescent="0.4">
      <c r="F1" s="74" t="s">
        <v>304</v>
      </c>
      <c r="G1" s="75"/>
      <c r="H1" s="75"/>
      <c r="I1" s="74"/>
    </row>
    <row r="2" spans="1:9" ht="61.95" customHeight="1" x14ac:dyDescent="0.4">
      <c r="B2" s="73" t="s">
        <v>306</v>
      </c>
      <c r="C2" s="73"/>
      <c r="D2" s="73"/>
      <c r="E2" s="73"/>
      <c r="F2" s="73"/>
      <c r="G2" s="73"/>
      <c r="H2" s="73"/>
      <c r="I2" s="73"/>
    </row>
    <row r="3" spans="1:9" ht="25.2" customHeight="1" x14ac:dyDescent="0.4">
      <c r="B3" s="64"/>
      <c r="C3" s="64"/>
      <c r="D3" s="47"/>
      <c r="E3" s="64"/>
      <c r="F3" s="64"/>
      <c r="G3" s="64"/>
      <c r="H3" s="19"/>
      <c r="I3" s="34" t="s">
        <v>303</v>
      </c>
    </row>
    <row r="4" spans="1:9" ht="48.6" customHeight="1" x14ac:dyDescent="0.4">
      <c r="B4" s="76" t="s">
        <v>13</v>
      </c>
      <c r="C4" s="77" t="s">
        <v>0</v>
      </c>
      <c r="D4" s="87" t="s">
        <v>245</v>
      </c>
      <c r="E4" s="77" t="s">
        <v>43</v>
      </c>
      <c r="F4" s="78" t="s">
        <v>286</v>
      </c>
      <c r="G4" s="79"/>
      <c r="H4" s="80"/>
      <c r="I4" s="72" t="s">
        <v>285</v>
      </c>
    </row>
    <row r="5" spans="1:9" ht="75" customHeight="1" x14ac:dyDescent="0.4">
      <c r="B5" s="76"/>
      <c r="C5" s="77"/>
      <c r="D5" s="88"/>
      <c r="E5" s="77"/>
      <c r="F5" s="81"/>
      <c r="G5" s="82"/>
      <c r="H5" s="83"/>
      <c r="I5" s="72"/>
    </row>
    <row r="6" spans="1:9" ht="4.2" hidden="1" customHeight="1" x14ac:dyDescent="0.4">
      <c r="B6" s="76"/>
      <c r="C6" s="77"/>
      <c r="D6" s="89"/>
      <c r="E6" s="77"/>
      <c r="F6" s="84"/>
      <c r="G6" s="85"/>
      <c r="H6" s="86"/>
      <c r="I6" s="72"/>
    </row>
    <row r="7" spans="1:9" ht="18.75" customHeight="1" x14ac:dyDescent="0.4">
      <c r="B7" s="62">
        <v>1</v>
      </c>
      <c r="C7" s="62">
        <v>2</v>
      </c>
      <c r="D7" s="48">
        <v>3</v>
      </c>
      <c r="E7" s="63" t="s">
        <v>25</v>
      </c>
      <c r="F7" s="63" t="s">
        <v>26</v>
      </c>
      <c r="G7" s="63" t="s">
        <v>28</v>
      </c>
      <c r="H7" s="63" t="s">
        <v>29</v>
      </c>
      <c r="I7" s="63" t="s">
        <v>27</v>
      </c>
    </row>
    <row r="8" spans="1:9" s="26" customFormat="1" x14ac:dyDescent="0.4">
      <c r="A8" s="24"/>
      <c r="B8" s="2"/>
      <c r="C8" s="2" t="s">
        <v>100</v>
      </c>
      <c r="D8" s="39"/>
      <c r="E8" s="2"/>
      <c r="F8" s="25">
        <f>F9+F18+F23+F31+F36+F42+F44+F47+F53+F62+F64</f>
        <v>5293228.7</v>
      </c>
      <c r="G8" s="25" t="e">
        <f>G9+G18+G23+G31+G36+G42+G44+G47+G51+G53+#REF!+G62+G64</f>
        <v>#REF!</v>
      </c>
      <c r="H8" s="25" t="e">
        <f>H9+H18+H23+H31+H36+H42+H44+H47+H51+H53+#REF!+H62+H64</f>
        <v>#REF!</v>
      </c>
      <c r="I8" s="39"/>
    </row>
    <row r="9" spans="1:9" s="26" customFormat="1" x14ac:dyDescent="0.4">
      <c r="A9" s="24"/>
      <c r="B9" s="2">
        <v>1</v>
      </c>
      <c r="C9" s="2" t="s">
        <v>112</v>
      </c>
      <c r="D9" s="39"/>
      <c r="E9" s="2"/>
      <c r="F9" s="25">
        <f>F10+F11+F12+F13+F14+F15+F16+F17+R5</f>
        <v>1404845.3</v>
      </c>
      <c r="G9" s="25" t="e">
        <f>#REF!+#REF!+G10+G11+G12+#REF!+#REF!+#REF!+#REF!+G13+G14+G15+G16+#REF!+G17+#REF!+#REF!</f>
        <v>#REF!</v>
      </c>
      <c r="H9" s="25" t="e">
        <f>#REF!+#REF!+H10+H11+H12+#REF!+#REF!+#REF!+#REF!+H13+H14+H15+H16+#REF!+H17+#REF!+#REF!</f>
        <v>#REF!</v>
      </c>
      <c r="I9" s="39"/>
    </row>
    <row r="10" spans="1:9" s="5" customFormat="1" ht="126" x14ac:dyDescent="0.3">
      <c r="A10" s="5">
        <v>2</v>
      </c>
      <c r="B10" s="11" t="s">
        <v>258</v>
      </c>
      <c r="C10" s="17" t="s">
        <v>15</v>
      </c>
      <c r="D10" s="14" t="s">
        <v>194</v>
      </c>
      <c r="E10" s="6" t="s">
        <v>44</v>
      </c>
      <c r="F10" s="31">
        <v>128183</v>
      </c>
      <c r="G10" s="31">
        <v>432809</v>
      </c>
      <c r="H10" s="31">
        <v>121033.5</v>
      </c>
      <c r="I10" s="11" t="s">
        <v>257</v>
      </c>
    </row>
    <row r="11" spans="1:9" s="5" customFormat="1" ht="84" x14ac:dyDescent="0.3">
      <c r="A11" s="5">
        <v>9</v>
      </c>
      <c r="B11" s="11" t="s">
        <v>259</v>
      </c>
      <c r="C11" s="17" t="s">
        <v>127</v>
      </c>
      <c r="D11" s="14" t="s">
        <v>194</v>
      </c>
      <c r="E11" s="6" t="s">
        <v>44</v>
      </c>
      <c r="F11" s="31">
        <v>58641.3</v>
      </c>
      <c r="G11" s="31">
        <v>50457.3</v>
      </c>
      <c r="H11" s="31">
        <v>47736</v>
      </c>
      <c r="I11" s="14" t="s">
        <v>257</v>
      </c>
    </row>
    <row r="12" spans="1:9" s="5" customFormat="1" ht="126" x14ac:dyDescent="0.3">
      <c r="A12" s="9">
        <v>10</v>
      </c>
      <c r="B12" s="11" t="s">
        <v>260</v>
      </c>
      <c r="C12" s="17" t="s">
        <v>128</v>
      </c>
      <c r="D12" s="14" t="s">
        <v>194</v>
      </c>
      <c r="E12" s="6" t="s">
        <v>44</v>
      </c>
      <c r="F12" s="31">
        <v>110317</v>
      </c>
      <c r="G12" s="31">
        <v>110317</v>
      </c>
      <c r="H12" s="31"/>
      <c r="I12" s="14" t="s">
        <v>257</v>
      </c>
    </row>
    <row r="13" spans="1:9" s="27" customFormat="1" ht="105" x14ac:dyDescent="0.35">
      <c r="A13" s="5">
        <v>3</v>
      </c>
      <c r="B13" s="11" t="s">
        <v>261</v>
      </c>
      <c r="C13" s="17" t="s">
        <v>54</v>
      </c>
      <c r="D13" s="14"/>
      <c r="E13" s="6" t="s">
        <v>44</v>
      </c>
      <c r="F13" s="31">
        <v>1000000</v>
      </c>
      <c r="G13" s="31">
        <v>1000000</v>
      </c>
      <c r="H13" s="31"/>
      <c r="I13" s="14" t="s">
        <v>257</v>
      </c>
    </row>
    <row r="14" spans="1:9" s="3" customFormat="1" ht="147" x14ac:dyDescent="0.3">
      <c r="A14" s="5">
        <v>4</v>
      </c>
      <c r="B14" s="11" t="s">
        <v>262</v>
      </c>
      <c r="C14" s="17" t="s">
        <v>10</v>
      </c>
      <c r="D14" s="14"/>
      <c r="E14" s="6" t="s">
        <v>44</v>
      </c>
      <c r="F14" s="31">
        <v>11793.9</v>
      </c>
      <c r="G14" s="31">
        <v>11793.9</v>
      </c>
      <c r="H14" s="31">
        <v>11793.9</v>
      </c>
      <c r="I14" s="14" t="s">
        <v>257</v>
      </c>
    </row>
    <row r="15" spans="1:9" s="9" customFormat="1" ht="84" x14ac:dyDescent="0.3">
      <c r="A15" s="5">
        <v>5</v>
      </c>
      <c r="B15" s="11" t="s">
        <v>263</v>
      </c>
      <c r="C15" s="17" t="s">
        <v>16</v>
      </c>
      <c r="D15" s="14"/>
      <c r="E15" s="6" t="s">
        <v>44</v>
      </c>
      <c r="F15" s="31">
        <v>28244.6</v>
      </c>
      <c r="G15" s="31">
        <v>28244.6</v>
      </c>
      <c r="H15" s="31">
        <v>28244.6</v>
      </c>
      <c r="I15" s="14" t="s">
        <v>257</v>
      </c>
    </row>
    <row r="16" spans="1:9" s="27" customFormat="1" ht="231" x14ac:dyDescent="0.35">
      <c r="A16" s="5">
        <v>1</v>
      </c>
      <c r="B16" s="11" t="s">
        <v>264</v>
      </c>
      <c r="C16" s="17" t="s">
        <v>14</v>
      </c>
      <c r="D16" s="14"/>
      <c r="E16" s="6" t="s">
        <v>44</v>
      </c>
      <c r="F16" s="31">
        <v>14100</v>
      </c>
      <c r="G16" s="31">
        <v>14100</v>
      </c>
      <c r="H16" s="31">
        <v>14100</v>
      </c>
      <c r="I16" s="14" t="s">
        <v>257</v>
      </c>
    </row>
    <row r="17" spans="1:12" s="27" customFormat="1" ht="84" x14ac:dyDescent="0.35">
      <c r="A17" s="15">
        <v>7</v>
      </c>
      <c r="B17" s="14" t="s">
        <v>265</v>
      </c>
      <c r="C17" s="17" t="s">
        <v>17</v>
      </c>
      <c r="D17" s="14"/>
      <c r="E17" s="37" t="s">
        <v>44</v>
      </c>
      <c r="F17" s="31">
        <v>53565.5</v>
      </c>
      <c r="G17" s="31">
        <v>53964.4</v>
      </c>
      <c r="H17" s="31">
        <v>53964.4</v>
      </c>
      <c r="I17" s="14" t="s">
        <v>257</v>
      </c>
    </row>
    <row r="18" spans="1:12" s="26" customFormat="1" ht="40.799999999999997" x14ac:dyDescent="0.4">
      <c r="A18" s="24"/>
      <c r="B18" s="2">
        <v>2</v>
      </c>
      <c r="C18" s="2" t="s">
        <v>47</v>
      </c>
      <c r="D18" s="39"/>
      <c r="E18" s="56"/>
      <c r="F18" s="58">
        <f>F19+F20+F21+F22</f>
        <v>835598.7</v>
      </c>
      <c r="G18" s="58" t="e">
        <f>G19+#REF!+G20+G21+G22</f>
        <v>#REF!</v>
      </c>
      <c r="H18" s="58" t="e">
        <f>H19+#REF!+H20+H21+H22</f>
        <v>#REF!</v>
      </c>
      <c r="I18" s="57"/>
    </row>
    <row r="19" spans="1:12" s="5" customFormat="1" ht="126" x14ac:dyDescent="0.3">
      <c r="A19" s="5">
        <v>47</v>
      </c>
      <c r="B19" s="11" t="s">
        <v>266</v>
      </c>
      <c r="C19" s="17" t="s">
        <v>134</v>
      </c>
      <c r="D19" s="14" t="s">
        <v>209</v>
      </c>
      <c r="E19" s="6" t="s">
        <v>47</v>
      </c>
      <c r="F19" s="31">
        <v>758873.7</v>
      </c>
      <c r="G19" s="31"/>
      <c r="H19" s="31"/>
      <c r="I19" s="14" t="s">
        <v>307</v>
      </c>
      <c r="J19" s="17" t="s">
        <v>157</v>
      </c>
      <c r="K19" s="44">
        <v>43497</v>
      </c>
    </row>
    <row r="20" spans="1:12" s="5" customFormat="1" ht="126" x14ac:dyDescent="0.3">
      <c r="A20" s="5">
        <v>46</v>
      </c>
      <c r="B20" s="11" t="s">
        <v>267</v>
      </c>
      <c r="C20" s="17" t="s">
        <v>6</v>
      </c>
      <c r="D20" s="14"/>
      <c r="E20" s="37" t="s">
        <v>47</v>
      </c>
      <c r="F20" s="31">
        <v>51887.7</v>
      </c>
      <c r="G20" s="31">
        <v>53963.199999999997</v>
      </c>
      <c r="H20" s="31">
        <v>53963.199999999997</v>
      </c>
      <c r="I20" s="14" t="s">
        <v>308</v>
      </c>
      <c r="J20" s="5" t="s">
        <v>191</v>
      </c>
    </row>
    <row r="21" spans="1:12" s="5" customFormat="1" ht="105" x14ac:dyDescent="0.3">
      <c r="A21" s="5">
        <v>51</v>
      </c>
      <c r="B21" s="11" t="s">
        <v>268</v>
      </c>
      <c r="C21" s="17" t="s">
        <v>107</v>
      </c>
      <c r="D21" s="14"/>
      <c r="E21" s="6" t="s">
        <v>47</v>
      </c>
      <c r="F21" s="31">
        <v>4549.8999999999996</v>
      </c>
      <c r="G21" s="31"/>
      <c r="H21" s="31"/>
      <c r="I21" s="14" t="s">
        <v>307</v>
      </c>
      <c r="J21" s="17" t="s">
        <v>156</v>
      </c>
      <c r="K21" s="44">
        <v>43497</v>
      </c>
    </row>
    <row r="22" spans="1:12" s="28" customFormat="1" ht="84" x14ac:dyDescent="0.3">
      <c r="A22" s="5">
        <v>62</v>
      </c>
      <c r="B22" s="11" t="s">
        <v>269</v>
      </c>
      <c r="C22" s="17" t="s">
        <v>19</v>
      </c>
      <c r="D22" s="14"/>
      <c r="E22" s="6" t="s">
        <v>47</v>
      </c>
      <c r="F22" s="31">
        <v>20287.400000000001</v>
      </c>
      <c r="G22" s="31">
        <v>19443.400000000001</v>
      </c>
      <c r="H22" s="31">
        <v>19061</v>
      </c>
      <c r="I22" s="14" t="s">
        <v>309</v>
      </c>
      <c r="J22" s="17" t="s">
        <v>159</v>
      </c>
      <c r="K22" s="45">
        <v>43498</v>
      </c>
      <c r="L22" s="15"/>
    </row>
    <row r="23" spans="1:12" s="26" customFormat="1" x14ac:dyDescent="0.4">
      <c r="A23" s="24"/>
      <c r="B23" s="2">
        <v>3</v>
      </c>
      <c r="C23" s="2" t="s">
        <v>45</v>
      </c>
      <c r="D23" s="39"/>
      <c r="E23" s="56"/>
      <c r="F23" s="58">
        <f>F24+F25+F26+F27+F28+F29+F30</f>
        <v>689466.89999999991</v>
      </c>
      <c r="G23" s="58" t="e">
        <f>G24+#REF!+G25+G26+G27+G28+G29+G30</f>
        <v>#REF!</v>
      </c>
      <c r="H23" s="58" t="e">
        <f>H24+#REF!+H25+H26+H27+H28+H29+H30</f>
        <v>#REF!</v>
      </c>
      <c r="I23" s="57"/>
    </row>
    <row r="24" spans="1:12" s="27" customFormat="1" ht="147" x14ac:dyDescent="0.35">
      <c r="A24" s="5">
        <v>31</v>
      </c>
      <c r="B24" s="11" t="s">
        <v>174</v>
      </c>
      <c r="C24" s="17" t="s">
        <v>135</v>
      </c>
      <c r="D24" s="11" t="s">
        <v>209</v>
      </c>
      <c r="E24" s="6" t="s">
        <v>45</v>
      </c>
      <c r="F24" s="8">
        <v>106032.7</v>
      </c>
      <c r="G24" s="8">
        <v>329047.90000000002</v>
      </c>
      <c r="H24" s="8">
        <v>222250</v>
      </c>
      <c r="I24" s="14" t="s">
        <v>310</v>
      </c>
    </row>
    <row r="25" spans="1:12" s="5" customFormat="1" ht="147" x14ac:dyDescent="0.3">
      <c r="A25" s="9">
        <v>19</v>
      </c>
      <c r="B25" s="11" t="s">
        <v>270</v>
      </c>
      <c r="C25" s="17" t="s">
        <v>137</v>
      </c>
      <c r="D25" s="14" t="s">
        <v>199</v>
      </c>
      <c r="E25" s="6" t="s">
        <v>45</v>
      </c>
      <c r="F25" s="7">
        <v>54094.6</v>
      </c>
      <c r="G25" s="7"/>
      <c r="H25" s="7"/>
      <c r="I25" s="14" t="s">
        <v>311</v>
      </c>
    </row>
    <row r="26" spans="1:12" s="28" customFormat="1" ht="147" x14ac:dyDescent="0.3">
      <c r="A26" s="5">
        <v>23</v>
      </c>
      <c r="B26" s="11" t="s">
        <v>271</v>
      </c>
      <c r="C26" s="17" t="s">
        <v>138</v>
      </c>
      <c r="D26" s="14" t="s">
        <v>199</v>
      </c>
      <c r="E26" s="6" t="s">
        <v>45</v>
      </c>
      <c r="F26" s="7">
        <v>29020.3</v>
      </c>
      <c r="G26" s="7"/>
      <c r="H26" s="7"/>
      <c r="I26" s="14" t="s">
        <v>312</v>
      </c>
    </row>
    <row r="27" spans="1:12" s="13" customFormat="1" ht="147" x14ac:dyDescent="0.3">
      <c r="A27" s="5">
        <v>27</v>
      </c>
      <c r="B27" s="11" t="s">
        <v>272</v>
      </c>
      <c r="C27" s="17" t="s">
        <v>139</v>
      </c>
      <c r="D27" s="14" t="s">
        <v>199</v>
      </c>
      <c r="E27" s="6" t="s">
        <v>45</v>
      </c>
      <c r="F27" s="31">
        <v>477292.3</v>
      </c>
      <c r="G27" s="31">
        <v>440906.3</v>
      </c>
      <c r="H27" s="31"/>
      <c r="I27" s="14" t="s">
        <v>311</v>
      </c>
    </row>
    <row r="28" spans="1:12" s="12" customFormat="1" ht="147" x14ac:dyDescent="0.3">
      <c r="A28" s="5">
        <v>28</v>
      </c>
      <c r="B28" s="11" t="s">
        <v>287</v>
      </c>
      <c r="C28" s="17" t="s">
        <v>140</v>
      </c>
      <c r="D28" s="14" t="s">
        <v>199</v>
      </c>
      <c r="E28" s="6" t="s">
        <v>45</v>
      </c>
      <c r="F28" s="31">
        <v>7718.8</v>
      </c>
      <c r="G28" s="31"/>
      <c r="H28" s="31"/>
      <c r="I28" s="14" t="s">
        <v>312</v>
      </c>
    </row>
    <row r="29" spans="1:12" s="23" customFormat="1" ht="84" x14ac:dyDescent="0.3">
      <c r="A29" s="5">
        <v>33</v>
      </c>
      <c r="B29" s="11" t="s">
        <v>288</v>
      </c>
      <c r="C29" s="17" t="s">
        <v>59</v>
      </c>
      <c r="D29" s="14" t="s">
        <v>199</v>
      </c>
      <c r="E29" s="6" t="s">
        <v>45</v>
      </c>
      <c r="F29" s="31">
        <v>12061.5</v>
      </c>
      <c r="G29" s="31"/>
      <c r="H29" s="31"/>
      <c r="I29" s="14" t="s">
        <v>257</v>
      </c>
    </row>
    <row r="30" spans="1:12" s="23" customFormat="1" ht="189" x14ac:dyDescent="0.3">
      <c r="A30" s="5">
        <v>40</v>
      </c>
      <c r="B30" s="11" t="s">
        <v>289</v>
      </c>
      <c r="C30" s="17" t="s">
        <v>9</v>
      </c>
      <c r="D30" s="14"/>
      <c r="E30" s="6" t="s">
        <v>45</v>
      </c>
      <c r="F30" s="31">
        <v>3246.7</v>
      </c>
      <c r="G30" s="31"/>
      <c r="H30" s="31"/>
      <c r="I30" s="14" t="s">
        <v>311</v>
      </c>
    </row>
    <row r="31" spans="1:12" s="26" customFormat="1" ht="40.799999999999997" x14ac:dyDescent="0.4">
      <c r="A31" s="24"/>
      <c r="B31" s="2">
        <v>4</v>
      </c>
      <c r="C31" s="2" t="s">
        <v>51</v>
      </c>
      <c r="D31" s="39"/>
      <c r="E31" s="56"/>
      <c r="F31" s="58">
        <f>F32+F33+F34+F35</f>
        <v>113215.2</v>
      </c>
      <c r="G31" s="58">
        <f t="shared" ref="G31:H31" si="0">G32+G33+G34+G35</f>
        <v>274826.3</v>
      </c>
      <c r="H31" s="58">
        <f t="shared" si="0"/>
        <v>122545.7</v>
      </c>
      <c r="I31" s="57"/>
    </row>
    <row r="32" spans="1:12" s="9" customFormat="1" ht="84" x14ac:dyDescent="0.3">
      <c r="A32" s="5">
        <v>90</v>
      </c>
      <c r="B32" s="11" t="s">
        <v>273</v>
      </c>
      <c r="C32" s="17" t="s">
        <v>141</v>
      </c>
      <c r="D32" s="14" t="s">
        <v>209</v>
      </c>
      <c r="E32" s="6" t="s">
        <v>51</v>
      </c>
      <c r="F32" s="31">
        <v>81985.899999999994</v>
      </c>
      <c r="G32" s="31">
        <v>62061.5</v>
      </c>
      <c r="H32" s="31">
        <v>14200.7</v>
      </c>
      <c r="I32" s="14" t="s">
        <v>308</v>
      </c>
    </row>
    <row r="33" spans="1:11" s="9" customFormat="1" ht="105" x14ac:dyDescent="0.3">
      <c r="A33" s="12">
        <v>92</v>
      </c>
      <c r="B33" s="14" t="s">
        <v>274</v>
      </c>
      <c r="C33" s="17" t="s">
        <v>142</v>
      </c>
      <c r="D33" s="14" t="s">
        <v>209</v>
      </c>
      <c r="E33" s="6" t="s">
        <v>51</v>
      </c>
      <c r="F33" s="8">
        <v>6229.3</v>
      </c>
      <c r="G33" s="8"/>
      <c r="H33" s="8"/>
      <c r="I33" s="14" t="s">
        <v>313</v>
      </c>
    </row>
    <row r="34" spans="1:11" s="27" customFormat="1" ht="105" x14ac:dyDescent="0.35">
      <c r="A34" s="5">
        <v>93</v>
      </c>
      <c r="B34" s="14" t="s">
        <v>275</v>
      </c>
      <c r="C34" s="17" t="s">
        <v>143</v>
      </c>
      <c r="D34" s="14" t="s">
        <v>209</v>
      </c>
      <c r="E34" s="6" t="s">
        <v>51</v>
      </c>
      <c r="F34" s="31">
        <v>25000</v>
      </c>
      <c r="G34" s="31">
        <v>49085.3</v>
      </c>
      <c r="H34" s="31"/>
      <c r="I34" s="14" t="s">
        <v>308</v>
      </c>
    </row>
    <row r="35" spans="1:11" s="9" customFormat="1" ht="210" hidden="1" x14ac:dyDescent="0.3">
      <c r="A35" s="5"/>
      <c r="B35" s="68"/>
      <c r="C35" s="69" t="s">
        <v>101</v>
      </c>
      <c r="D35" s="68" t="s">
        <v>247</v>
      </c>
      <c r="E35" s="70" t="s">
        <v>51</v>
      </c>
      <c r="F35" s="71"/>
      <c r="G35" s="31">
        <v>163679.5</v>
      </c>
      <c r="H35" s="31">
        <v>108345</v>
      </c>
      <c r="I35" s="68" t="s">
        <v>257</v>
      </c>
    </row>
    <row r="36" spans="1:11" s="26" customFormat="1" x14ac:dyDescent="0.4">
      <c r="A36" s="24"/>
      <c r="B36" s="2">
        <v>5</v>
      </c>
      <c r="C36" s="2" t="s">
        <v>50</v>
      </c>
      <c r="D36" s="39"/>
      <c r="E36" s="56"/>
      <c r="F36" s="58">
        <f>F37+F38+F39+F40+F41</f>
        <v>93268.6</v>
      </c>
      <c r="G36" s="58">
        <f t="shared" ref="G36:H36" si="1">G37+G38+G39+G40+G41</f>
        <v>0</v>
      </c>
      <c r="H36" s="58">
        <f t="shared" si="1"/>
        <v>0</v>
      </c>
      <c r="I36" s="57"/>
    </row>
    <row r="37" spans="1:11" s="5" customFormat="1" ht="105" x14ac:dyDescent="0.3">
      <c r="A37" s="5">
        <v>83</v>
      </c>
      <c r="B37" s="11" t="s">
        <v>276</v>
      </c>
      <c r="C37" s="17" t="s">
        <v>144</v>
      </c>
      <c r="D37" s="14" t="s">
        <v>201</v>
      </c>
      <c r="E37" s="37" t="s">
        <v>50</v>
      </c>
      <c r="F37" s="31">
        <v>36175.4</v>
      </c>
      <c r="G37" s="31"/>
      <c r="H37" s="31"/>
      <c r="I37" s="14" t="s">
        <v>257</v>
      </c>
    </row>
    <row r="38" spans="1:11" s="5" customFormat="1" ht="126" x14ac:dyDescent="0.3">
      <c r="A38" s="16">
        <v>77</v>
      </c>
      <c r="B38" s="11" t="s">
        <v>290</v>
      </c>
      <c r="C38" s="17" t="s">
        <v>5</v>
      </c>
      <c r="D38" s="14"/>
      <c r="E38" s="37" t="s">
        <v>50</v>
      </c>
      <c r="F38" s="31">
        <v>9634</v>
      </c>
      <c r="G38" s="31"/>
      <c r="H38" s="31"/>
      <c r="I38" s="14" t="s">
        <v>314</v>
      </c>
      <c r="J38" s="17" t="s">
        <v>161</v>
      </c>
      <c r="K38" s="44">
        <v>43495</v>
      </c>
    </row>
    <row r="39" spans="1:11" s="5" customFormat="1" ht="105" x14ac:dyDescent="0.3">
      <c r="A39" s="12">
        <v>78</v>
      </c>
      <c r="B39" s="11" t="s">
        <v>291</v>
      </c>
      <c r="C39" s="17" t="s">
        <v>20</v>
      </c>
      <c r="D39" s="14"/>
      <c r="E39" s="37" t="s">
        <v>50</v>
      </c>
      <c r="F39" s="31">
        <v>29756.9</v>
      </c>
      <c r="G39" s="31"/>
      <c r="H39" s="31"/>
      <c r="I39" s="14" t="s">
        <v>315</v>
      </c>
      <c r="J39" s="17" t="s">
        <v>160</v>
      </c>
      <c r="K39" s="44">
        <v>43496</v>
      </c>
    </row>
    <row r="40" spans="1:11" s="5" customFormat="1" ht="63" x14ac:dyDescent="0.3">
      <c r="A40" s="5">
        <v>79</v>
      </c>
      <c r="B40" s="11" t="s">
        <v>292</v>
      </c>
      <c r="C40" s="17" t="s">
        <v>21</v>
      </c>
      <c r="D40" s="14"/>
      <c r="E40" s="37" t="s">
        <v>50</v>
      </c>
      <c r="F40" s="31">
        <v>13291.6</v>
      </c>
      <c r="G40" s="31"/>
      <c r="H40" s="31"/>
      <c r="I40" s="14" t="s">
        <v>314</v>
      </c>
      <c r="J40" s="17" t="s">
        <v>162</v>
      </c>
      <c r="K40" s="44">
        <v>43495</v>
      </c>
    </row>
    <row r="41" spans="1:11" s="4" customFormat="1" ht="168" x14ac:dyDescent="0.3">
      <c r="A41" s="5">
        <v>80</v>
      </c>
      <c r="B41" s="11" t="s">
        <v>293</v>
      </c>
      <c r="C41" s="17" t="s">
        <v>145</v>
      </c>
      <c r="D41" s="14"/>
      <c r="E41" s="37" t="s">
        <v>50</v>
      </c>
      <c r="F41" s="31">
        <v>4410.7</v>
      </c>
      <c r="G41" s="31"/>
      <c r="H41" s="31"/>
      <c r="I41" s="11" t="s">
        <v>316</v>
      </c>
    </row>
    <row r="42" spans="1:11" s="26" customFormat="1" ht="40.799999999999997" x14ac:dyDescent="0.4">
      <c r="A42" s="24"/>
      <c r="B42" s="2">
        <v>6</v>
      </c>
      <c r="C42" s="2" t="s">
        <v>49</v>
      </c>
      <c r="D42" s="39"/>
      <c r="E42" s="56"/>
      <c r="F42" s="58">
        <f>F43</f>
        <v>4173.3999999999996</v>
      </c>
      <c r="G42" s="58" t="e">
        <f>#REF!+G43</f>
        <v>#REF!</v>
      </c>
      <c r="H42" s="58" t="e">
        <f>#REF!+H43</f>
        <v>#REF!</v>
      </c>
      <c r="I42" s="57"/>
    </row>
    <row r="43" spans="1:11" s="5" customFormat="1" ht="168" x14ac:dyDescent="0.3">
      <c r="A43" s="5">
        <v>72</v>
      </c>
      <c r="B43" s="11" t="s">
        <v>277</v>
      </c>
      <c r="C43" s="17" t="s">
        <v>7</v>
      </c>
      <c r="D43" s="14"/>
      <c r="E43" s="6" t="s">
        <v>49</v>
      </c>
      <c r="F43" s="8">
        <v>4173.3999999999996</v>
      </c>
      <c r="G43" s="8">
        <v>3864</v>
      </c>
      <c r="H43" s="8">
        <v>3528</v>
      </c>
      <c r="I43" s="14" t="s">
        <v>317</v>
      </c>
    </row>
    <row r="44" spans="1:11" s="26" customFormat="1" x14ac:dyDescent="0.4">
      <c r="A44" s="24"/>
      <c r="B44" s="2">
        <v>7</v>
      </c>
      <c r="C44" s="2" t="s">
        <v>46</v>
      </c>
      <c r="D44" s="39"/>
      <c r="E44" s="56"/>
      <c r="F44" s="58">
        <f>F45+F46</f>
        <v>46759.5</v>
      </c>
      <c r="G44" s="58">
        <f t="shared" ref="G44:H44" si="2">G45+G46</f>
        <v>0</v>
      </c>
      <c r="H44" s="58">
        <f t="shared" si="2"/>
        <v>0</v>
      </c>
      <c r="I44" s="57"/>
    </row>
    <row r="45" spans="1:11" s="5" customFormat="1" ht="126" x14ac:dyDescent="0.3">
      <c r="A45" s="5">
        <v>37</v>
      </c>
      <c r="B45" s="11" t="s">
        <v>278</v>
      </c>
      <c r="C45" s="17" t="s">
        <v>58</v>
      </c>
      <c r="D45" s="14" t="s">
        <v>199</v>
      </c>
      <c r="E45" s="6" t="s">
        <v>46</v>
      </c>
      <c r="F45" s="31">
        <v>10977.4</v>
      </c>
      <c r="G45" s="31"/>
      <c r="H45" s="31"/>
      <c r="I45" s="14" t="s">
        <v>257</v>
      </c>
    </row>
    <row r="46" spans="1:11" s="9" customFormat="1" ht="147" x14ac:dyDescent="0.3">
      <c r="A46" s="9">
        <v>54</v>
      </c>
      <c r="B46" s="11" t="s">
        <v>279</v>
      </c>
      <c r="C46" s="17" t="s">
        <v>18</v>
      </c>
      <c r="D46" s="14"/>
      <c r="E46" s="6" t="s">
        <v>46</v>
      </c>
      <c r="F46" s="8">
        <v>35782.1</v>
      </c>
      <c r="G46" s="8"/>
      <c r="H46" s="8"/>
      <c r="I46" s="14" t="s">
        <v>318</v>
      </c>
    </row>
    <row r="47" spans="1:11" s="26" customFormat="1" ht="61.2" x14ac:dyDescent="0.4">
      <c r="A47" s="24"/>
      <c r="B47" s="2">
        <v>8</v>
      </c>
      <c r="C47" s="2" t="s">
        <v>105</v>
      </c>
      <c r="D47" s="39"/>
      <c r="E47" s="56"/>
      <c r="F47" s="58">
        <f>F48+F49+F50+F52</f>
        <v>919252.2</v>
      </c>
      <c r="G47" s="58">
        <f>G48+G49+G50</f>
        <v>627125</v>
      </c>
      <c r="H47" s="58">
        <f t="shared" ref="H47" si="3">H48+H49+H50+H52</f>
        <v>749781.5</v>
      </c>
      <c r="I47" s="57"/>
    </row>
    <row r="48" spans="1:11" s="21" customFormat="1" ht="147" x14ac:dyDescent="0.3">
      <c r="A48" s="5">
        <v>65</v>
      </c>
      <c r="B48" s="14" t="s">
        <v>280</v>
      </c>
      <c r="C48" s="17" t="s">
        <v>147</v>
      </c>
      <c r="D48" s="14" t="s">
        <v>203</v>
      </c>
      <c r="E48" s="6" t="s">
        <v>188</v>
      </c>
      <c r="F48" s="31">
        <v>411118.4</v>
      </c>
      <c r="G48" s="31"/>
      <c r="H48" s="31"/>
      <c r="I48" s="14" t="s">
        <v>319</v>
      </c>
    </row>
    <row r="49" spans="1:11" s="10" customFormat="1" ht="105" x14ac:dyDescent="0.3">
      <c r="A49" s="15"/>
      <c r="B49" s="11" t="s">
        <v>281</v>
      </c>
      <c r="C49" s="17" t="s">
        <v>148</v>
      </c>
      <c r="D49" s="11" t="s">
        <v>205</v>
      </c>
      <c r="E49" s="6" t="s">
        <v>188</v>
      </c>
      <c r="F49" s="31">
        <v>81398.3</v>
      </c>
      <c r="G49" s="31">
        <v>190516.4</v>
      </c>
      <c r="H49" s="31">
        <v>404498.7</v>
      </c>
      <c r="I49" s="11" t="s">
        <v>257</v>
      </c>
    </row>
    <row r="50" spans="1:11" s="10" customFormat="1" ht="105" x14ac:dyDescent="0.3">
      <c r="A50" s="15"/>
      <c r="B50" s="11" t="s">
        <v>282</v>
      </c>
      <c r="C50" s="17" t="s">
        <v>149</v>
      </c>
      <c r="D50" s="14" t="s">
        <v>205</v>
      </c>
      <c r="E50" s="6" t="s">
        <v>188</v>
      </c>
      <c r="F50" s="31">
        <v>426735.5</v>
      </c>
      <c r="G50" s="31">
        <v>436608.6</v>
      </c>
      <c r="H50" s="31">
        <v>345282.8</v>
      </c>
      <c r="I50" s="11" t="s">
        <v>257</v>
      </c>
    </row>
    <row r="51" spans="1:11" s="10" customFormat="1" ht="40.799999999999997" hidden="1" x14ac:dyDescent="0.3">
      <c r="A51" s="15"/>
      <c r="B51" s="2"/>
      <c r="C51" s="2" t="s">
        <v>195</v>
      </c>
      <c r="D51" s="39"/>
      <c r="E51" s="56"/>
      <c r="F51" s="58"/>
      <c r="G51" s="58">
        <f>G52</f>
        <v>162893.79999999999</v>
      </c>
      <c r="H51" s="58"/>
      <c r="I51" s="57"/>
    </row>
    <row r="52" spans="1:11" s="33" customFormat="1" ht="126" hidden="1" x14ac:dyDescent="0.3">
      <c r="A52" s="15"/>
      <c r="B52" s="68"/>
      <c r="C52" s="69" t="s">
        <v>103</v>
      </c>
      <c r="D52" s="68" t="s">
        <v>205</v>
      </c>
      <c r="E52" s="70" t="s">
        <v>195</v>
      </c>
      <c r="F52" s="71"/>
      <c r="G52" s="31">
        <v>162893.79999999999</v>
      </c>
      <c r="H52" s="31"/>
      <c r="I52" s="68" t="s">
        <v>257</v>
      </c>
    </row>
    <row r="53" spans="1:11" s="26" customFormat="1" x14ac:dyDescent="0.4">
      <c r="A53" s="24"/>
      <c r="B53" s="2">
        <v>9</v>
      </c>
      <c r="C53" s="2" t="s">
        <v>48</v>
      </c>
      <c r="D53" s="39"/>
      <c r="E53" s="56"/>
      <c r="F53" s="58">
        <f>F54+F55+F56+F57+F58+F59+F60+F61</f>
        <v>498993.7</v>
      </c>
      <c r="G53" s="58" t="e">
        <f>G54+G55+G56+G57+G58+G59+G60+#REF!+G61</f>
        <v>#REF!</v>
      </c>
      <c r="H53" s="58" t="e">
        <f>H54+H55+H56+H57+H58+H59+H60+#REF!+H61</f>
        <v>#REF!</v>
      </c>
      <c r="I53" s="57"/>
    </row>
    <row r="54" spans="1:11" s="12" customFormat="1" ht="105" hidden="1" x14ac:dyDescent="0.3">
      <c r="A54" s="15"/>
      <c r="B54" s="68"/>
      <c r="C54" s="69" t="s">
        <v>216</v>
      </c>
      <c r="D54" s="68" t="s">
        <v>205</v>
      </c>
      <c r="E54" s="70" t="s">
        <v>48</v>
      </c>
      <c r="F54" s="71"/>
      <c r="G54" s="31">
        <v>6597</v>
      </c>
      <c r="H54" s="31">
        <v>6788</v>
      </c>
      <c r="I54" s="68" t="s">
        <v>257</v>
      </c>
    </row>
    <row r="55" spans="1:11" s="15" customFormat="1" ht="84" x14ac:dyDescent="0.3">
      <c r="A55" s="12">
        <v>55</v>
      </c>
      <c r="B55" s="11" t="s">
        <v>283</v>
      </c>
      <c r="C55" s="17" t="s">
        <v>150</v>
      </c>
      <c r="D55" s="14"/>
      <c r="E55" s="6" t="s">
        <v>48</v>
      </c>
      <c r="F55" s="8">
        <v>9831.6</v>
      </c>
      <c r="G55" s="8">
        <v>9487.6</v>
      </c>
      <c r="H55" s="8">
        <v>3529.6</v>
      </c>
      <c r="I55" s="11" t="s">
        <v>257</v>
      </c>
    </row>
    <row r="56" spans="1:11" s="3" customFormat="1" ht="168" x14ac:dyDescent="0.3">
      <c r="A56" s="5">
        <v>63</v>
      </c>
      <c r="B56" s="11" t="s">
        <v>294</v>
      </c>
      <c r="C56" s="17" t="s">
        <v>151</v>
      </c>
      <c r="D56" s="14"/>
      <c r="E56" s="6" t="s">
        <v>48</v>
      </c>
      <c r="F56" s="31">
        <v>42344.9</v>
      </c>
      <c r="G56" s="31">
        <v>8464</v>
      </c>
      <c r="H56" s="31"/>
      <c r="I56" s="14" t="s">
        <v>318</v>
      </c>
      <c r="J56" s="49" t="s">
        <v>305</v>
      </c>
    </row>
    <row r="57" spans="1:11" s="9" customFormat="1" ht="84" x14ac:dyDescent="0.3">
      <c r="A57" s="5">
        <v>106</v>
      </c>
      <c r="B57" s="11" t="s">
        <v>295</v>
      </c>
      <c r="C57" s="17" t="s">
        <v>1</v>
      </c>
      <c r="D57" s="14"/>
      <c r="E57" s="6" t="s">
        <v>48</v>
      </c>
      <c r="F57" s="31">
        <v>135702.1</v>
      </c>
      <c r="G57" s="31">
        <v>135809.4</v>
      </c>
      <c r="H57" s="31">
        <v>135872.20000000001</v>
      </c>
      <c r="I57" s="14" t="s">
        <v>308</v>
      </c>
    </row>
    <row r="58" spans="1:11" s="15" customFormat="1" ht="63" x14ac:dyDescent="0.3">
      <c r="A58" s="5">
        <v>107</v>
      </c>
      <c r="B58" s="11" t="s">
        <v>296</v>
      </c>
      <c r="C58" s="17" t="s">
        <v>2</v>
      </c>
      <c r="D58" s="14"/>
      <c r="E58" s="6" t="s">
        <v>48</v>
      </c>
      <c r="F58" s="31">
        <v>74417.3</v>
      </c>
      <c r="G58" s="31">
        <v>74417.3</v>
      </c>
      <c r="H58" s="31">
        <v>74417.3</v>
      </c>
      <c r="I58" s="14" t="s">
        <v>320</v>
      </c>
      <c r="J58" s="17" t="s">
        <v>158</v>
      </c>
      <c r="K58" s="45"/>
    </row>
    <row r="59" spans="1:11" s="28" customFormat="1" ht="147" x14ac:dyDescent="0.3">
      <c r="A59" s="5">
        <v>108</v>
      </c>
      <c r="B59" s="11" t="s">
        <v>297</v>
      </c>
      <c r="C59" s="17" t="s">
        <v>8</v>
      </c>
      <c r="D59" s="14"/>
      <c r="E59" s="6" t="s">
        <v>48</v>
      </c>
      <c r="F59" s="31">
        <v>199286.3</v>
      </c>
      <c r="G59" s="31">
        <v>199286.3</v>
      </c>
      <c r="H59" s="31">
        <v>191245.3</v>
      </c>
      <c r="I59" s="14" t="s">
        <v>318</v>
      </c>
    </row>
    <row r="60" spans="1:11" s="16" customFormat="1" ht="63" x14ac:dyDescent="0.3">
      <c r="A60" s="5">
        <v>110</v>
      </c>
      <c r="B60" s="11" t="s">
        <v>298</v>
      </c>
      <c r="C60" s="17" t="s">
        <v>22</v>
      </c>
      <c r="D60" s="14"/>
      <c r="E60" s="6" t="s">
        <v>48</v>
      </c>
      <c r="F60" s="31">
        <v>36827</v>
      </c>
      <c r="G60" s="31">
        <v>133882</v>
      </c>
      <c r="H60" s="31">
        <v>5595</v>
      </c>
      <c r="I60" s="14" t="s">
        <v>307</v>
      </c>
      <c r="J60" s="17" t="s">
        <v>155</v>
      </c>
      <c r="K60" s="43">
        <v>43497</v>
      </c>
    </row>
    <row r="61" spans="1:11" s="5" customFormat="1" ht="147" x14ac:dyDescent="0.3">
      <c r="A61" s="5">
        <v>109</v>
      </c>
      <c r="B61" s="11" t="s">
        <v>299</v>
      </c>
      <c r="C61" s="17" t="s">
        <v>152</v>
      </c>
      <c r="D61" s="14"/>
      <c r="E61" s="6" t="s">
        <v>48</v>
      </c>
      <c r="F61" s="31">
        <v>584.5</v>
      </c>
      <c r="G61" s="31"/>
      <c r="H61" s="31"/>
      <c r="I61" s="14" t="s">
        <v>321</v>
      </c>
    </row>
    <row r="62" spans="1:11" s="26" customFormat="1" x14ac:dyDescent="0.4">
      <c r="A62" s="24"/>
      <c r="B62" s="2">
        <v>10</v>
      </c>
      <c r="C62" s="2" t="s">
        <v>56</v>
      </c>
      <c r="D62" s="39"/>
      <c r="E62" s="56"/>
      <c r="F62" s="58">
        <f>F63</f>
        <v>330828.79999999999</v>
      </c>
      <c r="G62" s="58">
        <f t="shared" ref="G62:H62" si="4">G63</f>
        <v>300028.79999999999</v>
      </c>
      <c r="H62" s="58">
        <f t="shared" si="4"/>
        <v>500028.8</v>
      </c>
      <c r="I62" s="57"/>
    </row>
    <row r="63" spans="1:11" s="22" customFormat="1" ht="147" x14ac:dyDescent="0.3">
      <c r="A63" s="5">
        <v>76</v>
      </c>
      <c r="B63" s="11" t="s">
        <v>284</v>
      </c>
      <c r="C63" s="17" t="s">
        <v>55</v>
      </c>
      <c r="D63" s="14"/>
      <c r="E63" s="37" t="s">
        <v>56</v>
      </c>
      <c r="F63" s="31">
        <v>330828.79999999999</v>
      </c>
      <c r="G63" s="31">
        <v>300028.79999999999</v>
      </c>
      <c r="H63" s="31">
        <v>500028.8</v>
      </c>
      <c r="I63" s="14" t="s">
        <v>322</v>
      </c>
    </row>
    <row r="64" spans="1:11" s="26" customFormat="1" ht="40.799999999999997" x14ac:dyDescent="0.4">
      <c r="A64" s="24"/>
      <c r="B64" s="2">
        <v>11</v>
      </c>
      <c r="C64" s="2" t="s">
        <v>52</v>
      </c>
      <c r="D64" s="39"/>
      <c r="E64" s="56"/>
      <c r="F64" s="58">
        <f>F65+F66+F67</f>
        <v>356826.4</v>
      </c>
      <c r="G64" s="58">
        <f t="shared" ref="G64:H64" si="5">G65+G66+G67</f>
        <v>53075.3</v>
      </c>
      <c r="H64" s="58">
        <f t="shared" si="5"/>
        <v>95030.6</v>
      </c>
      <c r="I64" s="57"/>
    </row>
    <row r="65" spans="1:9" s="22" customFormat="1" ht="84" x14ac:dyDescent="0.3">
      <c r="A65" s="5">
        <v>96</v>
      </c>
      <c r="B65" s="11" t="s">
        <v>300</v>
      </c>
      <c r="C65" s="17" t="s">
        <v>60</v>
      </c>
      <c r="D65" s="14" t="s">
        <v>204</v>
      </c>
      <c r="E65" s="6" t="s">
        <v>52</v>
      </c>
      <c r="F65" s="31">
        <v>346916.7</v>
      </c>
      <c r="G65" s="31">
        <v>53075.3</v>
      </c>
      <c r="H65" s="31">
        <v>95030.6</v>
      </c>
      <c r="I65" s="11" t="s">
        <v>257</v>
      </c>
    </row>
    <row r="66" spans="1:9" s="22" customFormat="1" ht="84" x14ac:dyDescent="0.3">
      <c r="A66" s="5">
        <v>98</v>
      </c>
      <c r="B66" s="11" t="s">
        <v>301</v>
      </c>
      <c r="C66" s="17" t="s">
        <v>3</v>
      </c>
      <c r="D66" s="14"/>
      <c r="E66" s="6" t="s">
        <v>52</v>
      </c>
      <c r="F66" s="31">
        <v>459.4</v>
      </c>
      <c r="G66" s="31"/>
      <c r="H66" s="31"/>
      <c r="I66" s="11" t="s">
        <v>257</v>
      </c>
    </row>
    <row r="67" spans="1:9" s="23" customFormat="1" ht="84" x14ac:dyDescent="0.3">
      <c r="A67" s="5">
        <v>102</v>
      </c>
      <c r="B67" s="11" t="s">
        <v>302</v>
      </c>
      <c r="C67" s="17" t="s">
        <v>4</v>
      </c>
      <c r="D67" s="14"/>
      <c r="E67" s="37" t="s">
        <v>52</v>
      </c>
      <c r="F67" s="31">
        <v>9450.2999999999993</v>
      </c>
      <c r="G67" s="31"/>
      <c r="H67" s="31"/>
      <c r="I67" s="11" t="s">
        <v>257</v>
      </c>
    </row>
    <row r="69" spans="1:9" x14ac:dyDescent="0.4">
      <c r="G69" s="32"/>
      <c r="H69" s="32"/>
    </row>
  </sheetData>
  <autoFilter ref="A8:L67">
    <filterColumn colId="1">
      <customFilters>
        <customFilter operator="notEqual" val=" "/>
      </customFilters>
    </filterColumn>
  </autoFilter>
  <customSheetViews>
    <customSheetView guid="{48CB52C3-308C-452C-A0F9-EAD8DCAD4011}" scale="55" showPageBreaks="1" printArea="1" showAutoFilter="1" hiddenRows="1" hiddenColumns="1" view="pageBreakPreview" topLeftCell="B1">
      <selection activeCell="AC15" sqref="AC15"/>
      <colBreaks count="3" manualBreakCount="3">
        <brk id="12" max="95" man="1"/>
        <brk id="22" max="95" man="1"/>
        <brk id="29" max="95" man="1"/>
      </colBreaks>
      <pageMargins left="0.23622047244094491" right="0.23622047244094491" top="0.74803149606299213" bottom="0.74803149606299213" header="0.31496062992125984" footer="0.31496062992125984"/>
      <printOptions horizontalCentered="1"/>
      <pageSetup paperSize="8" scale="45" fitToHeight="0" pageOrder="overThenDown" orientation="portrait" r:id="rId1"/>
      <headerFooter>
        <oddFooter>&amp;C&amp;"Times New Roman,обычный"&amp;P</oddFooter>
      </headerFooter>
      <autoFilter ref="C9:L68"/>
    </customSheetView>
  </customSheetViews>
  <mergeCells count="8">
    <mergeCell ref="I4:I6"/>
    <mergeCell ref="B2:I2"/>
    <mergeCell ref="F1:I1"/>
    <mergeCell ref="B4:B6"/>
    <mergeCell ref="C4:C6"/>
    <mergeCell ref="E4:E6"/>
    <mergeCell ref="F4:H6"/>
    <mergeCell ref="D4:D6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90" fitToHeight="0" pageOrder="overThenDown" orientation="portrait" r:id="rId2"/>
  <headerFooter>
    <oddFooter>&amp;C&amp;"Times New Roman,обычный"&amp;P</oddFooter>
  </headerFooter>
  <colBreaks count="3" manualBreakCount="3">
    <brk id="9" min="1" max="96" man="1"/>
    <brk id="19" min="1" max="96" man="1"/>
    <brk id="26" min="1" max="9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view="pageBreakPreview" topLeftCell="B3" zoomScale="55" zoomScaleNormal="70" zoomScaleSheetLayoutView="70" workbookViewId="0">
      <pane xSplit="3" ySplit="5" topLeftCell="E8" activePane="bottomRight" state="frozen"/>
      <selection activeCell="B3" sqref="B3"/>
      <selection pane="topRight" activeCell="E3" sqref="E3"/>
      <selection pane="bottomLeft" activeCell="B8" sqref="B8"/>
      <selection pane="bottomRight" activeCell="H11" sqref="H11"/>
    </sheetView>
  </sheetViews>
  <sheetFormatPr defaultColWidth="9.109375" defaultRowHeight="21" x14ac:dyDescent="0.4"/>
  <cols>
    <col min="1" max="1" width="9.109375" style="1" customWidth="1"/>
    <col min="2" max="2" width="6.6640625" style="18" customWidth="1"/>
    <col min="3" max="3" width="53.44140625" style="19" customWidth="1"/>
    <col min="4" max="4" width="21.109375" style="34" customWidth="1"/>
    <col min="5" max="5" width="30" style="34" customWidth="1"/>
    <col min="6" max="6" width="23.109375" style="18" customWidth="1"/>
    <col min="7" max="7" width="21.109375" style="34" customWidth="1"/>
    <col min="8" max="8" width="17.109375" style="20" customWidth="1"/>
    <col min="9" max="9" width="17" style="20" customWidth="1"/>
    <col min="10" max="10" width="19.109375" style="20" customWidth="1"/>
    <col min="11" max="11" width="16.44140625" style="42" customWidth="1"/>
    <col min="12" max="12" width="18.88671875" style="42" customWidth="1"/>
    <col min="13" max="13" width="20.88671875" style="42" customWidth="1"/>
    <col min="14" max="14" width="25" style="42" customWidth="1"/>
    <col min="15" max="15" width="21.33203125" style="42" customWidth="1"/>
    <col min="16" max="16" width="11.5546875" style="19" customWidth="1"/>
    <col min="17" max="17" width="15.44140625" style="19" bestFit="1" customWidth="1"/>
    <col min="18" max="16384" width="9.109375" style="19"/>
  </cols>
  <sheetData>
    <row r="1" spans="1:15" ht="61.95" customHeight="1" x14ac:dyDescent="0.4">
      <c r="B1" s="30"/>
      <c r="C1" s="73" t="s">
        <v>154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52"/>
      <c r="O1" s="52"/>
    </row>
    <row r="2" spans="1:15" ht="26.25" customHeight="1" x14ac:dyDescent="0.4">
      <c r="B2" s="30"/>
      <c r="C2" s="38"/>
      <c r="D2" s="47"/>
      <c r="E2" s="47"/>
      <c r="F2" s="38"/>
      <c r="G2" s="47"/>
      <c r="H2" s="38"/>
      <c r="I2" s="38"/>
      <c r="J2" s="38"/>
      <c r="K2" s="47"/>
      <c r="L2" s="52"/>
      <c r="M2" s="52"/>
      <c r="N2" s="52"/>
      <c r="O2" s="52"/>
    </row>
    <row r="3" spans="1:15" ht="15.75" customHeight="1" x14ac:dyDescent="0.4">
      <c r="B3" s="30"/>
      <c r="C3" s="38"/>
      <c r="D3" s="47"/>
      <c r="E3" s="47"/>
      <c r="F3" s="38"/>
      <c r="G3" s="47"/>
      <c r="H3" s="38"/>
      <c r="I3" s="38"/>
      <c r="J3" s="38"/>
      <c r="K3" s="47"/>
      <c r="L3" s="52"/>
      <c r="M3" s="52"/>
      <c r="N3" s="52"/>
      <c r="O3" s="52"/>
    </row>
    <row r="4" spans="1:15" ht="25.2" customHeight="1" x14ac:dyDescent="0.4">
      <c r="B4" s="29"/>
      <c r="C4" s="29"/>
      <c r="D4" s="47"/>
      <c r="E4" s="47"/>
      <c r="F4" s="29"/>
      <c r="G4" s="47"/>
      <c r="H4" s="29"/>
      <c r="I4" s="29"/>
      <c r="J4" s="19"/>
      <c r="K4" s="34"/>
      <c r="L4" s="34"/>
      <c r="M4" s="34"/>
      <c r="N4" s="34"/>
      <c r="O4" s="34"/>
    </row>
    <row r="5" spans="1:15" ht="48.6" customHeight="1" x14ac:dyDescent="0.4">
      <c r="B5" s="76" t="s">
        <v>13</v>
      </c>
      <c r="C5" s="77" t="s">
        <v>0</v>
      </c>
      <c r="D5" s="87" t="s">
        <v>245</v>
      </c>
      <c r="E5" s="66"/>
      <c r="F5" s="77" t="s">
        <v>43</v>
      </c>
      <c r="G5" s="87" t="s">
        <v>169</v>
      </c>
      <c r="H5" s="92" t="s">
        <v>102</v>
      </c>
      <c r="I5" s="93"/>
      <c r="J5" s="94"/>
      <c r="K5" s="72" t="s">
        <v>109</v>
      </c>
      <c r="L5" s="72" t="s">
        <v>110</v>
      </c>
      <c r="M5" s="72" t="s">
        <v>111</v>
      </c>
      <c r="N5" s="90" t="s">
        <v>229</v>
      </c>
      <c r="O5" s="91"/>
    </row>
    <row r="6" spans="1:15" ht="78.599999999999994" customHeight="1" x14ac:dyDescent="0.4">
      <c r="B6" s="76"/>
      <c r="C6" s="77"/>
      <c r="D6" s="89"/>
      <c r="E6" s="67" t="s">
        <v>250</v>
      </c>
      <c r="F6" s="77"/>
      <c r="G6" s="89"/>
      <c r="H6" s="77">
        <v>2019</v>
      </c>
      <c r="I6" s="77">
        <v>2020</v>
      </c>
      <c r="J6" s="77">
        <v>2021</v>
      </c>
      <c r="K6" s="72"/>
      <c r="L6" s="72"/>
      <c r="M6" s="72"/>
      <c r="N6" s="61" t="s">
        <v>167</v>
      </c>
      <c r="O6" s="61" t="s">
        <v>168</v>
      </c>
    </row>
    <row r="7" spans="1:15" ht="24" customHeight="1" x14ac:dyDescent="0.4">
      <c r="B7" s="76"/>
      <c r="C7" s="77"/>
      <c r="D7" s="61"/>
      <c r="E7" s="61"/>
      <c r="F7" s="77"/>
      <c r="G7" s="61"/>
      <c r="H7" s="77"/>
      <c r="I7" s="77"/>
      <c r="J7" s="77"/>
      <c r="K7" s="72"/>
      <c r="L7" s="72"/>
      <c r="M7" s="72"/>
      <c r="N7" s="61"/>
      <c r="O7" s="61"/>
    </row>
    <row r="8" spans="1:15" ht="18.75" customHeight="1" x14ac:dyDescent="0.4">
      <c r="B8" s="35">
        <v>1</v>
      </c>
      <c r="C8" s="35">
        <v>2</v>
      </c>
      <c r="D8" s="48">
        <v>3</v>
      </c>
      <c r="E8" s="48" t="s">
        <v>174</v>
      </c>
      <c r="F8" s="36" t="s">
        <v>25</v>
      </c>
      <c r="G8" s="46" t="s">
        <v>26</v>
      </c>
      <c r="H8" s="36" t="s">
        <v>27</v>
      </c>
      <c r="I8" s="36" t="s">
        <v>28</v>
      </c>
      <c r="J8" s="36" t="s">
        <v>29</v>
      </c>
      <c r="K8" s="53" t="s">
        <v>30</v>
      </c>
      <c r="L8" s="53" t="s">
        <v>31</v>
      </c>
      <c r="M8" s="53" t="s">
        <v>32</v>
      </c>
      <c r="N8" s="53" t="s">
        <v>33</v>
      </c>
      <c r="O8" s="53" t="s">
        <v>34</v>
      </c>
    </row>
    <row r="9" spans="1:15" s="26" customFormat="1" x14ac:dyDescent="0.4">
      <c r="A9" s="24"/>
      <c r="B9" s="2"/>
      <c r="C9" s="2" t="s">
        <v>100</v>
      </c>
      <c r="D9" s="39"/>
      <c r="E9" s="39"/>
      <c r="F9" s="2"/>
      <c r="G9" s="39"/>
      <c r="H9" s="25">
        <f>H10+H28+H34+H43+H48+H54+H57+H60+H66+H76+H78+H80</f>
        <v>9074197.9000000004</v>
      </c>
      <c r="I9" s="25">
        <f>I10+I28+I34+I43+I48+I54+I57+I60+I64+I66+I76+I78+I80</f>
        <v>7378384.0999999987</v>
      </c>
      <c r="J9" s="25">
        <f>J10+J28+J34+J43+J48+J54+J57+J60+J64+J66+J76+J78+J80</f>
        <v>4048685.5</v>
      </c>
      <c r="K9" s="39" t="s">
        <v>256</v>
      </c>
      <c r="L9" s="39" t="s">
        <v>254</v>
      </c>
      <c r="M9" s="39" t="s">
        <v>253</v>
      </c>
      <c r="N9" s="39"/>
      <c r="O9" s="39"/>
    </row>
    <row r="10" spans="1:15" s="26" customFormat="1" x14ac:dyDescent="0.4">
      <c r="A10" s="24"/>
      <c r="B10" s="2"/>
      <c r="C10" s="2" t="s">
        <v>112</v>
      </c>
      <c r="D10" s="39"/>
      <c r="E10" s="39"/>
      <c r="F10" s="2"/>
      <c r="G10" s="39"/>
      <c r="H10" s="25">
        <f>H11+H12+H13+H14+H15+H16+H17+H18+H19+H20+H21+H22+H23+H24+H25+H26+H27</f>
        <v>1963854.6999999997</v>
      </c>
      <c r="I10" s="25">
        <f>I11+I12+I13+I14+I15+I16+I17+I18+I19+I20+I21+I22+I23+I24+I25+I26+I27</f>
        <v>3273035.8</v>
      </c>
      <c r="J10" s="25">
        <f>J11+J12+J13+J14+J15+J16+J17+J18+J19+J20+J21+J22+J23+J24+J25+J26+J27</f>
        <v>726697.4</v>
      </c>
      <c r="K10" s="39" t="s">
        <v>114</v>
      </c>
      <c r="L10" s="39" t="s">
        <v>115</v>
      </c>
      <c r="M10" s="39" t="s">
        <v>115</v>
      </c>
      <c r="N10" s="39"/>
      <c r="O10" s="39"/>
    </row>
    <row r="11" spans="1:15" s="27" customFormat="1" ht="63" x14ac:dyDescent="0.35">
      <c r="A11" s="5"/>
      <c r="B11" s="11" t="s">
        <v>61</v>
      </c>
      <c r="C11" s="17" t="s">
        <v>125</v>
      </c>
      <c r="D11" s="14" t="s">
        <v>209</v>
      </c>
      <c r="E11" s="14" t="s">
        <v>165</v>
      </c>
      <c r="F11" s="6" t="s">
        <v>44</v>
      </c>
      <c r="G11" s="14" t="s">
        <v>187</v>
      </c>
      <c r="H11" s="8"/>
      <c r="I11" s="8">
        <v>28730</v>
      </c>
      <c r="J11" s="8">
        <v>7621</v>
      </c>
      <c r="K11" s="14" t="s">
        <v>187</v>
      </c>
      <c r="L11" s="14"/>
      <c r="M11" s="14"/>
      <c r="N11" s="14"/>
      <c r="O11" s="41"/>
    </row>
    <row r="12" spans="1:15" s="5" customFormat="1" ht="273" x14ac:dyDescent="0.3">
      <c r="A12" s="5">
        <v>18</v>
      </c>
      <c r="B12" s="11" t="s">
        <v>62</v>
      </c>
      <c r="C12" s="17" t="s">
        <v>126</v>
      </c>
      <c r="D12" s="14" t="s">
        <v>209</v>
      </c>
      <c r="E12" s="14" t="s">
        <v>165</v>
      </c>
      <c r="F12" s="6" t="s">
        <v>44</v>
      </c>
      <c r="G12" s="11" t="s">
        <v>113</v>
      </c>
      <c r="H12" s="8">
        <v>2995.3</v>
      </c>
      <c r="I12" s="7">
        <v>300</v>
      </c>
      <c r="J12" s="7">
        <v>299.60000000000002</v>
      </c>
      <c r="K12" s="11" t="s">
        <v>165</v>
      </c>
      <c r="L12" s="11"/>
      <c r="M12" s="11"/>
      <c r="N12" s="11" t="s">
        <v>217</v>
      </c>
      <c r="O12" s="11" t="s">
        <v>218</v>
      </c>
    </row>
    <row r="13" spans="1:15" s="5" customFormat="1" ht="126" x14ac:dyDescent="0.3">
      <c r="A13" s="5">
        <v>2</v>
      </c>
      <c r="B13" s="11" t="s">
        <v>24</v>
      </c>
      <c r="C13" s="17" t="s">
        <v>15</v>
      </c>
      <c r="D13" s="14" t="s">
        <v>194</v>
      </c>
      <c r="E13" s="14" t="s">
        <v>165</v>
      </c>
      <c r="F13" s="6" t="s">
        <v>44</v>
      </c>
      <c r="G13" s="11" t="s">
        <v>113</v>
      </c>
      <c r="H13" s="31">
        <v>128183</v>
      </c>
      <c r="I13" s="31">
        <v>432809</v>
      </c>
      <c r="J13" s="31">
        <v>121033.5</v>
      </c>
      <c r="K13" s="11" t="s">
        <v>187</v>
      </c>
      <c r="L13" s="11"/>
      <c r="M13" s="11"/>
      <c r="N13" s="11" t="s">
        <v>219</v>
      </c>
      <c r="O13" s="11"/>
    </row>
    <row r="14" spans="1:15" s="5" customFormat="1" ht="105" x14ac:dyDescent="0.3">
      <c r="A14" s="5">
        <v>9</v>
      </c>
      <c r="B14" s="11" t="s">
        <v>25</v>
      </c>
      <c r="C14" s="17" t="s">
        <v>127</v>
      </c>
      <c r="D14" s="14" t="s">
        <v>194</v>
      </c>
      <c r="E14" s="14" t="s">
        <v>165</v>
      </c>
      <c r="F14" s="6" t="s">
        <v>44</v>
      </c>
      <c r="G14" s="11" t="s">
        <v>113</v>
      </c>
      <c r="H14" s="31">
        <v>58641.3</v>
      </c>
      <c r="I14" s="31">
        <v>50457.3</v>
      </c>
      <c r="J14" s="31">
        <v>47736</v>
      </c>
      <c r="K14" s="14" t="s">
        <v>187</v>
      </c>
      <c r="L14" s="14"/>
      <c r="M14" s="14"/>
      <c r="N14" s="14" t="s">
        <v>219</v>
      </c>
      <c r="O14" s="40"/>
    </row>
    <row r="15" spans="1:15" s="5" customFormat="1" ht="126" x14ac:dyDescent="0.3">
      <c r="A15" s="9">
        <v>10</v>
      </c>
      <c r="B15" s="11" t="s">
        <v>26</v>
      </c>
      <c r="C15" s="17" t="s">
        <v>128</v>
      </c>
      <c r="D15" s="14" t="s">
        <v>194</v>
      </c>
      <c r="E15" s="14" t="s">
        <v>165</v>
      </c>
      <c r="F15" s="6" t="s">
        <v>44</v>
      </c>
      <c r="G15" s="11" t="s">
        <v>113</v>
      </c>
      <c r="H15" s="31">
        <v>110317</v>
      </c>
      <c r="I15" s="31">
        <v>110317</v>
      </c>
      <c r="J15" s="31"/>
      <c r="K15" s="14" t="s">
        <v>187</v>
      </c>
      <c r="L15" s="14"/>
      <c r="M15" s="14"/>
      <c r="N15" s="14" t="s">
        <v>219</v>
      </c>
      <c r="O15" s="40"/>
    </row>
    <row r="16" spans="1:15" s="5" customFormat="1" ht="147" x14ac:dyDescent="0.3">
      <c r="A16" s="5">
        <v>14</v>
      </c>
      <c r="B16" s="11" t="s">
        <v>27</v>
      </c>
      <c r="C16" s="17" t="s">
        <v>129</v>
      </c>
      <c r="D16" s="14" t="s">
        <v>194</v>
      </c>
      <c r="E16" s="14" t="s">
        <v>165</v>
      </c>
      <c r="F16" s="6" t="s">
        <v>44</v>
      </c>
      <c r="G16" s="11" t="s">
        <v>113</v>
      </c>
      <c r="H16" s="7">
        <v>12872.8</v>
      </c>
      <c r="I16" s="7"/>
      <c r="J16" s="7"/>
      <c r="K16" s="14" t="s">
        <v>187</v>
      </c>
      <c r="L16" s="14"/>
      <c r="M16" s="14"/>
      <c r="N16" s="14" t="s">
        <v>219</v>
      </c>
      <c r="O16" s="40"/>
    </row>
    <row r="17" spans="1:17" s="3" customFormat="1" ht="126" x14ac:dyDescent="0.3">
      <c r="A17" s="5"/>
      <c r="B17" s="11" t="s">
        <v>28</v>
      </c>
      <c r="C17" s="17" t="s">
        <v>130</v>
      </c>
      <c r="D17" s="14" t="s">
        <v>194</v>
      </c>
      <c r="E17" s="14" t="s">
        <v>165</v>
      </c>
      <c r="F17" s="6" t="s">
        <v>44</v>
      </c>
      <c r="G17" s="11" t="s">
        <v>113</v>
      </c>
      <c r="H17" s="7"/>
      <c r="I17" s="7">
        <v>760857.1</v>
      </c>
      <c r="J17" s="8"/>
      <c r="K17" s="14" t="s">
        <v>187</v>
      </c>
      <c r="L17" s="14"/>
      <c r="M17" s="14"/>
      <c r="N17" s="14" t="s">
        <v>219</v>
      </c>
      <c r="O17" s="40"/>
    </row>
    <row r="18" spans="1:17" s="27" customFormat="1" ht="105" x14ac:dyDescent="0.35">
      <c r="A18" s="15">
        <v>16</v>
      </c>
      <c r="B18" s="14" t="s">
        <v>29</v>
      </c>
      <c r="C18" s="17" t="s">
        <v>131</v>
      </c>
      <c r="D18" s="14" t="s">
        <v>194</v>
      </c>
      <c r="E18" s="14" t="s">
        <v>165</v>
      </c>
      <c r="F18" s="37" t="s">
        <v>44</v>
      </c>
      <c r="G18" s="11" t="s">
        <v>113</v>
      </c>
      <c r="H18" s="8">
        <v>162548</v>
      </c>
      <c r="I18" s="8">
        <v>185412.9</v>
      </c>
      <c r="J18" s="8">
        <v>144352</v>
      </c>
      <c r="K18" s="14" t="s">
        <v>187</v>
      </c>
      <c r="L18" s="14"/>
      <c r="M18" s="14"/>
      <c r="N18" s="14" t="s">
        <v>219</v>
      </c>
      <c r="O18" s="41"/>
    </row>
    <row r="19" spans="1:17" s="5" customFormat="1" ht="126" x14ac:dyDescent="0.3">
      <c r="A19" s="5">
        <v>17</v>
      </c>
      <c r="B19" s="11" t="s">
        <v>30</v>
      </c>
      <c r="C19" s="17" t="s">
        <v>132</v>
      </c>
      <c r="D19" s="14" t="s">
        <v>194</v>
      </c>
      <c r="E19" s="14" t="s">
        <v>165</v>
      </c>
      <c r="F19" s="6" t="s">
        <v>44</v>
      </c>
      <c r="G19" s="11" t="s">
        <v>113</v>
      </c>
      <c r="H19" s="7">
        <v>286651.5</v>
      </c>
      <c r="I19" s="7">
        <v>502329.2</v>
      </c>
      <c r="J19" s="8">
        <v>203832</v>
      </c>
      <c r="K19" s="14" t="s">
        <v>187</v>
      </c>
      <c r="L19" s="14"/>
      <c r="M19" s="14"/>
      <c r="N19" s="14" t="s">
        <v>219</v>
      </c>
      <c r="O19" s="40"/>
    </row>
    <row r="20" spans="1:17" s="27" customFormat="1" ht="105" x14ac:dyDescent="0.35">
      <c r="A20" s="5">
        <v>3</v>
      </c>
      <c r="B20" s="11" t="s">
        <v>31</v>
      </c>
      <c r="C20" s="17" t="s">
        <v>54</v>
      </c>
      <c r="D20" s="14"/>
      <c r="E20" s="14"/>
      <c r="F20" s="6" t="s">
        <v>44</v>
      </c>
      <c r="G20" s="11" t="s">
        <v>113</v>
      </c>
      <c r="H20" s="31">
        <v>1000000</v>
      </c>
      <c r="I20" s="31">
        <v>1000000</v>
      </c>
      <c r="J20" s="31"/>
      <c r="K20" s="14" t="s">
        <v>187</v>
      </c>
      <c r="L20" s="14"/>
      <c r="M20" s="14"/>
      <c r="N20" s="14" t="s">
        <v>219</v>
      </c>
      <c r="O20" s="41"/>
    </row>
    <row r="21" spans="1:17" s="3" customFormat="1" ht="147" x14ac:dyDescent="0.3">
      <c r="A21" s="5">
        <v>4</v>
      </c>
      <c r="B21" s="11" t="s">
        <v>32</v>
      </c>
      <c r="C21" s="17" t="s">
        <v>10</v>
      </c>
      <c r="D21" s="14"/>
      <c r="E21" s="14"/>
      <c r="F21" s="6" t="s">
        <v>44</v>
      </c>
      <c r="G21" s="11" t="s">
        <v>113</v>
      </c>
      <c r="H21" s="31">
        <v>11793.9</v>
      </c>
      <c r="I21" s="31">
        <v>11793.9</v>
      </c>
      <c r="J21" s="31">
        <v>11793.9</v>
      </c>
      <c r="K21" s="14" t="s">
        <v>187</v>
      </c>
      <c r="L21" s="14"/>
      <c r="M21" s="14"/>
      <c r="N21" s="14" t="s">
        <v>219</v>
      </c>
      <c r="O21" s="14"/>
    </row>
    <row r="22" spans="1:17" s="9" customFormat="1" ht="105" x14ac:dyDescent="0.3">
      <c r="A22" s="5">
        <v>5</v>
      </c>
      <c r="B22" s="11" t="s">
        <v>33</v>
      </c>
      <c r="C22" s="17" t="s">
        <v>16</v>
      </c>
      <c r="D22" s="14"/>
      <c r="E22" s="14"/>
      <c r="F22" s="6" t="s">
        <v>44</v>
      </c>
      <c r="G22" s="11" t="s">
        <v>113</v>
      </c>
      <c r="H22" s="31">
        <v>28244.6</v>
      </c>
      <c r="I22" s="31">
        <v>28244.6</v>
      </c>
      <c r="J22" s="31">
        <v>28244.6</v>
      </c>
      <c r="K22" s="14" t="s">
        <v>187</v>
      </c>
      <c r="L22" s="14"/>
      <c r="M22" s="14"/>
      <c r="N22" s="14" t="s">
        <v>219</v>
      </c>
      <c r="O22" s="40"/>
    </row>
    <row r="23" spans="1:17" s="27" customFormat="1" ht="231" x14ac:dyDescent="0.35">
      <c r="A23" s="5">
        <v>1</v>
      </c>
      <c r="B23" s="11" t="s">
        <v>34</v>
      </c>
      <c r="C23" s="17" t="s">
        <v>14</v>
      </c>
      <c r="D23" s="14"/>
      <c r="E23" s="14"/>
      <c r="F23" s="6" t="s">
        <v>44</v>
      </c>
      <c r="G23" s="11" t="s">
        <v>113</v>
      </c>
      <c r="H23" s="31">
        <v>14100</v>
      </c>
      <c r="I23" s="31">
        <v>14100</v>
      </c>
      <c r="J23" s="31">
        <v>14100</v>
      </c>
      <c r="K23" s="14" t="s">
        <v>187</v>
      </c>
      <c r="L23" s="14"/>
      <c r="M23" s="14"/>
      <c r="N23" s="14" t="s">
        <v>219</v>
      </c>
      <c r="O23" s="41"/>
    </row>
    <row r="24" spans="1:17" s="5" customFormat="1" ht="357" x14ac:dyDescent="0.3">
      <c r="B24" s="11" t="s">
        <v>35</v>
      </c>
      <c r="C24" s="17" t="s">
        <v>133</v>
      </c>
      <c r="D24" s="14"/>
      <c r="E24" s="14"/>
      <c r="F24" s="6" t="s">
        <v>44</v>
      </c>
      <c r="G24" s="14" t="s">
        <v>249</v>
      </c>
      <c r="H24" s="7">
        <v>3943.9</v>
      </c>
      <c r="I24" s="7">
        <v>3943.9</v>
      </c>
      <c r="J24" s="8">
        <v>3943.9</v>
      </c>
      <c r="K24" s="14" t="s">
        <v>187</v>
      </c>
      <c r="L24" s="14"/>
      <c r="M24" s="14"/>
      <c r="N24" s="14" t="s">
        <v>219</v>
      </c>
      <c r="O24" s="40"/>
    </row>
    <row r="25" spans="1:17" s="27" customFormat="1" ht="105" x14ac:dyDescent="0.35">
      <c r="A25" s="15">
        <v>7</v>
      </c>
      <c r="B25" s="14" t="s">
        <v>36</v>
      </c>
      <c r="C25" s="17" t="s">
        <v>17</v>
      </c>
      <c r="D25" s="14"/>
      <c r="E25" s="14"/>
      <c r="F25" s="37" t="s">
        <v>44</v>
      </c>
      <c r="G25" s="11" t="s">
        <v>113</v>
      </c>
      <c r="H25" s="31">
        <v>53565.5</v>
      </c>
      <c r="I25" s="31">
        <v>53964.4</v>
      </c>
      <c r="J25" s="31">
        <v>53964.4</v>
      </c>
      <c r="K25" s="14" t="s">
        <v>187</v>
      </c>
      <c r="L25" s="14"/>
      <c r="M25" s="14"/>
      <c r="N25" s="14" t="s">
        <v>219</v>
      </c>
      <c r="O25" s="41"/>
    </row>
    <row r="26" spans="1:17" s="3" customFormat="1" ht="63" x14ac:dyDescent="0.3">
      <c r="A26" s="5">
        <v>12</v>
      </c>
      <c r="B26" s="11" t="s">
        <v>37</v>
      </c>
      <c r="C26" s="17" t="s">
        <v>11</v>
      </c>
      <c r="D26" s="14"/>
      <c r="E26" s="14"/>
      <c r="F26" s="6" t="s">
        <v>44</v>
      </c>
      <c r="G26" s="14" t="s">
        <v>187</v>
      </c>
      <c r="H26" s="8">
        <v>89867</v>
      </c>
      <c r="I26" s="8">
        <v>89645.6</v>
      </c>
      <c r="J26" s="8">
        <v>89645.6</v>
      </c>
      <c r="K26" s="14" t="s">
        <v>187</v>
      </c>
      <c r="L26" s="14"/>
      <c r="M26" s="14"/>
      <c r="N26" s="14"/>
      <c r="O26" s="40"/>
    </row>
    <row r="27" spans="1:17" s="9" customFormat="1" ht="210" x14ac:dyDescent="0.3">
      <c r="A27" s="5">
        <v>13</v>
      </c>
      <c r="B27" s="11" t="s">
        <v>38</v>
      </c>
      <c r="C27" s="17" t="s">
        <v>12</v>
      </c>
      <c r="D27" s="14"/>
      <c r="E27" s="14"/>
      <c r="F27" s="6" t="s">
        <v>44</v>
      </c>
      <c r="G27" s="11" t="s">
        <v>113</v>
      </c>
      <c r="H27" s="8">
        <v>130.9</v>
      </c>
      <c r="I27" s="8">
        <v>130.9</v>
      </c>
      <c r="J27" s="8">
        <v>130.9</v>
      </c>
      <c r="K27" s="14" t="s">
        <v>187</v>
      </c>
      <c r="L27" s="14"/>
      <c r="M27" s="14"/>
      <c r="N27" s="14" t="s">
        <v>219</v>
      </c>
      <c r="O27" s="40"/>
    </row>
    <row r="28" spans="1:17" s="26" customFormat="1" ht="40.799999999999997" x14ac:dyDescent="0.4">
      <c r="A28" s="24"/>
      <c r="B28" s="2"/>
      <c r="C28" s="2" t="s">
        <v>47</v>
      </c>
      <c r="D28" s="39"/>
      <c r="E28" s="39"/>
      <c r="F28" s="56"/>
      <c r="G28" s="57"/>
      <c r="H28" s="58">
        <f>H29+H30+H31+H32+H33</f>
        <v>865998.7</v>
      </c>
      <c r="I28" s="58">
        <f t="shared" ref="I28:J28" si="0">I29+I30+I31+I32+I33</f>
        <v>73406.600000000006</v>
      </c>
      <c r="J28" s="58">
        <f t="shared" si="0"/>
        <v>73024.2</v>
      </c>
      <c r="K28" s="57" t="s">
        <v>236</v>
      </c>
      <c r="L28" s="57" t="s">
        <v>236</v>
      </c>
      <c r="M28" s="57" t="s">
        <v>237</v>
      </c>
      <c r="N28" s="57"/>
      <c r="O28" s="57"/>
    </row>
    <row r="29" spans="1:17" s="5" customFormat="1" ht="126" x14ac:dyDescent="0.3">
      <c r="A29" s="5">
        <v>47</v>
      </c>
      <c r="B29" s="11" t="s">
        <v>39</v>
      </c>
      <c r="C29" s="17" t="s">
        <v>134</v>
      </c>
      <c r="D29" s="14" t="s">
        <v>209</v>
      </c>
      <c r="E29" s="14" t="s">
        <v>170</v>
      </c>
      <c r="F29" s="6" t="s">
        <v>47</v>
      </c>
      <c r="G29" s="11" t="s">
        <v>113</v>
      </c>
      <c r="H29" s="31">
        <v>758873.7</v>
      </c>
      <c r="I29" s="31"/>
      <c r="J29" s="31"/>
      <c r="K29" s="40" t="s">
        <v>166</v>
      </c>
      <c r="L29" s="40" t="s">
        <v>165</v>
      </c>
      <c r="M29" s="40" t="s">
        <v>165</v>
      </c>
      <c r="N29" s="40"/>
      <c r="O29" s="40"/>
      <c r="P29" s="17" t="s">
        <v>157</v>
      </c>
      <c r="Q29" s="44">
        <v>43497</v>
      </c>
    </row>
    <row r="30" spans="1:17" s="5" customFormat="1" ht="147" x14ac:dyDescent="0.3">
      <c r="A30" s="12">
        <v>50</v>
      </c>
      <c r="B30" s="11" t="s">
        <v>40</v>
      </c>
      <c r="C30" s="17" t="s">
        <v>57</v>
      </c>
      <c r="D30" s="14" t="s">
        <v>209</v>
      </c>
      <c r="E30" s="14" t="s">
        <v>165</v>
      </c>
      <c r="F30" s="6" t="s">
        <v>47</v>
      </c>
      <c r="G30" s="11"/>
      <c r="H30" s="8">
        <v>30400</v>
      </c>
      <c r="I30" s="7"/>
      <c r="J30" s="7"/>
      <c r="K30" s="40"/>
      <c r="L30" s="40"/>
      <c r="M30" s="40"/>
      <c r="N30" s="40"/>
      <c r="O30" s="40"/>
    </row>
    <row r="31" spans="1:17" s="5" customFormat="1" ht="126" x14ac:dyDescent="0.3">
      <c r="A31" s="5">
        <v>46</v>
      </c>
      <c r="B31" s="11" t="s">
        <v>41</v>
      </c>
      <c r="C31" s="17" t="s">
        <v>6</v>
      </c>
      <c r="D31" s="14"/>
      <c r="E31" s="14"/>
      <c r="F31" s="37" t="s">
        <v>47</v>
      </c>
      <c r="G31" s="14" t="s">
        <v>113</v>
      </c>
      <c r="H31" s="31">
        <v>51887.7</v>
      </c>
      <c r="I31" s="31">
        <v>53963.199999999997</v>
      </c>
      <c r="J31" s="31">
        <v>53963.199999999997</v>
      </c>
      <c r="K31" s="14" t="s">
        <v>171</v>
      </c>
      <c r="L31" s="14" t="s">
        <v>172</v>
      </c>
      <c r="M31" s="14"/>
      <c r="N31" s="14" t="s">
        <v>175</v>
      </c>
      <c r="O31" s="14" t="s">
        <v>176</v>
      </c>
      <c r="P31" s="5" t="s">
        <v>191</v>
      </c>
    </row>
    <row r="32" spans="1:17" s="5" customFormat="1" ht="105" x14ac:dyDescent="0.3">
      <c r="A32" s="5">
        <v>51</v>
      </c>
      <c r="B32" s="11" t="s">
        <v>42</v>
      </c>
      <c r="C32" s="17" t="s">
        <v>107</v>
      </c>
      <c r="D32" s="14"/>
      <c r="E32" s="14"/>
      <c r="F32" s="6" t="s">
        <v>47</v>
      </c>
      <c r="G32" s="11" t="s">
        <v>113</v>
      </c>
      <c r="H32" s="31">
        <v>4549.8999999999996</v>
      </c>
      <c r="I32" s="31"/>
      <c r="J32" s="31"/>
      <c r="K32" s="40" t="s">
        <v>173</v>
      </c>
      <c r="L32" s="40" t="s">
        <v>165</v>
      </c>
      <c r="M32" s="40" t="s">
        <v>165</v>
      </c>
      <c r="N32" s="40"/>
      <c r="O32" s="40"/>
      <c r="P32" s="17" t="s">
        <v>156</v>
      </c>
      <c r="Q32" s="44">
        <v>43497</v>
      </c>
    </row>
    <row r="33" spans="1:18" s="28" customFormat="1" ht="84" x14ac:dyDescent="0.3">
      <c r="A33" s="5">
        <v>62</v>
      </c>
      <c r="B33" s="11" t="s">
        <v>63</v>
      </c>
      <c r="C33" s="17" t="s">
        <v>19</v>
      </c>
      <c r="D33" s="14"/>
      <c r="E33" s="14"/>
      <c r="F33" s="6" t="s">
        <v>47</v>
      </c>
      <c r="G33" s="11" t="s">
        <v>113</v>
      </c>
      <c r="H33" s="31">
        <v>20287.400000000001</v>
      </c>
      <c r="I33" s="31">
        <v>19443.400000000001</v>
      </c>
      <c r="J33" s="31">
        <v>19061</v>
      </c>
      <c r="K33" s="40" t="s">
        <v>173</v>
      </c>
      <c r="L33" s="40" t="s">
        <v>165</v>
      </c>
      <c r="M33" s="40" t="s">
        <v>177</v>
      </c>
      <c r="N33" s="41"/>
      <c r="O33" s="41"/>
      <c r="P33" s="17" t="s">
        <v>159</v>
      </c>
      <c r="Q33" s="45">
        <v>43498</v>
      </c>
      <c r="R33" s="15"/>
    </row>
    <row r="34" spans="1:18" s="26" customFormat="1" x14ac:dyDescent="0.4">
      <c r="A34" s="24"/>
      <c r="B34" s="2"/>
      <c r="C34" s="2" t="s">
        <v>45</v>
      </c>
      <c r="D34" s="39"/>
      <c r="E34" s="39"/>
      <c r="F34" s="56"/>
      <c r="G34" s="57"/>
      <c r="H34" s="58">
        <f>H35+H36+H37+H38+H39+H40+H41+H42</f>
        <v>971655.2</v>
      </c>
      <c r="I34" s="58">
        <f t="shared" ref="I34:J34" si="1">I35+I36+I37+I38+I39+I40+I41+I42</f>
        <v>769954.2</v>
      </c>
      <c r="J34" s="58">
        <f t="shared" si="1"/>
        <v>222250</v>
      </c>
      <c r="K34" s="57" t="s">
        <v>255</v>
      </c>
      <c r="L34" s="57" t="s">
        <v>233</v>
      </c>
      <c r="M34" s="57" t="s">
        <v>233</v>
      </c>
      <c r="N34" s="57"/>
      <c r="O34" s="57"/>
    </row>
    <row r="35" spans="1:18" s="27" customFormat="1" ht="252" x14ac:dyDescent="0.35">
      <c r="A35" s="5">
        <v>31</v>
      </c>
      <c r="B35" s="11" t="s">
        <v>64</v>
      </c>
      <c r="C35" s="17" t="s">
        <v>135</v>
      </c>
      <c r="D35" s="11" t="s">
        <v>209</v>
      </c>
      <c r="E35" s="14" t="s">
        <v>211</v>
      </c>
      <c r="F35" s="6" t="s">
        <v>45</v>
      </c>
      <c r="G35" s="11" t="s">
        <v>113</v>
      </c>
      <c r="H35" s="8">
        <v>106032.7</v>
      </c>
      <c r="I35" s="8">
        <v>329047.90000000002</v>
      </c>
      <c r="J35" s="8">
        <v>222250</v>
      </c>
      <c r="K35" s="40" t="s">
        <v>180</v>
      </c>
      <c r="L35" s="40"/>
      <c r="M35" s="41"/>
      <c r="N35" s="14" t="s">
        <v>212</v>
      </c>
      <c r="O35" s="41"/>
    </row>
    <row r="36" spans="1:18" s="9" customFormat="1" ht="147" x14ac:dyDescent="0.3">
      <c r="A36" s="5">
        <v>42</v>
      </c>
      <c r="B36" s="11" t="s">
        <v>65</v>
      </c>
      <c r="C36" s="17" t="s">
        <v>136</v>
      </c>
      <c r="D36" s="14" t="s">
        <v>209</v>
      </c>
      <c r="E36" s="14" t="s">
        <v>211</v>
      </c>
      <c r="F36" s="6" t="s">
        <v>45</v>
      </c>
      <c r="G36" s="11" t="s">
        <v>187</v>
      </c>
      <c r="H36" s="8">
        <v>282188.3</v>
      </c>
      <c r="I36" s="8"/>
      <c r="J36" s="8"/>
      <c r="K36" s="40"/>
      <c r="L36" s="40"/>
      <c r="M36" s="40"/>
      <c r="N36" s="14" t="s">
        <v>246</v>
      </c>
      <c r="O36" s="40"/>
    </row>
    <row r="37" spans="1:18" s="5" customFormat="1" ht="189" x14ac:dyDescent="0.3">
      <c r="A37" s="9">
        <v>19</v>
      </c>
      <c r="B37" s="11" t="s">
        <v>66</v>
      </c>
      <c r="C37" s="17" t="s">
        <v>137</v>
      </c>
      <c r="D37" s="14" t="s">
        <v>199</v>
      </c>
      <c r="E37" s="14" t="s">
        <v>231</v>
      </c>
      <c r="F37" s="6" t="s">
        <v>45</v>
      </c>
      <c r="G37" s="11" t="s">
        <v>113</v>
      </c>
      <c r="H37" s="7">
        <v>54094.6</v>
      </c>
      <c r="I37" s="7"/>
      <c r="J37" s="7"/>
      <c r="K37" s="40" t="s">
        <v>172</v>
      </c>
      <c r="L37" s="55"/>
      <c r="M37" s="41"/>
      <c r="N37" s="59" t="s">
        <v>224</v>
      </c>
      <c r="O37" s="41"/>
    </row>
    <row r="38" spans="1:18" s="28" customFormat="1" ht="105" x14ac:dyDescent="0.3">
      <c r="A38" s="5">
        <v>23</v>
      </c>
      <c r="B38" s="11" t="s">
        <v>67</v>
      </c>
      <c r="C38" s="17" t="s">
        <v>138</v>
      </c>
      <c r="D38" s="14" t="s">
        <v>199</v>
      </c>
      <c r="E38" s="14" t="s">
        <v>231</v>
      </c>
      <c r="F38" s="6" t="s">
        <v>45</v>
      </c>
      <c r="G38" s="11" t="s">
        <v>113</v>
      </c>
      <c r="H38" s="7">
        <v>29020.3</v>
      </c>
      <c r="I38" s="7"/>
      <c r="J38" s="7"/>
      <c r="K38" s="40" t="s">
        <v>196</v>
      </c>
      <c r="L38" s="40"/>
      <c r="M38" s="41"/>
      <c r="N38" s="59" t="s">
        <v>243</v>
      </c>
      <c r="O38" s="41"/>
    </row>
    <row r="39" spans="1:18" s="13" customFormat="1" ht="252" x14ac:dyDescent="0.3">
      <c r="A39" s="5">
        <v>27</v>
      </c>
      <c r="B39" s="11" t="s">
        <v>68</v>
      </c>
      <c r="C39" s="17" t="s">
        <v>139</v>
      </c>
      <c r="D39" s="14" t="s">
        <v>199</v>
      </c>
      <c r="E39" s="14" t="s">
        <v>211</v>
      </c>
      <c r="F39" s="6" t="s">
        <v>45</v>
      </c>
      <c r="G39" s="51" t="s">
        <v>113</v>
      </c>
      <c r="H39" s="31">
        <v>477292.3</v>
      </c>
      <c r="I39" s="31">
        <v>440906.3</v>
      </c>
      <c r="J39" s="31"/>
      <c r="K39" s="40" t="s">
        <v>172</v>
      </c>
      <c r="L39" s="40"/>
      <c r="M39" s="40"/>
      <c r="N39" s="14" t="s">
        <v>213</v>
      </c>
      <c r="O39" s="40"/>
    </row>
    <row r="40" spans="1:18" s="12" customFormat="1" ht="105" x14ac:dyDescent="0.3">
      <c r="A40" s="5">
        <v>28</v>
      </c>
      <c r="B40" s="11" t="s">
        <v>69</v>
      </c>
      <c r="C40" s="17" t="s">
        <v>140</v>
      </c>
      <c r="D40" s="14" t="s">
        <v>199</v>
      </c>
      <c r="E40" s="14" t="s">
        <v>231</v>
      </c>
      <c r="F40" s="6" t="s">
        <v>45</v>
      </c>
      <c r="G40" s="11" t="s">
        <v>113</v>
      </c>
      <c r="H40" s="31">
        <v>7718.8</v>
      </c>
      <c r="I40" s="31"/>
      <c r="J40" s="31"/>
      <c r="K40" s="40" t="s">
        <v>196</v>
      </c>
      <c r="L40" s="40"/>
      <c r="M40" s="40"/>
      <c r="N40" s="59" t="s">
        <v>243</v>
      </c>
      <c r="O40" s="40"/>
    </row>
    <row r="41" spans="1:18" s="23" customFormat="1" ht="105" x14ac:dyDescent="0.3">
      <c r="A41" s="5">
        <v>33</v>
      </c>
      <c r="B41" s="11" t="s">
        <v>70</v>
      </c>
      <c r="C41" s="17" t="s">
        <v>59</v>
      </c>
      <c r="D41" s="14" t="s">
        <v>199</v>
      </c>
      <c r="E41" s="14" t="s">
        <v>231</v>
      </c>
      <c r="F41" s="6" t="s">
        <v>45</v>
      </c>
      <c r="G41" s="11" t="s">
        <v>113</v>
      </c>
      <c r="H41" s="31">
        <v>12061.5</v>
      </c>
      <c r="I41" s="31"/>
      <c r="J41" s="31"/>
      <c r="K41" s="40" t="s">
        <v>187</v>
      </c>
      <c r="L41" s="40"/>
      <c r="M41" s="40"/>
      <c r="N41" s="59" t="s">
        <v>232</v>
      </c>
      <c r="O41" s="40"/>
    </row>
    <row r="42" spans="1:18" s="23" customFormat="1" ht="210" x14ac:dyDescent="0.3">
      <c r="A42" s="5">
        <v>40</v>
      </c>
      <c r="B42" s="11" t="s">
        <v>71</v>
      </c>
      <c r="C42" s="17" t="s">
        <v>9</v>
      </c>
      <c r="D42" s="14"/>
      <c r="E42" s="14"/>
      <c r="F42" s="6" t="s">
        <v>45</v>
      </c>
      <c r="G42" s="11" t="s">
        <v>113</v>
      </c>
      <c r="H42" s="31">
        <v>3246.7</v>
      </c>
      <c r="I42" s="31"/>
      <c r="J42" s="31"/>
      <c r="K42" s="40" t="s">
        <v>172</v>
      </c>
      <c r="L42" s="40"/>
      <c r="M42" s="40"/>
      <c r="N42" s="14" t="s">
        <v>226</v>
      </c>
      <c r="O42" s="40"/>
    </row>
    <row r="43" spans="1:18" s="26" customFormat="1" ht="40.799999999999997" x14ac:dyDescent="0.4">
      <c r="A43" s="24"/>
      <c r="B43" s="2"/>
      <c r="C43" s="2" t="s">
        <v>51</v>
      </c>
      <c r="D43" s="39"/>
      <c r="E43" s="39"/>
      <c r="F43" s="56"/>
      <c r="G43" s="57"/>
      <c r="H43" s="58">
        <f>H44+H45+H46+H47</f>
        <v>113215.2</v>
      </c>
      <c r="I43" s="58">
        <f t="shared" ref="I43:J43" si="2">I44+I45+I46+I47</f>
        <v>274826.3</v>
      </c>
      <c r="J43" s="58">
        <f t="shared" si="2"/>
        <v>122545.7</v>
      </c>
      <c r="K43" s="57" t="s">
        <v>234</v>
      </c>
      <c r="L43" s="57" t="s">
        <v>234</v>
      </c>
      <c r="M43" s="57" t="s">
        <v>124</v>
      </c>
      <c r="N43" s="57"/>
      <c r="O43" s="57"/>
    </row>
    <row r="44" spans="1:18" s="9" customFormat="1" ht="84" x14ac:dyDescent="0.3">
      <c r="A44" s="5">
        <v>90</v>
      </c>
      <c r="B44" s="11" t="s">
        <v>72</v>
      </c>
      <c r="C44" s="17" t="s">
        <v>141</v>
      </c>
      <c r="D44" s="14" t="s">
        <v>209</v>
      </c>
      <c r="E44" s="14" t="s">
        <v>165</v>
      </c>
      <c r="F44" s="6" t="s">
        <v>51</v>
      </c>
      <c r="G44" s="11" t="s">
        <v>113</v>
      </c>
      <c r="H44" s="31">
        <v>81985.899999999994</v>
      </c>
      <c r="I44" s="31">
        <v>62061.5</v>
      </c>
      <c r="J44" s="31">
        <v>14200.7</v>
      </c>
      <c r="K44" s="40" t="s">
        <v>177</v>
      </c>
      <c r="L44" s="40" t="s">
        <v>230</v>
      </c>
      <c r="M44" s="14"/>
      <c r="N44" s="14" t="s">
        <v>227</v>
      </c>
      <c r="O44" s="40"/>
    </row>
    <row r="45" spans="1:18" s="9" customFormat="1" ht="105" x14ac:dyDescent="0.3">
      <c r="A45" s="12">
        <v>92</v>
      </c>
      <c r="B45" s="14" t="s">
        <v>104</v>
      </c>
      <c r="C45" s="17" t="s">
        <v>142</v>
      </c>
      <c r="D45" s="14" t="s">
        <v>209</v>
      </c>
      <c r="E45" s="14" t="s">
        <v>165</v>
      </c>
      <c r="F45" s="6" t="s">
        <v>51</v>
      </c>
      <c r="G45" s="11" t="s">
        <v>113</v>
      </c>
      <c r="H45" s="8">
        <v>6229.3</v>
      </c>
      <c r="I45" s="8"/>
      <c r="J45" s="8"/>
      <c r="K45" s="40" t="s">
        <v>190</v>
      </c>
      <c r="L45" s="40" t="s">
        <v>180</v>
      </c>
      <c r="M45" s="14"/>
      <c r="N45" s="14" t="s">
        <v>227</v>
      </c>
      <c r="O45" s="40"/>
    </row>
    <row r="46" spans="1:18" s="27" customFormat="1" ht="105" x14ac:dyDescent="0.35">
      <c r="A46" s="5">
        <v>93</v>
      </c>
      <c r="B46" s="14" t="s">
        <v>106</v>
      </c>
      <c r="C46" s="17" t="s">
        <v>143</v>
      </c>
      <c r="D46" s="14" t="s">
        <v>209</v>
      </c>
      <c r="E46" s="14" t="s">
        <v>165</v>
      </c>
      <c r="F46" s="6" t="s">
        <v>51</v>
      </c>
      <c r="G46" s="11" t="s">
        <v>113</v>
      </c>
      <c r="H46" s="31">
        <v>25000</v>
      </c>
      <c r="I46" s="31">
        <v>49085.3</v>
      </c>
      <c r="J46" s="31"/>
      <c r="K46" s="40" t="s">
        <v>177</v>
      </c>
      <c r="L46" s="40" t="s">
        <v>172</v>
      </c>
      <c r="M46" s="14"/>
      <c r="N46" s="14" t="s">
        <v>227</v>
      </c>
      <c r="O46" s="41"/>
    </row>
    <row r="47" spans="1:18" s="9" customFormat="1" ht="210" x14ac:dyDescent="0.3">
      <c r="A47" s="5"/>
      <c r="B47" s="14" t="s">
        <v>73</v>
      </c>
      <c r="C47" s="17" t="s">
        <v>101</v>
      </c>
      <c r="D47" s="11" t="s">
        <v>247</v>
      </c>
      <c r="E47" s="54" t="s">
        <v>211</v>
      </c>
      <c r="F47" s="6" t="s">
        <v>51</v>
      </c>
      <c r="G47" s="11" t="s">
        <v>242</v>
      </c>
      <c r="H47" s="31"/>
      <c r="I47" s="31">
        <v>163679.5</v>
      </c>
      <c r="J47" s="31">
        <v>108345</v>
      </c>
      <c r="K47" s="40"/>
      <c r="L47" s="40"/>
      <c r="M47" s="40"/>
      <c r="N47" s="40"/>
      <c r="O47" s="40"/>
    </row>
    <row r="48" spans="1:18" s="26" customFormat="1" x14ac:dyDescent="0.4">
      <c r="A48" s="24"/>
      <c r="B48" s="2"/>
      <c r="C48" s="2" t="s">
        <v>50</v>
      </c>
      <c r="D48" s="39"/>
      <c r="E48" s="39"/>
      <c r="F48" s="56"/>
      <c r="G48" s="57"/>
      <c r="H48" s="58">
        <f>H49+H50+H51+H52+H53</f>
        <v>93268.6</v>
      </c>
      <c r="I48" s="58">
        <f t="shared" ref="I48:J48" si="3">I49+I50+I51+I52+I53</f>
        <v>0</v>
      </c>
      <c r="J48" s="58">
        <f t="shared" si="3"/>
        <v>0</v>
      </c>
      <c r="K48" s="57" t="s">
        <v>116</v>
      </c>
      <c r="L48" s="57" t="s">
        <v>116</v>
      </c>
      <c r="M48" s="57" t="s">
        <v>117</v>
      </c>
      <c r="N48" s="57"/>
      <c r="O48" s="57"/>
    </row>
    <row r="49" spans="1:17" s="5" customFormat="1" ht="336" x14ac:dyDescent="0.3">
      <c r="A49" s="5">
        <v>83</v>
      </c>
      <c r="B49" s="11" t="s">
        <v>74</v>
      </c>
      <c r="C49" s="17" t="s">
        <v>144</v>
      </c>
      <c r="D49" s="14" t="s">
        <v>201</v>
      </c>
      <c r="E49" s="14" t="s">
        <v>248</v>
      </c>
      <c r="F49" s="37" t="s">
        <v>50</v>
      </c>
      <c r="G49" s="14" t="s">
        <v>113</v>
      </c>
      <c r="H49" s="31">
        <v>36175.4</v>
      </c>
      <c r="I49" s="31"/>
      <c r="J49" s="31"/>
      <c r="K49" s="40" t="s">
        <v>187</v>
      </c>
      <c r="L49" s="40"/>
      <c r="M49" s="40"/>
      <c r="N49" s="14" t="s">
        <v>225</v>
      </c>
      <c r="O49" s="40" t="s">
        <v>222</v>
      </c>
    </row>
    <row r="50" spans="1:17" s="5" customFormat="1" ht="126" x14ac:dyDescent="0.3">
      <c r="A50" s="16">
        <v>77</v>
      </c>
      <c r="B50" s="11" t="s">
        <v>75</v>
      </c>
      <c r="C50" s="17" t="s">
        <v>5</v>
      </c>
      <c r="D50" s="14"/>
      <c r="E50" s="14"/>
      <c r="F50" s="37" t="s">
        <v>50</v>
      </c>
      <c r="G50" s="14" t="s">
        <v>113</v>
      </c>
      <c r="H50" s="31">
        <v>9634</v>
      </c>
      <c r="I50" s="31"/>
      <c r="J50" s="31"/>
      <c r="K50" s="11" t="s">
        <v>173</v>
      </c>
      <c r="L50" s="11" t="s">
        <v>178</v>
      </c>
      <c r="M50" s="11" t="s">
        <v>178</v>
      </c>
      <c r="N50" s="11"/>
      <c r="O50" s="11"/>
      <c r="P50" s="17" t="s">
        <v>161</v>
      </c>
      <c r="Q50" s="44">
        <v>43495</v>
      </c>
    </row>
    <row r="51" spans="1:17" s="5" customFormat="1" ht="105" x14ac:dyDescent="0.3">
      <c r="A51" s="12">
        <v>78</v>
      </c>
      <c r="B51" s="11" t="s">
        <v>76</v>
      </c>
      <c r="C51" s="17" t="s">
        <v>20</v>
      </c>
      <c r="D51" s="14"/>
      <c r="E51" s="14"/>
      <c r="F51" s="37" t="s">
        <v>50</v>
      </c>
      <c r="G51" s="14" t="s">
        <v>113</v>
      </c>
      <c r="H51" s="31">
        <v>29756.9</v>
      </c>
      <c r="I51" s="31"/>
      <c r="J51" s="31"/>
      <c r="K51" s="14" t="s">
        <v>179</v>
      </c>
      <c r="L51" s="14" t="s">
        <v>180</v>
      </c>
      <c r="M51" s="14" t="s">
        <v>180</v>
      </c>
      <c r="N51" s="14"/>
      <c r="O51" s="14"/>
      <c r="P51" s="17" t="s">
        <v>160</v>
      </c>
      <c r="Q51" s="44">
        <v>43496</v>
      </c>
    </row>
    <row r="52" spans="1:17" s="5" customFormat="1" ht="63" x14ac:dyDescent="0.3">
      <c r="A52" s="5">
        <v>79</v>
      </c>
      <c r="B52" s="11" t="s">
        <v>77</v>
      </c>
      <c r="C52" s="17" t="s">
        <v>21</v>
      </c>
      <c r="D52" s="14"/>
      <c r="E52" s="14"/>
      <c r="F52" s="37" t="s">
        <v>50</v>
      </c>
      <c r="G52" s="14" t="s">
        <v>113</v>
      </c>
      <c r="H52" s="31">
        <v>13291.6</v>
      </c>
      <c r="I52" s="31"/>
      <c r="J52" s="31"/>
      <c r="K52" s="14" t="s">
        <v>173</v>
      </c>
      <c r="L52" s="14" t="s">
        <v>178</v>
      </c>
      <c r="M52" s="14" t="s">
        <v>178</v>
      </c>
      <c r="N52" s="14"/>
      <c r="O52" s="14"/>
      <c r="P52" s="17" t="s">
        <v>162</v>
      </c>
      <c r="Q52" s="44">
        <v>43495</v>
      </c>
    </row>
    <row r="53" spans="1:17" s="4" customFormat="1" ht="168" x14ac:dyDescent="0.3">
      <c r="A53" s="5">
        <v>80</v>
      </c>
      <c r="B53" s="11" t="s">
        <v>78</v>
      </c>
      <c r="C53" s="17" t="s">
        <v>145</v>
      </c>
      <c r="D53" s="14"/>
      <c r="E53" s="14"/>
      <c r="F53" s="37" t="s">
        <v>50</v>
      </c>
      <c r="G53" s="14" t="s">
        <v>113</v>
      </c>
      <c r="H53" s="31">
        <v>4410.7</v>
      </c>
      <c r="I53" s="31"/>
      <c r="J53" s="31"/>
      <c r="K53" s="11" t="s">
        <v>184</v>
      </c>
      <c r="L53" s="11" t="s">
        <v>165</v>
      </c>
      <c r="M53" s="11"/>
      <c r="N53" s="11" t="s">
        <v>223</v>
      </c>
      <c r="O53" s="11" t="s">
        <v>221</v>
      </c>
    </row>
    <row r="54" spans="1:17" s="26" customFormat="1" ht="40.799999999999997" x14ac:dyDescent="0.4">
      <c r="A54" s="24"/>
      <c r="B54" s="2"/>
      <c r="C54" s="2" t="s">
        <v>49</v>
      </c>
      <c r="D54" s="39"/>
      <c r="E54" s="39"/>
      <c r="F54" s="56"/>
      <c r="G54" s="57"/>
      <c r="H54" s="58">
        <f>H55+H56</f>
        <v>35645.5</v>
      </c>
      <c r="I54" s="58">
        <f t="shared" ref="I54:J54" si="4">I55+I56</f>
        <v>35336.1</v>
      </c>
      <c r="J54" s="58">
        <f t="shared" si="4"/>
        <v>35000.1</v>
      </c>
      <c r="K54" s="57" t="s">
        <v>163</v>
      </c>
      <c r="L54" s="57" t="s">
        <v>118</v>
      </c>
      <c r="M54" s="57" t="s">
        <v>118</v>
      </c>
      <c r="N54" s="57"/>
      <c r="O54" s="57"/>
    </row>
    <row r="55" spans="1:17" s="27" customFormat="1" ht="168" x14ac:dyDescent="0.35">
      <c r="A55" s="5">
        <v>71</v>
      </c>
      <c r="B55" s="11" t="s">
        <v>79</v>
      </c>
      <c r="C55" s="17" t="s">
        <v>146</v>
      </c>
      <c r="D55" s="14" t="s">
        <v>209</v>
      </c>
      <c r="E55" s="14" t="s">
        <v>211</v>
      </c>
      <c r="F55" s="6" t="s">
        <v>49</v>
      </c>
      <c r="G55" s="11" t="s">
        <v>113</v>
      </c>
      <c r="H55" s="8">
        <v>31472.1</v>
      </c>
      <c r="I55" s="8">
        <v>31472.1</v>
      </c>
      <c r="J55" s="8">
        <v>31472.1</v>
      </c>
      <c r="K55" s="11" t="s">
        <v>165</v>
      </c>
      <c r="L55" s="41"/>
      <c r="M55" s="41"/>
      <c r="N55" s="14" t="s">
        <v>200</v>
      </c>
      <c r="O55" s="14" t="s">
        <v>238</v>
      </c>
    </row>
    <row r="56" spans="1:17" s="5" customFormat="1" ht="168" x14ac:dyDescent="0.3">
      <c r="A56" s="5">
        <v>72</v>
      </c>
      <c r="B56" s="11" t="s">
        <v>80</v>
      </c>
      <c r="C56" s="17" t="s">
        <v>7</v>
      </c>
      <c r="D56" s="14"/>
      <c r="E56" s="14"/>
      <c r="F56" s="6" t="s">
        <v>49</v>
      </c>
      <c r="G56" s="11" t="s">
        <v>113</v>
      </c>
      <c r="H56" s="8">
        <v>4173.3999999999996</v>
      </c>
      <c r="I56" s="8">
        <v>3864</v>
      </c>
      <c r="J56" s="8">
        <v>3528</v>
      </c>
      <c r="K56" s="14" t="s">
        <v>185</v>
      </c>
      <c r="L56" s="14" t="s">
        <v>196</v>
      </c>
      <c r="M56" s="14" t="s">
        <v>196</v>
      </c>
      <c r="N56" s="14"/>
      <c r="O56" s="14"/>
    </row>
    <row r="57" spans="1:17" s="26" customFormat="1" x14ac:dyDescent="0.4">
      <c r="A57" s="24"/>
      <c r="B57" s="2"/>
      <c r="C57" s="2" t="s">
        <v>46</v>
      </c>
      <c r="D57" s="39"/>
      <c r="E57" s="39"/>
      <c r="F57" s="56"/>
      <c r="G57" s="57"/>
      <c r="H57" s="58">
        <f>H58+H59</f>
        <v>46759.5</v>
      </c>
      <c r="I57" s="58">
        <f t="shared" ref="I57:J57" si="5">I58+I59</f>
        <v>0</v>
      </c>
      <c r="J57" s="58">
        <f t="shared" si="5"/>
        <v>0</v>
      </c>
      <c r="K57" s="57" t="s">
        <v>118</v>
      </c>
      <c r="L57" s="57" t="s">
        <v>119</v>
      </c>
      <c r="M57" s="57" t="s">
        <v>119</v>
      </c>
      <c r="N57" s="57"/>
      <c r="O57" s="57"/>
    </row>
    <row r="58" spans="1:17" s="5" customFormat="1" ht="126" x14ac:dyDescent="0.3">
      <c r="A58" s="5">
        <v>37</v>
      </c>
      <c r="B58" s="11" t="s">
        <v>81</v>
      </c>
      <c r="C58" s="17" t="s">
        <v>58</v>
      </c>
      <c r="D58" s="14" t="s">
        <v>199</v>
      </c>
      <c r="E58" s="14"/>
      <c r="F58" s="6" t="s">
        <v>46</v>
      </c>
      <c r="G58" s="11" t="s">
        <v>113</v>
      </c>
      <c r="H58" s="31">
        <v>10977.4</v>
      </c>
      <c r="I58" s="31"/>
      <c r="J58" s="31"/>
      <c r="K58" s="40" t="s">
        <v>187</v>
      </c>
      <c r="L58" s="40"/>
      <c r="M58" s="40"/>
      <c r="N58" s="14" t="s">
        <v>197</v>
      </c>
      <c r="O58" s="40" t="s">
        <v>183</v>
      </c>
    </row>
    <row r="59" spans="1:17" s="9" customFormat="1" ht="336" x14ac:dyDescent="0.3">
      <c r="A59" s="9">
        <v>54</v>
      </c>
      <c r="B59" s="11" t="s">
        <v>82</v>
      </c>
      <c r="C59" s="17" t="s">
        <v>18</v>
      </c>
      <c r="D59" s="14"/>
      <c r="E59" s="14"/>
      <c r="F59" s="6" t="s">
        <v>46</v>
      </c>
      <c r="G59" s="11" t="s">
        <v>113</v>
      </c>
      <c r="H59" s="8">
        <v>35782.1</v>
      </c>
      <c r="I59" s="8"/>
      <c r="J59" s="8"/>
      <c r="K59" s="14" t="s">
        <v>173</v>
      </c>
      <c r="L59" s="14"/>
      <c r="M59" s="14"/>
      <c r="N59" s="14" t="s">
        <v>215</v>
      </c>
      <c r="O59" s="14" t="s">
        <v>214</v>
      </c>
    </row>
    <row r="60" spans="1:17" s="26" customFormat="1" ht="61.2" x14ac:dyDescent="0.4">
      <c r="A60" s="24"/>
      <c r="B60" s="2"/>
      <c r="C60" s="2" t="s">
        <v>105</v>
      </c>
      <c r="D60" s="39"/>
      <c r="E60" s="39"/>
      <c r="F60" s="56"/>
      <c r="G60" s="57"/>
      <c r="H60" s="58">
        <f>H61+H62+H63+H65</f>
        <v>919252.2</v>
      </c>
      <c r="I60" s="58">
        <f>I61+I62+I63</f>
        <v>627125</v>
      </c>
      <c r="J60" s="58">
        <f t="shared" ref="J60" si="6">J61+J62+J63+J65</f>
        <v>749781.5</v>
      </c>
      <c r="K60" s="57" t="s">
        <v>251</v>
      </c>
      <c r="L60" s="57" t="s">
        <v>124</v>
      </c>
      <c r="M60" s="57" t="s">
        <v>124</v>
      </c>
      <c r="N60" s="57"/>
      <c r="O60" s="57"/>
    </row>
    <row r="61" spans="1:17" s="21" customFormat="1" ht="126" x14ac:dyDescent="0.3">
      <c r="A61" s="5">
        <v>65</v>
      </c>
      <c r="B61" s="14" t="s">
        <v>83</v>
      </c>
      <c r="C61" s="17" t="s">
        <v>147</v>
      </c>
      <c r="D61" s="14" t="s">
        <v>203</v>
      </c>
      <c r="E61" s="11" t="s">
        <v>165</v>
      </c>
      <c r="F61" s="6" t="s">
        <v>188</v>
      </c>
      <c r="G61" s="11" t="s">
        <v>113</v>
      </c>
      <c r="H61" s="31">
        <v>411118.4</v>
      </c>
      <c r="I61" s="31"/>
      <c r="J61" s="31"/>
      <c r="K61" s="40" t="s">
        <v>177</v>
      </c>
      <c r="L61" s="14"/>
      <c r="M61" s="14"/>
      <c r="N61" s="14" t="s">
        <v>189</v>
      </c>
      <c r="O61" s="14" t="s">
        <v>186</v>
      </c>
    </row>
    <row r="62" spans="1:17" s="10" customFormat="1" ht="105" x14ac:dyDescent="0.3">
      <c r="A62" s="15"/>
      <c r="B62" s="11" t="s">
        <v>84</v>
      </c>
      <c r="C62" s="17" t="s">
        <v>148</v>
      </c>
      <c r="D62" s="11" t="s">
        <v>205</v>
      </c>
      <c r="E62" s="11" t="s">
        <v>244</v>
      </c>
      <c r="F62" s="6" t="s">
        <v>188</v>
      </c>
      <c r="G62" s="11" t="s">
        <v>113</v>
      </c>
      <c r="H62" s="31">
        <v>81398.3</v>
      </c>
      <c r="I62" s="31">
        <v>190516.4</v>
      </c>
      <c r="J62" s="31">
        <v>404498.7</v>
      </c>
      <c r="K62" s="11" t="s">
        <v>187</v>
      </c>
      <c r="L62" s="11" t="s">
        <v>240</v>
      </c>
      <c r="M62" s="11"/>
      <c r="N62" s="11" t="s">
        <v>241</v>
      </c>
      <c r="O62" s="11"/>
    </row>
    <row r="63" spans="1:17" s="10" customFormat="1" ht="105" x14ac:dyDescent="0.3">
      <c r="A63" s="15"/>
      <c r="B63" s="11" t="s">
        <v>85</v>
      </c>
      <c r="C63" s="17" t="s">
        <v>149</v>
      </c>
      <c r="D63" s="14" t="s">
        <v>205</v>
      </c>
      <c r="E63" s="60" t="s">
        <v>211</v>
      </c>
      <c r="F63" s="6" t="s">
        <v>188</v>
      </c>
      <c r="G63" s="11" t="s">
        <v>113</v>
      </c>
      <c r="H63" s="31">
        <v>426735.5</v>
      </c>
      <c r="I63" s="31">
        <v>436608.6</v>
      </c>
      <c r="J63" s="31">
        <v>345282.8</v>
      </c>
      <c r="K63" s="11" t="s">
        <v>187</v>
      </c>
      <c r="L63" s="11" t="s">
        <v>240</v>
      </c>
      <c r="M63" s="11"/>
      <c r="N63" s="11" t="s">
        <v>241</v>
      </c>
      <c r="O63" s="11"/>
    </row>
    <row r="64" spans="1:17" s="10" customFormat="1" ht="40.799999999999997" x14ac:dyDescent="0.3">
      <c r="A64" s="15"/>
      <c r="B64" s="2"/>
      <c r="C64" s="2" t="s">
        <v>195</v>
      </c>
      <c r="D64" s="39"/>
      <c r="E64" s="39"/>
      <c r="F64" s="56"/>
      <c r="G64" s="57"/>
      <c r="H64" s="58"/>
      <c r="I64" s="58">
        <f>I65</f>
        <v>162893.79999999999</v>
      </c>
      <c r="J64" s="58"/>
      <c r="K64" s="57" t="s">
        <v>122</v>
      </c>
      <c r="L64" s="57" t="s">
        <v>122</v>
      </c>
      <c r="M64" s="57" t="s">
        <v>122</v>
      </c>
      <c r="N64" s="57"/>
      <c r="O64" s="57"/>
    </row>
    <row r="65" spans="1:17" s="33" customFormat="1" ht="126" x14ac:dyDescent="0.3">
      <c r="A65" s="15"/>
      <c r="B65" s="50" t="s">
        <v>86</v>
      </c>
      <c r="C65" s="17" t="s">
        <v>103</v>
      </c>
      <c r="D65" s="14" t="s">
        <v>205</v>
      </c>
      <c r="E65" s="14" t="s">
        <v>208</v>
      </c>
      <c r="F65" s="6" t="s">
        <v>195</v>
      </c>
      <c r="G65" s="11" t="s">
        <v>113</v>
      </c>
      <c r="H65" s="31"/>
      <c r="I65" s="31">
        <v>162893.79999999999</v>
      </c>
      <c r="J65" s="31"/>
      <c r="K65" s="14" t="s">
        <v>187</v>
      </c>
      <c r="L65" s="14"/>
      <c r="M65" s="14"/>
      <c r="N65" s="59" t="s">
        <v>182</v>
      </c>
      <c r="O65" s="14"/>
    </row>
    <row r="66" spans="1:17" s="26" customFormat="1" x14ac:dyDescent="0.4">
      <c r="A66" s="24"/>
      <c r="B66" s="2"/>
      <c r="C66" s="2" t="s">
        <v>48</v>
      </c>
      <c r="D66" s="39"/>
      <c r="E66" s="39"/>
      <c r="F66" s="56"/>
      <c r="G66" s="57"/>
      <c r="H66" s="58">
        <f>H67+H68+H69+H70+H71+H72+H73+H74+H75</f>
        <v>1454066.6</v>
      </c>
      <c r="I66" s="58">
        <f t="shared" ref="I66:J66" si="7">I67+I68+I69+I70+I71+I72+I73+I74+I75</f>
        <v>1136702.2</v>
      </c>
      <c r="J66" s="58">
        <f t="shared" si="7"/>
        <v>852327.2</v>
      </c>
      <c r="K66" s="57" t="s">
        <v>120</v>
      </c>
      <c r="L66" s="57" t="s">
        <v>164</v>
      </c>
      <c r="M66" s="57" t="s">
        <v>121</v>
      </c>
      <c r="N66" s="57"/>
      <c r="O66" s="57"/>
    </row>
    <row r="67" spans="1:17" s="12" customFormat="1" ht="105" x14ac:dyDescent="0.3">
      <c r="A67" s="15"/>
      <c r="B67" s="11" t="s">
        <v>87</v>
      </c>
      <c r="C67" s="17" t="s">
        <v>216</v>
      </c>
      <c r="D67" s="14" t="s">
        <v>205</v>
      </c>
      <c r="E67" s="14"/>
      <c r="F67" s="6" t="s">
        <v>48</v>
      </c>
      <c r="G67" s="11" t="s">
        <v>242</v>
      </c>
      <c r="H67" s="31"/>
      <c r="I67" s="31">
        <v>6597</v>
      </c>
      <c r="J67" s="31">
        <v>6788</v>
      </c>
      <c r="K67" s="11" t="s">
        <v>187</v>
      </c>
      <c r="L67" s="11"/>
      <c r="M67" s="11"/>
      <c r="N67" s="11"/>
      <c r="O67" s="11"/>
    </row>
    <row r="68" spans="1:17" s="15" customFormat="1" ht="126" x14ac:dyDescent="0.3">
      <c r="A68" s="12">
        <v>55</v>
      </c>
      <c r="B68" s="11" t="s">
        <v>88</v>
      </c>
      <c r="C68" s="17" t="s">
        <v>150</v>
      </c>
      <c r="D68" s="14"/>
      <c r="E68" s="14"/>
      <c r="F68" s="6" t="s">
        <v>48</v>
      </c>
      <c r="G68" s="11" t="s">
        <v>113</v>
      </c>
      <c r="H68" s="8">
        <v>9831.6</v>
      </c>
      <c r="I68" s="8">
        <v>9487.6</v>
      </c>
      <c r="J68" s="8">
        <v>3529.6</v>
      </c>
      <c r="K68" s="40" t="s">
        <v>187</v>
      </c>
      <c r="L68" s="40"/>
      <c r="M68" s="40"/>
      <c r="N68" s="59" t="s">
        <v>182</v>
      </c>
      <c r="O68" s="14" t="s">
        <v>206</v>
      </c>
    </row>
    <row r="69" spans="1:17" s="3" customFormat="1" ht="252" x14ac:dyDescent="0.3">
      <c r="A69" s="5">
        <v>63</v>
      </c>
      <c r="B69" s="11" t="s">
        <v>89</v>
      </c>
      <c r="C69" s="17" t="s">
        <v>151</v>
      </c>
      <c r="D69" s="14"/>
      <c r="E69" s="14"/>
      <c r="F69" s="6" t="s">
        <v>48</v>
      </c>
      <c r="G69" s="11" t="s">
        <v>113</v>
      </c>
      <c r="H69" s="31">
        <v>42344.9</v>
      </c>
      <c r="I69" s="31">
        <v>8464</v>
      </c>
      <c r="J69" s="31"/>
      <c r="K69" s="14" t="s">
        <v>173</v>
      </c>
      <c r="L69" s="14"/>
      <c r="M69" s="14"/>
      <c r="N69" s="14" t="s">
        <v>228</v>
      </c>
      <c r="O69" s="14"/>
      <c r="P69" s="49" t="s">
        <v>220</v>
      </c>
    </row>
    <row r="70" spans="1:17" s="9" customFormat="1" ht="84" x14ac:dyDescent="0.3">
      <c r="A70" s="5">
        <v>106</v>
      </c>
      <c r="B70" s="11" t="s">
        <v>108</v>
      </c>
      <c r="C70" s="17" t="s">
        <v>1</v>
      </c>
      <c r="D70" s="14"/>
      <c r="E70" s="14"/>
      <c r="F70" s="6" t="s">
        <v>48</v>
      </c>
      <c r="G70" s="11" t="s">
        <v>113</v>
      </c>
      <c r="H70" s="31">
        <v>135702.1</v>
      </c>
      <c r="I70" s="31">
        <v>135809.4</v>
      </c>
      <c r="J70" s="31">
        <v>135872.20000000001</v>
      </c>
      <c r="K70" s="14" t="s">
        <v>173</v>
      </c>
      <c r="L70" s="14" t="s">
        <v>172</v>
      </c>
      <c r="M70" s="14"/>
      <c r="N70" s="14"/>
      <c r="O70" s="14"/>
    </row>
    <row r="71" spans="1:17" s="15" customFormat="1" ht="63" x14ac:dyDescent="0.3">
      <c r="A71" s="5">
        <v>107</v>
      </c>
      <c r="B71" s="11" t="s">
        <v>90</v>
      </c>
      <c r="C71" s="17" t="s">
        <v>2</v>
      </c>
      <c r="D71" s="14"/>
      <c r="E71" s="14"/>
      <c r="F71" s="6" t="s">
        <v>48</v>
      </c>
      <c r="G71" s="11" t="s">
        <v>113</v>
      </c>
      <c r="H71" s="31">
        <v>74417.3</v>
      </c>
      <c r="I71" s="31">
        <v>74417.3</v>
      </c>
      <c r="J71" s="31">
        <v>74417.3</v>
      </c>
      <c r="K71" s="14" t="s">
        <v>173</v>
      </c>
      <c r="L71" s="14" t="s">
        <v>170</v>
      </c>
      <c r="M71" s="14" t="s">
        <v>190</v>
      </c>
      <c r="N71" s="14"/>
      <c r="O71" s="14"/>
      <c r="P71" s="17" t="s">
        <v>158</v>
      </c>
      <c r="Q71" s="45"/>
    </row>
    <row r="72" spans="1:17" s="28" customFormat="1" ht="409.6" x14ac:dyDescent="0.3">
      <c r="A72" s="5">
        <v>108</v>
      </c>
      <c r="B72" s="11" t="s">
        <v>91</v>
      </c>
      <c r="C72" s="17" t="s">
        <v>8</v>
      </c>
      <c r="D72" s="14"/>
      <c r="E72" s="14"/>
      <c r="F72" s="6" t="s">
        <v>48</v>
      </c>
      <c r="G72" s="11" t="s">
        <v>113</v>
      </c>
      <c r="H72" s="31">
        <v>199286.3</v>
      </c>
      <c r="I72" s="31">
        <v>199286.3</v>
      </c>
      <c r="J72" s="31">
        <v>191245.3</v>
      </c>
      <c r="K72" s="14" t="s">
        <v>173</v>
      </c>
      <c r="L72" s="14"/>
      <c r="M72" s="41"/>
      <c r="N72" s="65" t="s">
        <v>252</v>
      </c>
      <c r="O72" s="41"/>
    </row>
    <row r="73" spans="1:17" s="16" customFormat="1" ht="63" x14ac:dyDescent="0.3">
      <c r="A73" s="5">
        <v>110</v>
      </c>
      <c r="B73" s="11" t="s">
        <v>92</v>
      </c>
      <c r="C73" s="17" t="s">
        <v>22</v>
      </c>
      <c r="D73" s="14"/>
      <c r="E73" s="14"/>
      <c r="F73" s="6" t="s">
        <v>48</v>
      </c>
      <c r="G73" s="11" t="s">
        <v>113</v>
      </c>
      <c r="H73" s="31">
        <v>36827</v>
      </c>
      <c r="I73" s="31">
        <v>133882</v>
      </c>
      <c r="J73" s="31">
        <v>5595</v>
      </c>
      <c r="K73" s="14" t="s">
        <v>173</v>
      </c>
      <c r="L73" s="14" t="s">
        <v>165</v>
      </c>
      <c r="M73" s="14" t="s">
        <v>165</v>
      </c>
      <c r="N73" s="14"/>
      <c r="O73" s="14"/>
      <c r="P73" s="17" t="s">
        <v>155</v>
      </c>
      <c r="Q73" s="43">
        <v>43497</v>
      </c>
    </row>
    <row r="74" spans="1:17" s="5" customFormat="1" ht="105" x14ac:dyDescent="0.3">
      <c r="A74" s="5">
        <v>111</v>
      </c>
      <c r="B74" s="11" t="s">
        <v>93</v>
      </c>
      <c r="C74" s="17" t="s">
        <v>23</v>
      </c>
      <c r="D74" s="14"/>
      <c r="E74" s="14"/>
      <c r="F74" s="6" t="s">
        <v>48</v>
      </c>
      <c r="G74" s="11" t="s">
        <v>113</v>
      </c>
      <c r="H74" s="8">
        <v>955072.9</v>
      </c>
      <c r="I74" s="8">
        <v>568758.6</v>
      </c>
      <c r="J74" s="8">
        <v>434879.8</v>
      </c>
      <c r="K74" s="40" t="s">
        <v>187</v>
      </c>
      <c r="L74" s="40"/>
      <c r="M74" s="40"/>
      <c r="N74" s="14" t="s">
        <v>239</v>
      </c>
      <c r="O74" s="40"/>
    </row>
    <row r="75" spans="1:17" s="5" customFormat="1" ht="147" x14ac:dyDescent="0.3">
      <c r="A75" s="5">
        <v>109</v>
      </c>
      <c r="B75" s="11" t="s">
        <v>94</v>
      </c>
      <c r="C75" s="17" t="s">
        <v>152</v>
      </c>
      <c r="D75" s="14"/>
      <c r="E75" s="14"/>
      <c r="F75" s="6" t="s">
        <v>48</v>
      </c>
      <c r="G75" s="11" t="s">
        <v>113</v>
      </c>
      <c r="H75" s="31">
        <v>584.5</v>
      </c>
      <c r="I75" s="31"/>
      <c r="J75" s="31"/>
      <c r="K75" s="40" t="s">
        <v>166</v>
      </c>
      <c r="L75" s="40"/>
      <c r="M75" s="40"/>
      <c r="N75" s="14" t="s">
        <v>207</v>
      </c>
      <c r="O75" s="40"/>
    </row>
    <row r="76" spans="1:17" s="26" customFormat="1" x14ac:dyDescent="0.4">
      <c r="A76" s="24"/>
      <c r="B76" s="2"/>
      <c r="C76" s="2" t="s">
        <v>53</v>
      </c>
      <c r="D76" s="39"/>
      <c r="E76" s="39"/>
      <c r="F76" s="56"/>
      <c r="G76" s="57"/>
      <c r="H76" s="58">
        <f>H77</f>
        <v>1922826.5</v>
      </c>
      <c r="I76" s="58">
        <f t="shared" ref="I76:J76" si="8">I77</f>
        <v>672000</v>
      </c>
      <c r="J76" s="58">
        <f t="shared" si="8"/>
        <v>672000</v>
      </c>
      <c r="K76" s="57" t="s">
        <v>122</v>
      </c>
      <c r="L76" s="57" t="s">
        <v>122</v>
      </c>
      <c r="M76" s="57" t="s">
        <v>122</v>
      </c>
      <c r="N76" s="57"/>
      <c r="O76" s="57"/>
    </row>
    <row r="77" spans="1:17" s="22" customFormat="1" ht="126" x14ac:dyDescent="0.3">
      <c r="A77" s="5"/>
      <c r="B77" s="11" t="s">
        <v>95</v>
      </c>
      <c r="C77" s="17" t="s">
        <v>153</v>
      </c>
      <c r="D77" s="14" t="s">
        <v>202</v>
      </c>
      <c r="E77" s="14"/>
      <c r="F77" s="6" t="s">
        <v>53</v>
      </c>
      <c r="G77" s="11" t="s">
        <v>113</v>
      </c>
      <c r="H77" s="7">
        <v>1922826.5</v>
      </c>
      <c r="I77" s="7">
        <v>672000</v>
      </c>
      <c r="J77" s="7">
        <v>672000</v>
      </c>
      <c r="K77" s="40" t="s">
        <v>187</v>
      </c>
      <c r="L77" s="40" t="s">
        <v>187</v>
      </c>
      <c r="M77" s="40" t="s">
        <v>187</v>
      </c>
      <c r="N77" s="59" t="s">
        <v>182</v>
      </c>
      <c r="O77" s="59" t="s">
        <v>198</v>
      </c>
    </row>
    <row r="78" spans="1:17" s="26" customFormat="1" x14ac:dyDescent="0.4">
      <c r="A78" s="24"/>
      <c r="B78" s="2"/>
      <c r="C78" s="2" t="s">
        <v>56</v>
      </c>
      <c r="D78" s="39"/>
      <c r="E78" s="39"/>
      <c r="F78" s="56"/>
      <c r="G78" s="57"/>
      <c r="H78" s="58">
        <f>H79</f>
        <v>330828.79999999999</v>
      </c>
      <c r="I78" s="58">
        <f t="shared" ref="I78:J78" si="9">I79</f>
        <v>300028.79999999999</v>
      </c>
      <c r="J78" s="58">
        <f t="shared" si="9"/>
        <v>500028.8</v>
      </c>
      <c r="K78" s="57" t="s">
        <v>123</v>
      </c>
      <c r="L78" s="57" t="s">
        <v>122</v>
      </c>
      <c r="M78" s="57" t="s">
        <v>122</v>
      </c>
      <c r="N78" s="57"/>
      <c r="O78" s="57"/>
    </row>
    <row r="79" spans="1:17" s="22" customFormat="1" ht="336" x14ac:dyDescent="0.3">
      <c r="A79" s="5">
        <v>76</v>
      </c>
      <c r="B79" s="11" t="s">
        <v>96</v>
      </c>
      <c r="C79" s="17" t="s">
        <v>55</v>
      </c>
      <c r="D79" s="14"/>
      <c r="E79" s="14"/>
      <c r="F79" s="37" t="s">
        <v>56</v>
      </c>
      <c r="G79" s="14" t="s">
        <v>113</v>
      </c>
      <c r="H79" s="31">
        <v>330828.79999999999</v>
      </c>
      <c r="I79" s="31">
        <v>300028.79999999999</v>
      </c>
      <c r="J79" s="31">
        <v>500028.8</v>
      </c>
      <c r="K79" s="14" t="s">
        <v>244</v>
      </c>
      <c r="L79" s="40"/>
      <c r="M79" s="40"/>
      <c r="N79" s="59" t="s">
        <v>235</v>
      </c>
      <c r="O79" s="40" t="s">
        <v>210</v>
      </c>
    </row>
    <row r="80" spans="1:17" s="26" customFormat="1" ht="40.799999999999997" x14ac:dyDescent="0.4">
      <c r="A80" s="24"/>
      <c r="B80" s="2"/>
      <c r="C80" s="2" t="s">
        <v>52</v>
      </c>
      <c r="D80" s="39"/>
      <c r="E80" s="39"/>
      <c r="F80" s="56"/>
      <c r="G80" s="57"/>
      <c r="H80" s="58">
        <f>H81+H82+H83</f>
        <v>356826.4</v>
      </c>
      <c r="I80" s="58">
        <f t="shared" ref="I80:J80" si="10">I81+I82+I83</f>
        <v>53075.3</v>
      </c>
      <c r="J80" s="58">
        <f t="shared" si="10"/>
        <v>95030.6</v>
      </c>
      <c r="K80" s="57" t="s">
        <v>124</v>
      </c>
      <c r="L80" s="57" t="s">
        <v>124</v>
      </c>
      <c r="M80" s="57" t="s">
        <v>124</v>
      </c>
      <c r="N80" s="57"/>
      <c r="O80" s="57"/>
    </row>
    <row r="81" spans="1:15" s="22" customFormat="1" ht="105" x14ac:dyDescent="0.3">
      <c r="A81" s="5">
        <v>96</v>
      </c>
      <c r="B81" s="11" t="s">
        <v>97</v>
      </c>
      <c r="C81" s="17" t="s">
        <v>60</v>
      </c>
      <c r="D81" s="14" t="s">
        <v>204</v>
      </c>
      <c r="E81" s="11" t="s">
        <v>244</v>
      </c>
      <c r="F81" s="6" t="s">
        <v>52</v>
      </c>
      <c r="G81" s="11" t="s">
        <v>113</v>
      </c>
      <c r="H81" s="31">
        <v>346916.7</v>
      </c>
      <c r="I81" s="31">
        <v>53075.3</v>
      </c>
      <c r="J81" s="31">
        <v>95030.6</v>
      </c>
      <c r="K81" s="40" t="s">
        <v>187</v>
      </c>
      <c r="L81" s="40"/>
      <c r="M81" s="40"/>
      <c r="N81" s="59" t="s">
        <v>193</v>
      </c>
      <c r="O81" s="59" t="s">
        <v>192</v>
      </c>
    </row>
    <row r="82" spans="1:15" s="22" customFormat="1" ht="84" x14ac:dyDescent="0.3">
      <c r="A82" s="5">
        <v>98</v>
      </c>
      <c r="B82" s="11" t="s">
        <v>98</v>
      </c>
      <c r="C82" s="17" t="s">
        <v>3</v>
      </c>
      <c r="D82" s="14"/>
      <c r="E82" s="14"/>
      <c r="F82" s="6" t="s">
        <v>52</v>
      </c>
      <c r="G82" s="11" t="s">
        <v>113</v>
      </c>
      <c r="H82" s="31">
        <v>459.4</v>
      </c>
      <c r="I82" s="31"/>
      <c r="J82" s="31"/>
      <c r="K82" s="40" t="s">
        <v>187</v>
      </c>
      <c r="L82" s="40"/>
      <c r="M82" s="40"/>
      <c r="N82" s="59" t="s">
        <v>193</v>
      </c>
      <c r="O82" s="40" t="s">
        <v>183</v>
      </c>
    </row>
    <row r="83" spans="1:15" s="23" customFormat="1" ht="126" x14ac:dyDescent="0.3">
      <c r="A83" s="5">
        <v>102</v>
      </c>
      <c r="B83" s="11" t="s">
        <v>99</v>
      </c>
      <c r="C83" s="17" t="s">
        <v>4</v>
      </c>
      <c r="D83" s="14"/>
      <c r="E83" s="14"/>
      <c r="F83" s="37" t="s">
        <v>52</v>
      </c>
      <c r="G83" s="14" t="s">
        <v>181</v>
      </c>
      <c r="H83" s="31">
        <v>9450.2999999999993</v>
      </c>
      <c r="I83" s="31"/>
      <c r="J83" s="31"/>
      <c r="K83" s="40" t="s">
        <v>187</v>
      </c>
      <c r="L83" s="40"/>
      <c r="M83" s="40"/>
      <c r="N83" s="59" t="s">
        <v>182</v>
      </c>
      <c r="O83" s="40" t="s">
        <v>183</v>
      </c>
    </row>
    <row r="85" spans="1:15" x14ac:dyDescent="0.4">
      <c r="I85" s="32"/>
      <c r="J85" s="32"/>
    </row>
  </sheetData>
  <autoFilter ref="B9:M83"/>
  <customSheetViews>
    <customSheetView guid="{104612B7-A686-4E55-9FE1-5C4CAB80180B}" scale="55" showPageBreaks="1" printArea="1" showAutoFilter="1" view="pageBreakPreview" topLeftCell="B3">
      <pane xSplit="3" ySplit="5" topLeftCell="E8" activePane="bottomRight" state="frozen"/>
      <selection pane="bottomRight" activeCell="H11" sqref="H11"/>
      <colBreaks count="3" manualBreakCount="3">
        <brk id="15" max="95" man="1"/>
        <brk id="25" max="95" man="1"/>
        <brk id="32" max="95" man="1"/>
      </colBreaks>
      <pageMargins left="0.23622047244094491" right="0.23622047244094491" top="0.74803149606299213" bottom="0.74803149606299213" header="0.31496062992125984" footer="0.31496062992125984"/>
      <printOptions horizontalCentered="1"/>
      <pageSetup paperSize="8" scale="45" fitToHeight="0" pageOrder="overThenDown" orientation="portrait" r:id="rId1"/>
      <headerFooter>
        <oddFooter>&amp;C&amp;"Times New Roman,обычный"&amp;P</oddFooter>
      </headerFooter>
      <autoFilter ref="B9:M83"/>
    </customSheetView>
    <customSheetView guid="{D737D322-1509-4C9B-8B7D-E0203EF15DFA}" scale="70" showPageBreaks="1" printArea="1" showAutoFilter="1" hiddenRows="1" hiddenColumns="1" view="pageBreakPreview" topLeftCell="B38">
      <selection activeCell="N40" sqref="N40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2"/>
      <headerFooter>
        <oddFooter>&amp;L&amp;D&amp;T&amp;Z&amp;F&amp;C&amp;"Times New Roman,обычный"&amp;P</oddFooter>
      </headerFooter>
      <autoFilter ref="B9:M83"/>
    </customSheetView>
    <customSheetView guid="{2BDE9CAD-0DB6-4782-B589-1881693A6182}" scale="70" showPageBreaks="1" printArea="1" showAutoFilter="1" hiddenRows="1" hiddenColumns="1" view="pageBreakPreview" topLeftCell="B1">
      <pane xSplit="2" ySplit="10" topLeftCell="E56" activePane="bottomRight" state="frozen"/>
      <selection pane="bottomRight" activeCell="N56" sqref="N56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3"/>
      <headerFooter>
        <oddFooter>&amp;L&amp;D&amp;T&amp;Z&amp;F&amp;C&amp;"Times New Roman,обычный"&amp;P</oddFooter>
      </headerFooter>
      <autoFilter ref="B9:M83"/>
    </customSheetView>
    <customSheetView guid="{D1DBB62C-822D-4F23-87E4-769BD9D6B088}" scale="70" showPageBreaks="1" printArea="1" showAutoFilter="1" hiddenRows="1" hiddenColumns="1" view="pageBreakPreview" topLeftCell="B1">
      <pane ySplit="8" topLeftCell="A66" activePane="bottomLeft" state="frozen"/>
      <selection pane="bottomLeft" activeCell="L71" sqref="L71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4"/>
      <headerFooter>
        <oddFooter>&amp;L&amp;D&amp;T&amp;Z&amp;F&amp;C&amp;"Times New Roman,обычный"&amp;P</oddFooter>
      </headerFooter>
      <autoFilter ref="B9:M82"/>
    </customSheetView>
    <customSheetView guid="{5B816829-1D8A-4C36-AB30-20FC2253EFC6}" scale="70" showPageBreaks="1" printArea="1" showAutoFilter="1" hiddenRows="1" hiddenColumns="1" view="pageBreakPreview" topLeftCell="B1">
      <pane xSplit="2" ySplit="10" topLeftCell="D39" activePane="bottomRight" state="frozen"/>
      <selection pane="bottomRight" activeCell="M39" sqref="M39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5"/>
      <headerFooter>
        <oddFooter>&amp;L&amp;D&amp;T&amp;Z&amp;F&amp;C&amp;"Times New Roman,обычный"&amp;P</oddFooter>
      </headerFooter>
      <autoFilter ref="B9:M83"/>
    </customSheetView>
    <customSheetView guid="{93A443E7-015D-4B3B-A223-D613BA932341}" scale="70" showPageBreaks="1" fitToPage="1" printArea="1" showAutoFilter="1" hiddenRows="1" hiddenColumns="1" view="pageBreakPreview" topLeftCell="B1">
      <pane xSplit="2" ySplit="10" topLeftCell="D43" activePane="bottomRight" state="frozen"/>
      <selection pane="bottomRight" activeCell="K46" sqref="K46"/>
      <pageMargins left="0.19685039370078741" right="0.11811023622047245" top="0.74803149606299213" bottom="0.74803149606299213" header="0.31496062992125984" footer="0.31496062992125984"/>
      <printOptions horizontalCentered="1"/>
      <pageSetup paperSize="9" scale="34" fitToHeight="0" pageOrder="overThenDown" orientation="landscape" r:id="rId6"/>
      <headerFooter>
        <oddFooter>&amp;L&amp;D&amp;T&amp;Z&amp;F&amp;C&amp;"Times New Roman,обычный"&amp;P</oddFooter>
      </headerFooter>
      <autoFilter ref="B9:M83"/>
    </customSheetView>
    <customSheetView guid="{07FD6979-FB11-414B-B6A1-99CFEBDCC913}" scale="70" showPageBreaks="1" fitToPage="1" printArea="1" showAutoFilter="1" hiddenRows="1" hiddenColumns="1" view="pageBreakPreview" topLeftCell="B1">
      <pane xSplit="2" ySplit="10" topLeftCell="D50" activePane="bottomRight" state="frozen"/>
      <selection pane="bottomRight" activeCell="B48" sqref="B48:O53"/>
      <pageMargins left="0.19685039370078741" right="0.11811023622047245" top="0.74803149606299213" bottom="0.74803149606299213" header="0.31496062992125984" footer="0.31496062992125984"/>
      <printOptions horizontalCentered="1"/>
      <pageSetup paperSize="9" scale="34" fitToHeight="0" pageOrder="overThenDown" orientation="landscape" r:id="rId7"/>
      <headerFooter>
        <oddFooter>&amp;L&amp;D&amp;T&amp;Z&amp;F&amp;C&amp;"Times New Roman,обычный"&amp;P</oddFooter>
      </headerFooter>
      <autoFilter ref="B9:M83"/>
    </customSheetView>
    <customSheetView guid="{1591329C-951D-4507-99D3-E0C19D83C86D}" scale="70" showPageBreaks="1" printArea="1" showAutoFilter="1" hiddenRows="1" hiddenColumns="1" view="pageBreakPreview" topLeftCell="B1">
      <pane ySplit="8" topLeftCell="A75" activePane="bottomLeft" state="frozen"/>
      <selection pane="bottomLeft" activeCell="O76" sqref="O76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8"/>
      <headerFooter>
        <oddFooter>&amp;L&amp;D&amp;T&amp;Z&amp;F&amp;C&amp;"Times New Roman,обычный"&amp;P</oddFooter>
      </headerFooter>
      <autoFilter ref="B9:M82"/>
    </customSheetView>
    <customSheetView guid="{6136C1EF-AD68-41B4-B4EC-CAA2ED1CB04A}" scale="70" showPageBreaks="1" printArea="1" showAutoFilter="1" hiddenRows="1" hiddenColumns="1" view="pageBreakPreview" topLeftCell="B1">
      <pane ySplit="8" topLeftCell="A59" activePane="bottomLeft" state="frozen"/>
      <selection pane="bottomLeft" activeCell="M64" sqref="M64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9"/>
      <headerFooter>
        <oddFooter>&amp;L&amp;D&amp;T&amp;Z&amp;F&amp;C&amp;"Times New Roman,обычный"&amp;P</oddFooter>
      </headerFooter>
      <autoFilter ref="B9:L82"/>
    </customSheetView>
    <customSheetView guid="{470BDCBF-F8E1-47E4-82A6-9893CDD07B05}" scale="70" showPageBreaks="1" printArea="1" showAutoFilter="1" hiddenRows="1" hiddenColumns="1" view="pageBreakPreview" topLeftCell="B1">
      <selection activeCell="N6" sqref="N6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10"/>
      <headerFooter>
        <oddFooter>&amp;L&amp;D&amp;T&amp;Z&amp;F&amp;C&amp;"Times New Roman,обычный"&amp;P</oddFooter>
      </headerFooter>
      <autoFilter ref="B9:L82"/>
    </customSheetView>
    <customSheetView guid="{D0144028-A0DE-4076-B5F1-73ADBFF50694}" scale="70" showPageBreaks="1" printArea="1" showAutoFilter="1" hiddenRows="1" hiddenColumns="1" view="pageBreakPreview" topLeftCell="B1">
      <pane xSplit="2" ySplit="10" topLeftCell="D59" activePane="bottomRight" state="frozen"/>
      <selection pane="bottomRight" activeCell="K61" sqref="K61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11"/>
      <headerFooter>
        <oddFooter>&amp;L&amp;D&amp;T&amp;Z&amp;F&amp;C&amp;"Times New Roman,обычный"&amp;P</oddFooter>
      </headerFooter>
      <autoFilter ref="B9:L82"/>
    </customSheetView>
    <customSheetView guid="{E42AB150-C8B6-469F-B773-5E43A9F118F2}" scale="55" showPageBreaks="1" printArea="1" showAutoFilter="1" hiddenColumns="1" view="pageBreakPreview" topLeftCell="B3">
      <pane xSplit="3" ySplit="5" topLeftCell="E89" activePane="bottomRight" state="frozen"/>
      <selection pane="bottomRight" activeCell="F93" sqref="F93"/>
      <colBreaks count="3" manualBreakCount="3">
        <brk id="14" max="95" man="1"/>
        <brk id="24" max="95" man="1"/>
        <brk id="31" max="95" man="1"/>
      </colBreaks>
      <pageMargins left="0.23622047244094491" right="0.23622047244094491" top="0.74803149606299213" bottom="0.74803149606299213" header="0.31496062992125984" footer="0.31496062992125984"/>
      <printOptions horizontalCentered="1"/>
      <pageSetup paperSize="8" scale="42" fitToHeight="0" pageOrder="overThenDown" orientation="portrait" r:id="rId12"/>
      <headerFooter>
        <oddFooter>&amp;C&amp;"Times New Roman,обычный"&amp;P</oddFooter>
      </headerFooter>
      <autoFilter ref="A7:AL95"/>
    </customSheetView>
    <customSheetView guid="{80F1196E-DC5F-455A-B6F2-D3FD789955C6}" scale="70" showPageBreaks="1" printArea="1" showAutoFilter="1" hiddenRows="1" hiddenColumns="1" view="pageBreakPreview" topLeftCell="B1">
      <selection activeCell="G11" sqref="G11"/>
      <pageMargins left="0.19685039370078741" right="0.11811023622047245" top="0.74803149606299213" bottom="0.74803149606299213" header="0.31496062992125984" footer="0.31496062992125984"/>
      <printOptions horizontalCentered="1"/>
      <pageSetup paperSize="9" scale="26" fitToHeight="0" pageOrder="overThenDown" orientation="portrait" r:id="rId13"/>
      <headerFooter>
        <oddFooter>&amp;L&amp;D&amp;T&amp;Z&amp;F&amp;C&amp;"Times New Roman,обычный"&amp;P</oddFooter>
      </headerFooter>
      <autoFilter ref="B9:M83"/>
    </customSheetView>
    <customSheetView guid="{48CB52C3-308C-452C-A0F9-EAD8DCAD4011}" scale="55" showPageBreaks="1" printArea="1" showAutoFilter="1" view="pageBreakPreview" topLeftCell="B3">
      <pane xSplit="3" ySplit="5" topLeftCell="E8" activePane="bottomRight" state="frozen"/>
      <selection pane="bottomRight" activeCell="I11" sqref="I11"/>
      <colBreaks count="3" manualBreakCount="3">
        <brk id="15" max="95" man="1"/>
        <brk id="25" max="95" man="1"/>
        <brk id="32" max="95" man="1"/>
      </colBreaks>
      <pageMargins left="0.23622047244094491" right="0.23622047244094491" top="0.74803149606299213" bottom="0.74803149606299213" header="0.31496062992125984" footer="0.31496062992125984"/>
      <printOptions horizontalCentered="1"/>
      <pageSetup paperSize="8" scale="45" fitToHeight="0" pageOrder="overThenDown" orientation="portrait" r:id="rId14"/>
      <headerFooter>
        <oddFooter>&amp;C&amp;"Times New Roman,обычный"&amp;P</oddFooter>
      </headerFooter>
      <autoFilter ref="B9:M83"/>
    </customSheetView>
  </customSheetViews>
  <mergeCells count="14">
    <mergeCell ref="C1:M1"/>
    <mergeCell ref="J6:J7"/>
    <mergeCell ref="I6:I7"/>
    <mergeCell ref="H5:J5"/>
    <mergeCell ref="K5:K7"/>
    <mergeCell ref="H6:H7"/>
    <mergeCell ref="C5:C7"/>
    <mergeCell ref="N5:O5"/>
    <mergeCell ref="G5:G6"/>
    <mergeCell ref="D5:D6"/>
    <mergeCell ref="B5:B7"/>
    <mergeCell ref="F5:F7"/>
    <mergeCell ref="L5:L7"/>
    <mergeCell ref="M5:M7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45" fitToHeight="0" pageOrder="overThenDown" orientation="portrait" r:id="rId15"/>
  <headerFooter>
    <oddFooter>&amp;C&amp;"Times New Roman,обычный"&amp;P</oddFooter>
  </headerFooter>
  <colBreaks count="3" manualBreakCount="3">
    <brk id="15" max="95" man="1"/>
    <brk id="25" max="95" man="1"/>
    <brk id="32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Субсидии</vt:lpstr>
      <vt:lpstr>по НП</vt:lpstr>
      <vt:lpstr>'по НП'!Заголовки_для_печати</vt:lpstr>
      <vt:lpstr>Субсидии!Заголовки_для_печати</vt:lpstr>
      <vt:lpstr>'по НП'!Область_печати</vt:lpstr>
      <vt:lpstr>Субсидии!Область_печати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Чижова</dc:creator>
  <cp:lastModifiedBy>Matveeva</cp:lastModifiedBy>
  <cp:lastPrinted>2019-02-05T08:11:55Z</cp:lastPrinted>
  <dcterms:created xsi:type="dcterms:W3CDTF">2017-09-25T05:58:42Z</dcterms:created>
  <dcterms:modified xsi:type="dcterms:W3CDTF">2019-02-05T08:11:58Z</dcterms:modified>
</cp:coreProperties>
</file>