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18\Поручения ГТО\тарифы ЭЭ\"/>
    </mc:Choice>
  </mc:AlternateContent>
  <bookViews>
    <workbookView xWindow="0" yWindow="0" windowWidth="28800" windowHeight="13590"/>
  </bookViews>
  <sheets>
    <sheet name="Динамика тарифов ЭЭ ЦФО+" sheetId="1" r:id="rId1"/>
  </sheets>
  <externalReferences>
    <externalReference r:id="rId2"/>
  </externalReferences>
  <definedNames>
    <definedName name="NETORG">[1]Справочники!$J$8:$J$33</definedName>
    <definedName name="_xlnm.Print_Titles" localSheetId="0">'Динамика тарифов ЭЭ ЦФО+'!$B:$D,'Динамика тарифов ЭЭ ЦФО+'!$2:$4</definedName>
  </definedNames>
  <calcPr calcId="162913"/>
</workbook>
</file>

<file path=xl/calcChain.xml><?xml version="1.0" encoding="utf-8"?>
<calcChain xmlns="http://schemas.openxmlformats.org/spreadsheetml/2006/main">
  <c r="AM89" i="1" l="1"/>
  <c r="AR112" i="1" l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L100" i="1"/>
  <c r="AL99" i="1"/>
  <c r="AL98" i="1"/>
  <c r="AL97" i="1"/>
  <c r="AL96" i="1"/>
  <c r="AL95" i="1"/>
  <c r="AG107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2" i="1"/>
  <c r="AL13" i="1"/>
  <c r="AL14" i="1"/>
  <c r="AL15" i="1"/>
  <c r="AL16" i="1"/>
  <c r="AL6" i="1"/>
  <c r="AL7" i="1"/>
  <c r="AL8" i="1"/>
  <c r="AL9" i="1"/>
  <c r="AL10" i="1"/>
  <c r="AL11" i="1"/>
  <c r="AL5" i="1"/>
  <c r="AS107" i="1"/>
  <c r="AM107" i="1"/>
  <c r="AS101" i="1"/>
  <c r="AM101" i="1"/>
  <c r="AS95" i="1"/>
  <c r="AM95" i="1"/>
  <c r="AS89" i="1"/>
  <c r="AS83" i="1"/>
  <c r="AM83" i="1"/>
  <c r="AS77" i="1"/>
  <c r="AM77" i="1"/>
  <c r="AS71" i="1"/>
  <c r="AM71" i="1"/>
  <c r="AS65" i="1"/>
  <c r="AM65" i="1"/>
  <c r="AS59" i="1"/>
  <c r="AM59" i="1"/>
  <c r="AS53" i="1"/>
  <c r="AM53" i="1"/>
  <c r="AS47" i="1"/>
  <c r="AM47" i="1"/>
  <c r="AS41" i="1"/>
  <c r="AM41" i="1"/>
  <c r="AS35" i="1"/>
  <c r="AM35" i="1"/>
  <c r="AS29" i="1"/>
  <c r="AM29" i="1"/>
  <c r="AS23" i="1"/>
  <c r="AM23" i="1"/>
  <c r="AS17" i="1"/>
  <c r="AS11" i="1"/>
  <c r="AM17" i="1"/>
  <c r="AM11" i="1"/>
  <c r="AS5" i="1"/>
  <c r="AM5" i="1"/>
  <c r="AG112" i="1" l="1"/>
  <c r="AB112" i="1"/>
  <c r="W112" i="1"/>
  <c r="M112" i="1"/>
  <c r="H112" i="1"/>
  <c r="AG111" i="1"/>
  <c r="AB111" i="1"/>
  <c r="W111" i="1"/>
  <c r="M111" i="1"/>
  <c r="H111" i="1"/>
  <c r="AG110" i="1"/>
  <c r="AB110" i="1"/>
  <c r="W110" i="1"/>
  <c r="M110" i="1"/>
  <c r="H110" i="1"/>
  <c r="AG109" i="1"/>
  <c r="AB109" i="1"/>
  <c r="W109" i="1"/>
  <c r="M109" i="1"/>
  <c r="H109" i="1"/>
  <c r="AG108" i="1"/>
  <c r="AB108" i="1"/>
  <c r="W108" i="1"/>
  <c r="M108" i="1"/>
  <c r="H108" i="1"/>
  <c r="AB107" i="1"/>
  <c r="W107" i="1"/>
  <c r="M107" i="1"/>
  <c r="H107" i="1"/>
  <c r="AG106" i="1"/>
  <c r="AB106" i="1"/>
  <c r="W106" i="1"/>
  <c r="M106" i="1"/>
  <c r="H106" i="1"/>
  <c r="AG105" i="1"/>
  <c r="AB105" i="1"/>
  <c r="W105" i="1"/>
  <c r="M105" i="1"/>
  <c r="H105" i="1"/>
  <c r="AG104" i="1"/>
  <c r="AB104" i="1"/>
  <c r="W104" i="1"/>
  <c r="M104" i="1"/>
  <c r="H104" i="1"/>
  <c r="AG103" i="1"/>
  <c r="AB103" i="1"/>
  <c r="W103" i="1"/>
  <c r="M103" i="1"/>
  <c r="H103" i="1"/>
  <c r="AG102" i="1"/>
  <c r="AB102" i="1"/>
  <c r="W102" i="1"/>
  <c r="M102" i="1"/>
  <c r="H102" i="1"/>
  <c r="AG101" i="1"/>
  <c r="AB101" i="1"/>
  <c r="W101" i="1"/>
  <c r="M101" i="1"/>
  <c r="H101" i="1"/>
  <c r="AG100" i="1"/>
  <c r="AB100" i="1"/>
  <c r="W100" i="1"/>
  <c r="M100" i="1"/>
  <c r="H100" i="1"/>
  <c r="AG99" i="1"/>
  <c r="AB99" i="1"/>
  <c r="W99" i="1"/>
  <c r="M99" i="1"/>
  <c r="H99" i="1"/>
  <c r="AG98" i="1"/>
  <c r="AB98" i="1"/>
  <c r="W98" i="1"/>
  <c r="M98" i="1"/>
  <c r="H98" i="1"/>
  <c r="AG97" i="1"/>
  <c r="AB97" i="1"/>
  <c r="W97" i="1"/>
  <c r="M97" i="1"/>
  <c r="H97" i="1"/>
  <c r="AG96" i="1"/>
  <c r="AB96" i="1"/>
  <c r="W96" i="1"/>
  <c r="M96" i="1"/>
  <c r="H96" i="1"/>
  <c r="AG95" i="1"/>
  <c r="AB95" i="1"/>
  <c r="W95" i="1"/>
  <c r="M95" i="1"/>
  <c r="H95" i="1"/>
  <c r="F95" i="1"/>
  <c r="AL94" i="1"/>
  <c r="AG94" i="1"/>
  <c r="AB94" i="1"/>
  <c r="W94" i="1"/>
  <c r="F94" i="1"/>
  <c r="H94" i="1" s="1"/>
  <c r="AL93" i="1"/>
  <c r="AG93" i="1"/>
  <c r="AB93" i="1"/>
  <c r="W93" i="1"/>
  <c r="R93" i="1"/>
  <c r="M93" i="1"/>
  <c r="AQ92" i="1"/>
  <c r="AR92" i="1" s="1"/>
  <c r="AP92" i="1"/>
  <c r="AK92" i="1"/>
  <c r="AJ92" i="1"/>
  <c r="AF92" i="1"/>
  <c r="AG92" i="1" s="1"/>
  <c r="AE92" i="1"/>
  <c r="AA92" i="1"/>
  <c r="Z92" i="1"/>
  <c r="AB92" i="1" s="1"/>
  <c r="V92" i="1"/>
  <c r="U92" i="1"/>
  <c r="Q92" i="1"/>
  <c r="P92" i="1"/>
  <c r="P94" i="1" s="1"/>
  <c r="R94" i="1" s="1"/>
  <c r="L92" i="1"/>
  <c r="K92" i="1"/>
  <c r="G92" i="1"/>
  <c r="H92" i="1" s="1"/>
  <c r="F92" i="1"/>
  <c r="F93" i="1" s="1"/>
  <c r="H93" i="1" s="1"/>
  <c r="E92" i="1"/>
  <c r="E93" i="1" s="1"/>
  <c r="AL91" i="1"/>
  <c r="AG91" i="1"/>
  <c r="AB91" i="1"/>
  <c r="V91" i="1"/>
  <c r="U91" i="1"/>
  <c r="W91" i="1" s="1"/>
  <c r="Q91" i="1"/>
  <c r="R91" i="1" s="1"/>
  <c r="M91" i="1"/>
  <c r="AL90" i="1"/>
  <c r="AG90" i="1"/>
  <c r="AB90" i="1"/>
  <c r="W90" i="1"/>
  <c r="R90" i="1"/>
  <c r="M90" i="1"/>
  <c r="F90" i="1"/>
  <c r="F91" i="1" s="1"/>
  <c r="H91" i="1" s="1"/>
  <c r="E90" i="1"/>
  <c r="AL89" i="1"/>
  <c r="AG89" i="1"/>
  <c r="AB89" i="1"/>
  <c r="W89" i="1"/>
  <c r="R89" i="1"/>
  <c r="M89" i="1"/>
  <c r="H89" i="1"/>
  <c r="AG88" i="1"/>
  <c r="AB88" i="1"/>
  <c r="W88" i="1"/>
  <c r="R88" i="1"/>
  <c r="M88" i="1"/>
  <c r="H88" i="1"/>
  <c r="AG87" i="1"/>
  <c r="AB87" i="1"/>
  <c r="W87" i="1"/>
  <c r="R87" i="1"/>
  <c r="M87" i="1"/>
  <c r="H87" i="1"/>
  <c r="AG86" i="1"/>
  <c r="AB86" i="1"/>
  <c r="W86" i="1"/>
  <c r="R86" i="1"/>
  <c r="M86" i="1"/>
  <c r="H86" i="1"/>
  <c r="AG85" i="1"/>
  <c r="AB85" i="1"/>
  <c r="W85" i="1"/>
  <c r="R85" i="1"/>
  <c r="M85" i="1"/>
  <c r="H85" i="1"/>
  <c r="AG84" i="1"/>
  <c r="AB84" i="1"/>
  <c r="W84" i="1"/>
  <c r="R84" i="1"/>
  <c r="M84" i="1"/>
  <c r="H84" i="1"/>
  <c r="AG83" i="1"/>
  <c r="AB83" i="1"/>
  <c r="W83" i="1"/>
  <c r="R83" i="1"/>
  <c r="M83" i="1"/>
  <c r="H83" i="1"/>
  <c r="AG82" i="1"/>
  <c r="AB82" i="1"/>
  <c r="W82" i="1"/>
  <c r="R82" i="1"/>
  <c r="M82" i="1"/>
  <c r="H82" i="1"/>
  <c r="AG81" i="1"/>
  <c r="AB81" i="1"/>
  <c r="W81" i="1"/>
  <c r="R81" i="1"/>
  <c r="M81" i="1"/>
  <c r="H81" i="1"/>
  <c r="AG80" i="1"/>
  <c r="AB80" i="1"/>
  <c r="W80" i="1"/>
  <c r="R80" i="1"/>
  <c r="M80" i="1"/>
  <c r="H80" i="1"/>
  <c r="AG79" i="1"/>
  <c r="AB79" i="1"/>
  <c r="W79" i="1"/>
  <c r="R79" i="1"/>
  <c r="M79" i="1"/>
  <c r="H79" i="1"/>
  <c r="AG78" i="1"/>
  <c r="AB78" i="1"/>
  <c r="W78" i="1"/>
  <c r="R78" i="1"/>
  <c r="M78" i="1"/>
  <c r="H78" i="1"/>
  <c r="AG77" i="1"/>
  <c r="AB77" i="1"/>
  <c r="W77" i="1"/>
  <c r="R77" i="1"/>
  <c r="M77" i="1"/>
  <c r="H77" i="1"/>
  <c r="AG76" i="1"/>
  <c r="AB76" i="1"/>
  <c r="W76" i="1"/>
  <c r="R76" i="1"/>
  <c r="M76" i="1"/>
  <c r="H76" i="1"/>
  <c r="AG75" i="1"/>
  <c r="AB75" i="1"/>
  <c r="W75" i="1"/>
  <c r="R75" i="1"/>
  <c r="M75" i="1"/>
  <c r="H75" i="1"/>
  <c r="AG74" i="1"/>
  <c r="AB74" i="1"/>
  <c r="W74" i="1"/>
  <c r="R74" i="1"/>
  <c r="M74" i="1"/>
  <c r="H74" i="1"/>
  <c r="AG73" i="1"/>
  <c r="AB73" i="1"/>
  <c r="W73" i="1"/>
  <c r="R73" i="1"/>
  <c r="M73" i="1"/>
  <c r="H73" i="1"/>
  <c r="AG72" i="1"/>
  <c r="AB72" i="1"/>
  <c r="W72" i="1"/>
  <c r="R72" i="1"/>
  <c r="M72" i="1"/>
  <c r="H72" i="1"/>
  <c r="AG71" i="1"/>
  <c r="AB71" i="1"/>
  <c r="W71" i="1"/>
  <c r="R71" i="1"/>
  <c r="M71" i="1"/>
  <c r="F71" i="1"/>
  <c r="AG70" i="1"/>
  <c r="AB70" i="1"/>
  <c r="W70" i="1"/>
  <c r="R70" i="1"/>
  <c r="M70" i="1"/>
  <c r="H70" i="1"/>
  <c r="AG69" i="1"/>
  <c r="AB69" i="1"/>
  <c r="W69" i="1"/>
  <c r="R69" i="1"/>
  <c r="M69" i="1"/>
  <c r="H69" i="1"/>
  <c r="AG68" i="1"/>
  <c r="AB68" i="1"/>
  <c r="W68" i="1"/>
  <c r="R68" i="1"/>
  <c r="M68" i="1"/>
  <c r="H68" i="1"/>
  <c r="AG67" i="1"/>
  <c r="AB67" i="1"/>
  <c r="W67" i="1"/>
  <c r="R67" i="1"/>
  <c r="M67" i="1"/>
  <c r="H67" i="1"/>
  <c r="AG66" i="1"/>
  <c r="AB66" i="1"/>
  <c r="W66" i="1"/>
  <c r="R66" i="1"/>
  <c r="M66" i="1"/>
  <c r="H66" i="1"/>
  <c r="AG65" i="1"/>
  <c r="AB65" i="1"/>
  <c r="W65" i="1"/>
  <c r="R65" i="1"/>
  <c r="M65" i="1"/>
  <c r="H65" i="1"/>
  <c r="AG64" i="1"/>
  <c r="AB64" i="1"/>
  <c r="W64" i="1"/>
  <c r="R64" i="1"/>
  <c r="M64" i="1"/>
  <c r="H64" i="1"/>
  <c r="AG63" i="1"/>
  <c r="AB63" i="1"/>
  <c r="W63" i="1"/>
  <c r="R63" i="1"/>
  <c r="M63" i="1"/>
  <c r="H63" i="1"/>
  <c r="AG62" i="1"/>
  <c r="AB62" i="1"/>
  <c r="W62" i="1"/>
  <c r="R62" i="1"/>
  <c r="M62" i="1"/>
  <c r="H62" i="1"/>
  <c r="AG61" i="1"/>
  <c r="AB61" i="1"/>
  <c r="W61" i="1"/>
  <c r="R61" i="1"/>
  <c r="M61" i="1"/>
  <c r="H61" i="1"/>
  <c r="AG60" i="1"/>
  <c r="AB60" i="1"/>
  <c r="W60" i="1"/>
  <c r="R60" i="1"/>
  <c r="M60" i="1"/>
  <c r="H60" i="1"/>
  <c r="AG59" i="1"/>
  <c r="AB59" i="1"/>
  <c r="W59" i="1"/>
  <c r="R59" i="1"/>
  <c r="M59" i="1"/>
  <c r="H59" i="1"/>
  <c r="AG58" i="1"/>
  <c r="AB58" i="1"/>
  <c r="W58" i="1"/>
  <c r="R58" i="1"/>
  <c r="M58" i="1"/>
  <c r="H58" i="1"/>
  <c r="AG57" i="1"/>
  <c r="AB57" i="1"/>
  <c r="W57" i="1"/>
  <c r="R57" i="1"/>
  <c r="M57" i="1"/>
  <c r="H57" i="1"/>
  <c r="AG56" i="1"/>
  <c r="AB56" i="1"/>
  <c r="W56" i="1"/>
  <c r="R56" i="1"/>
  <c r="M56" i="1"/>
  <c r="H56" i="1"/>
  <c r="AG55" i="1"/>
  <c r="AB55" i="1"/>
  <c r="W55" i="1"/>
  <c r="R55" i="1"/>
  <c r="M55" i="1"/>
  <c r="H55" i="1"/>
  <c r="AG54" i="1"/>
  <c r="AB54" i="1"/>
  <c r="W54" i="1"/>
  <c r="R54" i="1"/>
  <c r="M54" i="1"/>
  <c r="H54" i="1"/>
  <c r="AG53" i="1"/>
  <c r="AB53" i="1"/>
  <c r="W53" i="1"/>
  <c r="R53" i="1"/>
  <c r="M53" i="1"/>
  <c r="H53" i="1"/>
  <c r="AG52" i="1"/>
  <c r="AB52" i="1"/>
  <c r="W52" i="1"/>
  <c r="R52" i="1"/>
  <c r="M52" i="1"/>
  <c r="H52" i="1"/>
  <c r="AG51" i="1"/>
  <c r="AB51" i="1"/>
  <c r="W51" i="1"/>
  <c r="R51" i="1"/>
  <c r="M51" i="1"/>
  <c r="H51" i="1"/>
  <c r="AG50" i="1"/>
  <c r="AB50" i="1"/>
  <c r="W50" i="1"/>
  <c r="R50" i="1"/>
  <c r="M50" i="1"/>
  <c r="H50" i="1"/>
  <c r="AG49" i="1"/>
  <c r="AB49" i="1"/>
  <c r="W49" i="1"/>
  <c r="R49" i="1"/>
  <c r="M49" i="1"/>
  <c r="H49" i="1"/>
  <c r="AG48" i="1"/>
  <c r="AB48" i="1"/>
  <c r="W48" i="1"/>
  <c r="R48" i="1"/>
  <c r="M48" i="1"/>
  <c r="H48" i="1"/>
  <c r="AG47" i="1"/>
  <c r="AB47" i="1"/>
  <c r="W47" i="1"/>
  <c r="R47" i="1"/>
  <c r="M47" i="1"/>
  <c r="H47" i="1"/>
  <c r="AG46" i="1"/>
  <c r="AB46" i="1"/>
  <c r="W46" i="1"/>
  <c r="R46" i="1"/>
  <c r="M46" i="1"/>
  <c r="H46" i="1"/>
  <c r="AG45" i="1"/>
  <c r="AB45" i="1"/>
  <c r="W45" i="1"/>
  <c r="R45" i="1"/>
  <c r="M45" i="1"/>
  <c r="H45" i="1"/>
  <c r="AG44" i="1"/>
  <c r="AB44" i="1"/>
  <c r="W44" i="1"/>
  <c r="R44" i="1"/>
  <c r="M44" i="1"/>
  <c r="H44" i="1"/>
  <c r="AG43" i="1"/>
  <c r="AB43" i="1"/>
  <c r="W43" i="1"/>
  <c r="R43" i="1"/>
  <c r="M43" i="1"/>
  <c r="H43" i="1"/>
  <c r="AG42" i="1"/>
  <c r="AB42" i="1"/>
  <c r="W42" i="1"/>
  <c r="R42" i="1"/>
  <c r="M42" i="1"/>
  <c r="H42" i="1"/>
  <c r="AG41" i="1"/>
  <c r="AB41" i="1"/>
  <c r="W41" i="1"/>
  <c r="R41" i="1"/>
  <c r="M41" i="1"/>
  <c r="H41" i="1"/>
  <c r="AG40" i="1"/>
  <c r="AB40" i="1"/>
  <c r="W40" i="1"/>
  <c r="R40" i="1"/>
  <c r="M40" i="1"/>
  <c r="H40" i="1"/>
  <c r="AG39" i="1"/>
  <c r="AB39" i="1"/>
  <c r="W39" i="1"/>
  <c r="R39" i="1"/>
  <c r="M39" i="1"/>
  <c r="H39" i="1"/>
  <c r="AG38" i="1"/>
  <c r="AB38" i="1"/>
  <c r="W38" i="1"/>
  <c r="R38" i="1"/>
  <c r="M38" i="1"/>
  <c r="H38" i="1"/>
  <c r="AG37" i="1"/>
  <c r="AB37" i="1"/>
  <c r="W37" i="1"/>
  <c r="R37" i="1"/>
  <c r="M37" i="1"/>
  <c r="H37" i="1"/>
  <c r="AG36" i="1"/>
  <c r="AB36" i="1"/>
  <c r="W36" i="1"/>
  <c r="R36" i="1"/>
  <c r="M36" i="1"/>
  <c r="H36" i="1"/>
  <c r="AG35" i="1"/>
  <c r="AB35" i="1"/>
  <c r="W35" i="1"/>
  <c r="R35" i="1"/>
  <c r="M35" i="1"/>
  <c r="H35" i="1"/>
  <c r="AG34" i="1"/>
  <c r="AB34" i="1"/>
  <c r="W34" i="1"/>
  <c r="R34" i="1"/>
  <c r="M34" i="1"/>
  <c r="H34" i="1"/>
  <c r="AG33" i="1"/>
  <c r="AB33" i="1"/>
  <c r="W33" i="1"/>
  <c r="R33" i="1"/>
  <c r="M33" i="1"/>
  <c r="H33" i="1"/>
  <c r="AG32" i="1"/>
  <c r="AB32" i="1"/>
  <c r="W32" i="1"/>
  <c r="R32" i="1"/>
  <c r="M32" i="1"/>
  <c r="H32" i="1"/>
  <c r="AG31" i="1"/>
  <c r="AB31" i="1"/>
  <c r="W31" i="1"/>
  <c r="R31" i="1"/>
  <c r="M31" i="1"/>
  <c r="H31" i="1"/>
  <c r="AG30" i="1"/>
  <c r="AB30" i="1"/>
  <c r="W30" i="1"/>
  <c r="R30" i="1"/>
  <c r="M30" i="1"/>
  <c r="H30" i="1"/>
  <c r="AG29" i="1"/>
  <c r="AB29" i="1"/>
  <c r="W29" i="1"/>
  <c r="R29" i="1"/>
  <c r="M29" i="1"/>
  <c r="H29" i="1"/>
  <c r="AG28" i="1"/>
  <c r="AB28" i="1"/>
  <c r="W28" i="1"/>
  <c r="R28" i="1"/>
  <c r="M28" i="1"/>
  <c r="H28" i="1"/>
  <c r="AG27" i="1"/>
  <c r="AB27" i="1"/>
  <c r="W27" i="1"/>
  <c r="R27" i="1"/>
  <c r="M27" i="1"/>
  <c r="H27" i="1"/>
  <c r="AG26" i="1"/>
  <c r="AB26" i="1"/>
  <c r="W26" i="1"/>
  <c r="R26" i="1"/>
  <c r="M26" i="1"/>
  <c r="H26" i="1"/>
  <c r="AG25" i="1"/>
  <c r="AB25" i="1"/>
  <c r="W25" i="1"/>
  <c r="R25" i="1"/>
  <c r="M25" i="1"/>
  <c r="H25" i="1"/>
  <c r="AG24" i="1"/>
  <c r="AB24" i="1"/>
  <c r="W24" i="1"/>
  <c r="R24" i="1"/>
  <c r="M24" i="1"/>
  <c r="H24" i="1"/>
  <c r="AG23" i="1"/>
  <c r="AB23" i="1"/>
  <c r="W23" i="1"/>
  <c r="R23" i="1"/>
  <c r="M23" i="1"/>
  <c r="H23" i="1"/>
  <c r="AG22" i="1"/>
  <c r="AB22" i="1"/>
  <c r="W22" i="1"/>
  <c r="R22" i="1"/>
  <c r="M22" i="1"/>
  <c r="H22" i="1"/>
  <c r="AG21" i="1"/>
  <c r="AB21" i="1"/>
  <c r="W21" i="1"/>
  <c r="R21" i="1"/>
  <c r="M21" i="1"/>
  <c r="H21" i="1"/>
  <c r="AG20" i="1"/>
  <c r="AB20" i="1"/>
  <c r="W20" i="1"/>
  <c r="R20" i="1"/>
  <c r="M20" i="1"/>
  <c r="H20" i="1"/>
  <c r="AG19" i="1"/>
  <c r="AB19" i="1"/>
  <c r="W19" i="1"/>
  <c r="R19" i="1"/>
  <c r="M19" i="1"/>
  <c r="H19" i="1"/>
  <c r="AG18" i="1"/>
  <c r="AB18" i="1"/>
  <c r="W18" i="1"/>
  <c r="R18" i="1"/>
  <c r="M18" i="1"/>
  <c r="H18" i="1"/>
  <c r="AG17" i="1"/>
  <c r="AB17" i="1"/>
  <c r="W17" i="1"/>
  <c r="R17" i="1"/>
  <c r="M17" i="1"/>
  <c r="H17" i="1"/>
  <c r="AG16" i="1"/>
  <c r="AB16" i="1"/>
  <c r="W16" i="1"/>
  <c r="R16" i="1"/>
  <c r="M16" i="1"/>
  <c r="H16" i="1"/>
  <c r="AG15" i="1"/>
  <c r="AB15" i="1"/>
  <c r="W15" i="1"/>
  <c r="R15" i="1"/>
  <c r="M15" i="1"/>
  <c r="H15" i="1"/>
  <c r="AG14" i="1"/>
  <c r="AB14" i="1"/>
  <c r="W14" i="1"/>
  <c r="R14" i="1"/>
  <c r="M14" i="1"/>
  <c r="H14" i="1"/>
  <c r="AG13" i="1"/>
  <c r="AB13" i="1"/>
  <c r="W13" i="1"/>
  <c r="R13" i="1"/>
  <c r="M13" i="1"/>
  <c r="H13" i="1"/>
  <c r="AG12" i="1"/>
  <c r="AB12" i="1"/>
  <c r="W12" i="1"/>
  <c r="R12" i="1"/>
  <c r="M12" i="1"/>
  <c r="H12" i="1"/>
  <c r="AG11" i="1"/>
  <c r="AB11" i="1"/>
  <c r="W11" i="1"/>
  <c r="R11" i="1"/>
  <c r="M11" i="1"/>
  <c r="H11" i="1"/>
  <c r="AG10" i="1"/>
  <c r="AB10" i="1"/>
  <c r="W10" i="1"/>
  <c r="R10" i="1"/>
  <c r="M10" i="1"/>
  <c r="H10" i="1"/>
  <c r="AG9" i="1"/>
  <c r="AB9" i="1"/>
  <c r="W9" i="1"/>
  <c r="R9" i="1"/>
  <c r="M9" i="1"/>
  <c r="H9" i="1"/>
  <c r="AG8" i="1"/>
  <c r="AB8" i="1"/>
  <c r="W8" i="1"/>
  <c r="R8" i="1"/>
  <c r="M8" i="1"/>
  <c r="H8" i="1"/>
  <c r="AG7" i="1"/>
  <c r="AB7" i="1"/>
  <c r="W7" i="1"/>
  <c r="R7" i="1"/>
  <c r="M7" i="1"/>
  <c r="H7" i="1"/>
  <c r="AG6" i="1"/>
  <c r="AB6" i="1"/>
  <c r="W6" i="1"/>
  <c r="R6" i="1"/>
  <c r="M6" i="1"/>
  <c r="H6" i="1"/>
  <c r="AG5" i="1"/>
  <c r="AB5" i="1"/>
  <c r="W5" i="1"/>
  <c r="R5" i="1"/>
  <c r="M5" i="1"/>
  <c r="H5" i="1"/>
  <c r="M92" i="1" l="1"/>
  <c r="W92" i="1"/>
  <c r="AL92" i="1"/>
  <c r="R92" i="1"/>
  <c r="L94" i="1"/>
  <c r="M94" i="1" s="1"/>
  <c r="H71" i="1"/>
  <c r="H90" i="1"/>
</calcChain>
</file>

<file path=xl/comments1.xml><?xml version="1.0" encoding="utf-8"?>
<comments xmlns="http://schemas.openxmlformats.org/spreadsheetml/2006/main">
  <authors>
    <author>Булыгина Оксана Анатольевна</author>
    <author>Владимир Александрович Ярусов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  <charset val="204"/>
          </rPr>
          <t>Булыгина Оксана Анатольевна:</t>
        </r>
        <r>
          <rPr>
            <sz val="9"/>
            <color indexed="81"/>
            <rFont val="Tahoma"/>
            <family val="2"/>
            <charset val="204"/>
          </rPr>
          <t xml:space="preserve">
выходные и праздничные дни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  <charset val="204"/>
          </rPr>
          <t>Булыгина Оксана Анатольевна:</t>
        </r>
        <r>
          <rPr>
            <sz val="9"/>
            <color indexed="81"/>
            <rFont val="Tahoma"/>
            <family val="2"/>
            <charset val="204"/>
          </rPr>
          <t xml:space="preserve">
выходные и праздничные дни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  <charset val="204"/>
          </rPr>
          <t>Владимир Александрович Ярусов:</t>
        </r>
        <r>
          <rPr>
            <sz val="9"/>
            <color indexed="81"/>
            <rFont val="Tahoma"/>
            <family val="2"/>
            <charset val="204"/>
          </rPr>
          <t xml:space="preserve">
тарифов Калужской области от 17 декабря 2009 года N 212-эк</t>
        </r>
      </text>
    </comment>
    <comment ref="D110" authorId="0" shapeId="0">
      <text>
        <r>
          <rPr>
            <b/>
            <sz val="9"/>
            <color indexed="81"/>
            <rFont val="Tahoma"/>
            <family val="2"/>
            <charset val="204"/>
          </rPr>
          <t>Булыгина Оксана Анатольевна:</t>
        </r>
        <r>
          <rPr>
            <sz val="9"/>
            <color indexed="81"/>
            <rFont val="Tahoma"/>
            <family val="2"/>
            <charset val="204"/>
          </rPr>
          <t xml:space="preserve">
в Москве нет сельского тарифа, тариф для электроплит</t>
        </r>
      </text>
    </comment>
  </commentList>
</comments>
</file>

<file path=xl/sharedStrings.xml><?xml version="1.0" encoding="utf-8"?>
<sst xmlns="http://schemas.openxmlformats.org/spreadsheetml/2006/main" count="195" uniqueCount="48">
  <si>
    <t>Сводные данные по тарифам для насления на электрическую энергию по регионам ЦФО за период 2009-2018 годы</t>
  </si>
  <si>
    <t>№</t>
  </si>
  <si>
    <t>Регион</t>
  </si>
  <si>
    <t>Тариф с 01.01.2009</t>
  </si>
  <si>
    <t>Тариф с 01.01.2010</t>
  </si>
  <si>
    <t>Тариф с 01.01.2011</t>
  </si>
  <si>
    <t>Рост 2 пг/1 пг</t>
  </si>
  <si>
    <t>Предельный МАХ</t>
  </si>
  <si>
    <t>Тариф с 01.01.2012</t>
  </si>
  <si>
    <t>Тариф с 01.07.2012</t>
  </si>
  <si>
    <t>Тариф с 01.01.2013</t>
  </si>
  <si>
    <t>Тариф с 01.07.2013</t>
  </si>
  <si>
    <t>Тариф с 01.01.2014</t>
  </si>
  <si>
    <t>Тариф с 01.07.2014</t>
  </si>
  <si>
    <t>Тариф с 01.01.2015</t>
  </si>
  <si>
    <t>Тариф с 01.07.2015</t>
  </si>
  <si>
    <t>Тариф с 01.01.2016</t>
  </si>
  <si>
    <t>Тариф с 01.07.2016</t>
  </si>
  <si>
    <t>Тариф с 01.01.2017</t>
  </si>
  <si>
    <t>Тариф с 01.07.2017</t>
  </si>
  <si>
    <t>Тариф с 01.01.2018</t>
  </si>
  <si>
    <t>Тариф с 01.07.2018</t>
  </si>
  <si>
    <t>руб./кВтч</t>
  </si>
  <si>
    <t>%</t>
  </si>
  <si>
    <t>Белгородская область</t>
  </si>
  <si>
    <t>город</t>
  </si>
  <si>
    <t>день</t>
  </si>
  <si>
    <t>ночь</t>
  </si>
  <si>
    <t>село</t>
  </si>
  <si>
    <t>Брянская область</t>
  </si>
  <si>
    <t xml:space="preserve">Владимирская область 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</si>
  <si>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</si>
  <si>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</si>
  <si>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</si>
  <si>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</si>
  <si>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</si>
  <si>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</si>
  <si>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</si>
  <si>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 xml:space="preserve">Орловская область </t>
  </si>
  <si>
    <t>Рязанская область</t>
  </si>
  <si>
    <t>Смоленская область</t>
  </si>
  <si>
    <t>Тамбовская область</t>
  </si>
  <si>
    <t>Тверская область</t>
  </si>
  <si>
    <t xml:space="preserve">Тульская область </t>
  </si>
  <si>
    <t xml:space="preserve">Ярославская область </t>
  </si>
  <si>
    <t xml:space="preserve">г. Москва </t>
  </si>
  <si>
    <t>город (газ)</t>
  </si>
  <si>
    <t>город (электроплиты)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</si>
</sst>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_р_._-;\-* #,##0_р_._-;_-* &quot;-&quot;_р_._-;_-@_-"/>
    <numFmt numFmtId="165" formatCode="_-* #,##0.00_р_._-;\-* #,##0.00_р_._-;_-* &quot;-&quot;??_р_._-;_-@_-"/>
    <numFmt numFmtId="166" formatCode="0.0%"/>
    <numFmt numFmtId="167" formatCode="0.000"/>
    <numFmt numFmtId="168" formatCode="&quot;$&quot;#,##0_);[Red]\(&quot;$&quot;#,##0\)"/>
    <numFmt numFmtId="169" formatCode="General_)"/>
    <numFmt numFmtId="170" formatCode="_(* #,##0.00_);_(* \(#,##0.00\);_(* &quot;-&quot;??_);_(@_)"/>
  </numFmts>
  <fonts count="39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rgb="FF333333"/>
      <name val="Times New Roman"/>
      <family val="1"/>
      <charset val="204"/>
    </font>
    <font>
      <b/>
      <sz val="11"/>
      <color rgb="FF333333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name val="MS Sans Serif"/>
      <family val="2"/>
      <charset val="204"/>
    </font>
    <font>
      <sz val="9"/>
      <name val="Tahoma"/>
      <family val="2"/>
      <charset val="204"/>
    </font>
    <font>
      <sz val="8"/>
      <name val="Helv"/>
      <charset val="204"/>
    </font>
    <font>
      <sz val="8"/>
      <name val="Helv"/>
    </font>
    <font>
      <sz val="10"/>
      <name val="Arial Cyr"/>
      <family val="2"/>
      <charset val="204"/>
    </font>
    <font>
      <b/>
      <sz val="14"/>
      <name val="Franklin Gothic Medium"/>
      <family val="2"/>
      <charset val="204"/>
    </font>
    <font>
      <b/>
      <sz val="9"/>
      <name val="Tahoma"/>
      <family val="2"/>
      <charset val="204"/>
    </font>
    <font>
      <b/>
      <sz val="10"/>
      <color indexed="12"/>
      <name val="Arial Cyr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NTHarmonica"/>
    </font>
    <font>
      <i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6"/>
      <color rgb="FF333333"/>
      <name val="Times New Roman"/>
      <family val="1"/>
      <charset val="204"/>
    </font>
    <font>
      <b/>
      <sz val="16"/>
      <name val="Times New Roman"/>
      <family val="1"/>
      <charset val="204"/>
    </font>
    <font>
      <i/>
      <sz val="16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6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0" fontId="2" fillId="0" borderId="0"/>
    <xf numFmtId="0" fontId="12" fillId="0" borderId="0" applyNumberFormat="0" applyFill="0" applyBorder="0" applyAlignment="0" applyProtection="0"/>
    <xf numFmtId="168" fontId="15" fillId="0" borderId="0" applyFont="0" applyFill="0" applyBorder="0" applyAlignment="0" applyProtection="0"/>
    <xf numFmtId="49" fontId="16" fillId="0" borderId="0" applyBorder="0">
      <alignment vertical="top"/>
    </xf>
    <xf numFmtId="0" fontId="17" fillId="0" borderId="0"/>
    <xf numFmtId="0" fontId="18" fillId="0" borderId="0" applyNumberFormat="0">
      <alignment horizontal="left"/>
    </xf>
    <xf numFmtId="169" fontId="19" fillId="0" borderId="5">
      <protection locked="0"/>
    </xf>
    <xf numFmtId="0" fontId="20" fillId="0" borderId="0" applyBorder="0">
      <alignment horizontal="center" vertical="center" wrapText="1"/>
    </xf>
    <xf numFmtId="0" fontId="21" fillId="0" borderId="6" applyBorder="0">
      <alignment horizontal="center" vertical="center" wrapText="1"/>
    </xf>
    <xf numFmtId="169" fontId="22" fillId="9" borderId="5"/>
    <xf numFmtId="4" fontId="16" fillId="10" borderId="1" applyBorder="0">
      <alignment horizontal="right"/>
    </xf>
    <xf numFmtId="0" fontId="23" fillId="0" borderId="0">
      <alignment horizontal="center" vertical="top" wrapText="1"/>
    </xf>
    <xf numFmtId="0" fontId="24" fillId="0" borderId="0">
      <alignment horizontal="centerContinuous" vertical="center" wrapText="1"/>
    </xf>
    <xf numFmtId="0" fontId="25" fillId="11" borderId="0" applyFill="0">
      <alignment wrapText="1"/>
    </xf>
    <xf numFmtId="0" fontId="26" fillId="0" borderId="0"/>
    <xf numFmtId="0" fontId="1" fillId="0" borderId="0"/>
    <xf numFmtId="0" fontId="10" fillId="0" borderId="0"/>
    <xf numFmtId="0" fontId="10" fillId="0" borderId="0"/>
    <xf numFmtId="49" fontId="16" fillId="0" borderId="0" applyBorder="0">
      <alignment vertical="top"/>
    </xf>
    <xf numFmtId="0" fontId="10" fillId="0" borderId="0"/>
    <xf numFmtId="0" fontId="27" fillId="0" borderId="0"/>
    <xf numFmtId="49" fontId="25" fillId="0" borderId="0">
      <alignment horizontal="center"/>
    </xf>
    <xf numFmtId="16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70" fontId="10" fillId="0" borderId="0" applyFont="0" applyFill="0" applyBorder="0" applyAlignment="0" applyProtection="0"/>
    <xf numFmtId="4" fontId="16" fillId="11" borderId="0" applyBorder="0">
      <alignment horizontal="right"/>
    </xf>
    <xf numFmtId="4" fontId="16" fillId="12" borderId="7" applyBorder="0">
      <alignment horizontal="right"/>
    </xf>
    <xf numFmtId="4" fontId="16" fillId="11" borderId="1" applyFont="0" applyBorder="0">
      <alignment horizontal="right"/>
    </xf>
  </cellStyleXfs>
  <cellXfs count="120">
    <xf numFmtId="0" fontId="0" fillId="0" borderId="0" xfId="0"/>
    <xf numFmtId="0" fontId="2" fillId="0" borderId="0" xfId="1"/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0" xfId="1" applyFont="1"/>
    <xf numFmtId="0" fontId="6" fillId="2" borderId="1" xfId="1" applyFont="1" applyFill="1" applyBorder="1"/>
    <xf numFmtId="0" fontId="5" fillId="0" borderId="1" xfId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7" fillId="0" borderId="1" xfId="1" applyNumberFormat="1" applyFont="1" applyBorder="1" applyAlignment="1">
      <alignment horizontal="center" vertical="center"/>
    </xf>
    <xf numFmtId="0" fontId="7" fillId="2" borderId="1" xfId="1" applyNumberFormat="1" applyFont="1" applyFill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justify" vertical="center" wrapText="1"/>
    </xf>
    <xf numFmtId="0" fontId="9" fillId="0" borderId="0" xfId="1" applyFont="1"/>
    <xf numFmtId="0" fontId="11" fillId="0" borderId="1" xfId="0" applyFont="1" applyBorder="1" applyAlignment="1">
      <alignment horizontal="center" vertical="center"/>
    </xf>
    <xf numFmtId="0" fontId="4" fillId="3" borderId="1" xfId="1" applyFont="1" applyFill="1" applyBorder="1" applyAlignment="1">
      <alignment horizontal="justify" vertical="center" wrapText="1"/>
    </xf>
    <xf numFmtId="0" fontId="4" fillId="6" borderId="1" xfId="1" applyFont="1" applyFill="1" applyBorder="1" applyAlignment="1">
      <alignment horizontal="justify" vertical="center" wrapText="1"/>
    </xf>
    <xf numFmtId="0" fontId="4" fillId="5" borderId="1" xfId="1" applyFont="1" applyFill="1" applyBorder="1" applyAlignment="1">
      <alignment horizontal="justify" vertical="center" wrapText="1"/>
    </xf>
    <xf numFmtId="0" fontId="4" fillId="7" borderId="1" xfId="1" applyFont="1" applyFill="1" applyBorder="1" applyAlignment="1">
      <alignment horizontal="justify" vertical="center" wrapText="1"/>
    </xf>
    <xf numFmtId="0" fontId="4" fillId="8" borderId="1" xfId="1" applyFont="1" applyFill="1" applyBorder="1" applyAlignment="1">
      <alignment horizontal="justify" vertical="center" wrapText="1"/>
    </xf>
    <xf numFmtId="0" fontId="11" fillId="0" borderId="0" xfId="0" applyFont="1" applyBorder="1" applyAlignment="1">
      <alignment horizontal="center" vertical="center"/>
    </xf>
    <xf numFmtId="0" fontId="12" fillId="0" borderId="0" xfId="2" applyFill="1" applyBorder="1" applyAlignment="1">
      <alignment horizontal="justify" vertical="center" wrapText="1"/>
    </xf>
    <xf numFmtId="10" fontId="2" fillId="0" borderId="0" xfId="1" applyNumberFormat="1"/>
    <xf numFmtId="0" fontId="4" fillId="0" borderId="1" xfId="1" applyFont="1" applyBorder="1" applyAlignment="1">
      <alignment horizontal="center" vertical="center" wrapText="1"/>
    </xf>
    <xf numFmtId="2" fontId="3" fillId="4" borderId="1" xfId="1" applyNumberFormat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 wrapText="1"/>
    </xf>
    <xf numFmtId="166" fontId="29" fillId="4" borderId="1" xfId="1" applyNumberFormat="1" applyFont="1" applyFill="1" applyBorder="1" applyAlignment="1">
      <alignment horizontal="center" vertical="center" wrapText="1"/>
    </xf>
    <xf numFmtId="166" fontId="30" fillId="4" borderId="1" xfId="1" applyNumberFormat="1" applyFont="1" applyFill="1" applyBorder="1" applyAlignment="1">
      <alignment horizontal="center" vertical="center" wrapText="1"/>
    </xf>
    <xf numFmtId="166" fontId="29" fillId="3" borderId="1" xfId="1" applyNumberFormat="1" applyFont="1" applyFill="1" applyBorder="1" applyAlignment="1">
      <alignment horizontal="center" vertical="center" wrapText="1"/>
    </xf>
    <xf numFmtId="166" fontId="30" fillId="3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0" fillId="2" borderId="1" xfId="1" applyFont="1" applyFill="1" applyBorder="1" applyAlignment="1">
      <alignment horizontal="justify" vertical="center" wrapText="1"/>
    </xf>
    <xf numFmtId="0" fontId="31" fillId="4" borderId="1" xfId="1" applyFont="1" applyFill="1" applyBorder="1" applyAlignment="1">
      <alignment horizontal="center" vertical="center"/>
    </xf>
    <xf numFmtId="0" fontId="32" fillId="4" borderId="1" xfId="1" applyFont="1" applyFill="1" applyBorder="1" applyAlignment="1">
      <alignment horizontal="center" vertical="center"/>
    </xf>
    <xf numFmtId="0" fontId="30" fillId="0" borderId="0" xfId="1" applyFont="1"/>
    <xf numFmtId="0" fontId="30" fillId="2" borderId="1" xfId="1" applyFont="1" applyFill="1" applyBorder="1"/>
    <xf numFmtId="0" fontId="3" fillId="4" borderId="1" xfId="1" applyFont="1" applyFill="1" applyBorder="1" applyAlignment="1">
      <alignment horizontal="center" vertical="center"/>
    </xf>
    <xf numFmtId="0" fontId="32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2" fontId="3" fillId="6" borderId="1" xfId="1" applyNumberFormat="1" applyFont="1" applyFill="1" applyBorder="1" applyAlignment="1">
      <alignment horizontal="center" vertical="center" wrapText="1"/>
    </xf>
    <xf numFmtId="166" fontId="29" fillId="6" borderId="1" xfId="1" applyNumberFormat="1" applyFont="1" applyFill="1" applyBorder="1" applyAlignment="1">
      <alignment horizontal="center" vertical="center" wrapText="1"/>
    </xf>
    <xf numFmtId="166" fontId="30" fillId="6" borderId="1" xfId="1" applyNumberFormat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/>
    </xf>
    <xf numFmtId="2" fontId="3" fillId="5" borderId="1" xfId="1" applyNumberFormat="1" applyFont="1" applyFill="1" applyBorder="1" applyAlignment="1">
      <alignment horizontal="center" vertical="center" wrapText="1"/>
    </xf>
    <xf numFmtId="166" fontId="29" fillId="5" borderId="1" xfId="1" applyNumberFormat="1" applyFont="1" applyFill="1" applyBorder="1" applyAlignment="1">
      <alignment horizontal="center" vertical="center" wrapText="1"/>
    </xf>
    <xf numFmtId="166" fontId="30" fillId="5" borderId="1" xfId="1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/>
    </xf>
    <xf numFmtId="166" fontId="33" fillId="3" borderId="1" xfId="1" applyNumberFormat="1" applyFont="1" applyFill="1" applyBorder="1" applyAlignment="1">
      <alignment horizontal="center" vertical="center" wrapText="1"/>
    </xf>
    <xf numFmtId="0" fontId="30" fillId="2" borderId="1" xfId="1" applyFont="1" applyFill="1" applyBorder="1" applyAlignment="1">
      <alignment horizontal="center" vertical="center" wrapText="1"/>
    </xf>
    <xf numFmtId="167" fontId="3" fillId="3" borderId="1" xfId="1" applyNumberFormat="1" applyFont="1" applyFill="1" applyBorder="1" applyAlignment="1">
      <alignment horizontal="center" vertical="center" wrapText="1"/>
    </xf>
    <xf numFmtId="2" fontId="30" fillId="2" borderId="1" xfId="1" applyNumberFormat="1" applyFont="1" applyFill="1" applyBorder="1" applyAlignment="1">
      <alignment horizontal="center" vertical="center" wrapText="1"/>
    </xf>
    <xf numFmtId="2" fontId="34" fillId="7" borderId="1" xfId="1" applyNumberFormat="1" applyFont="1" applyFill="1" applyBorder="1" applyAlignment="1">
      <alignment horizontal="center" vertical="center" wrapText="1"/>
    </xf>
    <xf numFmtId="10" fontId="30" fillId="7" borderId="1" xfId="1" applyNumberFormat="1" applyFont="1" applyFill="1" applyBorder="1" applyAlignment="1">
      <alignment horizontal="center" vertical="center" wrapText="1"/>
    </xf>
    <xf numFmtId="2" fontId="34" fillId="8" borderId="1" xfId="1" applyNumberFormat="1" applyFont="1" applyFill="1" applyBorder="1" applyAlignment="1">
      <alignment horizontal="center" vertical="center" wrapText="1"/>
    </xf>
    <xf numFmtId="166" fontId="29" fillId="8" borderId="1" xfId="1" applyNumberFormat="1" applyFont="1" applyFill="1" applyBorder="1" applyAlignment="1">
      <alignment horizontal="center" vertical="center" wrapText="1"/>
    </xf>
    <xf numFmtId="166" fontId="30" fillId="8" borderId="1" xfId="1" applyNumberFormat="1" applyFont="1" applyFill="1" applyBorder="1" applyAlignment="1">
      <alignment horizontal="center" vertical="center" wrapText="1"/>
    </xf>
    <xf numFmtId="2" fontId="3" fillId="3" borderId="2" xfId="1" applyNumberFormat="1" applyFont="1" applyFill="1" applyBorder="1" applyAlignment="1">
      <alignment horizontal="center" vertical="center" wrapText="1"/>
    </xf>
    <xf numFmtId="166" fontId="30" fillId="3" borderId="2" xfId="1" applyNumberFormat="1" applyFont="1" applyFill="1" applyBorder="1" applyAlignment="1">
      <alignment horizontal="center" vertical="center" wrapText="1"/>
    </xf>
    <xf numFmtId="0" fontId="30" fillId="2" borderId="2" xfId="1" applyFont="1" applyFill="1" applyBorder="1" applyAlignment="1">
      <alignment horizontal="center" vertical="center" wrapText="1"/>
    </xf>
    <xf numFmtId="166" fontId="29" fillId="3" borderId="2" xfId="1" applyNumberFormat="1" applyFont="1" applyFill="1" applyBorder="1" applyAlignment="1">
      <alignment horizontal="center" vertical="center" wrapText="1"/>
    </xf>
    <xf numFmtId="0" fontId="30" fillId="2" borderId="2" xfId="1" applyFont="1" applyFill="1" applyBorder="1"/>
    <xf numFmtId="0" fontId="30" fillId="0" borderId="1" xfId="1" applyFont="1" applyBorder="1"/>
    <xf numFmtId="2" fontId="32" fillId="3" borderId="1" xfId="1" applyNumberFormat="1" applyFont="1" applyFill="1" applyBorder="1" applyAlignment="1">
      <alignment horizontal="center" vertical="center" wrapText="1"/>
    </xf>
    <xf numFmtId="166" fontId="29" fillId="7" borderId="1" xfId="1" applyNumberFormat="1" applyFont="1" applyFill="1" applyBorder="1" applyAlignment="1">
      <alignment horizontal="center" vertical="center" wrapText="1"/>
    </xf>
    <xf numFmtId="166" fontId="30" fillId="7" borderId="1" xfId="1" applyNumberFormat="1" applyFont="1" applyFill="1" applyBorder="1" applyAlignment="1">
      <alignment horizontal="center" vertical="center" wrapText="1"/>
    </xf>
    <xf numFmtId="166" fontId="29" fillId="4" borderId="1" xfId="1" applyNumberFormat="1" applyFont="1" applyFill="1" applyBorder="1" applyAlignment="1">
      <alignment horizontal="center" vertical="center"/>
    </xf>
    <xf numFmtId="166" fontId="29" fillId="6" borderId="1" xfId="1" applyNumberFormat="1" applyFont="1" applyFill="1" applyBorder="1" applyAlignment="1">
      <alignment horizontal="center" vertical="center"/>
    </xf>
    <xf numFmtId="166" fontId="33" fillId="5" borderId="1" xfId="1" applyNumberFormat="1" applyFont="1" applyFill="1" applyBorder="1" applyAlignment="1">
      <alignment horizontal="center" vertical="center" wrapText="1"/>
    </xf>
    <xf numFmtId="166" fontId="33" fillId="4" borderId="1" xfId="1" applyNumberFormat="1" applyFont="1" applyFill="1" applyBorder="1" applyAlignment="1">
      <alignment horizontal="center" vertical="center" wrapText="1"/>
    </xf>
    <xf numFmtId="166" fontId="33" fillId="6" borderId="1" xfId="1" applyNumberFormat="1" applyFont="1" applyFill="1" applyBorder="1" applyAlignment="1">
      <alignment horizontal="center" vertical="center" wrapText="1"/>
    </xf>
    <xf numFmtId="2" fontId="32" fillId="4" borderId="1" xfId="1" applyNumberFormat="1" applyFont="1" applyFill="1" applyBorder="1" applyAlignment="1">
      <alignment horizontal="center" vertical="center" wrapText="1"/>
    </xf>
    <xf numFmtId="2" fontId="32" fillId="6" borderId="1" xfId="1" applyNumberFormat="1" applyFont="1" applyFill="1" applyBorder="1" applyAlignment="1">
      <alignment horizontal="center" vertical="center" wrapText="1"/>
    </xf>
    <xf numFmtId="2" fontId="32" fillId="5" borderId="1" xfId="1" applyNumberFormat="1" applyFont="1" applyFill="1" applyBorder="1" applyAlignment="1">
      <alignment horizontal="center" vertical="center" wrapText="1"/>
    </xf>
    <xf numFmtId="2" fontId="35" fillId="8" borderId="1" xfId="1" applyNumberFormat="1" applyFont="1" applyFill="1" applyBorder="1" applyAlignment="1">
      <alignment horizontal="center" vertical="center" wrapText="1"/>
    </xf>
    <xf numFmtId="2" fontId="35" fillId="7" borderId="1" xfId="1" applyNumberFormat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2" fontId="3" fillId="4" borderId="1" xfId="1" applyNumberFormat="1" applyFont="1" applyFill="1" applyBorder="1" applyAlignment="1">
      <alignment horizontal="center" vertical="center"/>
    </xf>
    <xf numFmtId="2" fontId="3" fillId="6" borderId="1" xfId="1" applyNumberFormat="1" applyFont="1" applyFill="1" applyBorder="1" applyAlignment="1">
      <alignment horizontal="center" vertical="center"/>
    </xf>
    <xf numFmtId="2" fontId="3" fillId="5" borderId="1" xfId="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6" fillId="2" borderId="1" xfId="1" applyFont="1" applyFill="1" applyBorder="1" applyAlignment="1">
      <alignment vertical="center"/>
    </xf>
    <xf numFmtId="166" fontId="30" fillId="4" borderId="1" xfId="1" applyNumberFormat="1" applyFont="1" applyFill="1" applyBorder="1" applyAlignment="1">
      <alignment vertical="center"/>
    </xf>
    <xf numFmtId="166" fontId="30" fillId="3" borderId="1" xfId="1" applyNumberFormat="1" applyFont="1" applyFill="1" applyBorder="1" applyAlignment="1">
      <alignment vertical="center"/>
    </xf>
    <xf numFmtId="166" fontId="30" fillId="6" borderId="1" xfId="1" applyNumberFormat="1" applyFont="1" applyFill="1" applyBorder="1" applyAlignment="1">
      <alignment vertical="center"/>
    </xf>
    <xf numFmtId="166" fontId="30" fillId="5" borderId="1" xfId="1" applyNumberFormat="1" applyFont="1" applyFill="1" applyBorder="1" applyAlignment="1">
      <alignment vertical="center"/>
    </xf>
    <xf numFmtId="0" fontId="37" fillId="0" borderId="0" xfId="1" applyFont="1" applyBorder="1" applyAlignment="1">
      <alignment vertical="center" wrapText="1"/>
    </xf>
    <xf numFmtId="166" fontId="29" fillId="3" borderId="1" xfId="1" applyNumberFormat="1" applyFont="1" applyFill="1" applyBorder="1" applyAlignment="1">
      <alignment horizontal="center" vertical="center"/>
    </xf>
    <xf numFmtId="166" fontId="29" fillId="5" borderId="1" xfId="1" applyNumberFormat="1" applyFont="1" applyFill="1" applyBorder="1" applyAlignment="1">
      <alignment horizontal="center" vertical="center"/>
    </xf>
    <xf numFmtId="10" fontId="38" fillId="0" borderId="1" xfId="1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2" fontId="32" fillId="3" borderId="1" xfId="1" applyNumberFormat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 wrapText="1"/>
    </xf>
    <xf numFmtId="0" fontId="4" fillId="7" borderId="3" xfId="1" applyFont="1" applyFill="1" applyBorder="1" applyAlignment="1">
      <alignment horizontal="center" vertical="center" wrapText="1"/>
    </xf>
    <xf numFmtId="0" fontId="4" fillId="7" borderId="4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7" borderId="4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36" fillId="0" borderId="8" xfId="1" applyFont="1" applyBorder="1" applyAlignment="1">
      <alignment horizontal="center" vertical="center" wrapText="1"/>
    </xf>
  </cellXfs>
  <cellStyles count="29">
    <cellStyle name="Currency [0]" xfId="3"/>
    <cellStyle name="Normal_Form2.1" xfId="4"/>
    <cellStyle name="Normal1" xfId="5"/>
    <cellStyle name="Price_Body" xfId="6"/>
    <cellStyle name="Беззащитный" xfId="7"/>
    <cellStyle name="Гиперссылка 2" xfId="2"/>
    <cellStyle name="Заголовок" xfId="8"/>
    <cellStyle name="ЗаголовокСтолбца" xfId="9"/>
    <cellStyle name="Защитный" xfId="10"/>
    <cellStyle name="Значение" xfId="11"/>
    <cellStyle name="Мои наименования показателей" xfId="14"/>
    <cellStyle name="Мой заголовок" xfId="12"/>
    <cellStyle name="Мой заголовок листа" xfId="13"/>
    <cellStyle name="Обычный" xfId="0" builtinId="0"/>
    <cellStyle name="Обычный 2" xfId="15"/>
    <cellStyle name="Обычный 2 3" xfId="16"/>
    <cellStyle name="Обычный 3" xfId="17"/>
    <cellStyle name="Обычный 4" xfId="18"/>
    <cellStyle name="Обычный 5" xfId="19"/>
    <cellStyle name="Обычный 6" xfId="1"/>
    <cellStyle name="Обычный 7" xfId="20"/>
    <cellStyle name="Стиль 1" xfId="21"/>
    <cellStyle name="Текстовый" xfId="22"/>
    <cellStyle name="Тысячи [0]_3Com" xfId="23"/>
    <cellStyle name="Тысячи_3Com" xfId="24"/>
    <cellStyle name="Финансовый 2" xfId="25"/>
    <cellStyle name="Формула" xfId="26"/>
    <cellStyle name="ФормулаВБ" xfId="27"/>
    <cellStyle name="ФормулаНаКонтроль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1;&#1077;&#1085;&#1072;%202\&#1056;&#1072;&#1073;&#1086;&#1090;&#1072;%20&#1064;&#1091;&#1088;&#1084;&#1080;&#1085;&#1086;&#1081;\&#1052;&#1086;&#1085;&#1080;&#1090;&#1086;&#1088;&#1080;&#1085;&#1075;&#1080;%20&#1087;&#1086;%20&#1101;&#1101;%20&#1060;&#1057;&#1058;%20&#1056;&#1060;\&#1069;&#1083;&#1077;&#1082;&#1090;&#1088;&#1080;&#1095;&#1077;&#1089;&#1090;&#1074;&#1086;\&#1054;&#1090;&#1095;&#1077;&#1090;&#1085;&#1099;&#1077;%20&#1096;&#1072;&#1073;&#1083;&#1086;&#1085;&#1099;%20&#1079;&#1072;%202011%20&#1075;&#1086;&#1076;\&#1054;&#1090;&#1095;&#1077;&#1090;&#1085;&#1099;&#1077;%20&#1096;&#1072;&#1073;&#1083;&#1086;&#1085;&#1099;%20&#1086;%20&#1088;&#1077;&#1096;&#1077;&#1085;&#1080;&#1103;&#1093;%20&#1085;&#1072;%202011%20&#1075;&#1086;&#1076;\REP.BLR.2011%20&#1086;&#1073;&#1085;&#1086;&#1074;&#1083;&#1077;&#10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"/>
      <sheetName val="Заголовок2"/>
      <sheetName val="TEHSHEET"/>
      <sheetName val="Диапазоны"/>
      <sheetName val="Инструкция"/>
      <sheetName val="Update"/>
      <sheetName val="Заголовок"/>
      <sheetName val="Справочники"/>
      <sheetName val="Тариф на услуги по передаче ээ"/>
      <sheetName val="Индивидуальные тарифы"/>
      <sheetName val="Расчет котлового тарифа"/>
      <sheetName val="4 баланс ээ"/>
      <sheetName val="5 баланс мощности"/>
      <sheetName val="Расчет расходов RAB"/>
      <sheetName val="расчет НВВ РСК по RAB"/>
      <sheetName val="Показатели надежности и кач-ва"/>
      <sheetName val="Расчет индексац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J8" t="str">
            <v>филиал ОАО "МРКС Центра" - "Тверьэнерго"</v>
          </cell>
        </row>
        <row r="9">
          <cell r="J9" t="str">
            <v>Октябрьская железная дорога - филиал ОАО "Российские железные дороги"</v>
          </cell>
        </row>
        <row r="10">
          <cell r="J10" t="str">
            <v>МУП "Тверьгорэлектро"</v>
          </cell>
        </row>
        <row r="11">
          <cell r="J11" t="str">
            <v>ООО "Региональная электросетевая компания"</v>
          </cell>
        </row>
        <row r="12">
          <cell r="J12" t="str">
            <v>ООО "Электромонтажная компания"</v>
          </cell>
        </row>
        <row r="13">
          <cell r="J13" t="str">
            <v>ОАО "Бологовский арматурный завод"</v>
          </cell>
        </row>
        <row r="14">
          <cell r="J14" t="str">
            <v>ОАО "Стеклозавод им.Луначарского"</v>
          </cell>
        </row>
        <row r="15">
          <cell r="J15" t="str">
            <v>ОАО "Энергостальконструкция"</v>
          </cell>
        </row>
        <row r="16">
          <cell r="J16" t="str">
            <v>ООО "Гиперон"</v>
          </cell>
        </row>
        <row r="17">
          <cell r="J17" t="str">
            <v>ФГУП "ВНИИСВ"</v>
          </cell>
        </row>
        <row r="18">
          <cell r="J18" t="str">
            <v>ООО "Тверьэнергоактив"</v>
          </cell>
        </row>
        <row r="19">
          <cell r="J19" t="str">
            <v>ОАО "Пожтехника"</v>
          </cell>
        </row>
        <row r="20">
          <cell r="J20" t="str">
            <v>ООО "Тверской стекольный завод"</v>
          </cell>
        </row>
        <row r="21">
          <cell r="J21" t="str">
            <v>ООО "Горизонт"</v>
          </cell>
        </row>
        <row r="22">
          <cell r="J22" t="str">
            <v>ООО "Искож-энерго"</v>
          </cell>
        </row>
        <row r="23">
          <cell r="J23" t="str">
            <v>ОАО "Сибур-ПЭТФ"</v>
          </cell>
        </row>
        <row r="24">
          <cell r="J24" t="str">
            <v>ООО "Газпромэнерго" Центральный филиал</v>
          </cell>
        </row>
        <row r="25">
          <cell r="J25" t="str">
            <v>ООО "Завод микроприбор"</v>
          </cell>
        </row>
        <row r="26">
          <cell r="J26" t="str">
            <v>ОАО "Тверской вагоностроительный завод"</v>
          </cell>
        </row>
        <row r="27">
          <cell r="J27" t="str">
            <v>ЗАО "Крисман"</v>
          </cell>
        </row>
        <row r="28">
          <cell r="J28" t="str">
            <v>ООО "ТверьЖилДорСтрой"</v>
          </cell>
        </row>
        <row r="29">
          <cell r="J29" t="str">
            <v>ОАО "Центросвармаш"</v>
          </cell>
        </row>
        <row r="30">
          <cell r="J30" t="str">
            <v>ООО "Завод ЖБК"</v>
          </cell>
        </row>
        <row r="31">
          <cell r="J31" t="str">
            <v>ООО "СетьЭнерго"</v>
          </cell>
        </row>
        <row r="32">
          <cell r="J32" t="str">
            <v>ОАО "Редкинский опытный завод"</v>
          </cell>
        </row>
        <row r="33">
          <cell r="J33" t="str">
            <v>Северо-Восточный РЭС ОАО "28 электрическая сеть"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36"/>
  <sheetViews>
    <sheetView tabSelected="1" view="pageBreakPreview" zoomScale="75" zoomScaleNormal="75" zoomScaleSheetLayoutView="75" workbookViewId="0">
      <pane xSplit="4" ySplit="3" topLeftCell="W4" activePane="bottomRight" state="frozen"/>
      <selection pane="topRight" activeCell="E1" sqref="E1"/>
      <selection pane="bottomLeft" activeCell="A4" sqref="A4"/>
      <selection pane="bottomRight" activeCell="AM90" sqref="AM90"/>
    </sheetView>
  </sheetViews>
  <sheetFormatPr defaultRowHeight="15"/>
  <cols>
    <col min="1" max="1" width="3.5703125" style="1" customWidth="1"/>
    <col min="2" max="2" width="5.85546875" style="1" customWidth="1"/>
    <col min="3" max="3" width="22.28515625" style="1" customWidth="1"/>
    <col min="4" max="4" width="22.140625" style="1" customWidth="1"/>
    <col min="5" max="5" width="16.42578125" style="1" customWidth="1"/>
    <col min="6" max="6" width="17.28515625" style="1" customWidth="1"/>
    <col min="7" max="7" width="17.5703125" style="1" customWidth="1"/>
    <col min="8" max="8" width="11" style="1" customWidth="1"/>
    <col min="9" max="9" width="11.5703125" style="1" customWidth="1"/>
    <col min="10" max="10" width="3.7109375" style="1" customWidth="1"/>
    <col min="11" max="11" width="17.5703125" style="1" customWidth="1"/>
    <col min="12" max="12" width="16.7109375" style="1" customWidth="1"/>
    <col min="13" max="13" width="11.28515625" style="1" customWidth="1"/>
    <col min="14" max="14" width="9.85546875" style="1" customWidth="1"/>
    <col min="15" max="15" width="3.7109375" style="1" customWidth="1"/>
    <col min="16" max="16" width="19.140625" style="1" customWidth="1"/>
    <col min="17" max="17" width="16.5703125" style="1" customWidth="1"/>
    <col min="18" max="18" width="13.28515625" style="1" customWidth="1"/>
    <col min="19" max="19" width="10.42578125" style="1" customWidth="1"/>
    <col min="20" max="20" width="4" style="1" customWidth="1"/>
    <col min="21" max="21" width="17.140625" style="1" customWidth="1"/>
    <col min="22" max="22" width="17.85546875" style="1" customWidth="1"/>
    <col min="23" max="23" width="12.7109375" style="1" customWidth="1"/>
    <col min="24" max="24" width="10.5703125" style="1" customWidth="1"/>
    <col min="25" max="25" width="3.28515625" style="1" customWidth="1"/>
    <col min="26" max="27" width="19.140625" style="1" customWidth="1"/>
    <col min="28" max="28" width="15.7109375" style="1" customWidth="1"/>
    <col min="29" max="29" width="11" style="1" customWidth="1"/>
    <col min="30" max="30" width="3.7109375" style="1" customWidth="1"/>
    <col min="31" max="31" width="18.7109375" style="1" customWidth="1"/>
    <col min="32" max="32" width="19" style="1" customWidth="1"/>
    <col min="33" max="33" width="14.42578125" style="1" customWidth="1"/>
    <col min="34" max="34" width="12.140625" style="1" customWidth="1"/>
    <col min="35" max="35" width="3.7109375" style="1" customWidth="1"/>
    <col min="36" max="36" width="19.7109375" style="1" customWidth="1"/>
    <col min="37" max="37" width="18.85546875" style="1" customWidth="1"/>
    <col min="38" max="38" width="14" style="1" customWidth="1"/>
    <col min="39" max="39" width="13.5703125" style="1" customWidth="1"/>
    <col min="40" max="40" width="3" style="1" hidden="1" customWidth="1"/>
    <col min="41" max="41" width="3.140625" style="1" customWidth="1"/>
    <col min="42" max="42" width="18.5703125" style="1" customWidth="1"/>
    <col min="43" max="43" width="18.85546875" style="1" customWidth="1"/>
    <col min="44" max="44" width="15.85546875" style="1" customWidth="1"/>
    <col min="45" max="45" width="12.28515625" style="1" customWidth="1"/>
    <col min="46" max="46" width="0" style="1" hidden="1" customWidth="1"/>
    <col min="47" max="16384" width="9.140625" style="1"/>
  </cols>
  <sheetData>
    <row r="1" spans="2:46" ht="31.5" customHeight="1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</row>
    <row r="2" spans="2:46" s="7" customFormat="1" ht="57" customHeight="1">
      <c r="B2" s="118" t="s">
        <v>1</v>
      </c>
      <c r="C2" s="118" t="s">
        <v>2</v>
      </c>
      <c r="D2" s="2"/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/>
      <c r="K2" s="3" t="s">
        <v>8</v>
      </c>
      <c r="L2" s="3" t="s">
        <v>9</v>
      </c>
      <c r="M2" s="3" t="s">
        <v>6</v>
      </c>
      <c r="N2" s="3" t="s">
        <v>7</v>
      </c>
      <c r="O2" s="4"/>
      <c r="P2" s="3" t="s">
        <v>10</v>
      </c>
      <c r="Q2" s="3" t="s">
        <v>11</v>
      </c>
      <c r="R2" s="3" t="s">
        <v>6</v>
      </c>
      <c r="S2" s="3" t="s">
        <v>7</v>
      </c>
      <c r="T2" s="4"/>
      <c r="U2" s="3" t="s">
        <v>12</v>
      </c>
      <c r="V2" s="3" t="s">
        <v>13</v>
      </c>
      <c r="W2" s="3" t="s">
        <v>6</v>
      </c>
      <c r="X2" s="3" t="s">
        <v>7</v>
      </c>
      <c r="Y2" s="4"/>
      <c r="Z2" s="3" t="s">
        <v>14</v>
      </c>
      <c r="AA2" s="3" t="s">
        <v>15</v>
      </c>
      <c r="AB2" s="3" t="s">
        <v>6</v>
      </c>
      <c r="AC2" s="3" t="s">
        <v>7</v>
      </c>
      <c r="AD2" s="4"/>
      <c r="AE2" s="3" t="s">
        <v>16</v>
      </c>
      <c r="AF2" s="3" t="s">
        <v>17</v>
      </c>
      <c r="AG2" s="3" t="s">
        <v>6</v>
      </c>
      <c r="AH2" s="5" t="s">
        <v>7</v>
      </c>
      <c r="AI2" s="6"/>
      <c r="AJ2" s="3" t="s">
        <v>18</v>
      </c>
      <c r="AK2" s="3" t="s">
        <v>19</v>
      </c>
      <c r="AL2" s="3" t="s">
        <v>6</v>
      </c>
      <c r="AM2" s="3" t="s">
        <v>7</v>
      </c>
      <c r="AO2" s="8"/>
      <c r="AP2" s="3" t="s">
        <v>20</v>
      </c>
      <c r="AQ2" s="3" t="s">
        <v>21</v>
      </c>
      <c r="AR2" s="3" t="s">
        <v>6</v>
      </c>
      <c r="AS2" s="3" t="s">
        <v>7</v>
      </c>
    </row>
    <row r="3" spans="2:46" s="88" customFormat="1" ht="24" customHeight="1">
      <c r="B3" s="118"/>
      <c r="C3" s="118"/>
      <c r="D3" s="28"/>
      <c r="E3" s="85" t="s">
        <v>22</v>
      </c>
      <c r="F3" s="85" t="s">
        <v>22</v>
      </c>
      <c r="G3" s="85" t="s">
        <v>22</v>
      </c>
      <c r="H3" s="85" t="s">
        <v>23</v>
      </c>
      <c r="I3" s="85" t="s">
        <v>23</v>
      </c>
      <c r="J3" s="4"/>
      <c r="K3" s="85" t="s">
        <v>22</v>
      </c>
      <c r="L3" s="85" t="s">
        <v>22</v>
      </c>
      <c r="M3" s="85" t="s">
        <v>23</v>
      </c>
      <c r="N3" s="85" t="s">
        <v>23</v>
      </c>
      <c r="O3" s="86"/>
      <c r="P3" s="85" t="s">
        <v>22</v>
      </c>
      <c r="Q3" s="85" t="s">
        <v>22</v>
      </c>
      <c r="R3" s="85" t="s">
        <v>23</v>
      </c>
      <c r="S3" s="85" t="s">
        <v>23</v>
      </c>
      <c r="T3" s="86"/>
      <c r="U3" s="85" t="s">
        <v>22</v>
      </c>
      <c r="V3" s="85" t="s">
        <v>22</v>
      </c>
      <c r="W3" s="85" t="s">
        <v>23</v>
      </c>
      <c r="X3" s="85" t="s">
        <v>23</v>
      </c>
      <c r="Y3" s="86"/>
      <c r="Z3" s="85" t="s">
        <v>22</v>
      </c>
      <c r="AA3" s="85" t="s">
        <v>22</v>
      </c>
      <c r="AB3" s="85" t="s">
        <v>23</v>
      </c>
      <c r="AC3" s="85" t="s">
        <v>23</v>
      </c>
      <c r="AD3" s="86"/>
      <c r="AE3" s="85" t="s">
        <v>22</v>
      </c>
      <c r="AF3" s="85" t="s">
        <v>22</v>
      </c>
      <c r="AG3" s="9" t="s">
        <v>23</v>
      </c>
      <c r="AH3" s="97" t="s">
        <v>23</v>
      </c>
      <c r="AI3" s="87"/>
      <c r="AJ3" s="85" t="s">
        <v>22</v>
      </c>
      <c r="AK3" s="85" t="s">
        <v>22</v>
      </c>
      <c r="AL3" s="9" t="s">
        <v>23</v>
      </c>
      <c r="AM3" s="98" t="s">
        <v>23</v>
      </c>
      <c r="AO3" s="89"/>
      <c r="AP3" s="85" t="s">
        <v>22</v>
      </c>
      <c r="AQ3" s="85" t="s">
        <v>22</v>
      </c>
      <c r="AR3" s="9" t="s">
        <v>23</v>
      </c>
      <c r="AS3" s="98" t="s">
        <v>23</v>
      </c>
    </row>
    <row r="4" spans="2:46" s="15" customFormat="1" ht="15.75">
      <c r="B4" s="10">
        <v>1</v>
      </c>
      <c r="C4" s="10">
        <v>2</v>
      </c>
      <c r="D4" s="10">
        <v>3</v>
      </c>
      <c r="E4" s="11">
        <v>4</v>
      </c>
      <c r="F4" s="10">
        <v>5</v>
      </c>
      <c r="G4" s="11">
        <v>6</v>
      </c>
      <c r="H4" s="10">
        <v>7</v>
      </c>
      <c r="I4" s="11">
        <v>8</v>
      </c>
      <c r="J4" s="4"/>
      <c r="K4" s="11">
        <v>9</v>
      </c>
      <c r="L4" s="11">
        <v>10</v>
      </c>
      <c r="M4" s="11">
        <v>11</v>
      </c>
      <c r="N4" s="11">
        <v>12</v>
      </c>
      <c r="O4" s="12"/>
      <c r="P4" s="11">
        <v>13</v>
      </c>
      <c r="Q4" s="11">
        <v>14</v>
      </c>
      <c r="R4" s="11">
        <v>15</v>
      </c>
      <c r="S4" s="11">
        <v>16</v>
      </c>
      <c r="T4" s="12"/>
      <c r="U4" s="11">
        <v>17</v>
      </c>
      <c r="V4" s="11">
        <v>18</v>
      </c>
      <c r="W4" s="11">
        <v>19</v>
      </c>
      <c r="X4" s="11">
        <v>20</v>
      </c>
      <c r="Y4" s="12"/>
      <c r="Z4" s="11">
        <v>21</v>
      </c>
      <c r="AA4" s="11">
        <v>22</v>
      </c>
      <c r="AB4" s="11">
        <v>23</v>
      </c>
      <c r="AC4" s="11">
        <v>24</v>
      </c>
      <c r="AD4" s="12"/>
      <c r="AE4" s="11">
        <v>25</v>
      </c>
      <c r="AF4" s="11">
        <v>26</v>
      </c>
      <c r="AG4" s="11">
        <v>27</v>
      </c>
      <c r="AH4" s="11">
        <v>28</v>
      </c>
      <c r="AI4" s="13"/>
      <c r="AJ4" s="11">
        <v>29</v>
      </c>
      <c r="AK4" s="11">
        <v>30</v>
      </c>
      <c r="AL4" s="11">
        <v>31</v>
      </c>
      <c r="AM4" s="11">
        <v>32</v>
      </c>
      <c r="AO4" s="16"/>
      <c r="AP4" s="11">
        <v>33</v>
      </c>
      <c r="AQ4" s="11">
        <v>34</v>
      </c>
      <c r="AR4" s="14">
        <v>35</v>
      </c>
      <c r="AS4" s="14">
        <v>34</v>
      </c>
    </row>
    <row r="5" spans="2:46" s="18" customFormat="1" ht="30" customHeight="1">
      <c r="B5" s="112">
        <v>1</v>
      </c>
      <c r="C5" s="115" t="s">
        <v>24</v>
      </c>
      <c r="D5" s="17" t="s">
        <v>25</v>
      </c>
      <c r="E5" s="29">
        <v>2.15</v>
      </c>
      <c r="F5" s="29">
        <v>2.36</v>
      </c>
      <c r="G5" s="29">
        <v>2.59</v>
      </c>
      <c r="H5" s="31">
        <f>G5/F5-1</f>
        <v>9.745762711864403E-2</v>
      </c>
      <c r="I5" s="32">
        <v>0.10169491525423746</v>
      </c>
      <c r="J5" s="35"/>
      <c r="K5" s="29">
        <v>2.59</v>
      </c>
      <c r="L5" s="29">
        <v>2.75</v>
      </c>
      <c r="M5" s="31">
        <f>L5/K5-1</f>
        <v>6.1776061776061875E-2</v>
      </c>
      <c r="N5" s="32">
        <v>6.1776061776061875E-2</v>
      </c>
      <c r="O5" s="36"/>
      <c r="P5" s="29">
        <v>2.75</v>
      </c>
      <c r="Q5" s="29">
        <v>3.14</v>
      </c>
      <c r="R5" s="31">
        <f t="shared" ref="R5:R10" si="0">Q5/P5-1</f>
        <v>0.14181818181818184</v>
      </c>
      <c r="S5" s="32">
        <v>0.14223353946889783</v>
      </c>
      <c r="T5" s="36"/>
      <c r="U5" s="29">
        <v>3.14</v>
      </c>
      <c r="V5" s="29">
        <v>3.26</v>
      </c>
      <c r="W5" s="31">
        <f t="shared" ref="W5:W10" si="1">V5/U5-1</f>
        <v>3.8216560509554132E-2</v>
      </c>
      <c r="X5" s="32">
        <v>4.140127388535042E-2</v>
      </c>
      <c r="Y5" s="36"/>
      <c r="Z5" s="29">
        <v>3.26</v>
      </c>
      <c r="AA5" s="29">
        <v>3.53</v>
      </c>
      <c r="AB5" s="31">
        <f t="shared" ref="AB5:AB10" si="2">AA5/Z5-1</f>
        <v>8.2822085889570518E-2</v>
      </c>
      <c r="AC5" s="32">
        <v>9.2024539877300526E-2</v>
      </c>
      <c r="AD5" s="36"/>
      <c r="AE5" s="29">
        <v>3.53</v>
      </c>
      <c r="AF5" s="29">
        <v>3.62</v>
      </c>
      <c r="AG5" s="31">
        <f t="shared" ref="AG5:AG10" si="3">AF5/AE5-1</f>
        <v>2.5495750708215414E-2</v>
      </c>
      <c r="AH5" s="32">
        <v>8.4985835694050937E-2</v>
      </c>
      <c r="AI5" s="36"/>
      <c r="AJ5" s="37">
        <v>3.62</v>
      </c>
      <c r="AK5" s="38">
        <v>3.74</v>
      </c>
      <c r="AL5" s="71">
        <f>AK5/AJ5-1</f>
        <v>3.3149171270718369E-2</v>
      </c>
      <c r="AM5" s="90">
        <f>AN5/AJ5-1</f>
        <v>4.9723756906077332E-2</v>
      </c>
      <c r="AN5" s="39">
        <v>3.8</v>
      </c>
      <c r="AO5" s="40"/>
      <c r="AP5" s="37">
        <v>3.74</v>
      </c>
      <c r="AQ5" s="41">
        <v>3.86</v>
      </c>
      <c r="AR5" s="71">
        <f>AQ5/AP5-1</f>
        <v>3.2085561497326109E-2</v>
      </c>
      <c r="AS5" s="90">
        <f>AT5/AP5/100-1</f>
        <v>4.8128342245989275E-2</v>
      </c>
      <c r="AT5" s="19">
        <v>392</v>
      </c>
    </row>
    <row r="6" spans="2:46" s="18" customFormat="1" ht="30" customHeight="1">
      <c r="B6" s="113"/>
      <c r="C6" s="116"/>
      <c r="D6" s="20" t="s">
        <v>26</v>
      </c>
      <c r="E6" s="30">
        <v>2.3199999999999998</v>
      </c>
      <c r="F6" s="30">
        <v>2.5499999999999998</v>
      </c>
      <c r="G6" s="30">
        <v>2.8</v>
      </c>
      <c r="H6" s="33">
        <f t="shared" ref="H6:H64" si="4">G6/F6-1</f>
        <v>9.8039215686274606E-2</v>
      </c>
      <c r="I6" s="34"/>
      <c r="J6" s="35"/>
      <c r="K6" s="30">
        <v>2.8</v>
      </c>
      <c r="L6" s="30">
        <v>2.97</v>
      </c>
      <c r="M6" s="33">
        <f t="shared" ref="M6:M10" si="5">L6/K6-1</f>
        <v>6.0714285714285943E-2</v>
      </c>
      <c r="N6" s="34"/>
      <c r="O6" s="36"/>
      <c r="P6" s="30">
        <v>2.97</v>
      </c>
      <c r="Q6" s="30">
        <v>3.39</v>
      </c>
      <c r="R6" s="33">
        <f t="shared" si="0"/>
        <v>0.14141414141414144</v>
      </c>
      <c r="S6" s="34"/>
      <c r="T6" s="36"/>
      <c r="U6" s="30">
        <v>3.39</v>
      </c>
      <c r="V6" s="30">
        <v>3.52</v>
      </c>
      <c r="W6" s="33">
        <f t="shared" si="1"/>
        <v>3.8348082595870192E-2</v>
      </c>
      <c r="X6" s="34"/>
      <c r="Y6" s="36"/>
      <c r="Z6" s="30">
        <v>3.52</v>
      </c>
      <c r="AA6" s="30">
        <v>3.87</v>
      </c>
      <c r="AB6" s="33">
        <f t="shared" si="2"/>
        <v>9.9431818181818121E-2</v>
      </c>
      <c r="AC6" s="34"/>
      <c r="AD6" s="36"/>
      <c r="AE6" s="30">
        <v>3.87</v>
      </c>
      <c r="AF6" s="30">
        <v>4.16</v>
      </c>
      <c r="AG6" s="33">
        <f t="shared" si="3"/>
        <v>7.4935400516795925E-2</v>
      </c>
      <c r="AH6" s="34"/>
      <c r="AI6" s="36"/>
      <c r="AJ6" s="30">
        <v>4.16</v>
      </c>
      <c r="AK6" s="99">
        <v>4.3</v>
      </c>
      <c r="AL6" s="95">
        <f t="shared" ref="AL6:AL10" si="6">AK6/AJ6-1</f>
        <v>3.3653846153846034E-2</v>
      </c>
      <c r="AM6" s="91"/>
      <c r="AN6" s="39"/>
      <c r="AO6" s="40"/>
      <c r="AP6" s="99">
        <v>4.3</v>
      </c>
      <c r="AQ6" s="43">
        <v>4.4400000000000004</v>
      </c>
      <c r="AR6" s="95">
        <f t="shared" ref="AR6:AR10" si="7">AQ6/AP6-1</f>
        <v>3.2558139534883956E-2</v>
      </c>
      <c r="AS6" s="91"/>
      <c r="AT6" s="19"/>
    </row>
    <row r="7" spans="2:46" s="18" customFormat="1" ht="30" customHeight="1">
      <c r="B7" s="113"/>
      <c r="C7" s="116"/>
      <c r="D7" s="20" t="s">
        <v>27</v>
      </c>
      <c r="E7" s="30">
        <v>1.82</v>
      </c>
      <c r="F7" s="30">
        <v>2</v>
      </c>
      <c r="G7" s="30">
        <v>2.19</v>
      </c>
      <c r="H7" s="33">
        <f t="shared" si="4"/>
        <v>9.4999999999999973E-2</v>
      </c>
      <c r="I7" s="34"/>
      <c r="J7" s="35"/>
      <c r="K7" s="30">
        <v>2.19</v>
      </c>
      <c r="L7" s="30">
        <v>2.3199999999999998</v>
      </c>
      <c r="M7" s="33">
        <f t="shared" si="5"/>
        <v>5.9360730593607247E-2</v>
      </c>
      <c r="N7" s="34"/>
      <c r="O7" s="36"/>
      <c r="P7" s="30">
        <v>2.3199999999999998</v>
      </c>
      <c r="Q7" s="30">
        <v>2.65</v>
      </c>
      <c r="R7" s="33">
        <f t="shared" si="0"/>
        <v>0.14224137931034497</v>
      </c>
      <c r="S7" s="34"/>
      <c r="T7" s="36"/>
      <c r="U7" s="30">
        <v>2.65</v>
      </c>
      <c r="V7" s="30">
        <v>2.75</v>
      </c>
      <c r="W7" s="33">
        <f t="shared" si="1"/>
        <v>3.7735849056603765E-2</v>
      </c>
      <c r="X7" s="34"/>
      <c r="Y7" s="36"/>
      <c r="Z7" s="30">
        <v>2.75</v>
      </c>
      <c r="AA7" s="30">
        <v>2.4700000000000002</v>
      </c>
      <c r="AB7" s="53">
        <f t="shared" si="2"/>
        <v>-0.1018181818181817</v>
      </c>
      <c r="AC7" s="34"/>
      <c r="AD7" s="36"/>
      <c r="AE7" s="30">
        <v>2.4700000000000002</v>
      </c>
      <c r="AF7" s="30">
        <v>2.5299999999999998</v>
      </c>
      <c r="AG7" s="33">
        <f t="shared" si="3"/>
        <v>2.4291497975708287E-2</v>
      </c>
      <c r="AH7" s="34"/>
      <c r="AI7" s="36"/>
      <c r="AJ7" s="30">
        <v>2.5299999999999998</v>
      </c>
      <c r="AK7" s="42">
        <v>2.62</v>
      </c>
      <c r="AL7" s="95">
        <f t="shared" si="6"/>
        <v>3.5573122529644285E-2</v>
      </c>
      <c r="AM7" s="91"/>
      <c r="AN7" s="39"/>
      <c r="AO7" s="40"/>
      <c r="AP7" s="42">
        <v>2.62</v>
      </c>
      <c r="AQ7" s="81">
        <v>2.7</v>
      </c>
      <c r="AR7" s="95">
        <f t="shared" si="7"/>
        <v>3.0534351145038219E-2</v>
      </c>
      <c r="AS7" s="91"/>
      <c r="AT7" s="19"/>
    </row>
    <row r="8" spans="2:46" s="18" customFormat="1" ht="30" customHeight="1">
      <c r="B8" s="113"/>
      <c r="C8" s="116"/>
      <c r="D8" s="17" t="s">
        <v>28</v>
      </c>
      <c r="E8" s="29">
        <v>1.5</v>
      </c>
      <c r="F8" s="29">
        <v>1.65</v>
      </c>
      <c r="G8" s="29">
        <v>1.81</v>
      </c>
      <c r="H8" s="31">
        <f>G8/F8-1</f>
        <v>9.696969696969715E-2</v>
      </c>
      <c r="I8" s="32"/>
      <c r="J8" s="35"/>
      <c r="K8" s="29">
        <v>1.81</v>
      </c>
      <c r="L8" s="29">
        <v>1.92</v>
      </c>
      <c r="M8" s="31">
        <f>L8/K8-1</f>
        <v>6.0773480662983381E-2</v>
      </c>
      <c r="N8" s="32"/>
      <c r="O8" s="36"/>
      <c r="P8" s="29">
        <v>1.92</v>
      </c>
      <c r="Q8" s="29">
        <v>2.2000000000000002</v>
      </c>
      <c r="R8" s="31">
        <f>Q8/P8-1</f>
        <v>0.14583333333333348</v>
      </c>
      <c r="S8" s="32"/>
      <c r="T8" s="36"/>
      <c r="U8" s="29">
        <v>2.2000000000000002</v>
      </c>
      <c r="V8" s="29">
        <v>2.2799999999999998</v>
      </c>
      <c r="W8" s="31">
        <f>V8/U8-1</f>
        <v>3.6363636363636154E-2</v>
      </c>
      <c r="X8" s="32"/>
      <c r="Y8" s="36"/>
      <c r="Z8" s="29">
        <v>2.2799999999999998</v>
      </c>
      <c r="AA8" s="29">
        <v>2.4700000000000002</v>
      </c>
      <c r="AB8" s="74">
        <f>AA8/Z8-1</f>
        <v>8.3333333333333481E-2</v>
      </c>
      <c r="AC8" s="32"/>
      <c r="AD8" s="36"/>
      <c r="AE8" s="29">
        <v>2.4700000000000002</v>
      </c>
      <c r="AF8" s="29">
        <v>2.5299999999999998</v>
      </c>
      <c r="AG8" s="31">
        <f>AF8/AE8-1</f>
        <v>2.4291497975708287E-2</v>
      </c>
      <c r="AH8" s="32"/>
      <c r="AI8" s="36"/>
      <c r="AJ8" s="29">
        <v>2.5299999999999998</v>
      </c>
      <c r="AK8" s="38">
        <v>2.62</v>
      </c>
      <c r="AL8" s="71">
        <f t="shared" si="6"/>
        <v>3.5573122529644285E-2</v>
      </c>
      <c r="AM8" s="90"/>
      <c r="AN8" s="39"/>
      <c r="AO8" s="40"/>
      <c r="AP8" s="38">
        <v>2.62</v>
      </c>
      <c r="AQ8" s="82">
        <v>2.7</v>
      </c>
      <c r="AR8" s="71">
        <f t="shared" si="7"/>
        <v>3.0534351145038219E-2</v>
      </c>
      <c r="AS8" s="90"/>
      <c r="AT8" s="19"/>
    </row>
    <row r="9" spans="2:46" s="18" customFormat="1" ht="30" customHeight="1">
      <c r="B9" s="113"/>
      <c r="C9" s="116"/>
      <c r="D9" s="20" t="s">
        <v>26</v>
      </c>
      <c r="E9" s="30">
        <v>1.6</v>
      </c>
      <c r="F9" s="30">
        <v>1.76</v>
      </c>
      <c r="G9" s="30">
        <v>1.94</v>
      </c>
      <c r="H9" s="33">
        <f t="shared" si="4"/>
        <v>0.10227272727272729</v>
      </c>
      <c r="I9" s="34"/>
      <c r="J9" s="35"/>
      <c r="K9" s="68">
        <v>1.94</v>
      </c>
      <c r="L9" s="30">
        <v>2.08</v>
      </c>
      <c r="M9" s="33">
        <f t="shared" si="5"/>
        <v>7.2164948453608213E-2</v>
      </c>
      <c r="N9" s="34"/>
      <c r="O9" s="36"/>
      <c r="P9" s="30">
        <v>2.08</v>
      </c>
      <c r="Q9" s="30">
        <v>2.38</v>
      </c>
      <c r="R9" s="33">
        <f t="shared" si="0"/>
        <v>0.14423076923076916</v>
      </c>
      <c r="S9" s="34"/>
      <c r="T9" s="36"/>
      <c r="U9" s="30">
        <v>2.38</v>
      </c>
      <c r="V9" s="30">
        <v>2.46</v>
      </c>
      <c r="W9" s="33">
        <f t="shared" si="1"/>
        <v>3.3613445378151363E-2</v>
      </c>
      <c r="X9" s="34"/>
      <c r="Y9" s="36"/>
      <c r="Z9" s="30">
        <v>2.46</v>
      </c>
      <c r="AA9" s="30">
        <v>2.71</v>
      </c>
      <c r="AB9" s="53">
        <f t="shared" si="2"/>
        <v>0.10162601626016254</v>
      </c>
      <c r="AC9" s="34"/>
      <c r="AD9" s="36"/>
      <c r="AE9" s="30">
        <v>2.71</v>
      </c>
      <c r="AF9" s="30">
        <v>2.91</v>
      </c>
      <c r="AG9" s="33">
        <f t="shared" si="3"/>
        <v>7.3800738007380184E-2</v>
      </c>
      <c r="AH9" s="34"/>
      <c r="AI9" s="36"/>
      <c r="AJ9" s="30">
        <v>2.91</v>
      </c>
      <c r="AK9" s="42">
        <v>3.01</v>
      </c>
      <c r="AL9" s="95">
        <f t="shared" si="6"/>
        <v>3.4364261168384758E-2</v>
      </c>
      <c r="AM9" s="91"/>
      <c r="AN9" s="39"/>
      <c r="AO9" s="40"/>
      <c r="AP9" s="42">
        <v>3.01</v>
      </c>
      <c r="AQ9" s="43">
        <v>3.11</v>
      </c>
      <c r="AR9" s="95">
        <f t="shared" si="7"/>
        <v>3.3222591362126241E-2</v>
      </c>
      <c r="AS9" s="91"/>
      <c r="AT9" s="19"/>
    </row>
    <row r="10" spans="2:46" s="18" customFormat="1" ht="30" customHeight="1">
      <c r="B10" s="114"/>
      <c r="C10" s="117"/>
      <c r="D10" s="20" t="s">
        <v>27</v>
      </c>
      <c r="E10" s="30">
        <v>1.26</v>
      </c>
      <c r="F10" s="30">
        <v>1.39</v>
      </c>
      <c r="G10" s="30">
        <v>1.53</v>
      </c>
      <c r="H10" s="33">
        <f t="shared" si="4"/>
        <v>0.10071942446043169</v>
      </c>
      <c r="I10" s="34"/>
      <c r="J10" s="35"/>
      <c r="K10" s="30">
        <v>1.53</v>
      </c>
      <c r="L10" s="30">
        <v>1.62</v>
      </c>
      <c r="M10" s="33">
        <f t="shared" si="5"/>
        <v>5.8823529411764719E-2</v>
      </c>
      <c r="N10" s="34"/>
      <c r="O10" s="36"/>
      <c r="P10" s="30">
        <v>1.62</v>
      </c>
      <c r="Q10" s="30">
        <v>1.86</v>
      </c>
      <c r="R10" s="33">
        <f t="shared" si="0"/>
        <v>0.14814814814814814</v>
      </c>
      <c r="S10" s="34"/>
      <c r="T10" s="36"/>
      <c r="U10" s="30">
        <v>1.86</v>
      </c>
      <c r="V10" s="30">
        <v>1.93</v>
      </c>
      <c r="W10" s="33">
        <f t="shared" si="1"/>
        <v>3.7634408602150504E-2</v>
      </c>
      <c r="X10" s="34"/>
      <c r="Y10" s="36"/>
      <c r="Z10" s="30">
        <v>1.93</v>
      </c>
      <c r="AA10" s="30">
        <v>1.73</v>
      </c>
      <c r="AB10" s="53">
        <f t="shared" si="2"/>
        <v>-0.10362694300518138</v>
      </c>
      <c r="AC10" s="34"/>
      <c r="AD10" s="36"/>
      <c r="AE10" s="30">
        <v>1.73</v>
      </c>
      <c r="AF10" s="30">
        <v>1.77</v>
      </c>
      <c r="AG10" s="33">
        <f t="shared" si="3"/>
        <v>2.3121387283236983E-2</v>
      </c>
      <c r="AH10" s="34"/>
      <c r="AI10" s="36"/>
      <c r="AJ10" s="30">
        <v>1.77</v>
      </c>
      <c r="AK10" s="42">
        <v>1.83</v>
      </c>
      <c r="AL10" s="95">
        <f t="shared" si="6"/>
        <v>3.3898305084745894E-2</v>
      </c>
      <c r="AM10" s="91"/>
      <c r="AN10" s="39"/>
      <c r="AO10" s="40"/>
      <c r="AP10" s="42">
        <v>1.83</v>
      </c>
      <c r="AQ10" s="43">
        <v>1.89</v>
      </c>
      <c r="AR10" s="95">
        <f t="shared" si="7"/>
        <v>3.2786885245901454E-2</v>
      </c>
      <c r="AS10" s="91"/>
      <c r="AT10" s="19"/>
    </row>
    <row r="11" spans="2:46" s="18" customFormat="1" ht="30" customHeight="1">
      <c r="B11" s="100">
        <v>2</v>
      </c>
      <c r="C11" s="103" t="s">
        <v>29</v>
      </c>
      <c r="D11" s="21" t="s">
        <v>25</v>
      </c>
      <c r="E11" s="44">
        <v>1.99</v>
      </c>
      <c r="F11" s="44">
        <v>2.2000000000000002</v>
      </c>
      <c r="G11" s="44">
        <v>2.42</v>
      </c>
      <c r="H11" s="45">
        <f t="shared" si="4"/>
        <v>9.9999999999999867E-2</v>
      </c>
      <c r="I11" s="46">
        <v>9.9999999999999867E-2</v>
      </c>
      <c r="J11" s="35"/>
      <c r="K11" s="44">
        <v>2.42</v>
      </c>
      <c r="L11" s="44">
        <v>2.5499999999999998</v>
      </c>
      <c r="M11" s="45">
        <f>L11/K11-1</f>
        <v>5.3719008264462742E-2</v>
      </c>
      <c r="N11" s="46">
        <v>6.198347107438007E-2</v>
      </c>
      <c r="O11" s="36"/>
      <c r="P11" s="44">
        <v>2.5499999999999998</v>
      </c>
      <c r="Q11" s="44">
        <v>2.9</v>
      </c>
      <c r="R11" s="45">
        <f>Q11/P11-1</f>
        <v>0.13725490196078427</v>
      </c>
      <c r="S11" s="46">
        <v>0.17647058823529416</v>
      </c>
      <c r="T11" s="36"/>
      <c r="U11" s="44">
        <v>2.9</v>
      </c>
      <c r="V11" s="44">
        <v>3.02</v>
      </c>
      <c r="W11" s="45">
        <f>V11/U11-1</f>
        <v>4.1379310344827669E-2</v>
      </c>
      <c r="X11" s="46">
        <v>4.1379310344827669E-2</v>
      </c>
      <c r="Y11" s="36"/>
      <c r="Z11" s="44">
        <v>3.02</v>
      </c>
      <c r="AA11" s="44">
        <v>3.24</v>
      </c>
      <c r="AB11" s="75">
        <f>AA11/Z11-1</f>
        <v>7.2847682119205448E-2</v>
      </c>
      <c r="AC11" s="46">
        <v>8.6092715231788075E-2</v>
      </c>
      <c r="AD11" s="36"/>
      <c r="AE11" s="44">
        <v>3.24</v>
      </c>
      <c r="AF11" s="44">
        <v>3.27</v>
      </c>
      <c r="AG11" s="45">
        <f>AF11/AE11-1</f>
        <v>9.2592592592593004E-3</v>
      </c>
      <c r="AH11" s="46">
        <v>7.4074074074074181E-2</v>
      </c>
      <c r="AI11" s="36"/>
      <c r="AJ11" s="47">
        <v>3.27</v>
      </c>
      <c r="AK11" s="48">
        <v>3.43</v>
      </c>
      <c r="AL11" s="72">
        <f>AK11/AJ11-1</f>
        <v>4.8929663608562768E-2</v>
      </c>
      <c r="AM11" s="92">
        <f>AN11/AJ11-1</f>
        <v>4.8929663608562768E-2</v>
      </c>
      <c r="AN11" s="39">
        <v>3.43</v>
      </c>
      <c r="AO11" s="40"/>
      <c r="AP11" s="47">
        <v>3.43</v>
      </c>
      <c r="AQ11" s="83">
        <v>3.6</v>
      </c>
      <c r="AR11" s="72">
        <f>AQ11/AP11-1</f>
        <v>4.9562682215743337E-2</v>
      </c>
      <c r="AS11" s="92">
        <f>AT11/AP11/100-1</f>
        <v>4.9562682215743337E-2</v>
      </c>
      <c r="AT11" s="19">
        <v>360</v>
      </c>
    </row>
    <row r="12" spans="2:46" s="18" customFormat="1" ht="30" customHeight="1">
      <c r="B12" s="101"/>
      <c r="C12" s="104"/>
      <c r="D12" s="22" t="s">
        <v>26</v>
      </c>
      <c r="E12" s="49">
        <v>2.08</v>
      </c>
      <c r="F12" s="49">
        <v>2.2999999999999998</v>
      </c>
      <c r="G12" s="49">
        <v>2.5299999999999998</v>
      </c>
      <c r="H12" s="50">
        <f t="shared" si="4"/>
        <v>0.10000000000000009</v>
      </c>
      <c r="I12" s="51"/>
      <c r="J12" s="35"/>
      <c r="K12" s="49">
        <v>2.5299999999999998</v>
      </c>
      <c r="L12" s="49">
        <v>2.67</v>
      </c>
      <c r="M12" s="50">
        <f t="shared" ref="M12:M75" si="8">L12/K12-1</f>
        <v>5.5335968379446765E-2</v>
      </c>
      <c r="N12" s="51"/>
      <c r="O12" s="36"/>
      <c r="P12" s="49">
        <v>2.67</v>
      </c>
      <c r="Q12" s="49">
        <v>3.04</v>
      </c>
      <c r="R12" s="50">
        <f t="shared" ref="R12:R75" si="9">Q12/P12-1</f>
        <v>0.13857677902621734</v>
      </c>
      <c r="S12" s="51"/>
      <c r="T12" s="36"/>
      <c r="U12" s="49">
        <v>3.04</v>
      </c>
      <c r="V12" s="49">
        <v>3.17</v>
      </c>
      <c r="W12" s="50">
        <f t="shared" ref="W12:W70" si="10">V12/U12-1</f>
        <v>4.2763157894736725E-2</v>
      </c>
      <c r="X12" s="51"/>
      <c r="Y12" s="36"/>
      <c r="Z12" s="49">
        <v>3.17</v>
      </c>
      <c r="AA12" s="49">
        <v>3.59</v>
      </c>
      <c r="AB12" s="73">
        <f t="shared" ref="AB12:AB70" si="11">AA12/Z12-1</f>
        <v>0.13249211356466883</v>
      </c>
      <c r="AC12" s="51"/>
      <c r="AD12" s="36"/>
      <c r="AE12" s="49">
        <v>3.59</v>
      </c>
      <c r="AF12" s="49">
        <v>3.66</v>
      </c>
      <c r="AG12" s="50">
        <f t="shared" ref="AG12:AG22" si="12">AF12/AE12-1</f>
        <v>1.9498607242339983E-2</v>
      </c>
      <c r="AH12" s="51"/>
      <c r="AI12" s="36"/>
      <c r="AJ12" s="49">
        <v>3.66</v>
      </c>
      <c r="AK12" s="52">
        <v>3.94</v>
      </c>
      <c r="AL12" s="96">
        <f t="shared" ref="AL12:AL16" si="13">AK12/AJ12-1</f>
        <v>7.6502732240437021E-2</v>
      </c>
      <c r="AM12" s="93"/>
      <c r="AN12" s="39"/>
      <c r="AO12" s="40"/>
      <c r="AP12" s="52">
        <v>3.94</v>
      </c>
      <c r="AQ12" s="52">
        <v>4.1399999999999997</v>
      </c>
      <c r="AR12" s="96">
        <f t="shared" ref="AR12:AR16" si="14">AQ12/AP12-1</f>
        <v>5.0761421319796884E-2</v>
      </c>
      <c r="AS12" s="93"/>
      <c r="AT12" s="19"/>
    </row>
    <row r="13" spans="2:46" s="18" customFormat="1" ht="30" customHeight="1">
      <c r="B13" s="101"/>
      <c r="C13" s="104"/>
      <c r="D13" s="22" t="s">
        <v>27</v>
      </c>
      <c r="E13" s="49">
        <v>1.21</v>
      </c>
      <c r="F13" s="49">
        <v>1.34</v>
      </c>
      <c r="G13" s="49">
        <v>1.47</v>
      </c>
      <c r="H13" s="50">
        <f t="shared" si="4"/>
        <v>9.7014925373134275E-2</v>
      </c>
      <c r="I13" s="51"/>
      <c r="J13" s="35"/>
      <c r="K13" s="49">
        <v>1.47</v>
      </c>
      <c r="L13" s="49">
        <v>1.55</v>
      </c>
      <c r="M13" s="50">
        <f t="shared" si="8"/>
        <v>5.4421768707483054E-2</v>
      </c>
      <c r="N13" s="51"/>
      <c r="O13" s="36"/>
      <c r="P13" s="49">
        <v>1.55</v>
      </c>
      <c r="Q13" s="49">
        <v>1.76</v>
      </c>
      <c r="R13" s="50">
        <f t="shared" si="9"/>
        <v>0.13548387096774195</v>
      </c>
      <c r="S13" s="51"/>
      <c r="T13" s="36"/>
      <c r="U13" s="49">
        <v>1.76</v>
      </c>
      <c r="V13" s="49">
        <v>1.83</v>
      </c>
      <c r="W13" s="50">
        <f t="shared" si="10"/>
        <v>3.9772727272727293E-2</v>
      </c>
      <c r="X13" s="51"/>
      <c r="Y13" s="36"/>
      <c r="Z13" s="49">
        <v>1.83</v>
      </c>
      <c r="AA13" s="49">
        <v>1.94</v>
      </c>
      <c r="AB13" s="73">
        <f t="shared" si="11"/>
        <v>6.0109289617486183E-2</v>
      </c>
      <c r="AC13" s="51"/>
      <c r="AD13" s="36"/>
      <c r="AE13" s="49">
        <v>1.94</v>
      </c>
      <c r="AF13" s="49">
        <v>1.96</v>
      </c>
      <c r="AG13" s="50">
        <f t="shared" si="12"/>
        <v>1.0309278350515427E-2</v>
      </c>
      <c r="AH13" s="51"/>
      <c r="AI13" s="36"/>
      <c r="AJ13" s="49">
        <v>1.96</v>
      </c>
      <c r="AK13" s="52">
        <v>2.06</v>
      </c>
      <c r="AL13" s="96">
        <f t="shared" si="13"/>
        <v>5.1020408163265252E-2</v>
      </c>
      <c r="AM13" s="93"/>
      <c r="AN13" s="39"/>
      <c r="AO13" s="40"/>
      <c r="AP13" s="52">
        <v>2.06</v>
      </c>
      <c r="AQ13" s="52">
        <v>2.16</v>
      </c>
      <c r="AR13" s="96">
        <f t="shared" si="14"/>
        <v>4.8543689320388328E-2</v>
      </c>
      <c r="AS13" s="93"/>
      <c r="AT13" s="19"/>
    </row>
    <row r="14" spans="2:46" s="18" customFormat="1" ht="30" customHeight="1">
      <c r="B14" s="101"/>
      <c r="C14" s="104"/>
      <c r="D14" s="21" t="s">
        <v>28</v>
      </c>
      <c r="E14" s="44">
        <v>1.39</v>
      </c>
      <c r="F14" s="44">
        <v>1.54</v>
      </c>
      <c r="G14" s="44">
        <v>1.69</v>
      </c>
      <c r="H14" s="45">
        <f t="shared" si="4"/>
        <v>9.740259740259738E-2</v>
      </c>
      <c r="I14" s="46"/>
      <c r="J14" s="35"/>
      <c r="K14" s="44">
        <v>1.69</v>
      </c>
      <c r="L14" s="44">
        <v>1.79</v>
      </c>
      <c r="M14" s="45">
        <f t="shared" si="8"/>
        <v>5.9171597633136175E-2</v>
      </c>
      <c r="N14" s="46"/>
      <c r="O14" s="36"/>
      <c r="P14" s="44">
        <v>1.79</v>
      </c>
      <c r="Q14" s="44">
        <v>2.0299999999999998</v>
      </c>
      <c r="R14" s="45">
        <f t="shared" si="9"/>
        <v>0.13407821229050265</v>
      </c>
      <c r="S14" s="46"/>
      <c r="T14" s="36"/>
      <c r="U14" s="44">
        <v>2.0299999999999998</v>
      </c>
      <c r="V14" s="44">
        <v>2.11</v>
      </c>
      <c r="W14" s="45">
        <f t="shared" si="10"/>
        <v>3.9408866995073843E-2</v>
      </c>
      <c r="X14" s="46"/>
      <c r="Y14" s="36"/>
      <c r="Z14" s="44">
        <v>2.11</v>
      </c>
      <c r="AA14" s="44">
        <v>2.27</v>
      </c>
      <c r="AB14" s="75">
        <f t="shared" si="11"/>
        <v>7.5829383886256041E-2</v>
      </c>
      <c r="AC14" s="46"/>
      <c r="AD14" s="36"/>
      <c r="AE14" s="44">
        <v>2.27</v>
      </c>
      <c r="AF14" s="44">
        <v>2.29</v>
      </c>
      <c r="AG14" s="45">
        <f t="shared" si="12"/>
        <v>8.8105726872247381E-3</v>
      </c>
      <c r="AH14" s="46"/>
      <c r="AI14" s="36"/>
      <c r="AJ14" s="44">
        <v>2.29</v>
      </c>
      <c r="AK14" s="83">
        <v>2.4</v>
      </c>
      <c r="AL14" s="72">
        <f t="shared" si="13"/>
        <v>4.8034934497816595E-2</v>
      </c>
      <c r="AM14" s="92"/>
      <c r="AN14" s="39"/>
      <c r="AO14" s="40"/>
      <c r="AP14" s="83">
        <v>2.4</v>
      </c>
      <c r="AQ14" s="48">
        <v>2.52</v>
      </c>
      <c r="AR14" s="72">
        <f t="shared" si="14"/>
        <v>5.0000000000000044E-2</v>
      </c>
      <c r="AS14" s="92"/>
      <c r="AT14" s="19"/>
    </row>
    <row r="15" spans="2:46" s="18" customFormat="1" ht="30" customHeight="1">
      <c r="B15" s="101"/>
      <c r="C15" s="104"/>
      <c r="D15" s="22" t="s">
        <v>26</v>
      </c>
      <c r="E15" s="49">
        <v>1.46</v>
      </c>
      <c r="F15" s="49">
        <v>1.61</v>
      </c>
      <c r="G15" s="49">
        <v>1.77</v>
      </c>
      <c r="H15" s="50">
        <f t="shared" si="4"/>
        <v>9.9378881987577605E-2</v>
      </c>
      <c r="I15" s="51"/>
      <c r="J15" s="35"/>
      <c r="K15" s="49">
        <v>1.77</v>
      </c>
      <c r="L15" s="49">
        <v>1.87</v>
      </c>
      <c r="M15" s="50">
        <f t="shared" si="8"/>
        <v>5.6497175141243083E-2</v>
      </c>
      <c r="N15" s="51"/>
      <c r="O15" s="36"/>
      <c r="P15" s="49">
        <v>1.87</v>
      </c>
      <c r="Q15" s="49">
        <v>2.13</v>
      </c>
      <c r="R15" s="50">
        <f t="shared" si="9"/>
        <v>0.1390374331550801</v>
      </c>
      <c r="S15" s="51"/>
      <c r="T15" s="36"/>
      <c r="U15" s="49">
        <v>2.13</v>
      </c>
      <c r="V15" s="49">
        <v>2.2200000000000002</v>
      </c>
      <c r="W15" s="50">
        <f t="shared" si="10"/>
        <v>4.2253521126760729E-2</v>
      </c>
      <c r="X15" s="51"/>
      <c r="Y15" s="36"/>
      <c r="Z15" s="49">
        <v>2.2200000000000002</v>
      </c>
      <c r="AA15" s="49">
        <v>2.5099999999999998</v>
      </c>
      <c r="AB15" s="73">
        <f t="shared" si="11"/>
        <v>0.13063063063063041</v>
      </c>
      <c r="AC15" s="51"/>
      <c r="AD15" s="36"/>
      <c r="AE15" s="49">
        <v>2.5099999999999998</v>
      </c>
      <c r="AF15" s="49">
        <v>2.56</v>
      </c>
      <c r="AG15" s="50">
        <f t="shared" si="12"/>
        <v>1.9920318725099806E-2</v>
      </c>
      <c r="AH15" s="51"/>
      <c r="AI15" s="36"/>
      <c r="AJ15" s="49">
        <v>2.56</v>
      </c>
      <c r="AK15" s="52">
        <v>2.76</v>
      </c>
      <c r="AL15" s="96">
        <f t="shared" si="13"/>
        <v>7.8125E-2</v>
      </c>
      <c r="AM15" s="93"/>
      <c r="AN15" s="39"/>
      <c r="AO15" s="40"/>
      <c r="AP15" s="52">
        <v>2.76</v>
      </c>
      <c r="AQ15" s="84">
        <v>2.9</v>
      </c>
      <c r="AR15" s="96">
        <f t="shared" si="14"/>
        <v>5.0724637681159424E-2</v>
      </c>
      <c r="AS15" s="93"/>
      <c r="AT15" s="19"/>
    </row>
    <row r="16" spans="2:46" s="18" customFormat="1" ht="30" customHeight="1">
      <c r="B16" s="102"/>
      <c r="C16" s="105"/>
      <c r="D16" s="22" t="s">
        <v>27</v>
      </c>
      <c r="E16" s="49">
        <v>0.85</v>
      </c>
      <c r="F16" s="49">
        <v>0.94</v>
      </c>
      <c r="G16" s="49">
        <v>1.03</v>
      </c>
      <c r="H16" s="50">
        <f t="shared" si="4"/>
        <v>9.5744680851064023E-2</v>
      </c>
      <c r="I16" s="51"/>
      <c r="J16" s="35"/>
      <c r="K16" s="49">
        <v>1.03</v>
      </c>
      <c r="L16" s="49">
        <v>1.0900000000000001</v>
      </c>
      <c r="M16" s="50">
        <f t="shared" si="8"/>
        <v>5.8252427184465994E-2</v>
      </c>
      <c r="N16" s="51"/>
      <c r="O16" s="36"/>
      <c r="P16" s="49">
        <v>1.0900000000000001</v>
      </c>
      <c r="Q16" s="49">
        <v>1.23</v>
      </c>
      <c r="R16" s="50">
        <f t="shared" si="9"/>
        <v>0.12844036697247696</v>
      </c>
      <c r="S16" s="51"/>
      <c r="T16" s="36"/>
      <c r="U16" s="49">
        <v>1.23</v>
      </c>
      <c r="V16" s="49">
        <v>1.28</v>
      </c>
      <c r="W16" s="50">
        <f t="shared" si="10"/>
        <v>4.0650406504065151E-2</v>
      </c>
      <c r="X16" s="51"/>
      <c r="Y16" s="36"/>
      <c r="Z16" s="49">
        <v>1.28</v>
      </c>
      <c r="AA16" s="49">
        <v>1.36</v>
      </c>
      <c r="AB16" s="73">
        <f t="shared" si="11"/>
        <v>6.25E-2</v>
      </c>
      <c r="AC16" s="51"/>
      <c r="AD16" s="36"/>
      <c r="AE16" s="49">
        <v>1.36</v>
      </c>
      <c r="AF16" s="49">
        <v>1.37</v>
      </c>
      <c r="AG16" s="50">
        <f t="shared" si="12"/>
        <v>7.3529411764705621E-3</v>
      </c>
      <c r="AH16" s="51"/>
      <c r="AI16" s="36"/>
      <c r="AJ16" s="49">
        <v>1.37</v>
      </c>
      <c r="AK16" s="52">
        <v>1.44</v>
      </c>
      <c r="AL16" s="96">
        <f t="shared" si="13"/>
        <v>5.1094890510948732E-2</v>
      </c>
      <c r="AM16" s="93"/>
      <c r="AN16" s="39"/>
      <c r="AO16" s="40"/>
      <c r="AP16" s="52">
        <v>1.44</v>
      </c>
      <c r="AQ16" s="52">
        <v>1.51</v>
      </c>
      <c r="AR16" s="96">
        <f t="shared" si="14"/>
        <v>4.861111111111116E-2</v>
      </c>
      <c r="AS16" s="93"/>
      <c r="AT16" s="19"/>
    </row>
    <row r="17" spans="2:46" s="18" customFormat="1" ht="30" customHeight="1">
      <c r="B17" s="112">
        <v>3</v>
      </c>
      <c r="C17" s="115" t="s">
        <v>30</v>
      </c>
      <c r="D17" s="17" t="s">
        <v>25</v>
      </c>
      <c r="E17" s="29">
        <v>2.3199999999999998</v>
      </c>
      <c r="F17" s="29">
        <v>2.5499999999999998</v>
      </c>
      <c r="G17" s="29">
        <v>2.81</v>
      </c>
      <c r="H17" s="31">
        <f>G17/F17-1</f>
        <v>0.10196078431372557</v>
      </c>
      <c r="I17" s="32">
        <v>0.10196078431372557</v>
      </c>
      <c r="J17" s="35"/>
      <c r="K17" s="29">
        <v>2.81</v>
      </c>
      <c r="L17" s="29">
        <v>2.98</v>
      </c>
      <c r="M17" s="31">
        <f t="shared" si="8"/>
        <v>6.0498220640569311E-2</v>
      </c>
      <c r="N17" s="32">
        <v>6.0498220640569311E-2</v>
      </c>
      <c r="O17" s="36"/>
      <c r="P17" s="29">
        <v>2.98</v>
      </c>
      <c r="Q17" s="29">
        <v>3.34</v>
      </c>
      <c r="R17" s="31">
        <f t="shared" si="9"/>
        <v>0.12080536912751683</v>
      </c>
      <c r="S17" s="32">
        <v>0.15139308492782821</v>
      </c>
      <c r="T17" s="36"/>
      <c r="U17" s="29">
        <v>3.34</v>
      </c>
      <c r="V17" s="29">
        <v>3.48</v>
      </c>
      <c r="W17" s="31">
        <f t="shared" si="10"/>
        <v>4.1916167664670656E-2</v>
      </c>
      <c r="X17" s="32">
        <v>4.1916167664670656E-2</v>
      </c>
      <c r="Y17" s="36"/>
      <c r="Z17" s="29">
        <v>3.48</v>
      </c>
      <c r="AA17" s="29">
        <v>3.78</v>
      </c>
      <c r="AB17" s="74">
        <f t="shared" si="11"/>
        <v>8.6206896551723977E-2</v>
      </c>
      <c r="AC17" s="32">
        <v>8.6206896551724199E-2</v>
      </c>
      <c r="AD17" s="36"/>
      <c r="AE17" s="29">
        <v>3.78</v>
      </c>
      <c r="AF17" s="29">
        <v>4.05</v>
      </c>
      <c r="AG17" s="31">
        <f t="shared" si="12"/>
        <v>7.1428571428571397E-2</v>
      </c>
      <c r="AH17" s="32">
        <v>7.4074074074074181E-2</v>
      </c>
      <c r="AI17" s="36"/>
      <c r="AJ17" s="37">
        <v>4.05</v>
      </c>
      <c r="AK17" s="38">
        <v>4.21</v>
      </c>
      <c r="AL17" s="71">
        <f>AK17/AJ17-1</f>
        <v>3.9506172839506304E-2</v>
      </c>
      <c r="AM17" s="90">
        <f>AN17/AJ17-1</f>
        <v>4.9382716049382713E-2</v>
      </c>
      <c r="AN17" s="39">
        <v>4.25</v>
      </c>
      <c r="AO17" s="40"/>
      <c r="AP17" s="37">
        <v>4.21</v>
      </c>
      <c r="AQ17" s="41">
        <v>4.37</v>
      </c>
      <c r="AR17" s="71">
        <f>AQ17/AP17-1</f>
        <v>3.8004750593824355E-2</v>
      </c>
      <c r="AS17" s="90">
        <f>AT17/AP17/100-1</f>
        <v>4.9881235154394243E-2</v>
      </c>
      <c r="AT17" s="19">
        <v>442</v>
      </c>
    </row>
    <row r="18" spans="2:46" s="18" customFormat="1" ht="30" customHeight="1">
      <c r="B18" s="113"/>
      <c r="C18" s="116"/>
      <c r="D18" s="20" t="s">
        <v>26</v>
      </c>
      <c r="E18" s="30">
        <v>2.86</v>
      </c>
      <c r="F18" s="30">
        <v>3.14</v>
      </c>
      <c r="G18" s="30">
        <v>3.46</v>
      </c>
      <c r="H18" s="33">
        <f t="shared" ref="H18:H22" si="15">G18/F18-1</f>
        <v>0.10191082802547768</v>
      </c>
      <c r="I18" s="34"/>
      <c r="J18" s="35"/>
      <c r="K18" s="30">
        <v>3.46</v>
      </c>
      <c r="L18" s="30">
        <v>3.67</v>
      </c>
      <c r="M18" s="33">
        <f t="shared" si="8"/>
        <v>6.0693641618497107E-2</v>
      </c>
      <c r="N18" s="34"/>
      <c r="O18" s="36"/>
      <c r="P18" s="30">
        <v>3.67</v>
      </c>
      <c r="Q18" s="30">
        <v>4.04</v>
      </c>
      <c r="R18" s="33">
        <f t="shared" si="9"/>
        <v>0.10081743869209814</v>
      </c>
      <c r="S18" s="34"/>
      <c r="T18" s="36"/>
      <c r="U18" s="30">
        <v>4.04</v>
      </c>
      <c r="V18" s="30">
        <v>4.16</v>
      </c>
      <c r="W18" s="33">
        <f t="shared" si="10"/>
        <v>2.9702970297029729E-2</v>
      </c>
      <c r="X18" s="34"/>
      <c r="Y18" s="36"/>
      <c r="Z18" s="30">
        <v>4.16</v>
      </c>
      <c r="AA18" s="30">
        <v>4.3499999999999996</v>
      </c>
      <c r="AB18" s="53">
        <f t="shared" si="11"/>
        <v>4.5673076923076872E-2</v>
      </c>
      <c r="AC18" s="34"/>
      <c r="AD18" s="36"/>
      <c r="AE18" s="30">
        <v>4.3499999999999996</v>
      </c>
      <c r="AF18" s="30">
        <v>4.66</v>
      </c>
      <c r="AG18" s="33">
        <f t="shared" si="12"/>
        <v>7.1264367816092022E-2</v>
      </c>
      <c r="AH18" s="34"/>
      <c r="AI18" s="36"/>
      <c r="AJ18" s="30">
        <v>4.66</v>
      </c>
      <c r="AK18" s="42">
        <v>4.84</v>
      </c>
      <c r="AL18" s="95">
        <f t="shared" ref="AL18:AL22" si="16">AK18/AJ18-1</f>
        <v>3.8626609442059978E-2</v>
      </c>
      <c r="AM18" s="91"/>
      <c r="AN18" s="39"/>
      <c r="AO18" s="40"/>
      <c r="AP18" s="42">
        <v>4.84</v>
      </c>
      <c r="AQ18" s="43">
        <v>5.03</v>
      </c>
      <c r="AR18" s="95">
        <f t="shared" ref="AR18:AR22" si="17">AQ18/AP18-1</f>
        <v>3.9256198347107585E-2</v>
      </c>
      <c r="AS18" s="91"/>
      <c r="AT18" s="19"/>
    </row>
    <row r="19" spans="2:46" s="18" customFormat="1" ht="30" customHeight="1">
      <c r="B19" s="113"/>
      <c r="C19" s="116"/>
      <c r="D19" s="20" t="s">
        <v>27</v>
      </c>
      <c r="E19" s="30">
        <v>1.06</v>
      </c>
      <c r="F19" s="30">
        <v>1.17</v>
      </c>
      <c r="G19" s="30">
        <v>1.29</v>
      </c>
      <c r="H19" s="33">
        <f t="shared" si="15"/>
        <v>0.10256410256410264</v>
      </c>
      <c r="I19" s="34"/>
      <c r="J19" s="35"/>
      <c r="K19" s="30">
        <v>1.29</v>
      </c>
      <c r="L19" s="30">
        <v>1.37</v>
      </c>
      <c r="M19" s="33">
        <f t="shared" si="8"/>
        <v>6.2015503875969102E-2</v>
      </c>
      <c r="N19" s="34"/>
      <c r="O19" s="36"/>
      <c r="P19" s="30">
        <v>1.37</v>
      </c>
      <c r="Q19" s="30">
        <v>1.54</v>
      </c>
      <c r="R19" s="33">
        <f t="shared" si="9"/>
        <v>0.12408759124087587</v>
      </c>
      <c r="S19" s="34"/>
      <c r="T19" s="36"/>
      <c r="U19" s="30">
        <v>1.54</v>
      </c>
      <c r="V19" s="30">
        <v>1.6</v>
      </c>
      <c r="W19" s="33">
        <f t="shared" si="10"/>
        <v>3.8961038961039085E-2</v>
      </c>
      <c r="X19" s="34"/>
      <c r="Y19" s="36"/>
      <c r="Z19" s="30">
        <v>1.6</v>
      </c>
      <c r="AA19" s="30">
        <v>1.81</v>
      </c>
      <c r="AB19" s="53">
        <f t="shared" si="11"/>
        <v>0.13124999999999987</v>
      </c>
      <c r="AC19" s="34"/>
      <c r="AD19" s="36"/>
      <c r="AE19" s="30">
        <v>1.81</v>
      </c>
      <c r="AF19" s="30">
        <v>2.08</v>
      </c>
      <c r="AG19" s="33">
        <f t="shared" si="12"/>
        <v>0.149171270718232</v>
      </c>
      <c r="AH19" s="34"/>
      <c r="AI19" s="36"/>
      <c r="AJ19" s="30">
        <v>2.08</v>
      </c>
      <c r="AK19" s="42">
        <v>2.2799999999999998</v>
      </c>
      <c r="AL19" s="95">
        <f t="shared" si="16"/>
        <v>9.6153846153846034E-2</v>
      </c>
      <c r="AM19" s="91"/>
      <c r="AN19" s="39"/>
      <c r="AO19" s="40"/>
      <c r="AP19" s="42">
        <v>2.2799999999999998</v>
      </c>
      <c r="AQ19" s="43">
        <v>2.4500000000000002</v>
      </c>
      <c r="AR19" s="95">
        <f t="shared" si="17"/>
        <v>7.4561403508772051E-2</v>
      </c>
      <c r="AS19" s="91"/>
      <c r="AT19" s="19"/>
    </row>
    <row r="20" spans="2:46" s="18" customFormat="1" ht="30" customHeight="1">
      <c r="B20" s="113"/>
      <c r="C20" s="116"/>
      <c r="D20" s="17" t="s">
        <v>28</v>
      </c>
      <c r="E20" s="29">
        <v>1.62</v>
      </c>
      <c r="F20" s="29">
        <v>1.78</v>
      </c>
      <c r="G20" s="29">
        <v>1.96</v>
      </c>
      <c r="H20" s="31">
        <f>G20/F20-1</f>
        <v>0.101123595505618</v>
      </c>
      <c r="I20" s="32"/>
      <c r="J20" s="35"/>
      <c r="K20" s="29">
        <v>1.96</v>
      </c>
      <c r="L20" s="29">
        <v>2.09</v>
      </c>
      <c r="M20" s="31">
        <f>L20/K20-1</f>
        <v>6.6326530612244916E-2</v>
      </c>
      <c r="N20" s="32"/>
      <c r="O20" s="36"/>
      <c r="P20" s="29">
        <v>2.09</v>
      </c>
      <c r="Q20" s="29">
        <v>2.34</v>
      </c>
      <c r="R20" s="31">
        <f>Q20/P20-1</f>
        <v>0.11961722488038284</v>
      </c>
      <c r="S20" s="32"/>
      <c r="T20" s="36"/>
      <c r="U20" s="29">
        <v>2.34</v>
      </c>
      <c r="V20" s="29">
        <v>2.4300000000000002</v>
      </c>
      <c r="W20" s="31">
        <f>V20/U20-1</f>
        <v>3.8461538461538547E-2</v>
      </c>
      <c r="X20" s="32"/>
      <c r="Y20" s="36"/>
      <c r="Z20" s="29">
        <v>2.4300000000000002</v>
      </c>
      <c r="AA20" s="29">
        <v>2.65</v>
      </c>
      <c r="AB20" s="74">
        <f>AA20/Z20-1</f>
        <v>9.0534979423868123E-2</v>
      </c>
      <c r="AC20" s="32"/>
      <c r="AD20" s="36"/>
      <c r="AE20" s="29">
        <v>2.65</v>
      </c>
      <c r="AF20" s="29">
        <v>2.84</v>
      </c>
      <c r="AG20" s="31">
        <f>AF20/AE20-1</f>
        <v>7.1698113207547154E-2</v>
      </c>
      <c r="AH20" s="32"/>
      <c r="AI20" s="36"/>
      <c r="AJ20" s="29">
        <v>2.84</v>
      </c>
      <c r="AK20" s="38">
        <v>2.95</v>
      </c>
      <c r="AL20" s="71">
        <f t="shared" si="16"/>
        <v>3.8732394366197243E-2</v>
      </c>
      <c r="AM20" s="90"/>
      <c r="AN20" s="39"/>
      <c r="AO20" s="40"/>
      <c r="AP20" s="38">
        <v>2.95</v>
      </c>
      <c r="AQ20" s="41">
        <v>3.06</v>
      </c>
      <c r="AR20" s="71">
        <f t="shared" si="17"/>
        <v>3.7288135593220195E-2</v>
      </c>
      <c r="AS20" s="90"/>
      <c r="AT20" s="19"/>
    </row>
    <row r="21" spans="2:46" s="18" customFormat="1" ht="30" customHeight="1">
      <c r="B21" s="113"/>
      <c r="C21" s="116"/>
      <c r="D21" s="20" t="s">
        <v>26</v>
      </c>
      <c r="E21" s="30">
        <v>1.86</v>
      </c>
      <c r="F21" s="30">
        <v>2.04</v>
      </c>
      <c r="G21" s="30">
        <v>2.25</v>
      </c>
      <c r="H21" s="33">
        <f t="shared" si="15"/>
        <v>0.10294117647058831</v>
      </c>
      <c r="I21" s="34"/>
      <c r="J21" s="35"/>
      <c r="K21" s="30">
        <v>2.25</v>
      </c>
      <c r="L21" s="30">
        <v>2.39</v>
      </c>
      <c r="M21" s="33">
        <f t="shared" si="8"/>
        <v>6.2222222222222179E-2</v>
      </c>
      <c r="N21" s="34"/>
      <c r="O21" s="36"/>
      <c r="P21" s="30">
        <v>2.39</v>
      </c>
      <c r="Q21" s="30">
        <v>2.68</v>
      </c>
      <c r="R21" s="33">
        <f t="shared" si="9"/>
        <v>0.12133891213389125</v>
      </c>
      <c r="S21" s="34"/>
      <c r="T21" s="36"/>
      <c r="U21" s="30">
        <v>2.68</v>
      </c>
      <c r="V21" s="30">
        <v>2.79</v>
      </c>
      <c r="W21" s="33">
        <f t="shared" si="10"/>
        <v>4.1044776119402826E-2</v>
      </c>
      <c r="X21" s="34"/>
      <c r="Y21" s="36"/>
      <c r="Z21" s="30">
        <v>2.79</v>
      </c>
      <c r="AA21" s="30">
        <v>3.04</v>
      </c>
      <c r="AB21" s="53">
        <f t="shared" si="11"/>
        <v>8.9605734767025158E-2</v>
      </c>
      <c r="AC21" s="34"/>
      <c r="AD21" s="36"/>
      <c r="AE21" s="30">
        <v>3.04</v>
      </c>
      <c r="AF21" s="30">
        <v>3.26</v>
      </c>
      <c r="AG21" s="33">
        <f t="shared" si="12"/>
        <v>7.2368421052631415E-2</v>
      </c>
      <c r="AH21" s="34"/>
      <c r="AI21" s="36"/>
      <c r="AJ21" s="30">
        <v>3.26</v>
      </c>
      <c r="AK21" s="42">
        <v>3.39</v>
      </c>
      <c r="AL21" s="95">
        <f t="shared" si="16"/>
        <v>3.9877300613497146E-2</v>
      </c>
      <c r="AM21" s="91"/>
      <c r="AN21" s="39"/>
      <c r="AO21" s="40"/>
      <c r="AP21" s="42">
        <v>3.39</v>
      </c>
      <c r="AQ21" s="43">
        <v>3.52</v>
      </c>
      <c r="AR21" s="95">
        <f t="shared" si="17"/>
        <v>3.8348082595870192E-2</v>
      </c>
      <c r="AS21" s="91"/>
      <c r="AT21" s="19"/>
    </row>
    <row r="22" spans="2:46" s="18" customFormat="1" ht="30" customHeight="1">
      <c r="B22" s="114"/>
      <c r="C22" s="117"/>
      <c r="D22" s="20" t="s">
        <v>27</v>
      </c>
      <c r="E22" s="30">
        <v>1.06</v>
      </c>
      <c r="F22" s="30">
        <v>1.17</v>
      </c>
      <c r="G22" s="30">
        <v>1.29</v>
      </c>
      <c r="H22" s="33">
        <f t="shared" si="15"/>
        <v>0.10256410256410264</v>
      </c>
      <c r="I22" s="34"/>
      <c r="J22" s="35"/>
      <c r="K22" s="30">
        <v>1.29</v>
      </c>
      <c r="L22" s="30">
        <v>1.37</v>
      </c>
      <c r="M22" s="33">
        <f t="shared" si="8"/>
        <v>6.2015503875969102E-2</v>
      </c>
      <c r="N22" s="34"/>
      <c r="O22" s="36"/>
      <c r="P22" s="30">
        <v>1.37</v>
      </c>
      <c r="Q22" s="30">
        <v>1.54</v>
      </c>
      <c r="R22" s="33">
        <f t="shared" si="9"/>
        <v>0.12408759124087587</v>
      </c>
      <c r="S22" s="34"/>
      <c r="T22" s="36"/>
      <c r="U22" s="30">
        <v>1.54</v>
      </c>
      <c r="V22" s="30">
        <v>1.6</v>
      </c>
      <c r="W22" s="33">
        <f t="shared" si="10"/>
        <v>3.8961038961039085E-2</v>
      </c>
      <c r="X22" s="34"/>
      <c r="Y22" s="36"/>
      <c r="Z22" s="30">
        <v>1.6</v>
      </c>
      <c r="AA22" s="30">
        <v>1.27</v>
      </c>
      <c r="AB22" s="53">
        <f t="shared" si="11"/>
        <v>-0.20625000000000004</v>
      </c>
      <c r="AC22" s="34"/>
      <c r="AD22" s="36"/>
      <c r="AE22" s="30">
        <v>1.27</v>
      </c>
      <c r="AF22" s="30">
        <v>1.46</v>
      </c>
      <c r="AG22" s="53">
        <f t="shared" si="12"/>
        <v>0.14960629921259838</v>
      </c>
      <c r="AH22" s="34"/>
      <c r="AI22" s="36"/>
      <c r="AJ22" s="30">
        <v>1.46</v>
      </c>
      <c r="AK22" s="99">
        <v>1.6</v>
      </c>
      <c r="AL22" s="95">
        <f t="shared" si="16"/>
        <v>9.5890410958904271E-2</v>
      </c>
      <c r="AM22" s="91"/>
      <c r="AN22" s="39"/>
      <c r="AO22" s="40"/>
      <c r="AP22" s="99">
        <v>1.6</v>
      </c>
      <c r="AQ22" s="43">
        <v>1.72</v>
      </c>
      <c r="AR22" s="95">
        <f t="shared" si="17"/>
        <v>7.4999999999999956E-2</v>
      </c>
      <c r="AS22" s="91"/>
      <c r="AT22" s="19"/>
    </row>
    <row r="23" spans="2:46" s="18" customFormat="1" ht="30" customHeight="1">
      <c r="B23" s="100">
        <v>4</v>
      </c>
      <c r="C23" s="103" t="s">
        <v>31</v>
      </c>
      <c r="D23" s="21" t="s">
        <v>25</v>
      </c>
      <c r="E23" s="44">
        <v>1.99</v>
      </c>
      <c r="F23" s="44">
        <v>2.19</v>
      </c>
      <c r="G23" s="44">
        <v>2.41</v>
      </c>
      <c r="H23" s="45">
        <f t="shared" si="4"/>
        <v>0.10045662100456632</v>
      </c>
      <c r="I23" s="46">
        <v>0.10045662100456632</v>
      </c>
      <c r="J23" s="35"/>
      <c r="K23" s="44">
        <v>2.41</v>
      </c>
      <c r="L23" s="44">
        <v>2.54</v>
      </c>
      <c r="M23" s="45">
        <f>L23/K23-1</f>
        <v>5.3941908713692976E-2</v>
      </c>
      <c r="N23" s="46">
        <v>5.8091286307053958E-2</v>
      </c>
      <c r="O23" s="36"/>
      <c r="P23" s="44">
        <v>2.54</v>
      </c>
      <c r="Q23" s="44">
        <v>2.89</v>
      </c>
      <c r="R23" s="45">
        <f>Q23/P23-1</f>
        <v>0.13779527559055116</v>
      </c>
      <c r="S23" s="46">
        <v>0.14960629921259838</v>
      </c>
      <c r="T23" s="36"/>
      <c r="U23" s="44">
        <v>2.89</v>
      </c>
      <c r="V23" s="44">
        <v>3.01</v>
      </c>
      <c r="W23" s="45">
        <f>V23/U23-1</f>
        <v>4.1522491349480939E-2</v>
      </c>
      <c r="X23" s="46">
        <v>4.1522491349480939E-2</v>
      </c>
      <c r="Y23" s="36"/>
      <c r="Z23" s="44">
        <v>3.01</v>
      </c>
      <c r="AA23" s="44">
        <v>3.23</v>
      </c>
      <c r="AB23" s="75">
        <f>AA23/Z23-1</f>
        <v>7.3089700996677776E-2</v>
      </c>
      <c r="AC23" s="46">
        <v>8.6378737541528139E-2</v>
      </c>
      <c r="AD23" s="36"/>
      <c r="AE23" s="44">
        <v>3.23</v>
      </c>
      <c r="AF23" s="44">
        <v>3.4</v>
      </c>
      <c r="AG23" s="45">
        <f>AF23/AE23-1</f>
        <v>5.2631578947368363E-2</v>
      </c>
      <c r="AH23" s="46">
        <v>7.4303405572755388E-2</v>
      </c>
      <c r="AI23" s="36"/>
      <c r="AJ23" s="47">
        <v>3.4</v>
      </c>
      <c r="AK23" s="48">
        <v>3.53</v>
      </c>
      <c r="AL23" s="72">
        <f>AK23/AJ23-1</f>
        <v>3.8235294117646923E-2</v>
      </c>
      <c r="AM23" s="92">
        <f>AN23/AJ23-1</f>
        <v>5.0000000000000044E-2</v>
      </c>
      <c r="AN23" s="39">
        <v>3.57</v>
      </c>
      <c r="AO23" s="40"/>
      <c r="AP23" s="47">
        <v>3.53</v>
      </c>
      <c r="AQ23" s="48">
        <v>3.68</v>
      </c>
      <c r="AR23" s="72">
        <f>AQ23/AP23-1</f>
        <v>4.2492917847025691E-2</v>
      </c>
      <c r="AS23" s="92">
        <f>AT23/AP23/100-1</f>
        <v>4.8158640226628968E-2</v>
      </c>
      <c r="AT23" s="19">
        <v>370</v>
      </c>
    </row>
    <row r="24" spans="2:46" s="18" customFormat="1" ht="30" customHeight="1">
      <c r="B24" s="101"/>
      <c r="C24" s="104"/>
      <c r="D24" s="22" t="s">
        <v>26</v>
      </c>
      <c r="E24" s="49">
        <v>2.3199999999999998</v>
      </c>
      <c r="F24" s="49">
        <v>2.5499999999999998</v>
      </c>
      <c r="G24" s="49">
        <v>2.81</v>
      </c>
      <c r="H24" s="50">
        <f t="shared" si="4"/>
        <v>0.10196078431372557</v>
      </c>
      <c r="I24" s="51"/>
      <c r="J24" s="35"/>
      <c r="K24" s="49">
        <v>2.81</v>
      </c>
      <c r="L24" s="49">
        <v>2.96</v>
      </c>
      <c r="M24" s="50">
        <f t="shared" ref="M24:M28" si="18">L24/K24-1</f>
        <v>5.3380782918149405E-2</v>
      </c>
      <c r="N24" s="51"/>
      <c r="O24" s="36"/>
      <c r="P24" s="49">
        <v>2.96</v>
      </c>
      <c r="Q24" s="49">
        <v>3.37</v>
      </c>
      <c r="R24" s="50">
        <f t="shared" ref="R24:R28" si="19">Q24/P24-1</f>
        <v>0.1385135135135136</v>
      </c>
      <c r="S24" s="51"/>
      <c r="T24" s="36"/>
      <c r="U24" s="49">
        <v>3.37</v>
      </c>
      <c r="V24" s="49">
        <v>3.51</v>
      </c>
      <c r="W24" s="50">
        <f t="shared" ref="W24:W28" si="20">V24/U24-1</f>
        <v>4.1543026706231334E-2</v>
      </c>
      <c r="X24" s="51"/>
      <c r="Y24" s="36"/>
      <c r="Z24" s="49">
        <v>3.51</v>
      </c>
      <c r="AA24" s="49">
        <v>3.71</v>
      </c>
      <c r="AB24" s="50">
        <f t="shared" ref="AB24:AB28" si="21">AA24/Z24-1</f>
        <v>5.6980056980056926E-2</v>
      </c>
      <c r="AC24" s="51"/>
      <c r="AD24" s="36"/>
      <c r="AE24" s="49">
        <v>3.71</v>
      </c>
      <c r="AF24" s="49">
        <v>3.91</v>
      </c>
      <c r="AG24" s="50">
        <f t="shared" ref="AG24:AG34" si="22">AF24/AE24-1</f>
        <v>5.3908355795148299E-2</v>
      </c>
      <c r="AH24" s="51"/>
      <c r="AI24" s="36"/>
      <c r="AJ24" s="49">
        <v>3.91</v>
      </c>
      <c r="AK24" s="52">
        <v>4.0599999999999996</v>
      </c>
      <c r="AL24" s="96">
        <f t="shared" ref="AL24:AL28" si="23">AK24/AJ24-1</f>
        <v>3.8363171355498604E-2</v>
      </c>
      <c r="AM24" s="93"/>
      <c r="AN24" s="39"/>
      <c r="AO24" s="40"/>
      <c r="AP24" s="52">
        <v>4.0599999999999996</v>
      </c>
      <c r="AQ24" s="52">
        <v>4.2300000000000004</v>
      </c>
      <c r="AR24" s="96">
        <f t="shared" ref="AR24:AR28" si="24">AQ24/AP24-1</f>
        <v>4.1871921182266236E-2</v>
      </c>
      <c r="AS24" s="93"/>
      <c r="AT24" s="19"/>
    </row>
    <row r="25" spans="2:46" s="18" customFormat="1" ht="30" customHeight="1">
      <c r="B25" s="101"/>
      <c r="C25" s="104"/>
      <c r="D25" s="22" t="s">
        <v>27</v>
      </c>
      <c r="E25" s="49">
        <v>1.34</v>
      </c>
      <c r="F25" s="49">
        <v>1.47</v>
      </c>
      <c r="G25" s="49">
        <v>1.62</v>
      </c>
      <c r="H25" s="50">
        <f t="shared" si="4"/>
        <v>0.10204081632653073</v>
      </c>
      <c r="I25" s="51"/>
      <c r="J25" s="35"/>
      <c r="K25" s="49">
        <v>1.62</v>
      </c>
      <c r="L25" s="49">
        <v>1.71</v>
      </c>
      <c r="M25" s="50">
        <f t="shared" si="18"/>
        <v>5.5555555555555358E-2</v>
      </c>
      <c r="N25" s="51"/>
      <c r="O25" s="36"/>
      <c r="P25" s="49">
        <v>1.71</v>
      </c>
      <c r="Q25" s="49">
        <v>1.95</v>
      </c>
      <c r="R25" s="50">
        <f t="shared" si="19"/>
        <v>0.14035087719298245</v>
      </c>
      <c r="S25" s="51"/>
      <c r="T25" s="36"/>
      <c r="U25" s="49">
        <v>1.95</v>
      </c>
      <c r="V25" s="49">
        <v>2.0299999999999998</v>
      </c>
      <c r="W25" s="50">
        <f t="shared" si="20"/>
        <v>4.102564102564088E-2</v>
      </c>
      <c r="X25" s="51"/>
      <c r="Y25" s="36"/>
      <c r="Z25" s="49">
        <v>2.0299999999999998</v>
      </c>
      <c r="AA25" s="49">
        <v>2.1</v>
      </c>
      <c r="AB25" s="50">
        <f t="shared" si="21"/>
        <v>3.4482758620689724E-2</v>
      </c>
      <c r="AC25" s="51"/>
      <c r="AD25" s="36"/>
      <c r="AE25" s="49">
        <v>2.1</v>
      </c>
      <c r="AF25" s="49">
        <v>2.21</v>
      </c>
      <c r="AG25" s="50">
        <f t="shared" si="22"/>
        <v>5.2380952380952417E-2</v>
      </c>
      <c r="AH25" s="51"/>
      <c r="AI25" s="36"/>
      <c r="AJ25" s="49">
        <v>2.21</v>
      </c>
      <c r="AK25" s="52">
        <v>2.29</v>
      </c>
      <c r="AL25" s="96">
        <f t="shared" si="23"/>
        <v>3.6199095022624528E-2</v>
      </c>
      <c r="AM25" s="93"/>
      <c r="AN25" s="39"/>
      <c r="AO25" s="40"/>
      <c r="AP25" s="52">
        <v>2.29</v>
      </c>
      <c r="AQ25" s="52">
        <v>2.39</v>
      </c>
      <c r="AR25" s="96">
        <f t="shared" si="24"/>
        <v>4.366812227074246E-2</v>
      </c>
      <c r="AS25" s="93"/>
      <c r="AT25" s="19"/>
    </row>
    <row r="26" spans="2:46" s="18" customFormat="1" ht="30" customHeight="1">
      <c r="B26" s="101"/>
      <c r="C26" s="104"/>
      <c r="D26" s="21" t="s">
        <v>28</v>
      </c>
      <c r="E26" s="44">
        <v>1.4</v>
      </c>
      <c r="F26" s="44">
        <v>1.54</v>
      </c>
      <c r="G26" s="44">
        <v>1.69</v>
      </c>
      <c r="H26" s="45">
        <f t="shared" si="4"/>
        <v>9.740259740259738E-2</v>
      </c>
      <c r="I26" s="46"/>
      <c r="J26" s="35"/>
      <c r="K26" s="44">
        <v>1.69</v>
      </c>
      <c r="L26" s="44">
        <v>1.78</v>
      </c>
      <c r="M26" s="45">
        <f t="shared" si="18"/>
        <v>5.3254437869822535E-2</v>
      </c>
      <c r="N26" s="46"/>
      <c r="O26" s="36"/>
      <c r="P26" s="44">
        <v>1.78</v>
      </c>
      <c r="Q26" s="44">
        <v>2.02</v>
      </c>
      <c r="R26" s="45">
        <f t="shared" si="19"/>
        <v>0.13483146067415719</v>
      </c>
      <c r="S26" s="46"/>
      <c r="T26" s="36"/>
      <c r="U26" s="44">
        <v>2.02</v>
      </c>
      <c r="V26" s="44">
        <v>2.1</v>
      </c>
      <c r="W26" s="45">
        <f t="shared" si="20"/>
        <v>3.9603960396039639E-2</v>
      </c>
      <c r="X26" s="46"/>
      <c r="Y26" s="36"/>
      <c r="Z26" s="44">
        <v>2.1</v>
      </c>
      <c r="AA26" s="44">
        <v>2.2599999999999998</v>
      </c>
      <c r="AB26" s="45">
        <f t="shared" si="21"/>
        <v>7.6190476190476142E-2</v>
      </c>
      <c r="AC26" s="46"/>
      <c r="AD26" s="36"/>
      <c r="AE26" s="44">
        <v>2.2599999999999998</v>
      </c>
      <c r="AF26" s="44">
        <v>2.38</v>
      </c>
      <c r="AG26" s="45">
        <f t="shared" si="22"/>
        <v>5.3097345132743445E-2</v>
      </c>
      <c r="AH26" s="46"/>
      <c r="AI26" s="36"/>
      <c r="AJ26" s="44">
        <v>2.38</v>
      </c>
      <c r="AK26" s="48">
        <v>2.4700000000000002</v>
      </c>
      <c r="AL26" s="72">
        <f t="shared" si="23"/>
        <v>3.7815126050420256E-2</v>
      </c>
      <c r="AM26" s="92"/>
      <c r="AN26" s="39"/>
      <c r="AO26" s="40"/>
      <c r="AP26" s="48">
        <v>2.4700000000000002</v>
      </c>
      <c r="AQ26" s="48">
        <v>2.58</v>
      </c>
      <c r="AR26" s="72">
        <f t="shared" si="24"/>
        <v>4.4534412955465452E-2</v>
      </c>
      <c r="AS26" s="92"/>
      <c r="AT26" s="19"/>
    </row>
    <row r="27" spans="2:46" s="18" customFormat="1" ht="30" customHeight="1">
      <c r="B27" s="101"/>
      <c r="C27" s="104"/>
      <c r="D27" s="22" t="s">
        <v>26</v>
      </c>
      <c r="E27" s="49">
        <v>1.63</v>
      </c>
      <c r="F27" s="49">
        <v>1.79</v>
      </c>
      <c r="G27" s="49">
        <v>1.97</v>
      </c>
      <c r="H27" s="50">
        <f t="shared" si="4"/>
        <v>0.1005586592178771</v>
      </c>
      <c r="I27" s="51"/>
      <c r="J27" s="35"/>
      <c r="K27" s="49">
        <v>1.97</v>
      </c>
      <c r="L27" s="49">
        <v>2.0699999999999998</v>
      </c>
      <c r="M27" s="50">
        <f t="shared" si="18"/>
        <v>5.0761421319796884E-2</v>
      </c>
      <c r="N27" s="51"/>
      <c r="O27" s="36"/>
      <c r="P27" s="49">
        <v>2.0699999999999998</v>
      </c>
      <c r="Q27" s="49">
        <v>2.35</v>
      </c>
      <c r="R27" s="50">
        <f t="shared" si="19"/>
        <v>0.13526570048309194</v>
      </c>
      <c r="S27" s="51"/>
      <c r="T27" s="36"/>
      <c r="U27" s="49">
        <v>2.35</v>
      </c>
      <c r="V27" s="49">
        <v>2.4500000000000002</v>
      </c>
      <c r="W27" s="50">
        <f t="shared" si="20"/>
        <v>4.2553191489361764E-2</v>
      </c>
      <c r="X27" s="51"/>
      <c r="Y27" s="36"/>
      <c r="Z27" s="49">
        <v>2.4500000000000002</v>
      </c>
      <c r="AA27" s="49">
        <v>2.6</v>
      </c>
      <c r="AB27" s="50">
        <f t="shared" si="21"/>
        <v>6.1224489795918435E-2</v>
      </c>
      <c r="AC27" s="51"/>
      <c r="AD27" s="36"/>
      <c r="AE27" s="49">
        <v>2.6</v>
      </c>
      <c r="AF27" s="49">
        <v>2.74</v>
      </c>
      <c r="AG27" s="50">
        <f t="shared" si="22"/>
        <v>5.3846153846153877E-2</v>
      </c>
      <c r="AH27" s="51"/>
      <c r="AI27" s="36"/>
      <c r="AJ27" s="49">
        <v>2.74</v>
      </c>
      <c r="AK27" s="52">
        <v>2.84</v>
      </c>
      <c r="AL27" s="96">
        <f t="shared" si="23"/>
        <v>3.6496350364963348E-2</v>
      </c>
      <c r="AM27" s="93"/>
      <c r="AN27" s="39"/>
      <c r="AO27" s="40"/>
      <c r="AP27" s="52">
        <v>2.84</v>
      </c>
      <c r="AQ27" s="52">
        <v>2.94</v>
      </c>
      <c r="AR27" s="96">
        <f t="shared" si="24"/>
        <v>3.5211267605633756E-2</v>
      </c>
      <c r="AS27" s="93"/>
      <c r="AT27" s="19"/>
    </row>
    <row r="28" spans="2:46" s="18" customFormat="1" ht="30" customHeight="1">
      <c r="B28" s="102"/>
      <c r="C28" s="105"/>
      <c r="D28" s="22" t="s">
        <v>27</v>
      </c>
      <c r="E28" s="49">
        <v>0.94</v>
      </c>
      <c r="F28" s="49">
        <v>1.03</v>
      </c>
      <c r="G28" s="49">
        <v>1.1299999999999999</v>
      </c>
      <c r="H28" s="50">
        <f t="shared" si="4"/>
        <v>9.7087378640776656E-2</v>
      </c>
      <c r="I28" s="51"/>
      <c r="J28" s="35"/>
      <c r="K28" s="49">
        <v>1.1299999999999999</v>
      </c>
      <c r="L28" s="49">
        <v>1.2</v>
      </c>
      <c r="M28" s="50">
        <f t="shared" si="18"/>
        <v>6.1946902654867353E-2</v>
      </c>
      <c r="N28" s="51"/>
      <c r="O28" s="36"/>
      <c r="P28" s="49">
        <v>1.2</v>
      </c>
      <c r="Q28" s="49">
        <v>1.36</v>
      </c>
      <c r="R28" s="50">
        <f t="shared" si="19"/>
        <v>0.13333333333333353</v>
      </c>
      <c r="S28" s="51"/>
      <c r="T28" s="36"/>
      <c r="U28" s="49">
        <v>1.36</v>
      </c>
      <c r="V28" s="49">
        <v>1.42</v>
      </c>
      <c r="W28" s="50">
        <f t="shared" si="20"/>
        <v>4.4117647058823373E-2</v>
      </c>
      <c r="X28" s="51"/>
      <c r="Y28" s="36"/>
      <c r="Z28" s="49">
        <v>1.42</v>
      </c>
      <c r="AA28" s="49">
        <v>1.47</v>
      </c>
      <c r="AB28" s="50">
        <f t="shared" si="21"/>
        <v>3.5211267605633756E-2</v>
      </c>
      <c r="AC28" s="51"/>
      <c r="AD28" s="36"/>
      <c r="AE28" s="49">
        <v>1.47</v>
      </c>
      <c r="AF28" s="49">
        <v>1.55</v>
      </c>
      <c r="AG28" s="50">
        <f t="shared" si="22"/>
        <v>5.4421768707483054E-2</v>
      </c>
      <c r="AH28" s="51"/>
      <c r="AI28" s="36"/>
      <c r="AJ28" s="49">
        <v>1.55</v>
      </c>
      <c r="AK28" s="52">
        <v>1.61</v>
      </c>
      <c r="AL28" s="96">
        <f t="shared" si="23"/>
        <v>3.8709677419354938E-2</v>
      </c>
      <c r="AM28" s="93"/>
      <c r="AN28" s="39"/>
      <c r="AO28" s="40"/>
      <c r="AP28" s="52">
        <v>1.61</v>
      </c>
      <c r="AQ28" s="52">
        <v>1.68</v>
      </c>
      <c r="AR28" s="96">
        <f t="shared" si="24"/>
        <v>4.3478260869565188E-2</v>
      </c>
      <c r="AS28" s="93"/>
      <c r="AT28" s="19"/>
    </row>
    <row r="29" spans="2:46" s="18" customFormat="1" ht="30" customHeight="1">
      <c r="B29" s="112">
        <v>5</v>
      </c>
      <c r="C29" s="115" t="s">
        <v>32</v>
      </c>
      <c r="D29" s="17" t="s">
        <v>25</v>
      </c>
      <c r="E29" s="29">
        <v>2.21</v>
      </c>
      <c r="F29" s="29">
        <v>2.4300000000000002</v>
      </c>
      <c r="G29" s="29">
        <v>2.67</v>
      </c>
      <c r="H29" s="31">
        <f>G29/F29-1</f>
        <v>9.8765432098765427E-2</v>
      </c>
      <c r="I29" s="32">
        <v>0.10288065843621408</v>
      </c>
      <c r="J29" s="35"/>
      <c r="K29" s="29">
        <v>2.67</v>
      </c>
      <c r="L29" s="29">
        <v>2.82</v>
      </c>
      <c r="M29" s="31">
        <f t="shared" si="8"/>
        <v>5.6179775280898792E-2</v>
      </c>
      <c r="N29" s="32">
        <v>5.9925093632958726E-2</v>
      </c>
      <c r="O29" s="54"/>
      <c r="P29" s="29">
        <v>2.82</v>
      </c>
      <c r="Q29" s="29">
        <v>3.2</v>
      </c>
      <c r="R29" s="31">
        <f t="shared" si="9"/>
        <v>0.13475177304964547</v>
      </c>
      <c r="S29" s="32">
        <v>0.14893617021276606</v>
      </c>
      <c r="T29" s="54"/>
      <c r="U29" s="29">
        <v>3.2</v>
      </c>
      <c r="V29" s="29">
        <v>3.33</v>
      </c>
      <c r="W29" s="31">
        <f t="shared" si="10"/>
        <v>4.0624999999999911E-2</v>
      </c>
      <c r="X29" s="32">
        <v>4.0624999999999911E-2</v>
      </c>
      <c r="Y29" s="54"/>
      <c r="Z29" s="29">
        <v>3.33</v>
      </c>
      <c r="AA29" s="29">
        <v>3.62</v>
      </c>
      <c r="AB29" s="31">
        <f t="shared" si="11"/>
        <v>8.7087087087087012E-2</v>
      </c>
      <c r="AC29" s="32">
        <v>8.7087087087087012E-2</v>
      </c>
      <c r="AD29" s="54"/>
      <c r="AE29" s="29">
        <v>3.62</v>
      </c>
      <c r="AF29" s="29">
        <v>3.89</v>
      </c>
      <c r="AG29" s="31">
        <f t="shared" si="22"/>
        <v>7.4585635359116109E-2</v>
      </c>
      <c r="AH29" s="32">
        <v>7.4585635359116109E-2</v>
      </c>
      <c r="AI29" s="54"/>
      <c r="AJ29" s="29">
        <v>3.89</v>
      </c>
      <c r="AK29" s="29">
        <v>4.08</v>
      </c>
      <c r="AL29" s="71">
        <f>AK29/AJ29-1</f>
        <v>4.8843187660668308E-2</v>
      </c>
      <c r="AM29" s="32">
        <f>AN29/AJ29-1</f>
        <v>4.8843187660668308E-2</v>
      </c>
      <c r="AN29" s="39">
        <v>4.08</v>
      </c>
      <c r="AO29" s="40"/>
      <c r="AP29" s="29">
        <v>4.08</v>
      </c>
      <c r="AQ29" s="29">
        <v>4.28</v>
      </c>
      <c r="AR29" s="71">
        <f>AQ29/AP29-1</f>
        <v>4.9019607843137303E-2</v>
      </c>
      <c r="AS29" s="32">
        <f>AT29/AP29/100-1</f>
        <v>4.9019607843137303E-2</v>
      </c>
      <c r="AT29" s="19">
        <v>428</v>
      </c>
    </row>
    <row r="30" spans="2:46" s="18" customFormat="1" ht="30" customHeight="1">
      <c r="B30" s="113"/>
      <c r="C30" s="116"/>
      <c r="D30" s="20" t="s">
        <v>26</v>
      </c>
      <c r="E30" s="30">
        <v>2.21</v>
      </c>
      <c r="F30" s="30">
        <v>2.4300000000000002</v>
      </c>
      <c r="G30" s="30">
        <v>2.68</v>
      </c>
      <c r="H30" s="33">
        <f t="shared" ref="H30:H34" si="25">G30/F30-1</f>
        <v>0.10288065843621408</v>
      </c>
      <c r="I30" s="34"/>
      <c r="J30" s="35"/>
      <c r="K30" s="30">
        <v>2.68</v>
      </c>
      <c r="L30" s="30">
        <v>2.83</v>
      </c>
      <c r="M30" s="33">
        <f t="shared" si="8"/>
        <v>5.5970149253731227E-2</v>
      </c>
      <c r="N30" s="34"/>
      <c r="O30" s="54"/>
      <c r="P30" s="30">
        <v>2.83</v>
      </c>
      <c r="Q30" s="30">
        <v>3.23</v>
      </c>
      <c r="R30" s="33">
        <f t="shared" si="9"/>
        <v>0.14134275618374548</v>
      </c>
      <c r="S30" s="34"/>
      <c r="T30" s="54"/>
      <c r="U30" s="30">
        <v>3.23</v>
      </c>
      <c r="V30" s="30">
        <v>3.36</v>
      </c>
      <c r="W30" s="33">
        <f t="shared" si="10"/>
        <v>4.0247678018575872E-2</v>
      </c>
      <c r="X30" s="34"/>
      <c r="Y30" s="54"/>
      <c r="Z30" s="30">
        <v>3.36</v>
      </c>
      <c r="AA30" s="30">
        <v>3.7</v>
      </c>
      <c r="AB30" s="33">
        <f t="shared" si="11"/>
        <v>0.10119047619047628</v>
      </c>
      <c r="AC30" s="34"/>
      <c r="AD30" s="54"/>
      <c r="AE30" s="30">
        <v>3.7</v>
      </c>
      <c r="AF30" s="30">
        <v>4.1100000000000003</v>
      </c>
      <c r="AG30" s="33">
        <f t="shared" si="22"/>
        <v>0.11081081081081079</v>
      </c>
      <c r="AH30" s="34"/>
      <c r="AI30" s="54"/>
      <c r="AJ30" s="30">
        <v>4.1100000000000003</v>
      </c>
      <c r="AK30" s="30">
        <v>4.4000000000000004</v>
      </c>
      <c r="AL30" s="95">
        <f t="shared" ref="AL30:AL34" si="26">AK30/AJ30-1</f>
        <v>7.0559610705596132E-2</v>
      </c>
      <c r="AM30" s="34"/>
      <c r="AN30" s="39"/>
      <c r="AO30" s="40"/>
      <c r="AP30" s="30">
        <v>4.4000000000000004</v>
      </c>
      <c r="AQ30" s="30">
        <v>4.6399999999999997</v>
      </c>
      <c r="AR30" s="95">
        <f t="shared" ref="AR30:AR34" si="27">AQ30/AP30-1</f>
        <v>5.4545454545454453E-2</v>
      </c>
      <c r="AS30" s="34"/>
      <c r="AT30" s="19"/>
    </row>
    <row r="31" spans="2:46" s="18" customFormat="1" ht="30" customHeight="1">
      <c r="B31" s="113"/>
      <c r="C31" s="116"/>
      <c r="D31" s="20" t="s">
        <v>27</v>
      </c>
      <c r="E31" s="30">
        <v>1.33</v>
      </c>
      <c r="F31" s="30">
        <v>1.46</v>
      </c>
      <c r="G31" s="30">
        <v>1.57</v>
      </c>
      <c r="H31" s="33">
        <f t="shared" si="25"/>
        <v>7.5342465753424737E-2</v>
      </c>
      <c r="I31" s="34"/>
      <c r="J31" s="35"/>
      <c r="K31" s="30">
        <v>1.57</v>
      </c>
      <c r="L31" s="30">
        <v>1.66</v>
      </c>
      <c r="M31" s="33">
        <f t="shared" si="8"/>
        <v>5.7324840764331197E-2</v>
      </c>
      <c r="N31" s="34"/>
      <c r="O31" s="54"/>
      <c r="P31" s="30">
        <v>1.66</v>
      </c>
      <c r="Q31" s="30">
        <v>1.91</v>
      </c>
      <c r="R31" s="33">
        <f t="shared" si="9"/>
        <v>0.15060240963855431</v>
      </c>
      <c r="S31" s="34"/>
      <c r="T31" s="54"/>
      <c r="U31" s="30">
        <v>1.91</v>
      </c>
      <c r="V31" s="30">
        <v>1.99</v>
      </c>
      <c r="W31" s="33">
        <f t="shared" si="10"/>
        <v>4.1884816753926746E-2</v>
      </c>
      <c r="X31" s="34"/>
      <c r="Y31" s="54"/>
      <c r="Z31" s="30">
        <v>1.99</v>
      </c>
      <c r="AA31" s="30">
        <v>2.19</v>
      </c>
      <c r="AB31" s="33">
        <f t="shared" si="11"/>
        <v>0.10050251256281406</v>
      </c>
      <c r="AC31" s="34"/>
      <c r="AD31" s="54"/>
      <c r="AE31" s="30">
        <v>2.19</v>
      </c>
      <c r="AF31" s="30">
        <v>2.4300000000000002</v>
      </c>
      <c r="AG31" s="33">
        <f t="shared" si="22"/>
        <v>0.1095890410958904</v>
      </c>
      <c r="AH31" s="34"/>
      <c r="AI31" s="54"/>
      <c r="AJ31" s="30">
        <v>2.4300000000000002</v>
      </c>
      <c r="AK31" s="30">
        <v>2.6</v>
      </c>
      <c r="AL31" s="95">
        <f t="shared" si="26"/>
        <v>6.9958847736625529E-2</v>
      </c>
      <c r="AM31" s="34"/>
      <c r="AN31" s="39"/>
      <c r="AO31" s="40"/>
      <c r="AP31" s="30">
        <v>2.6</v>
      </c>
      <c r="AQ31" s="30">
        <v>2.74</v>
      </c>
      <c r="AR31" s="95">
        <f t="shared" si="27"/>
        <v>5.3846153846153877E-2</v>
      </c>
      <c r="AS31" s="34"/>
      <c r="AT31" s="19"/>
    </row>
    <row r="32" spans="2:46" s="18" customFormat="1" ht="30" customHeight="1">
      <c r="B32" s="113"/>
      <c r="C32" s="116"/>
      <c r="D32" s="17" t="s">
        <v>28</v>
      </c>
      <c r="E32" s="29">
        <v>1.55</v>
      </c>
      <c r="F32" s="29">
        <v>1.7</v>
      </c>
      <c r="G32" s="29">
        <v>1.87</v>
      </c>
      <c r="H32" s="31">
        <f>G32/F32-1</f>
        <v>0.10000000000000009</v>
      </c>
      <c r="I32" s="32"/>
      <c r="J32" s="35"/>
      <c r="K32" s="29">
        <v>1.87</v>
      </c>
      <c r="L32" s="29">
        <v>1.97</v>
      </c>
      <c r="M32" s="31">
        <f>L32/K32-1</f>
        <v>5.3475935828876997E-2</v>
      </c>
      <c r="N32" s="32"/>
      <c r="O32" s="54"/>
      <c r="P32" s="29">
        <v>1.97</v>
      </c>
      <c r="Q32" s="29">
        <v>2.2400000000000002</v>
      </c>
      <c r="R32" s="31">
        <f>Q32/P32-1</f>
        <v>0.13705583756345185</v>
      </c>
      <c r="S32" s="32"/>
      <c r="T32" s="54"/>
      <c r="U32" s="29">
        <v>2.2400000000000002</v>
      </c>
      <c r="V32" s="29">
        <v>2.33</v>
      </c>
      <c r="W32" s="31">
        <f>V32/U32-1</f>
        <v>4.0178571428571397E-2</v>
      </c>
      <c r="X32" s="32"/>
      <c r="Y32" s="54"/>
      <c r="Z32" s="29">
        <v>2.33</v>
      </c>
      <c r="AA32" s="29">
        <v>2.5299999999999998</v>
      </c>
      <c r="AB32" s="31">
        <f>AA32/Z32-1</f>
        <v>8.5836909871244593E-2</v>
      </c>
      <c r="AC32" s="32"/>
      <c r="AD32" s="54"/>
      <c r="AE32" s="29">
        <v>2.5299999999999998</v>
      </c>
      <c r="AF32" s="29">
        <v>2.72</v>
      </c>
      <c r="AG32" s="31">
        <f>AF32/AE32-1</f>
        <v>7.5098814229249244E-2</v>
      </c>
      <c r="AH32" s="32"/>
      <c r="AI32" s="54"/>
      <c r="AJ32" s="29">
        <v>2.72</v>
      </c>
      <c r="AK32" s="29">
        <v>2.86</v>
      </c>
      <c r="AL32" s="71">
        <f t="shared" si="26"/>
        <v>5.1470588235293935E-2</v>
      </c>
      <c r="AM32" s="32"/>
      <c r="AN32" s="39"/>
      <c r="AO32" s="40"/>
      <c r="AP32" s="29">
        <v>2.86</v>
      </c>
      <c r="AQ32" s="29">
        <v>3</v>
      </c>
      <c r="AR32" s="71">
        <f t="shared" si="27"/>
        <v>4.8951048951048959E-2</v>
      </c>
      <c r="AS32" s="32"/>
      <c r="AT32" s="19"/>
    </row>
    <row r="33" spans="2:46" s="18" customFormat="1" ht="30" customHeight="1">
      <c r="B33" s="113"/>
      <c r="C33" s="116"/>
      <c r="D33" s="20" t="s">
        <v>26</v>
      </c>
      <c r="E33" s="30">
        <v>1.55</v>
      </c>
      <c r="F33" s="30">
        <v>1.7</v>
      </c>
      <c r="G33" s="30">
        <v>1.88</v>
      </c>
      <c r="H33" s="33">
        <f t="shared" si="25"/>
        <v>0.10588235294117654</v>
      </c>
      <c r="I33" s="34"/>
      <c r="J33" s="35"/>
      <c r="K33" s="30">
        <v>1.88</v>
      </c>
      <c r="L33" s="30">
        <v>1.98</v>
      </c>
      <c r="M33" s="33">
        <f t="shared" si="8"/>
        <v>5.319148936170226E-2</v>
      </c>
      <c r="N33" s="34"/>
      <c r="O33" s="54"/>
      <c r="P33" s="30">
        <v>1.98</v>
      </c>
      <c r="Q33" s="30">
        <v>2.2599999999999998</v>
      </c>
      <c r="R33" s="33">
        <f t="shared" si="9"/>
        <v>0.14141414141414121</v>
      </c>
      <c r="S33" s="34"/>
      <c r="T33" s="54"/>
      <c r="U33" s="30">
        <v>2.2599999999999998</v>
      </c>
      <c r="V33" s="30">
        <v>2.35</v>
      </c>
      <c r="W33" s="33">
        <f t="shared" si="10"/>
        <v>3.9823008849557695E-2</v>
      </c>
      <c r="X33" s="34"/>
      <c r="Y33" s="54"/>
      <c r="Z33" s="30">
        <v>2.35</v>
      </c>
      <c r="AA33" s="30">
        <v>2.59</v>
      </c>
      <c r="AB33" s="33">
        <f t="shared" si="11"/>
        <v>0.10212765957446801</v>
      </c>
      <c r="AC33" s="34"/>
      <c r="AD33" s="54"/>
      <c r="AE33" s="30">
        <v>2.59</v>
      </c>
      <c r="AF33" s="30">
        <v>2.88</v>
      </c>
      <c r="AG33" s="33">
        <f t="shared" si="22"/>
        <v>0.11196911196911197</v>
      </c>
      <c r="AH33" s="34"/>
      <c r="AI33" s="54"/>
      <c r="AJ33" s="30">
        <v>2.88</v>
      </c>
      <c r="AK33" s="30">
        <v>3.08</v>
      </c>
      <c r="AL33" s="95">
        <f t="shared" si="26"/>
        <v>6.944444444444442E-2</v>
      </c>
      <c r="AM33" s="34"/>
      <c r="AN33" s="39"/>
      <c r="AO33" s="40"/>
      <c r="AP33" s="30">
        <v>3.08</v>
      </c>
      <c r="AQ33" s="30">
        <v>3.25</v>
      </c>
      <c r="AR33" s="95">
        <f t="shared" si="27"/>
        <v>5.5194805194805241E-2</v>
      </c>
      <c r="AS33" s="34"/>
      <c r="AT33" s="19"/>
    </row>
    <row r="34" spans="2:46" s="18" customFormat="1" ht="30" customHeight="1">
      <c r="B34" s="114"/>
      <c r="C34" s="117"/>
      <c r="D34" s="20" t="s">
        <v>27</v>
      </c>
      <c r="E34" s="30">
        <v>0.93</v>
      </c>
      <c r="F34" s="68">
        <v>1.02</v>
      </c>
      <c r="G34" s="30">
        <v>1.0900000000000001</v>
      </c>
      <c r="H34" s="33">
        <f t="shared" si="25"/>
        <v>6.8627450980392135E-2</v>
      </c>
      <c r="I34" s="34"/>
      <c r="J34" s="35"/>
      <c r="K34" s="30">
        <v>1.0900000000000001</v>
      </c>
      <c r="L34" s="30">
        <v>1.1499999999999999</v>
      </c>
      <c r="M34" s="33">
        <f t="shared" si="8"/>
        <v>5.504587155963292E-2</v>
      </c>
      <c r="N34" s="34"/>
      <c r="O34" s="54"/>
      <c r="P34" s="30">
        <v>1.1499999999999999</v>
      </c>
      <c r="Q34" s="30">
        <v>1.32</v>
      </c>
      <c r="R34" s="33">
        <f t="shared" si="9"/>
        <v>0.14782608695652177</v>
      </c>
      <c r="S34" s="34"/>
      <c r="T34" s="54"/>
      <c r="U34" s="30">
        <v>1.32</v>
      </c>
      <c r="V34" s="30">
        <v>1.39</v>
      </c>
      <c r="W34" s="33">
        <f t="shared" si="10"/>
        <v>5.3030303030302983E-2</v>
      </c>
      <c r="X34" s="34"/>
      <c r="Y34" s="54"/>
      <c r="Z34" s="30">
        <v>1.39</v>
      </c>
      <c r="AA34" s="30">
        <v>1.53</v>
      </c>
      <c r="AB34" s="53">
        <f t="shared" si="11"/>
        <v>0.10071942446043169</v>
      </c>
      <c r="AC34" s="34"/>
      <c r="AD34" s="54"/>
      <c r="AE34" s="30">
        <v>1.53</v>
      </c>
      <c r="AF34" s="30">
        <v>1.7</v>
      </c>
      <c r="AG34" s="53">
        <f t="shared" si="22"/>
        <v>0.11111111111111116</v>
      </c>
      <c r="AH34" s="34"/>
      <c r="AI34" s="54"/>
      <c r="AJ34" s="30">
        <v>1.7</v>
      </c>
      <c r="AK34" s="30">
        <v>1.82</v>
      </c>
      <c r="AL34" s="95">
        <f t="shared" si="26"/>
        <v>7.0588235294117618E-2</v>
      </c>
      <c r="AM34" s="34"/>
      <c r="AN34" s="39"/>
      <c r="AO34" s="40"/>
      <c r="AP34" s="30">
        <v>1.82</v>
      </c>
      <c r="AQ34" s="30">
        <v>1.92</v>
      </c>
      <c r="AR34" s="95">
        <f t="shared" si="27"/>
        <v>5.4945054945054972E-2</v>
      </c>
      <c r="AS34" s="34"/>
      <c r="AT34" s="19"/>
    </row>
    <row r="35" spans="2:46" s="18" customFormat="1" ht="30" customHeight="1">
      <c r="B35" s="100">
        <v>6</v>
      </c>
      <c r="C35" s="103" t="s">
        <v>33</v>
      </c>
      <c r="D35" s="21" t="s">
        <v>25</v>
      </c>
      <c r="E35" s="44">
        <v>2.44</v>
      </c>
      <c r="F35" s="77">
        <v>2.7</v>
      </c>
      <c r="G35" s="44">
        <v>2.96</v>
      </c>
      <c r="H35" s="45">
        <f t="shared" si="4"/>
        <v>9.6296296296296102E-2</v>
      </c>
      <c r="I35" s="46">
        <v>0.10371621621621641</v>
      </c>
      <c r="J35" s="35"/>
      <c r="K35" s="44">
        <v>2.96</v>
      </c>
      <c r="L35" s="44">
        <v>3.14</v>
      </c>
      <c r="M35" s="45">
        <f>L35/K35-1</f>
        <v>6.0810810810810967E-2</v>
      </c>
      <c r="N35" s="46">
        <v>6.0810810810810745E-2</v>
      </c>
      <c r="O35" s="54"/>
      <c r="P35" s="44">
        <v>3.14</v>
      </c>
      <c r="Q35" s="44">
        <v>3.51</v>
      </c>
      <c r="R35" s="45">
        <f>Q35/P35-1</f>
        <v>0.11783439490445846</v>
      </c>
      <c r="S35" s="46">
        <v>0.15015974440894575</v>
      </c>
      <c r="T35" s="54"/>
      <c r="U35" s="44">
        <v>3.51</v>
      </c>
      <c r="V35" s="44">
        <v>3.66</v>
      </c>
      <c r="W35" s="45">
        <f>V35/U35-1</f>
        <v>4.2735042735042805E-2</v>
      </c>
      <c r="X35" s="46">
        <v>4.2735042735042805E-2</v>
      </c>
      <c r="Y35" s="54"/>
      <c r="Z35" s="44">
        <v>3.66</v>
      </c>
      <c r="AA35" s="44">
        <v>3.94</v>
      </c>
      <c r="AB35" s="45">
        <f>AA35/Z35-1</f>
        <v>7.6502732240437021E-2</v>
      </c>
      <c r="AC35" s="46">
        <v>8.7431693989071135E-2</v>
      </c>
      <c r="AD35" s="54"/>
      <c r="AE35" s="44">
        <v>3.94</v>
      </c>
      <c r="AF35" s="44">
        <v>4.2300000000000004</v>
      </c>
      <c r="AG35" s="45">
        <f>AF35/AE35-1</f>
        <v>7.3604060913705638E-2</v>
      </c>
      <c r="AH35" s="46">
        <v>0.11167512690355319</v>
      </c>
      <c r="AI35" s="54"/>
      <c r="AJ35" s="44">
        <v>4.2300000000000004</v>
      </c>
      <c r="AK35" s="44">
        <v>4.4400000000000004</v>
      </c>
      <c r="AL35" s="72">
        <f>AK35/AJ35-1</f>
        <v>4.9645390070921946E-2</v>
      </c>
      <c r="AM35" s="46">
        <f>AN35/AJ35-1</f>
        <v>4.9645390070921946E-2</v>
      </c>
      <c r="AN35" s="39">
        <v>4.4400000000000004</v>
      </c>
      <c r="AO35" s="40"/>
      <c r="AP35" s="44">
        <v>4.4400000000000004</v>
      </c>
      <c r="AQ35" s="44">
        <v>4.5999999999999996</v>
      </c>
      <c r="AR35" s="72">
        <f>AQ35/AP35-1</f>
        <v>3.603603603603589E-2</v>
      </c>
      <c r="AS35" s="46">
        <f>AT35/AP35/100-1</f>
        <v>4.9549549549549488E-2</v>
      </c>
      <c r="AT35" s="19">
        <v>466</v>
      </c>
    </row>
    <row r="36" spans="2:46" s="18" customFormat="1" ht="30" customHeight="1">
      <c r="B36" s="101"/>
      <c r="C36" s="104"/>
      <c r="D36" s="22" t="s">
        <v>26</v>
      </c>
      <c r="E36" s="49">
        <v>3.03</v>
      </c>
      <c r="F36" s="78">
        <v>3.31</v>
      </c>
      <c r="G36" s="49">
        <v>3.63</v>
      </c>
      <c r="H36" s="50">
        <f t="shared" si="4"/>
        <v>9.6676737160120707E-2</v>
      </c>
      <c r="I36" s="51"/>
      <c r="J36" s="35"/>
      <c r="K36" s="49">
        <v>3.63</v>
      </c>
      <c r="L36" s="49">
        <v>3.5</v>
      </c>
      <c r="M36" s="50">
        <f t="shared" ref="M36:M40" si="28">L36/K36-1</f>
        <v>-3.5812672176308458E-2</v>
      </c>
      <c r="N36" s="51"/>
      <c r="O36" s="54"/>
      <c r="P36" s="49">
        <v>3.5</v>
      </c>
      <c r="Q36" s="49">
        <v>3.91</v>
      </c>
      <c r="R36" s="50">
        <f t="shared" ref="R36:R40" si="29">Q36/P36-1</f>
        <v>0.11714285714285722</v>
      </c>
      <c r="S36" s="51"/>
      <c r="T36" s="54"/>
      <c r="U36" s="49">
        <v>3.91</v>
      </c>
      <c r="V36" s="49">
        <v>4.21</v>
      </c>
      <c r="W36" s="50">
        <f t="shared" ref="W36:W40" si="30">V36/U36-1</f>
        <v>7.6726342710997431E-2</v>
      </c>
      <c r="X36" s="51"/>
      <c r="Y36" s="54"/>
      <c r="Z36" s="49">
        <v>4.21</v>
      </c>
      <c r="AA36" s="49">
        <v>4.53</v>
      </c>
      <c r="AB36" s="50">
        <f t="shared" ref="AB36:AB40" si="31">AA36/Z36-1</f>
        <v>7.6009501187648487E-2</v>
      </c>
      <c r="AC36" s="51"/>
      <c r="AD36" s="54"/>
      <c r="AE36" s="49">
        <v>4.53</v>
      </c>
      <c r="AF36" s="49">
        <v>4.8600000000000003</v>
      </c>
      <c r="AG36" s="50">
        <f t="shared" ref="AG36:AG46" si="32">AF36/AE36-1</f>
        <v>7.2847682119205226E-2</v>
      </c>
      <c r="AH36" s="51"/>
      <c r="AI36" s="54"/>
      <c r="AJ36" s="49">
        <v>4.8600000000000003</v>
      </c>
      <c r="AK36" s="49">
        <v>5.1100000000000003</v>
      </c>
      <c r="AL36" s="96">
        <f t="shared" ref="AL36:AL40" si="33">AK36/AJ36-1</f>
        <v>5.1440329218106928E-2</v>
      </c>
      <c r="AM36" s="51"/>
      <c r="AN36" s="39"/>
      <c r="AO36" s="40"/>
      <c r="AP36" s="49">
        <v>5.1100000000000003</v>
      </c>
      <c r="AQ36" s="49">
        <v>5.29</v>
      </c>
      <c r="AR36" s="96">
        <f t="shared" ref="AR36:AR40" si="34">AQ36/AP36-1</f>
        <v>3.5225048923678948E-2</v>
      </c>
      <c r="AS36" s="51"/>
      <c r="AT36" s="19"/>
    </row>
    <row r="37" spans="2:46" s="18" customFormat="1" ht="30" customHeight="1">
      <c r="B37" s="101"/>
      <c r="C37" s="104"/>
      <c r="D37" s="22" t="s">
        <v>27</v>
      </c>
      <c r="E37" s="49">
        <v>1.85</v>
      </c>
      <c r="F37" s="78">
        <v>2.09</v>
      </c>
      <c r="G37" s="49">
        <v>2.29</v>
      </c>
      <c r="H37" s="50">
        <f t="shared" si="4"/>
        <v>9.5693779904306275E-2</v>
      </c>
      <c r="I37" s="51"/>
      <c r="J37" s="35"/>
      <c r="K37" s="49">
        <v>2.29</v>
      </c>
      <c r="L37" s="49">
        <v>2.4300000000000002</v>
      </c>
      <c r="M37" s="50">
        <f t="shared" si="28"/>
        <v>6.1135371179039444E-2</v>
      </c>
      <c r="N37" s="51"/>
      <c r="O37" s="54"/>
      <c r="P37" s="49">
        <v>2.4300000000000002</v>
      </c>
      <c r="Q37" s="49">
        <v>2.72</v>
      </c>
      <c r="R37" s="50">
        <f t="shared" si="29"/>
        <v>0.11934156378600824</v>
      </c>
      <c r="S37" s="51"/>
      <c r="T37" s="54"/>
      <c r="U37" s="49">
        <v>2.72</v>
      </c>
      <c r="V37" s="49">
        <v>2.93</v>
      </c>
      <c r="W37" s="50">
        <f t="shared" si="30"/>
        <v>7.7205882352941124E-2</v>
      </c>
      <c r="X37" s="51"/>
      <c r="Y37" s="54"/>
      <c r="Z37" s="49">
        <v>2.93</v>
      </c>
      <c r="AA37" s="49">
        <v>3.15</v>
      </c>
      <c r="AB37" s="50">
        <f t="shared" si="31"/>
        <v>7.5085324232081918E-2</v>
      </c>
      <c r="AC37" s="51"/>
      <c r="AD37" s="54"/>
      <c r="AE37" s="49">
        <v>3.15</v>
      </c>
      <c r="AF37" s="49">
        <v>3.38</v>
      </c>
      <c r="AG37" s="50">
        <f t="shared" si="32"/>
        <v>7.3015873015872979E-2</v>
      </c>
      <c r="AH37" s="51"/>
      <c r="AI37" s="54"/>
      <c r="AJ37" s="49">
        <v>3.38</v>
      </c>
      <c r="AK37" s="49">
        <v>3.55</v>
      </c>
      <c r="AL37" s="96">
        <f t="shared" si="33"/>
        <v>5.0295857988165604E-2</v>
      </c>
      <c r="AM37" s="51"/>
      <c r="AN37" s="39"/>
      <c r="AO37" s="40"/>
      <c r="AP37" s="49">
        <v>3.55</v>
      </c>
      <c r="AQ37" s="49">
        <v>3.68</v>
      </c>
      <c r="AR37" s="96">
        <f t="shared" si="34"/>
        <v>3.6619718309859328E-2</v>
      </c>
      <c r="AS37" s="51"/>
      <c r="AT37" s="19"/>
    </row>
    <row r="38" spans="2:46" s="18" customFormat="1" ht="30" customHeight="1">
      <c r="B38" s="101"/>
      <c r="C38" s="104"/>
      <c r="D38" s="21" t="s">
        <v>28</v>
      </c>
      <c r="E38" s="44">
        <v>1.71</v>
      </c>
      <c r="F38" s="44">
        <v>1.89</v>
      </c>
      <c r="G38" s="44">
        <v>2.0699999999999998</v>
      </c>
      <c r="H38" s="45">
        <f t="shared" si="4"/>
        <v>9.5238095238095122E-2</v>
      </c>
      <c r="I38" s="46"/>
      <c r="J38" s="35"/>
      <c r="K38" s="44">
        <v>2.0699999999999998</v>
      </c>
      <c r="L38" s="44">
        <v>2.2000000000000002</v>
      </c>
      <c r="M38" s="45">
        <f t="shared" si="28"/>
        <v>6.2801932367150037E-2</v>
      </c>
      <c r="N38" s="46"/>
      <c r="O38" s="54"/>
      <c r="P38" s="44">
        <v>2.2000000000000002</v>
      </c>
      <c r="Q38" s="44">
        <v>2.46</v>
      </c>
      <c r="R38" s="45">
        <f t="shared" si="29"/>
        <v>0.11818181818181817</v>
      </c>
      <c r="S38" s="46"/>
      <c r="T38" s="54"/>
      <c r="U38" s="44">
        <v>2.46</v>
      </c>
      <c r="V38" s="44">
        <v>2.56</v>
      </c>
      <c r="W38" s="45">
        <f t="shared" si="30"/>
        <v>4.0650406504065151E-2</v>
      </c>
      <c r="X38" s="46"/>
      <c r="Y38" s="54"/>
      <c r="Z38" s="44">
        <v>2.56</v>
      </c>
      <c r="AA38" s="44">
        <v>2.76</v>
      </c>
      <c r="AB38" s="45">
        <f t="shared" si="31"/>
        <v>7.8125E-2</v>
      </c>
      <c r="AC38" s="46"/>
      <c r="AD38" s="54"/>
      <c r="AE38" s="44">
        <v>2.76</v>
      </c>
      <c r="AF38" s="44">
        <v>2.96</v>
      </c>
      <c r="AG38" s="45">
        <f t="shared" si="32"/>
        <v>7.2463768115942129E-2</v>
      </c>
      <c r="AH38" s="46"/>
      <c r="AI38" s="54"/>
      <c r="AJ38" s="44">
        <v>2.96</v>
      </c>
      <c r="AK38" s="44">
        <v>3.11</v>
      </c>
      <c r="AL38" s="72">
        <f t="shared" si="33"/>
        <v>5.0675675675675658E-2</v>
      </c>
      <c r="AM38" s="46"/>
      <c r="AN38" s="39"/>
      <c r="AO38" s="40"/>
      <c r="AP38" s="44">
        <v>3.11</v>
      </c>
      <c r="AQ38" s="44">
        <v>3.22</v>
      </c>
      <c r="AR38" s="72">
        <f t="shared" si="34"/>
        <v>3.5369774919614239E-2</v>
      </c>
      <c r="AS38" s="46"/>
      <c r="AT38" s="19"/>
    </row>
    <row r="39" spans="2:46" s="18" customFormat="1" ht="30" customHeight="1">
      <c r="B39" s="101"/>
      <c r="C39" s="104"/>
      <c r="D39" s="22" t="s">
        <v>26</v>
      </c>
      <c r="E39" s="49">
        <v>2.12</v>
      </c>
      <c r="F39" s="49">
        <v>2.3199999999999998</v>
      </c>
      <c r="G39" s="49">
        <v>2.54</v>
      </c>
      <c r="H39" s="50">
        <f t="shared" si="4"/>
        <v>9.4827586206896575E-2</v>
      </c>
      <c r="I39" s="51"/>
      <c r="J39" s="35"/>
      <c r="K39" s="49">
        <v>2.54</v>
      </c>
      <c r="L39" s="49">
        <v>2.4500000000000002</v>
      </c>
      <c r="M39" s="50">
        <f t="shared" si="28"/>
        <v>-3.5433070866141669E-2</v>
      </c>
      <c r="N39" s="51"/>
      <c r="O39" s="54"/>
      <c r="P39" s="49">
        <v>2.4500000000000002</v>
      </c>
      <c r="Q39" s="49">
        <v>2.73</v>
      </c>
      <c r="R39" s="50">
        <f t="shared" si="29"/>
        <v>0.1142857142857141</v>
      </c>
      <c r="S39" s="51"/>
      <c r="T39" s="54"/>
      <c r="U39" s="49">
        <v>2.73</v>
      </c>
      <c r="V39" s="49">
        <v>2.94</v>
      </c>
      <c r="W39" s="50">
        <f t="shared" si="30"/>
        <v>7.6923076923076872E-2</v>
      </c>
      <c r="X39" s="51"/>
      <c r="Y39" s="54"/>
      <c r="Z39" s="49">
        <v>2.94</v>
      </c>
      <c r="AA39" s="49">
        <v>3.17</v>
      </c>
      <c r="AB39" s="50">
        <f t="shared" si="31"/>
        <v>7.8231292517006779E-2</v>
      </c>
      <c r="AC39" s="51"/>
      <c r="AD39" s="54"/>
      <c r="AE39" s="49">
        <v>3.17</v>
      </c>
      <c r="AF39" s="49">
        <v>3.4</v>
      </c>
      <c r="AG39" s="50">
        <f t="shared" si="32"/>
        <v>7.2555205047318605E-2</v>
      </c>
      <c r="AH39" s="51"/>
      <c r="AI39" s="54"/>
      <c r="AJ39" s="49">
        <v>3.4</v>
      </c>
      <c r="AK39" s="49">
        <v>3.58</v>
      </c>
      <c r="AL39" s="96">
        <f t="shared" si="33"/>
        <v>5.2941176470588269E-2</v>
      </c>
      <c r="AM39" s="51"/>
      <c r="AN39" s="39"/>
      <c r="AO39" s="40"/>
      <c r="AP39" s="49">
        <v>3.58</v>
      </c>
      <c r="AQ39" s="49">
        <v>3.7</v>
      </c>
      <c r="AR39" s="96">
        <f t="shared" si="34"/>
        <v>3.3519553072625774E-2</v>
      </c>
      <c r="AS39" s="51"/>
      <c r="AT39" s="19"/>
    </row>
    <row r="40" spans="2:46" s="18" customFormat="1" ht="30" customHeight="1">
      <c r="B40" s="102"/>
      <c r="C40" s="105"/>
      <c r="D40" s="22" t="s">
        <v>27</v>
      </c>
      <c r="E40" s="49">
        <v>1.3</v>
      </c>
      <c r="F40" s="49">
        <v>1.46</v>
      </c>
      <c r="G40" s="49">
        <v>1.6</v>
      </c>
      <c r="H40" s="50">
        <f t="shared" si="4"/>
        <v>9.5890410958904271E-2</v>
      </c>
      <c r="I40" s="51"/>
      <c r="J40" s="35"/>
      <c r="K40" s="49">
        <v>1.6</v>
      </c>
      <c r="L40" s="49">
        <v>1.7</v>
      </c>
      <c r="M40" s="50">
        <f t="shared" si="28"/>
        <v>6.25E-2</v>
      </c>
      <c r="N40" s="51"/>
      <c r="O40" s="54"/>
      <c r="P40" s="49">
        <v>1.7</v>
      </c>
      <c r="Q40" s="49">
        <v>1.9</v>
      </c>
      <c r="R40" s="50">
        <f t="shared" si="29"/>
        <v>0.11764705882352944</v>
      </c>
      <c r="S40" s="51"/>
      <c r="T40" s="54"/>
      <c r="U40" s="49">
        <v>1.9</v>
      </c>
      <c r="V40" s="49">
        <v>2.0499999999999998</v>
      </c>
      <c r="W40" s="50">
        <f t="shared" si="30"/>
        <v>7.8947368421052655E-2</v>
      </c>
      <c r="X40" s="51"/>
      <c r="Y40" s="54"/>
      <c r="Z40" s="49">
        <v>2.0499999999999998</v>
      </c>
      <c r="AA40" s="49">
        <v>2.21</v>
      </c>
      <c r="AB40" s="50">
        <f t="shared" si="31"/>
        <v>7.8048780487804947E-2</v>
      </c>
      <c r="AC40" s="51"/>
      <c r="AD40" s="54"/>
      <c r="AE40" s="49">
        <v>2.21</v>
      </c>
      <c r="AF40" s="49">
        <v>2.37</v>
      </c>
      <c r="AG40" s="50">
        <f t="shared" si="32"/>
        <v>7.2398190045248834E-2</v>
      </c>
      <c r="AH40" s="51"/>
      <c r="AI40" s="54"/>
      <c r="AJ40" s="49">
        <v>2.37</v>
      </c>
      <c r="AK40" s="49">
        <v>2.4900000000000002</v>
      </c>
      <c r="AL40" s="96">
        <f t="shared" si="33"/>
        <v>5.0632911392405111E-2</v>
      </c>
      <c r="AM40" s="51"/>
      <c r="AN40" s="39"/>
      <c r="AO40" s="40"/>
      <c r="AP40" s="49">
        <v>2.4900000000000002</v>
      </c>
      <c r="AQ40" s="49">
        <v>2.58</v>
      </c>
      <c r="AR40" s="96">
        <f t="shared" si="34"/>
        <v>3.6144578313253017E-2</v>
      </c>
      <c r="AS40" s="51"/>
      <c r="AT40" s="19"/>
    </row>
    <row r="41" spans="2:46" s="18" customFormat="1" ht="30" customHeight="1">
      <c r="B41" s="112">
        <v>7</v>
      </c>
      <c r="C41" s="115" t="s">
        <v>34</v>
      </c>
      <c r="D41" s="17" t="s">
        <v>25</v>
      </c>
      <c r="E41" s="29">
        <v>2.2599999999999998</v>
      </c>
      <c r="F41" s="29">
        <v>2.5</v>
      </c>
      <c r="G41" s="29">
        <v>2.75</v>
      </c>
      <c r="H41" s="31">
        <f>G41/F41-1</f>
        <v>0.10000000000000009</v>
      </c>
      <c r="I41" s="32">
        <v>0.10000000000000009</v>
      </c>
      <c r="J41" s="35"/>
      <c r="K41" s="29">
        <v>2.75</v>
      </c>
      <c r="L41" s="29">
        <v>2.92</v>
      </c>
      <c r="M41" s="31">
        <f t="shared" si="8"/>
        <v>6.1818181818181772E-2</v>
      </c>
      <c r="N41" s="32">
        <v>6.1818181818181772E-2</v>
      </c>
      <c r="O41" s="54"/>
      <c r="P41" s="29">
        <v>2.92</v>
      </c>
      <c r="Q41" s="29">
        <v>3.3</v>
      </c>
      <c r="R41" s="31">
        <f t="shared" si="9"/>
        <v>0.13013698630136994</v>
      </c>
      <c r="S41" s="32">
        <v>0.15107913669064765</v>
      </c>
      <c r="T41" s="54"/>
      <c r="U41" s="29">
        <v>3.3</v>
      </c>
      <c r="V41" s="29">
        <v>3.44</v>
      </c>
      <c r="W41" s="31">
        <f t="shared" si="10"/>
        <v>4.2424242424242475E-2</v>
      </c>
      <c r="X41" s="32">
        <v>4.2424242424242475E-2</v>
      </c>
      <c r="Y41" s="54"/>
      <c r="Z41" s="29">
        <v>3.44</v>
      </c>
      <c r="AA41" s="29">
        <v>3.74</v>
      </c>
      <c r="AB41" s="31">
        <f t="shared" si="11"/>
        <v>8.720930232558155E-2</v>
      </c>
      <c r="AC41" s="32">
        <v>8.7209302325581328E-2</v>
      </c>
      <c r="AD41" s="54"/>
      <c r="AE41" s="29">
        <v>3.74</v>
      </c>
      <c r="AF41" s="29">
        <v>4.0199999999999996</v>
      </c>
      <c r="AG41" s="31">
        <f t="shared" si="32"/>
        <v>7.4866310160427663E-2</v>
      </c>
      <c r="AH41" s="32">
        <v>7.4866310160427885E-2</v>
      </c>
      <c r="AI41" s="54"/>
      <c r="AJ41" s="29">
        <v>4.0199999999999996</v>
      </c>
      <c r="AK41" s="29">
        <v>4.18</v>
      </c>
      <c r="AL41" s="71">
        <f>AK41/AJ41-1</f>
        <v>3.9800995024875663E-2</v>
      </c>
      <c r="AM41" s="32">
        <f>AN41/AJ41-1</f>
        <v>4.9751243781094523E-2</v>
      </c>
      <c r="AN41" s="39">
        <v>4.22</v>
      </c>
      <c r="AO41" s="40"/>
      <c r="AP41" s="29">
        <v>4.18</v>
      </c>
      <c r="AQ41" s="29">
        <v>4.32</v>
      </c>
      <c r="AR41" s="71">
        <f>AQ41/AP41-1</f>
        <v>3.3492822966507241E-2</v>
      </c>
      <c r="AS41" s="32">
        <f>AT41/AP41/100-1</f>
        <v>4.7846889952153138E-2</v>
      </c>
      <c r="AT41" s="19">
        <v>438</v>
      </c>
    </row>
    <row r="42" spans="2:46" s="18" customFormat="1" ht="30" customHeight="1">
      <c r="B42" s="113"/>
      <c r="C42" s="116"/>
      <c r="D42" s="20" t="s">
        <v>26</v>
      </c>
      <c r="E42" s="30">
        <v>2.57</v>
      </c>
      <c r="F42" s="55">
        <v>2.8820000000000001</v>
      </c>
      <c r="G42" s="30">
        <v>2.99</v>
      </c>
      <c r="H42" s="33">
        <f t="shared" ref="H42:H46" si="35">G42/F42-1</f>
        <v>3.7473976405274056E-2</v>
      </c>
      <c r="I42" s="34"/>
      <c r="J42" s="35"/>
      <c r="K42" s="30">
        <v>2.99</v>
      </c>
      <c r="L42" s="30">
        <v>3.22</v>
      </c>
      <c r="M42" s="33">
        <f t="shared" si="8"/>
        <v>7.6923076923076872E-2</v>
      </c>
      <c r="N42" s="34"/>
      <c r="O42" s="54"/>
      <c r="P42" s="30">
        <v>3.22</v>
      </c>
      <c r="Q42" s="30">
        <v>3.57</v>
      </c>
      <c r="R42" s="33">
        <f t="shared" si="9"/>
        <v>0.10869565217391286</v>
      </c>
      <c r="S42" s="34"/>
      <c r="T42" s="54"/>
      <c r="U42" s="30">
        <v>3.57</v>
      </c>
      <c r="V42" s="30">
        <v>3.73</v>
      </c>
      <c r="W42" s="33">
        <f t="shared" si="10"/>
        <v>4.481792717086841E-2</v>
      </c>
      <c r="X42" s="34"/>
      <c r="Y42" s="54"/>
      <c r="Z42" s="30">
        <v>3.73</v>
      </c>
      <c r="AA42" s="30">
        <v>4.2300000000000004</v>
      </c>
      <c r="AB42" s="33">
        <f t="shared" si="11"/>
        <v>0.13404825737265424</v>
      </c>
      <c r="AC42" s="34"/>
      <c r="AD42" s="54"/>
      <c r="AE42" s="30">
        <v>4.2300000000000004</v>
      </c>
      <c r="AF42" s="30">
        <v>4.62</v>
      </c>
      <c r="AG42" s="33">
        <f t="shared" si="32"/>
        <v>9.219858156028371E-2</v>
      </c>
      <c r="AH42" s="34"/>
      <c r="AI42" s="54"/>
      <c r="AJ42" s="30">
        <v>4.62</v>
      </c>
      <c r="AK42" s="30">
        <v>4.8099999999999996</v>
      </c>
      <c r="AL42" s="95">
        <f t="shared" ref="AL42:AL46" si="36">AK42/AJ42-1</f>
        <v>4.1125541125541121E-2</v>
      </c>
      <c r="AM42" s="34"/>
      <c r="AN42" s="39"/>
      <c r="AO42" s="40"/>
      <c r="AP42" s="30">
        <v>4.8099999999999996</v>
      </c>
      <c r="AQ42" s="30">
        <v>4.97</v>
      </c>
      <c r="AR42" s="95">
        <f t="shared" ref="AR42:AR46" si="37">AQ42/AP42-1</f>
        <v>3.3264033264033266E-2</v>
      </c>
      <c r="AS42" s="34"/>
      <c r="AT42" s="19"/>
    </row>
    <row r="43" spans="2:46" s="18" customFormat="1" ht="30" customHeight="1">
      <c r="B43" s="113"/>
      <c r="C43" s="116"/>
      <c r="D43" s="20" t="s">
        <v>27</v>
      </c>
      <c r="E43" s="30">
        <v>1.7</v>
      </c>
      <c r="F43" s="55">
        <v>1.962</v>
      </c>
      <c r="G43" s="30">
        <v>2.15</v>
      </c>
      <c r="H43" s="33">
        <f t="shared" si="35"/>
        <v>9.5820591233435337E-2</v>
      </c>
      <c r="I43" s="34"/>
      <c r="J43" s="35"/>
      <c r="K43" s="30">
        <v>2.15</v>
      </c>
      <c r="L43" s="30">
        <v>2.2000000000000002</v>
      </c>
      <c r="M43" s="33">
        <f t="shared" si="8"/>
        <v>2.3255813953488413E-2</v>
      </c>
      <c r="N43" s="34"/>
      <c r="O43" s="54"/>
      <c r="P43" s="30">
        <v>2.2000000000000002</v>
      </c>
      <c r="Q43" s="30">
        <v>2.64</v>
      </c>
      <c r="R43" s="33">
        <f t="shared" si="9"/>
        <v>0.19999999999999996</v>
      </c>
      <c r="S43" s="34"/>
      <c r="T43" s="54"/>
      <c r="U43" s="30">
        <v>2.64</v>
      </c>
      <c r="V43" s="30">
        <v>2.75</v>
      </c>
      <c r="W43" s="33">
        <f t="shared" si="10"/>
        <v>4.1666666666666519E-2</v>
      </c>
      <c r="X43" s="34"/>
      <c r="Y43" s="54"/>
      <c r="Z43" s="30">
        <v>2.75</v>
      </c>
      <c r="AA43" s="30">
        <v>2.99</v>
      </c>
      <c r="AB43" s="33">
        <f t="shared" si="11"/>
        <v>8.7272727272727391E-2</v>
      </c>
      <c r="AC43" s="34"/>
      <c r="AD43" s="54"/>
      <c r="AE43" s="30">
        <v>2.99</v>
      </c>
      <c r="AF43" s="30">
        <v>3.22</v>
      </c>
      <c r="AG43" s="33">
        <f t="shared" si="32"/>
        <v>7.6923076923076872E-2</v>
      </c>
      <c r="AH43" s="34"/>
      <c r="AI43" s="54"/>
      <c r="AJ43" s="30">
        <v>3.22</v>
      </c>
      <c r="AK43" s="30">
        <v>3.34</v>
      </c>
      <c r="AL43" s="95">
        <f t="shared" si="36"/>
        <v>3.7267080745341463E-2</v>
      </c>
      <c r="AM43" s="34"/>
      <c r="AN43" s="39"/>
      <c r="AO43" s="40"/>
      <c r="AP43" s="30">
        <v>3.34</v>
      </c>
      <c r="AQ43" s="30">
        <v>3.46</v>
      </c>
      <c r="AR43" s="95">
        <f t="shared" si="37"/>
        <v>3.5928143712574911E-2</v>
      </c>
      <c r="AS43" s="34"/>
      <c r="AT43" s="19"/>
    </row>
    <row r="44" spans="2:46" s="18" customFormat="1" ht="30" customHeight="1">
      <c r="B44" s="113"/>
      <c r="C44" s="116"/>
      <c r="D44" s="17" t="s">
        <v>28</v>
      </c>
      <c r="E44" s="29">
        <v>1.58</v>
      </c>
      <c r="F44" s="29">
        <v>1.75</v>
      </c>
      <c r="G44" s="29">
        <v>1.93</v>
      </c>
      <c r="H44" s="31">
        <f>G44/F44-1</f>
        <v>0.10285714285714276</v>
      </c>
      <c r="I44" s="32"/>
      <c r="J44" s="35"/>
      <c r="K44" s="29">
        <v>1.93</v>
      </c>
      <c r="L44" s="29">
        <v>2.04</v>
      </c>
      <c r="M44" s="31">
        <f>L44/K44-1</f>
        <v>5.6994818652849721E-2</v>
      </c>
      <c r="N44" s="32"/>
      <c r="O44" s="54"/>
      <c r="P44" s="29">
        <v>2.04</v>
      </c>
      <c r="Q44" s="29">
        <v>2.31</v>
      </c>
      <c r="R44" s="31">
        <f>Q44/P44-1</f>
        <v>0.13235294117647056</v>
      </c>
      <c r="S44" s="32"/>
      <c r="T44" s="54"/>
      <c r="U44" s="29">
        <v>2.31</v>
      </c>
      <c r="V44" s="29">
        <v>2.41</v>
      </c>
      <c r="W44" s="31">
        <f>V44/U44-1</f>
        <v>4.3290043290043378E-2</v>
      </c>
      <c r="X44" s="32"/>
      <c r="Y44" s="54"/>
      <c r="Z44" s="29">
        <v>2.41</v>
      </c>
      <c r="AA44" s="29">
        <v>2.62</v>
      </c>
      <c r="AB44" s="31">
        <f>AA44/Z44-1</f>
        <v>8.7136929460580825E-2</v>
      </c>
      <c r="AC44" s="32"/>
      <c r="AD44" s="54"/>
      <c r="AE44" s="29">
        <v>2.62</v>
      </c>
      <c r="AF44" s="29">
        <v>2.81</v>
      </c>
      <c r="AG44" s="31">
        <f>AF44/AE44-1</f>
        <v>7.2519083969465603E-2</v>
      </c>
      <c r="AH44" s="32"/>
      <c r="AI44" s="54"/>
      <c r="AJ44" s="29">
        <v>2.81</v>
      </c>
      <c r="AK44" s="29">
        <v>2.93</v>
      </c>
      <c r="AL44" s="71">
        <f t="shared" si="36"/>
        <v>4.2704626334519658E-2</v>
      </c>
      <c r="AM44" s="32"/>
      <c r="AN44" s="39"/>
      <c r="AO44" s="40"/>
      <c r="AP44" s="29">
        <v>2.93</v>
      </c>
      <c r="AQ44" s="29">
        <v>3.02</v>
      </c>
      <c r="AR44" s="71">
        <f t="shared" si="37"/>
        <v>3.0716723549488067E-2</v>
      </c>
      <c r="AS44" s="32"/>
      <c r="AT44" s="19"/>
    </row>
    <row r="45" spans="2:46" s="18" customFormat="1" ht="30" customHeight="1">
      <c r="B45" s="113"/>
      <c r="C45" s="116"/>
      <c r="D45" s="20" t="s">
        <v>26</v>
      </c>
      <c r="E45" s="30">
        <v>1.8</v>
      </c>
      <c r="F45" s="55">
        <v>2.0169999999999999</v>
      </c>
      <c r="G45" s="30">
        <v>2.09</v>
      </c>
      <c r="H45" s="33">
        <f t="shared" si="35"/>
        <v>3.6192364898363971E-2</v>
      </c>
      <c r="I45" s="34"/>
      <c r="J45" s="35"/>
      <c r="K45" s="30">
        <v>2.09</v>
      </c>
      <c r="L45" s="30">
        <v>2.25</v>
      </c>
      <c r="M45" s="33">
        <f t="shared" si="8"/>
        <v>7.6555023923445153E-2</v>
      </c>
      <c r="N45" s="34"/>
      <c r="O45" s="54"/>
      <c r="P45" s="30">
        <v>2.25</v>
      </c>
      <c r="Q45" s="30">
        <v>2.5</v>
      </c>
      <c r="R45" s="33">
        <f t="shared" si="9"/>
        <v>0.11111111111111116</v>
      </c>
      <c r="S45" s="34"/>
      <c r="T45" s="54"/>
      <c r="U45" s="30">
        <v>2.5</v>
      </c>
      <c r="V45" s="30">
        <v>2.61</v>
      </c>
      <c r="W45" s="33">
        <f t="shared" si="10"/>
        <v>4.4000000000000039E-2</v>
      </c>
      <c r="X45" s="34"/>
      <c r="Y45" s="54"/>
      <c r="Z45" s="30">
        <v>2.61</v>
      </c>
      <c r="AA45" s="30">
        <v>2.96</v>
      </c>
      <c r="AB45" s="33">
        <f t="shared" si="11"/>
        <v>0.13409961685823757</v>
      </c>
      <c r="AC45" s="34"/>
      <c r="AD45" s="54"/>
      <c r="AE45" s="30">
        <v>2.96</v>
      </c>
      <c r="AF45" s="30">
        <v>3.23</v>
      </c>
      <c r="AG45" s="33">
        <f t="shared" si="32"/>
        <v>9.1216216216216228E-2</v>
      </c>
      <c r="AH45" s="34"/>
      <c r="AI45" s="54"/>
      <c r="AJ45" s="30">
        <v>3.23</v>
      </c>
      <c r="AK45" s="30">
        <v>3.37</v>
      </c>
      <c r="AL45" s="95">
        <f t="shared" si="36"/>
        <v>4.334365325077405E-2</v>
      </c>
      <c r="AM45" s="34"/>
      <c r="AN45" s="39"/>
      <c r="AO45" s="40"/>
      <c r="AP45" s="30">
        <v>3.37</v>
      </c>
      <c r="AQ45" s="30">
        <v>3.47</v>
      </c>
      <c r="AR45" s="95">
        <f t="shared" si="37"/>
        <v>2.9673590504451175E-2</v>
      </c>
      <c r="AS45" s="34"/>
      <c r="AT45" s="19"/>
    </row>
    <row r="46" spans="2:46" s="18" customFormat="1" ht="30" customHeight="1">
      <c r="B46" s="114"/>
      <c r="C46" s="117"/>
      <c r="D46" s="20" t="s">
        <v>27</v>
      </c>
      <c r="E46" s="30">
        <v>1.19</v>
      </c>
      <c r="F46" s="55">
        <v>1.373</v>
      </c>
      <c r="G46" s="30">
        <v>1.51</v>
      </c>
      <c r="H46" s="33">
        <f t="shared" si="35"/>
        <v>9.9781500364165998E-2</v>
      </c>
      <c r="I46" s="34"/>
      <c r="J46" s="35"/>
      <c r="K46" s="30">
        <v>1.51</v>
      </c>
      <c r="L46" s="30">
        <v>1.54</v>
      </c>
      <c r="M46" s="33">
        <f t="shared" si="8"/>
        <v>1.9867549668874274E-2</v>
      </c>
      <c r="N46" s="34"/>
      <c r="O46" s="54"/>
      <c r="P46" s="30">
        <v>1.54</v>
      </c>
      <c r="Q46" s="30">
        <v>1.85</v>
      </c>
      <c r="R46" s="33">
        <f t="shared" si="9"/>
        <v>0.20129870129870131</v>
      </c>
      <c r="S46" s="34"/>
      <c r="T46" s="54"/>
      <c r="U46" s="30">
        <v>1.85</v>
      </c>
      <c r="V46" s="30">
        <v>1.93</v>
      </c>
      <c r="W46" s="33">
        <f t="shared" si="10"/>
        <v>4.3243243243243246E-2</v>
      </c>
      <c r="X46" s="34"/>
      <c r="Y46" s="54"/>
      <c r="Z46" s="30">
        <v>1.93</v>
      </c>
      <c r="AA46" s="30">
        <v>2.09</v>
      </c>
      <c r="AB46" s="53">
        <f t="shared" si="11"/>
        <v>8.2901554404144928E-2</v>
      </c>
      <c r="AC46" s="34"/>
      <c r="AD46" s="54"/>
      <c r="AE46" s="30">
        <v>2.09</v>
      </c>
      <c r="AF46" s="30">
        <v>2.25</v>
      </c>
      <c r="AG46" s="53">
        <f t="shared" si="32"/>
        <v>7.6555023923445153E-2</v>
      </c>
      <c r="AH46" s="34"/>
      <c r="AI46" s="54"/>
      <c r="AJ46" s="30">
        <v>2.25</v>
      </c>
      <c r="AK46" s="30">
        <v>2.34</v>
      </c>
      <c r="AL46" s="95">
        <f t="shared" si="36"/>
        <v>4.0000000000000036E-2</v>
      </c>
      <c r="AM46" s="34"/>
      <c r="AN46" s="39"/>
      <c r="AO46" s="40"/>
      <c r="AP46" s="30">
        <v>2.34</v>
      </c>
      <c r="AQ46" s="30">
        <v>2.42</v>
      </c>
      <c r="AR46" s="95">
        <f t="shared" si="37"/>
        <v>3.4188034188034289E-2</v>
      </c>
      <c r="AS46" s="34"/>
      <c r="AT46" s="19"/>
    </row>
    <row r="47" spans="2:46" s="18" customFormat="1" ht="30" customHeight="1">
      <c r="B47" s="100">
        <v>8</v>
      </c>
      <c r="C47" s="103" t="s">
        <v>35</v>
      </c>
      <c r="D47" s="21" t="s">
        <v>25</v>
      </c>
      <c r="E47" s="44">
        <v>2.15</v>
      </c>
      <c r="F47" s="77">
        <v>2.37</v>
      </c>
      <c r="G47" s="44">
        <v>2.58</v>
      </c>
      <c r="H47" s="45">
        <f t="shared" si="4"/>
        <v>8.8607594936708889E-2</v>
      </c>
      <c r="I47" s="46">
        <v>0.11279069767441863</v>
      </c>
      <c r="J47" s="35"/>
      <c r="K47" s="44">
        <v>2.58</v>
      </c>
      <c r="L47" s="44">
        <v>2.72</v>
      </c>
      <c r="M47" s="45">
        <f>L47/K47-1</f>
        <v>5.4263565891472965E-2</v>
      </c>
      <c r="N47" s="46">
        <v>5.8139534883721034E-2</v>
      </c>
      <c r="O47" s="54"/>
      <c r="P47" s="44">
        <v>2.72</v>
      </c>
      <c r="Q47" s="44">
        <v>3.05</v>
      </c>
      <c r="R47" s="45">
        <f>Q47/P47-1</f>
        <v>0.1213235294117645</v>
      </c>
      <c r="S47" s="46">
        <v>0.15441176470588225</v>
      </c>
      <c r="T47" s="54"/>
      <c r="U47" s="44">
        <v>3.05</v>
      </c>
      <c r="V47" s="44">
        <v>3.17</v>
      </c>
      <c r="W47" s="45">
        <f>V47/U47-1</f>
        <v>3.9344262295081922E-2</v>
      </c>
      <c r="X47" s="46">
        <v>4.2622950819672045E-2</v>
      </c>
      <c r="Y47" s="54"/>
      <c r="Z47" s="44">
        <v>3.17</v>
      </c>
      <c r="AA47" s="44">
        <v>3.43</v>
      </c>
      <c r="AB47" s="45">
        <f>AA47/Z47-1</f>
        <v>8.2018927444795109E-2</v>
      </c>
      <c r="AC47" s="46">
        <v>9.4637223974763485E-2</v>
      </c>
      <c r="AD47" s="54"/>
      <c r="AE47" s="44">
        <v>3.43</v>
      </c>
      <c r="AF47" s="44">
        <v>3.56</v>
      </c>
      <c r="AG47" s="45">
        <f>AF47/AE47-1</f>
        <v>3.790087463556846E-2</v>
      </c>
      <c r="AH47" s="46">
        <v>8.4548104956268189E-2</v>
      </c>
      <c r="AI47" s="54"/>
      <c r="AJ47" s="44">
        <v>3.56</v>
      </c>
      <c r="AK47" s="44">
        <v>3.68</v>
      </c>
      <c r="AL47" s="72">
        <f>AK47/AJ47-1</f>
        <v>3.3707865168539408E-2</v>
      </c>
      <c r="AM47" s="46">
        <f>AN47/AJ47-1</f>
        <v>4.7752808988763995E-2</v>
      </c>
      <c r="AN47" s="39">
        <v>3.73</v>
      </c>
      <c r="AO47" s="40"/>
      <c r="AP47" s="44">
        <v>3.68</v>
      </c>
      <c r="AQ47" s="44">
        <v>3.8</v>
      </c>
      <c r="AR47" s="72">
        <f>AQ47/AP47-1</f>
        <v>3.2608695652173836E-2</v>
      </c>
      <c r="AS47" s="46">
        <f>AT47/AP47/100-1</f>
        <v>4.8913043478260754E-2</v>
      </c>
      <c r="AT47" s="19">
        <v>386</v>
      </c>
    </row>
    <row r="48" spans="2:46" s="18" customFormat="1" ht="30" customHeight="1">
      <c r="B48" s="101"/>
      <c r="C48" s="104"/>
      <c r="D48" s="22" t="s">
        <v>26</v>
      </c>
      <c r="E48" s="49">
        <v>2.15</v>
      </c>
      <c r="F48" s="49">
        <v>2.37</v>
      </c>
      <c r="G48" s="49">
        <v>2.58</v>
      </c>
      <c r="H48" s="50">
        <f t="shared" si="4"/>
        <v>8.8607594936708889E-2</v>
      </c>
      <c r="I48" s="51"/>
      <c r="J48" s="35"/>
      <c r="K48" s="49">
        <v>2.58</v>
      </c>
      <c r="L48" s="49">
        <v>2.73</v>
      </c>
      <c r="M48" s="50">
        <f t="shared" ref="M48:M52" si="38">L48/K48-1</f>
        <v>5.8139534883720811E-2</v>
      </c>
      <c r="N48" s="51"/>
      <c r="O48" s="54"/>
      <c r="P48" s="49">
        <v>2.73</v>
      </c>
      <c r="Q48" s="49">
        <v>3.22</v>
      </c>
      <c r="R48" s="50">
        <f t="shared" ref="R48:R52" si="39">Q48/P48-1</f>
        <v>0.17948717948717952</v>
      </c>
      <c r="S48" s="51"/>
      <c r="T48" s="54"/>
      <c r="U48" s="49">
        <v>3.22</v>
      </c>
      <c r="V48" s="49">
        <v>3.34</v>
      </c>
      <c r="W48" s="50">
        <f t="shared" ref="W48:W52" si="40">V48/U48-1</f>
        <v>3.7267080745341463E-2</v>
      </c>
      <c r="X48" s="51"/>
      <c r="Y48" s="54"/>
      <c r="Z48" s="49">
        <v>3.34</v>
      </c>
      <c r="AA48" s="49">
        <v>3.68</v>
      </c>
      <c r="AB48" s="50">
        <f t="shared" ref="AB48:AB52" si="41">AA48/Z48-1</f>
        <v>0.10179640718562877</v>
      </c>
      <c r="AC48" s="51"/>
      <c r="AD48" s="54"/>
      <c r="AE48" s="49">
        <v>3.68</v>
      </c>
      <c r="AF48" s="49">
        <v>4.09</v>
      </c>
      <c r="AG48" s="50">
        <f t="shared" ref="AG48:AG88" si="42">AF48/AE48-1</f>
        <v>0.11141304347826075</v>
      </c>
      <c r="AH48" s="51"/>
      <c r="AI48" s="54"/>
      <c r="AJ48" s="49">
        <v>4.09</v>
      </c>
      <c r="AK48" s="49">
        <v>4.2300000000000004</v>
      </c>
      <c r="AL48" s="96">
        <f t="shared" ref="AL48:AL52" si="43">AK48/AJ48-1</f>
        <v>3.4229828850855792E-2</v>
      </c>
      <c r="AM48" s="51"/>
      <c r="AN48" s="39"/>
      <c r="AO48" s="40"/>
      <c r="AP48" s="49">
        <v>4.2300000000000004</v>
      </c>
      <c r="AQ48" s="49">
        <v>4.37</v>
      </c>
      <c r="AR48" s="96">
        <f t="shared" ref="AR48:AR52" si="44">AQ48/AP48-1</f>
        <v>3.3096926713947816E-2</v>
      </c>
      <c r="AS48" s="51"/>
      <c r="AT48" s="19"/>
    </row>
    <row r="49" spans="2:46" s="18" customFormat="1" ht="30" customHeight="1">
      <c r="B49" s="101"/>
      <c r="C49" s="104"/>
      <c r="D49" s="22" t="s">
        <v>27</v>
      </c>
      <c r="E49" s="49">
        <v>1.61</v>
      </c>
      <c r="F49" s="49">
        <v>1.78</v>
      </c>
      <c r="G49" s="49">
        <v>1.94</v>
      </c>
      <c r="H49" s="50">
        <f t="shared" si="4"/>
        <v>8.98876404494382E-2</v>
      </c>
      <c r="I49" s="51"/>
      <c r="J49" s="35"/>
      <c r="K49" s="49">
        <v>1.94</v>
      </c>
      <c r="L49" s="49">
        <v>2.0099999999999998</v>
      </c>
      <c r="M49" s="50">
        <f t="shared" si="38"/>
        <v>3.6082474226803996E-2</v>
      </c>
      <c r="N49" s="51"/>
      <c r="O49" s="54"/>
      <c r="P49" s="49">
        <v>2.0099999999999998</v>
      </c>
      <c r="Q49" s="49">
        <v>2.41</v>
      </c>
      <c r="R49" s="50">
        <f t="shared" si="39"/>
        <v>0.19900497512437831</v>
      </c>
      <c r="S49" s="51"/>
      <c r="T49" s="54"/>
      <c r="U49" s="49">
        <v>2.41</v>
      </c>
      <c r="V49" s="49">
        <v>2.5499999999999998</v>
      </c>
      <c r="W49" s="50">
        <f t="shared" si="40"/>
        <v>5.8091286307053736E-2</v>
      </c>
      <c r="X49" s="51"/>
      <c r="Y49" s="54"/>
      <c r="Z49" s="49">
        <v>2.5499999999999998</v>
      </c>
      <c r="AA49" s="49">
        <v>2.74</v>
      </c>
      <c r="AB49" s="50">
        <f t="shared" si="41"/>
        <v>7.4509803921568807E-2</v>
      </c>
      <c r="AC49" s="51"/>
      <c r="AD49" s="54"/>
      <c r="AE49" s="49">
        <v>2.74</v>
      </c>
      <c r="AF49" s="49">
        <v>2.85</v>
      </c>
      <c r="AG49" s="50">
        <f t="shared" si="42"/>
        <v>4.014598540145986E-2</v>
      </c>
      <c r="AH49" s="51"/>
      <c r="AI49" s="54"/>
      <c r="AJ49" s="49">
        <v>2.85</v>
      </c>
      <c r="AK49" s="49">
        <v>2.94</v>
      </c>
      <c r="AL49" s="96">
        <f t="shared" si="43"/>
        <v>3.1578947368420929E-2</v>
      </c>
      <c r="AM49" s="51"/>
      <c r="AN49" s="39"/>
      <c r="AO49" s="40"/>
      <c r="AP49" s="49">
        <v>2.94</v>
      </c>
      <c r="AQ49" s="49">
        <v>3.04</v>
      </c>
      <c r="AR49" s="96">
        <f t="shared" si="44"/>
        <v>3.4013605442176909E-2</v>
      </c>
      <c r="AS49" s="51"/>
      <c r="AT49" s="19"/>
    </row>
    <row r="50" spans="2:46" s="18" customFormat="1" ht="30" customHeight="1">
      <c r="B50" s="101"/>
      <c r="C50" s="104"/>
      <c r="D50" s="21" t="s">
        <v>28</v>
      </c>
      <c r="E50" s="44">
        <v>1.51</v>
      </c>
      <c r="F50" s="44">
        <v>1.66</v>
      </c>
      <c r="G50" s="44">
        <v>1.81</v>
      </c>
      <c r="H50" s="45">
        <f t="shared" si="4"/>
        <v>9.0361445783132543E-2</v>
      </c>
      <c r="I50" s="46"/>
      <c r="J50" s="35"/>
      <c r="K50" s="44">
        <v>1.81</v>
      </c>
      <c r="L50" s="44">
        <v>1.9</v>
      </c>
      <c r="M50" s="45">
        <f t="shared" si="38"/>
        <v>4.9723756906077332E-2</v>
      </c>
      <c r="N50" s="46"/>
      <c r="O50" s="54"/>
      <c r="P50" s="44">
        <v>1.9</v>
      </c>
      <c r="Q50" s="44">
        <v>2.14</v>
      </c>
      <c r="R50" s="45">
        <f t="shared" si="39"/>
        <v>0.12631578947368438</v>
      </c>
      <c r="S50" s="46"/>
      <c r="T50" s="54"/>
      <c r="U50" s="44">
        <v>2.14</v>
      </c>
      <c r="V50" s="44">
        <v>2.2200000000000002</v>
      </c>
      <c r="W50" s="45">
        <f t="shared" si="40"/>
        <v>3.7383177570093462E-2</v>
      </c>
      <c r="X50" s="46"/>
      <c r="Y50" s="54"/>
      <c r="Z50" s="44">
        <v>2.2200000000000002</v>
      </c>
      <c r="AA50" s="44">
        <v>2.4</v>
      </c>
      <c r="AB50" s="45">
        <f t="shared" si="41"/>
        <v>8.1081081081080919E-2</v>
      </c>
      <c r="AC50" s="46"/>
      <c r="AD50" s="54"/>
      <c r="AE50" s="44">
        <v>2.4</v>
      </c>
      <c r="AF50" s="44">
        <v>2.5299999999999998</v>
      </c>
      <c r="AG50" s="45">
        <f t="shared" si="42"/>
        <v>5.4166666666666696E-2</v>
      </c>
      <c r="AH50" s="46"/>
      <c r="AI50" s="54"/>
      <c r="AJ50" s="44">
        <v>2.5299999999999998</v>
      </c>
      <c r="AK50" s="44">
        <v>2.62</v>
      </c>
      <c r="AL50" s="72">
        <f t="shared" si="43"/>
        <v>3.5573122529644285E-2</v>
      </c>
      <c r="AM50" s="46"/>
      <c r="AN50" s="39"/>
      <c r="AO50" s="40"/>
      <c r="AP50" s="44">
        <v>2.62</v>
      </c>
      <c r="AQ50" s="44">
        <v>2.74</v>
      </c>
      <c r="AR50" s="72">
        <f t="shared" si="44"/>
        <v>4.5801526717557328E-2</v>
      </c>
      <c r="AS50" s="46"/>
      <c r="AT50" s="19"/>
    </row>
    <row r="51" spans="2:46" s="18" customFormat="1" ht="30" customHeight="1">
      <c r="B51" s="101"/>
      <c r="C51" s="104"/>
      <c r="D51" s="22" t="s">
        <v>26</v>
      </c>
      <c r="E51" s="49">
        <v>1.51</v>
      </c>
      <c r="F51" s="49">
        <v>1.66</v>
      </c>
      <c r="G51" s="49">
        <v>1.81</v>
      </c>
      <c r="H51" s="50">
        <f t="shared" si="4"/>
        <v>9.0361445783132543E-2</v>
      </c>
      <c r="I51" s="51"/>
      <c r="J51" s="35"/>
      <c r="K51" s="49">
        <v>1.81</v>
      </c>
      <c r="L51" s="49">
        <v>1.91</v>
      </c>
      <c r="M51" s="50">
        <f t="shared" si="38"/>
        <v>5.5248618784530246E-2</v>
      </c>
      <c r="N51" s="51"/>
      <c r="O51" s="54"/>
      <c r="P51" s="49">
        <v>1.91</v>
      </c>
      <c r="Q51" s="49">
        <v>2.2599999999999998</v>
      </c>
      <c r="R51" s="50">
        <f t="shared" si="39"/>
        <v>0.18324607329842935</v>
      </c>
      <c r="S51" s="51"/>
      <c r="T51" s="54"/>
      <c r="U51" s="49">
        <v>2.2599999999999998</v>
      </c>
      <c r="V51" s="49">
        <v>2.35</v>
      </c>
      <c r="W51" s="50">
        <f t="shared" si="40"/>
        <v>3.9823008849557695E-2</v>
      </c>
      <c r="X51" s="51"/>
      <c r="Y51" s="54"/>
      <c r="Z51" s="49">
        <v>2.35</v>
      </c>
      <c r="AA51" s="49">
        <v>2.59</v>
      </c>
      <c r="AB51" s="50">
        <f t="shared" si="41"/>
        <v>0.10212765957446801</v>
      </c>
      <c r="AC51" s="51"/>
      <c r="AD51" s="54"/>
      <c r="AE51" s="49">
        <v>2.59</v>
      </c>
      <c r="AF51" s="49">
        <v>2.87</v>
      </c>
      <c r="AG51" s="50">
        <f t="shared" si="42"/>
        <v>0.10810810810810811</v>
      </c>
      <c r="AH51" s="51"/>
      <c r="AI51" s="54"/>
      <c r="AJ51" s="49">
        <v>2.87</v>
      </c>
      <c r="AK51" s="49">
        <v>3.01</v>
      </c>
      <c r="AL51" s="96">
        <f t="shared" si="43"/>
        <v>4.878048780487787E-2</v>
      </c>
      <c r="AM51" s="51"/>
      <c r="AN51" s="39"/>
      <c r="AO51" s="40"/>
      <c r="AP51" s="49">
        <v>3.01</v>
      </c>
      <c r="AQ51" s="49">
        <v>3.15</v>
      </c>
      <c r="AR51" s="96">
        <f t="shared" si="44"/>
        <v>4.6511627906976827E-2</v>
      </c>
      <c r="AS51" s="51"/>
      <c r="AT51" s="19"/>
    </row>
    <row r="52" spans="2:46" s="18" customFormat="1" ht="30" customHeight="1">
      <c r="B52" s="102"/>
      <c r="C52" s="105"/>
      <c r="D52" s="22" t="s">
        <v>27</v>
      </c>
      <c r="E52" s="49">
        <v>1.1299999999999999</v>
      </c>
      <c r="F52" s="49">
        <v>1.25</v>
      </c>
      <c r="G52" s="49">
        <v>1.36</v>
      </c>
      <c r="H52" s="50">
        <f t="shared" si="4"/>
        <v>8.8000000000000078E-2</v>
      </c>
      <c r="I52" s="51"/>
      <c r="J52" s="35"/>
      <c r="K52" s="49">
        <v>1.36</v>
      </c>
      <c r="L52" s="49">
        <v>1.42</v>
      </c>
      <c r="M52" s="50">
        <f t="shared" si="38"/>
        <v>4.4117647058823373E-2</v>
      </c>
      <c r="N52" s="51"/>
      <c r="O52" s="54"/>
      <c r="P52" s="49">
        <v>1.42</v>
      </c>
      <c r="Q52" s="49">
        <v>1.5</v>
      </c>
      <c r="R52" s="50">
        <f t="shared" si="39"/>
        <v>5.6338028169014231E-2</v>
      </c>
      <c r="S52" s="51"/>
      <c r="T52" s="54"/>
      <c r="U52" s="49">
        <v>1.5</v>
      </c>
      <c r="V52" s="49">
        <v>1.6</v>
      </c>
      <c r="W52" s="50">
        <f t="shared" si="40"/>
        <v>6.6666666666666652E-2</v>
      </c>
      <c r="X52" s="51"/>
      <c r="Y52" s="54"/>
      <c r="Z52" s="49">
        <v>1.6</v>
      </c>
      <c r="AA52" s="49">
        <v>1.76</v>
      </c>
      <c r="AB52" s="50">
        <f t="shared" si="41"/>
        <v>9.9999999999999867E-2</v>
      </c>
      <c r="AC52" s="51"/>
      <c r="AD52" s="54"/>
      <c r="AE52" s="49">
        <v>1.76</v>
      </c>
      <c r="AF52" s="49">
        <v>1.86</v>
      </c>
      <c r="AG52" s="50">
        <f t="shared" si="42"/>
        <v>5.6818181818181879E-2</v>
      </c>
      <c r="AH52" s="51"/>
      <c r="AI52" s="54"/>
      <c r="AJ52" s="49">
        <v>1.86</v>
      </c>
      <c r="AK52" s="49">
        <v>1.97</v>
      </c>
      <c r="AL52" s="96">
        <f t="shared" si="43"/>
        <v>5.9139784946236507E-2</v>
      </c>
      <c r="AM52" s="51"/>
      <c r="AN52" s="39"/>
      <c r="AO52" s="40"/>
      <c r="AP52" s="49">
        <v>1.97</v>
      </c>
      <c r="AQ52" s="49">
        <v>2.0699999999999998</v>
      </c>
      <c r="AR52" s="96">
        <f t="shared" si="44"/>
        <v>5.0761421319796884E-2</v>
      </c>
      <c r="AS52" s="51"/>
      <c r="AT52" s="19"/>
    </row>
    <row r="53" spans="2:46" s="18" customFormat="1" ht="30" customHeight="1">
      <c r="B53" s="112">
        <v>9</v>
      </c>
      <c r="C53" s="115" t="s">
        <v>36</v>
      </c>
      <c r="D53" s="17" t="s">
        <v>25</v>
      </c>
      <c r="E53" s="29">
        <v>1.93</v>
      </c>
      <c r="F53" s="29">
        <v>2.13</v>
      </c>
      <c r="G53" s="29">
        <v>2.3199999999999998</v>
      </c>
      <c r="H53" s="31">
        <f>G53/F53-1</f>
        <v>8.9201877934272256E-2</v>
      </c>
      <c r="I53" s="32">
        <v>0.10328638497652598</v>
      </c>
      <c r="J53" s="35"/>
      <c r="K53" s="29">
        <v>2.3199999999999998</v>
      </c>
      <c r="L53" s="29">
        <v>2.46</v>
      </c>
      <c r="M53" s="31">
        <f t="shared" si="8"/>
        <v>6.0344827586206851E-2</v>
      </c>
      <c r="N53" s="32">
        <v>6.0344827586206851E-2</v>
      </c>
      <c r="O53" s="54"/>
      <c r="P53" s="29">
        <v>2.46</v>
      </c>
      <c r="Q53" s="29">
        <v>2.83</v>
      </c>
      <c r="R53" s="31">
        <f t="shared" si="9"/>
        <v>0.15040650406504064</v>
      </c>
      <c r="S53" s="32">
        <v>0.15087433916226112</v>
      </c>
      <c r="T53" s="54"/>
      <c r="U53" s="29">
        <v>2.83</v>
      </c>
      <c r="V53" s="29">
        <v>2.95</v>
      </c>
      <c r="W53" s="31">
        <f t="shared" si="10"/>
        <v>4.2402826855123754E-2</v>
      </c>
      <c r="X53" s="32">
        <v>4.2402826855123754E-2</v>
      </c>
      <c r="Y53" s="54"/>
      <c r="Z53" s="29">
        <v>2.95</v>
      </c>
      <c r="AA53" s="29">
        <v>3.21</v>
      </c>
      <c r="AB53" s="31">
        <f t="shared" si="11"/>
        <v>8.8135593220338926E-2</v>
      </c>
      <c r="AC53" s="32">
        <v>9.4915254237288194E-2</v>
      </c>
      <c r="AD53" s="54"/>
      <c r="AE53" s="29">
        <v>3.21</v>
      </c>
      <c r="AF53" s="29">
        <v>3.3</v>
      </c>
      <c r="AG53" s="31">
        <f t="shared" si="42"/>
        <v>2.8037383177569986E-2</v>
      </c>
      <c r="AH53" s="32">
        <v>8.4112149532710179E-2</v>
      </c>
      <c r="AI53" s="54"/>
      <c r="AJ53" s="29">
        <v>3.3</v>
      </c>
      <c r="AK53" s="29">
        <v>3.43</v>
      </c>
      <c r="AL53" s="71">
        <f>AK53/AJ53-1</f>
        <v>3.9393939393939537E-2</v>
      </c>
      <c r="AM53" s="32">
        <f>AN53/AJ53-1</f>
        <v>4.8484848484848575E-2</v>
      </c>
      <c r="AN53" s="39">
        <v>3.46</v>
      </c>
      <c r="AO53" s="40"/>
      <c r="AP53" s="29">
        <v>3.43</v>
      </c>
      <c r="AQ53" s="29">
        <v>3.56</v>
      </c>
      <c r="AR53" s="71">
        <f>AQ53/AP53-1</f>
        <v>3.790087463556846E-2</v>
      </c>
      <c r="AS53" s="32">
        <f>AT53/AP53/100-1</f>
        <v>4.9562682215743337E-2</v>
      </c>
      <c r="AT53" s="19">
        <v>360</v>
      </c>
    </row>
    <row r="54" spans="2:46" s="18" customFormat="1" ht="30" customHeight="1">
      <c r="B54" s="113"/>
      <c r="C54" s="116"/>
      <c r="D54" s="20" t="s">
        <v>26</v>
      </c>
      <c r="E54" s="30">
        <v>2.1339999999999999</v>
      </c>
      <c r="F54" s="30">
        <v>2.355</v>
      </c>
      <c r="G54" s="30">
        <v>2.57</v>
      </c>
      <c r="H54" s="33">
        <f t="shared" ref="H54:H58" si="45">G54/F54-1</f>
        <v>9.1295116772823759E-2</v>
      </c>
      <c r="I54" s="34"/>
      <c r="J54" s="35"/>
      <c r="K54" s="30">
        <v>2.57</v>
      </c>
      <c r="L54" s="30">
        <v>2.72</v>
      </c>
      <c r="M54" s="33">
        <f t="shared" si="8"/>
        <v>5.836575875486405E-2</v>
      </c>
      <c r="N54" s="34"/>
      <c r="O54" s="54"/>
      <c r="P54" s="30">
        <v>2.72</v>
      </c>
      <c r="Q54" s="30">
        <v>3.13</v>
      </c>
      <c r="R54" s="33">
        <f t="shared" si="9"/>
        <v>0.15073529411764697</v>
      </c>
      <c r="S54" s="34"/>
      <c r="T54" s="54"/>
      <c r="U54" s="30">
        <v>3.13</v>
      </c>
      <c r="V54" s="30">
        <v>3.26</v>
      </c>
      <c r="W54" s="33">
        <f t="shared" si="10"/>
        <v>4.1533546325878579E-2</v>
      </c>
      <c r="X54" s="34"/>
      <c r="Y54" s="54"/>
      <c r="Z54" s="30">
        <v>3.26</v>
      </c>
      <c r="AA54" s="30">
        <v>3.59</v>
      </c>
      <c r="AB54" s="33">
        <f t="shared" si="11"/>
        <v>0.10122699386503076</v>
      </c>
      <c r="AC54" s="34"/>
      <c r="AD54" s="54"/>
      <c r="AE54" s="30">
        <v>3.59</v>
      </c>
      <c r="AF54" s="30">
        <v>3.8</v>
      </c>
      <c r="AG54" s="33">
        <f t="shared" si="42"/>
        <v>5.8495821727019504E-2</v>
      </c>
      <c r="AH54" s="34"/>
      <c r="AI54" s="54"/>
      <c r="AJ54" s="30">
        <v>3.8</v>
      </c>
      <c r="AK54" s="30">
        <v>3.94</v>
      </c>
      <c r="AL54" s="95">
        <f t="shared" ref="AL54:AL58" si="46">AK54/AJ54-1</f>
        <v>3.6842105263158009E-2</v>
      </c>
      <c r="AM54" s="34"/>
      <c r="AN54" s="39"/>
      <c r="AO54" s="40"/>
      <c r="AP54" s="30">
        <v>3.94</v>
      </c>
      <c r="AQ54" s="30">
        <v>4.09</v>
      </c>
      <c r="AR54" s="95">
        <f t="shared" ref="AR54:AR58" si="47">AQ54/AP54-1</f>
        <v>3.8071065989847774E-2</v>
      </c>
      <c r="AS54" s="34"/>
      <c r="AT54" s="19"/>
    </row>
    <row r="55" spans="2:46" s="18" customFormat="1" ht="30" customHeight="1">
      <c r="B55" s="113"/>
      <c r="C55" s="116"/>
      <c r="D55" s="20" t="s">
        <v>27</v>
      </c>
      <c r="E55" s="30">
        <v>1.149</v>
      </c>
      <c r="F55" s="30">
        <v>1.268</v>
      </c>
      <c r="G55" s="68">
        <v>1.38</v>
      </c>
      <c r="H55" s="33">
        <f t="shared" si="45"/>
        <v>8.8328075709779075E-2</v>
      </c>
      <c r="I55" s="34"/>
      <c r="J55" s="35"/>
      <c r="K55" s="68">
        <v>1.38</v>
      </c>
      <c r="L55" s="30">
        <v>1.46</v>
      </c>
      <c r="M55" s="33">
        <f t="shared" si="8"/>
        <v>5.7971014492753659E-2</v>
      </c>
      <c r="N55" s="34"/>
      <c r="O55" s="54"/>
      <c r="P55" s="30">
        <v>1.46</v>
      </c>
      <c r="Q55" s="30">
        <v>1.68</v>
      </c>
      <c r="R55" s="33">
        <f t="shared" si="9"/>
        <v>0.15068493150684925</v>
      </c>
      <c r="S55" s="34"/>
      <c r="T55" s="54"/>
      <c r="U55" s="30">
        <v>1.68</v>
      </c>
      <c r="V55" s="30">
        <v>1.75</v>
      </c>
      <c r="W55" s="33">
        <f t="shared" si="10"/>
        <v>4.1666666666666741E-2</v>
      </c>
      <c r="X55" s="34"/>
      <c r="Y55" s="54"/>
      <c r="Z55" s="30">
        <v>1.75</v>
      </c>
      <c r="AA55" s="30">
        <v>1.93</v>
      </c>
      <c r="AB55" s="33">
        <f t="shared" si="11"/>
        <v>0.10285714285714276</v>
      </c>
      <c r="AC55" s="34"/>
      <c r="AD55" s="54"/>
      <c r="AE55" s="30">
        <v>1.93</v>
      </c>
      <c r="AF55" s="30">
        <v>1.98</v>
      </c>
      <c r="AG55" s="33">
        <f t="shared" si="42"/>
        <v>2.5906735751295429E-2</v>
      </c>
      <c r="AH55" s="34"/>
      <c r="AI55" s="54"/>
      <c r="AJ55" s="30">
        <v>1.98</v>
      </c>
      <c r="AK55" s="30">
        <v>2.06</v>
      </c>
      <c r="AL55" s="95">
        <f t="shared" si="46"/>
        <v>4.0404040404040442E-2</v>
      </c>
      <c r="AM55" s="34"/>
      <c r="AN55" s="39"/>
      <c r="AO55" s="40"/>
      <c r="AP55" s="30">
        <v>2.06</v>
      </c>
      <c r="AQ55" s="30">
        <v>2.14</v>
      </c>
      <c r="AR55" s="95">
        <f t="shared" si="47"/>
        <v>3.8834951456310662E-2</v>
      </c>
      <c r="AS55" s="34"/>
      <c r="AT55" s="19"/>
    </row>
    <row r="56" spans="2:46" s="18" customFormat="1" ht="30" customHeight="1">
      <c r="B56" s="113"/>
      <c r="C56" s="116"/>
      <c r="D56" s="17" t="s">
        <v>28</v>
      </c>
      <c r="E56" s="29">
        <v>1.1440699999999999</v>
      </c>
      <c r="F56" s="29">
        <v>1.26356</v>
      </c>
      <c r="G56" s="76">
        <v>1.37</v>
      </c>
      <c r="H56" s="31">
        <f>G56/F56-1</f>
        <v>8.4238184178036635E-2</v>
      </c>
      <c r="I56" s="32"/>
      <c r="J56" s="35"/>
      <c r="K56" s="76">
        <v>1.62</v>
      </c>
      <c r="L56" s="29">
        <v>1.72</v>
      </c>
      <c r="M56" s="31">
        <f>L56/K56-1</f>
        <v>6.1728395061728225E-2</v>
      </c>
      <c r="N56" s="32"/>
      <c r="O56" s="54"/>
      <c r="P56" s="29">
        <v>1.72</v>
      </c>
      <c r="Q56" s="29">
        <v>1.98</v>
      </c>
      <c r="R56" s="31">
        <f>Q56/P56-1</f>
        <v>0.15116279069767447</v>
      </c>
      <c r="S56" s="32"/>
      <c r="T56" s="54"/>
      <c r="U56" s="29">
        <v>1.98</v>
      </c>
      <c r="V56" s="29">
        <v>2.0699999999999998</v>
      </c>
      <c r="W56" s="31">
        <f>V56/U56-1</f>
        <v>4.5454545454545414E-2</v>
      </c>
      <c r="X56" s="32"/>
      <c r="Y56" s="54"/>
      <c r="Z56" s="29">
        <v>2.0699999999999998</v>
      </c>
      <c r="AA56" s="29">
        <v>2.25</v>
      </c>
      <c r="AB56" s="31">
        <f>AA56/Z56-1</f>
        <v>8.6956521739130599E-2</v>
      </c>
      <c r="AC56" s="32"/>
      <c r="AD56" s="54"/>
      <c r="AE56" s="29">
        <v>2.25</v>
      </c>
      <c r="AF56" s="29">
        <v>2.31</v>
      </c>
      <c r="AG56" s="31">
        <f>AF56/AE56-1</f>
        <v>2.6666666666666616E-2</v>
      </c>
      <c r="AH56" s="32"/>
      <c r="AI56" s="54"/>
      <c r="AJ56" s="29">
        <v>2.31</v>
      </c>
      <c r="AK56" s="29">
        <v>2.4</v>
      </c>
      <c r="AL56" s="71">
        <f t="shared" si="46"/>
        <v>3.8961038961038863E-2</v>
      </c>
      <c r="AM56" s="32"/>
      <c r="AN56" s="39"/>
      <c r="AO56" s="40"/>
      <c r="AP56" s="29">
        <v>2.4</v>
      </c>
      <c r="AQ56" s="29">
        <v>2.4900000000000002</v>
      </c>
      <c r="AR56" s="71">
        <f t="shared" si="47"/>
        <v>3.7500000000000089E-2</v>
      </c>
      <c r="AS56" s="32"/>
      <c r="AT56" s="19"/>
    </row>
    <row r="57" spans="2:46" s="18" customFormat="1" ht="30" customHeight="1">
      <c r="B57" s="113"/>
      <c r="C57" s="116"/>
      <c r="D57" s="20" t="s">
        <v>26</v>
      </c>
      <c r="E57" s="30">
        <v>1.2661</v>
      </c>
      <c r="F57" s="30">
        <v>1.3974599999999999</v>
      </c>
      <c r="G57" s="68">
        <v>1.53</v>
      </c>
      <c r="H57" s="33">
        <f t="shared" si="45"/>
        <v>9.4843501781804118E-2</v>
      </c>
      <c r="I57" s="34"/>
      <c r="J57" s="35"/>
      <c r="K57" s="68">
        <v>1.8</v>
      </c>
      <c r="L57" s="30">
        <v>1.91</v>
      </c>
      <c r="M57" s="33">
        <f t="shared" si="8"/>
        <v>6.1111111111111116E-2</v>
      </c>
      <c r="N57" s="34"/>
      <c r="O57" s="54"/>
      <c r="P57" s="30">
        <v>1.91</v>
      </c>
      <c r="Q57" s="30">
        <v>2.19</v>
      </c>
      <c r="R57" s="33">
        <f t="shared" si="9"/>
        <v>0.14659685863874339</v>
      </c>
      <c r="S57" s="34"/>
      <c r="T57" s="54"/>
      <c r="U57" s="30">
        <v>2.19</v>
      </c>
      <c r="V57" s="30">
        <v>2.29</v>
      </c>
      <c r="W57" s="33">
        <f t="shared" si="10"/>
        <v>4.5662100456621113E-2</v>
      </c>
      <c r="X57" s="34"/>
      <c r="Y57" s="54"/>
      <c r="Z57" s="30">
        <v>2.29</v>
      </c>
      <c r="AA57" s="30">
        <v>2.52</v>
      </c>
      <c r="AB57" s="33">
        <f t="shared" si="11"/>
        <v>0.10043668122270732</v>
      </c>
      <c r="AC57" s="34"/>
      <c r="AD57" s="54"/>
      <c r="AE57" s="30">
        <v>2.52</v>
      </c>
      <c r="AF57" s="30">
        <v>2.66</v>
      </c>
      <c r="AG57" s="33">
        <f t="shared" si="42"/>
        <v>5.555555555555558E-2</v>
      </c>
      <c r="AH57" s="34"/>
      <c r="AI57" s="54"/>
      <c r="AJ57" s="30">
        <v>2.66</v>
      </c>
      <c r="AK57" s="30">
        <v>2.76</v>
      </c>
      <c r="AL57" s="95">
        <f t="shared" si="46"/>
        <v>3.7593984962405846E-2</v>
      </c>
      <c r="AM57" s="34"/>
      <c r="AN57" s="39"/>
      <c r="AO57" s="40"/>
      <c r="AP57" s="30">
        <v>2.76</v>
      </c>
      <c r="AQ57" s="30">
        <v>2.86</v>
      </c>
      <c r="AR57" s="95">
        <f t="shared" si="47"/>
        <v>3.6231884057970953E-2</v>
      </c>
      <c r="AS57" s="34"/>
      <c r="AT57" s="19"/>
    </row>
    <row r="58" spans="2:46" s="18" customFormat="1" ht="30" customHeight="1">
      <c r="B58" s="114"/>
      <c r="C58" s="117"/>
      <c r="D58" s="20" t="s">
        <v>27</v>
      </c>
      <c r="E58" s="30">
        <v>0.68135999999999997</v>
      </c>
      <c r="F58" s="30">
        <v>0.75253999999999999</v>
      </c>
      <c r="G58" s="68">
        <v>0.82</v>
      </c>
      <c r="H58" s="33">
        <f t="shared" si="45"/>
        <v>8.9643075451138809E-2</v>
      </c>
      <c r="I58" s="34"/>
      <c r="J58" s="35"/>
      <c r="K58" s="68">
        <v>0.97</v>
      </c>
      <c r="L58" s="30">
        <v>1.03</v>
      </c>
      <c r="M58" s="33">
        <f t="shared" si="8"/>
        <v>6.1855670103092786E-2</v>
      </c>
      <c r="N58" s="34"/>
      <c r="O58" s="54"/>
      <c r="P58" s="30">
        <v>1.03</v>
      </c>
      <c r="Q58" s="30">
        <v>1.18</v>
      </c>
      <c r="R58" s="33">
        <f t="shared" si="9"/>
        <v>0.14563106796116498</v>
      </c>
      <c r="S58" s="34"/>
      <c r="T58" s="54"/>
      <c r="U58" s="30">
        <v>1.18</v>
      </c>
      <c r="V58" s="30">
        <v>1.23</v>
      </c>
      <c r="W58" s="33">
        <f t="shared" si="10"/>
        <v>4.2372881355932313E-2</v>
      </c>
      <c r="X58" s="34"/>
      <c r="Y58" s="54"/>
      <c r="Z58" s="30">
        <v>1.23</v>
      </c>
      <c r="AA58" s="30">
        <v>1.35</v>
      </c>
      <c r="AB58" s="53">
        <f t="shared" si="11"/>
        <v>9.7560975609756184E-2</v>
      </c>
      <c r="AC58" s="34"/>
      <c r="AD58" s="54"/>
      <c r="AE58" s="30">
        <v>1.35</v>
      </c>
      <c r="AF58" s="30">
        <v>1.39</v>
      </c>
      <c r="AG58" s="53">
        <f t="shared" si="42"/>
        <v>2.962962962962945E-2</v>
      </c>
      <c r="AH58" s="34"/>
      <c r="AI58" s="54"/>
      <c r="AJ58" s="30">
        <v>1.39</v>
      </c>
      <c r="AK58" s="30">
        <v>1.44</v>
      </c>
      <c r="AL58" s="95">
        <f t="shared" si="46"/>
        <v>3.5971223021582732E-2</v>
      </c>
      <c r="AM58" s="34"/>
      <c r="AN58" s="39"/>
      <c r="AO58" s="40"/>
      <c r="AP58" s="30">
        <v>1.44</v>
      </c>
      <c r="AQ58" s="30">
        <v>1.49</v>
      </c>
      <c r="AR58" s="95">
        <f t="shared" si="47"/>
        <v>3.4722222222222321E-2</v>
      </c>
      <c r="AS58" s="34"/>
      <c r="AT58" s="19"/>
    </row>
    <row r="59" spans="2:46" s="18" customFormat="1" ht="30" customHeight="1">
      <c r="B59" s="100">
        <v>10</v>
      </c>
      <c r="C59" s="103" t="s">
        <v>37</v>
      </c>
      <c r="D59" s="21" t="s">
        <v>25</v>
      </c>
      <c r="E59" s="44">
        <v>2.56</v>
      </c>
      <c r="F59" s="44">
        <v>3.07</v>
      </c>
      <c r="G59" s="77">
        <v>3.38</v>
      </c>
      <c r="H59" s="45">
        <f t="shared" si="4"/>
        <v>0.10097719869706845</v>
      </c>
      <c r="I59" s="46">
        <v>0.10097719869706845</v>
      </c>
      <c r="J59" s="35"/>
      <c r="K59" s="77">
        <v>3.38</v>
      </c>
      <c r="L59" s="44">
        <v>3.58</v>
      </c>
      <c r="M59" s="45">
        <f>L59/K59-1</f>
        <v>5.9171597633136175E-2</v>
      </c>
      <c r="N59" s="46">
        <v>5.9171597633136175E-2</v>
      </c>
      <c r="O59" s="54"/>
      <c r="P59" s="44">
        <v>3.58</v>
      </c>
      <c r="Q59" s="44">
        <v>4.01</v>
      </c>
      <c r="R59" s="45">
        <f>Q59/P59-1</f>
        <v>0.12011173184357538</v>
      </c>
      <c r="S59" s="46">
        <v>0.15115954177144464</v>
      </c>
      <c r="T59" s="54"/>
      <c r="U59" s="44">
        <v>4.01</v>
      </c>
      <c r="V59" s="44">
        <v>4.18</v>
      </c>
      <c r="W59" s="45">
        <f>V59/U59-1</f>
        <v>4.2394014962593429E-2</v>
      </c>
      <c r="X59" s="46">
        <v>4.2394014962593429E-2</v>
      </c>
      <c r="Y59" s="54"/>
      <c r="Z59" s="44">
        <v>4.18</v>
      </c>
      <c r="AA59" s="44">
        <v>4.54</v>
      </c>
      <c r="AB59" s="45">
        <f>AA59/Z59-1</f>
        <v>8.6124401913875603E-2</v>
      </c>
      <c r="AC59" s="46">
        <v>8.6124401913875603E-2</v>
      </c>
      <c r="AD59" s="54"/>
      <c r="AE59" s="44">
        <v>4.54</v>
      </c>
      <c r="AF59" s="44">
        <v>4.8099999999999996</v>
      </c>
      <c r="AG59" s="45">
        <f>AF59/AE59-1</f>
        <v>5.9471365638766427E-2</v>
      </c>
      <c r="AH59" s="46">
        <v>6.8281938325991165E-2</v>
      </c>
      <c r="AI59" s="54"/>
      <c r="AJ59" s="44">
        <v>4.8099999999999996</v>
      </c>
      <c r="AK59" s="44">
        <v>5.04</v>
      </c>
      <c r="AL59" s="72">
        <f>AK59/AJ59-1</f>
        <v>4.7817047817047875E-2</v>
      </c>
      <c r="AM59" s="46">
        <f>AN59/AJ59-1</f>
        <v>4.9896049896049899E-2</v>
      </c>
      <c r="AN59" s="39">
        <v>5.05</v>
      </c>
      <c r="AO59" s="40"/>
      <c r="AP59" s="44">
        <v>5.04</v>
      </c>
      <c r="AQ59" s="44">
        <v>5.29</v>
      </c>
      <c r="AR59" s="72">
        <f>AQ59/AP59-1</f>
        <v>4.9603174603174649E-2</v>
      </c>
      <c r="AS59" s="46">
        <f>AT59/AP59/100-1</f>
        <v>4.9603174603174649E-2</v>
      </c>
      <c r="AT59" s="19">
        <v>529</v>
      </c>
    </row>
    <row r="60" spans="2:46" s="18" customFormat="1" ht="30" customHeight="1">
      <c r="B60" s="101"/>
      <c r="C60" s="104"/>
      <c r="D60" s="22" t="s">
        <v>26</v>
      </c>
      <c r="E60" s="49">
        <v>2.94</v>
      </c>
      <c r="F60" s="49">
        <v>3.53</v>
      </c>
      <c r="G60" s="78">
        <v>3.88</v>
      </c>
      <c r="H60" s="73">
        <f t="shared" si="4"/>
        <v>9.9150141643059575E-2</v>
      </c>
      <c r="I60" s="51"/>
      <c r="J60" s="35"/>
      <c r="K60" s="49">
        <v>3.88</v>
      </c>
      <c r="L60" s="49">
        <v>4.1100000000000003</v>
      </c>
      <c r="M60" s="50">
        <f t="shared" ref="M60:M64" si="48">L60/K60-1</f>
        <v>5.9278350515463929E-2</v>
      </c>
      <c r="N60" s="51"/>
      <c r="O60" s="54"/>
      <c r="P60" s="49">
        <v>4.1100000000000003</v>
      </c>
      <c r="Q60" s="49">
        <v>4.5999999999999996</v>
      </c>
      <c r="R60" s="50">
        <f t="shared" ref="R60:R64" si="49">Q60/P60-1</f>
        <v>0.11922141119221386</v>
      </c>
      <c r="S60" s="51"/>
      <c r="T60" s="54"/>
      <c r="U60" s="49">
        <v>4.5999999999999996</v>
      </c>
      <c r="V60" s="49">
        <v>4.79</v>
      </c>
      <c r="W60" s="50">
        <f t="shared" ref="W60:W64" si="50">V60/U60-1</f>
        <v>4.1304347826087051E-2</v>
      </c>
      <c r="X60" s="51"/>
      <c r="Y60" s="54"/>
      <c r="Z60" s="49">
        <v>4.79</v>
      </c>
      <c r="AA60" s="49">
        <v>5.27</v>
      </c>
      <c r="AB60" s="50">
        <f t="shared" ref="AB60:AB64" si="51">AA60/Z60-1</f>
        <v>0.10020876826722325</v>
      </c>
      <c r="AC60" s="51"/>
      <c r="AD60" s="54"/>
      <c r="AE60" s="49">
        <v>5.27</v>
      </c>
      <c r="AF60" s="49">
        <v>5.53</v>
      </c>
      <c r="AG60" s="50">
        <f t="shared" si="42"/>
        <v>4.9335863377609313E-2</v>
      </c>
      <c r="AH60" s="51"/>
      <c r="AI60" s="54"/>
      <c r="AJ60" s="49">
        <v>5.53</v>
      </c>
      <c r="AK60" s="49">
        <v>5.8</v>
      </c>
      <c r="AL60" s="96">
        <f t="shared" ref="AL60:AL64" si="52">AK60/AJ60-1</f>
        <v>4.8824593128390603E-2</v>
      </c>
      <c r="AM60" s="51"/>
      <c r="AN60" s="39"/>
      <c r="AO60" s="40"/>
      <c r="AP60" s="49">
        <v>5.8</v>
      </c>
      <c r="AQ60" s="49">
        <v>6.08</v>
      </c>
      <c r="AR60" s="96">
        <f t="shared" ref="AR60:AR64" si="53">AQ60/AP60-1</f>
        <v>4.8275862068965614E-2</v>
      </c>
      <c r="AS60" s="51"/>
      <c r="AT60" s="19"/>
    </row>
    <row r="61" spans="2:46" s="18" customFormat="1" ht="30" customHeight="1">
      <c r="B61" s="101"/>
      <c r="C61" s="104"/>
      <c r="D61" s="22" t="s">
        <v>27</v>
      </c>
      <c r="E61" s="49">
        <v>1</v>
      </c>
      <c r="F61" s="49">
        <v>1.2</v>
      </c>
      <c r="G61" s="49">
        <v>1.32</v>
      </c>
      <c r="H61" s="50">
        <f t="shared" si="4"/>
        <v>0.10000000000000009</v>
      </c>
      <c r="I61" s="51"/>
      <c r="J61" s="35"/>
      <c r="K61" s="49">
        <v>1.32</v>
      </c>
      <c r="L61" s="49">
        <v>1.39</v>
      </c>
      <c r="M61" s="50">
        <f t="shared" si="48"/>
        <v>5.3030303030302983E-2</v>
      </c>
      <c r="N61" s="51"/>
      <c r="O61" s="54"/>
      <c r="P61" s="49">
        <v>1.39</v>
      </c>
      <c r="Q61" s="49">
        <v>1.56</v>
      </c>
      <c r="R61" s="50">
        <f t="shared" si="49"/>
        <v>0.12230215827338142</v>
      </c>
      <c r="S61" s="51"/>
      <c r="T61" s="54"/>
      <c r="U61" s="49">
        <v>1.56</v>
      </c>
      <c r="V61" s="49">
        <v>1.63</v>
      </c>
      <c r="W61" s="50">
        <f t="shared" si="50"/>
        <v>4.4871794871794712E-2</v>
      </c>
      <c r="X61" s="51"/>
      <c r="Y61" s="54"/>
      <c r="Z61" s="49">
        <v>1.63</v>
      </c>
      <c r="AA61" s="49">
        <v>1.79</v>
      </c>
      <c r="AB61" s="50">
        <f t="shared" si="51"/>
        <v>9.8159509202454087E-2</v>
      </c>
      <c r="AC61" s="51"/>
      <c r="AD61" s="54"/>
      <c r="AE61" s="49">
        <v>1.79</v>
      </c>
      <c r="AF61" s="49">
        <v>1.95</v>
      </c>
      <c r="AG61" s="50">
        <f t="shared" si="42"/>
        <v>8.9385474860335101E-2</v>
      </c>
      <c r="AH61" s="51"/>
      <c r="AI61" s="54"/>
      <c r="AJ61" s="49">
        <v>1.95</v>
      </c>
      <c r="AK61" s="49">
        <v>2.09</v>
      </c>
      <c r="AL61" s="96">
        <f t="shared" si="52"/>
        <v>7.1794871794871762E-2</v>
      </c>
      <c r="AM61" s="51"/>
      <c r="AN61" s="39"/>
      <c r="AO61" s="40"/>
      <c r="AP61" s="49">
        <v>2.09</v>
      </c>
      <c r="AQ61" s="49">
        <v>2.25</v>
      </c>
      <c r="AR61" s="96">
        <f t="shared" si="53"/>
        <v>7.6555023923445153E-2</v>
      </c>
      <c r="AS61" s="51"/>
      <c r="AT61" s="19"/>
    </row>
    <row r="62" spans="2:46" s="18" customFormat="1" ht="30" customHeight="1">
      <c r="B62" s="101"/>
      <c r="C62" s="104"/>
      <c r="D62" s="21" t="s">
        <v>28</v>
      </c>
      <c r="E62" s="44">
        <v>1.93</v>
      </c>
      <c r="F62" s="44">
        <v>2.15</v>
      </c>
      <c r="G62" s="44">
        <v>2.37</v>
      </c>
      <c r="H62" s="45">
        <f t="shared" si="4"/>
        <v>0.10232558139534897</v>
      </c>
      <c r="I62" s="46"/>
      <c r="J62" s="35"/>
      <c r="K62" s="44">
        <v>2.37</v>
      </c>
      <c r="L62" s="44">
        <v>2.5099999999999998</v>
      </c>
      <c r="M62" s="45">
        <f t="shared" si="48"/>
        <v>5.9071729957805852E-2</v>
      </c>
      <c r="N62" s="46"/>
      <c r="O62" s="54"/>
      <c r="P62" s="44">
        <v>2.5099999999999998</v>
      </c>
      <c r="Q62" s="44">
        <v>2.81</v>
      </c>
      <c r="R62" s="45">
        <f t="shared" si="49"/>
        <v>0.11952191235059773</v>
      </c>
      <c r="S62" s="46"/>
      <c r="T62" s="54"/>
      <c r="U62" s="44">
        <v>2.81</v>
      </c>
      <c r="V62" s="44">
        <v>2.93</v>
      </c>
      <c r="W62" s="45">
        <f t="shared" si="50"/>
        <v>4.2704626334519658E-2</v>
      </c>
      <c r="X62" s="46"/>
      <c r="Y62" s="54"/>
      <c r="Z62" s="44">
        <v>2.93</v>
      </c>
      <c r="AA62" s="44">
        <v>3.18</v>
      </c>
      <c r="AB62" s="45">
        <f t="shared" si="51"/>
        <v>8.53242320819112E-2</v>
      </c>
      <c r="AC62" s="46"/>
      <c r="AD62" s="54"/>
      <c r="AE62" s="44">
        <v>3.18</v>
      </c>
      <c r="AF62" s="44">
        <v>3.37</v>
      </c>
      <c r="AG62" s="45">
        <f t="shared" si="42"/>
        <v>5.9748427672955851E-2</v>
      </c>
      <c r="AH62" s="46"/>
      <c r="AI62" s="54"/>
      <c r="AJ62" s="44">
        <v>3.37</v>
      </c>
      <c r="AK62" s="44">
        <v>3.53</v>
      </c>
      <c r="AL62" s="72">
        <f t="shared" si="52"/>
        <v>4.7477744807121525E-2</v>
      </c>
      <c r="AM62" s="46"/>
      <c r="AN62" s="39"/>
      <c r="AO62" s="40"/>
      <c r="AP62" s="44">
        <v>3.53</v>
      </c>
      <c r="AQ62" s="44">
        <v>3.71</v>
      </c>
      <c r="AR62" s="72">
        <f t="shared" si="53"/>
        <v>5.0991501416430607E-2</v>
      </c>
      <c r="AS62" s="46"/>
      <c r="AT62" s="19"/>
    </row>
    <row r="63" spans="2:46" s="18" customFormat="1" ht="30" customHeight="1">
      <c r="B63" s="101"/>
      <c r="C63" s="104"/>
      <c r="D63" s="22" t="s">
        <v>26</v>
      </c>
      <c r="E63" s="49">
        <v>2.2000000000000002</v>
      </c>
      <c r="F63" s="49">
        <v>2.4700000000000002</v>
      </c>
      <c r="G63" s="49">
        <v>2.72</v>
      </c>
      <c r="H63" s="50">
        <f t="shared" si="4"/>
        <v>0.10121457489878538</v>
      </c>
      <c r="I63" s="51"/>
      <c r="J63" s="35"/>
      <c r="K63" s="49">
        <v>2.72</v>
      </c>
      <c r="L63" s="49">
        <v>2.88</v>
      </c>
      <c r="M63" s="50">
        <f t="shared" si="48"/>
        <v>5.8823529411764497E-2</v>
      </c>
      <c r="N63" s="51"/>
      <c r="O63" s="54"/>
      <c r="P63" s="49">
        <v>2.88</v>
      </c>
      <c r="Q63" s="49">
        <v>3.23</v>
      </c>
      <c r="R63" s="50">
        <f t="shared" si="49"/>
        <v>0.1215277777777779</v>
      </c>
      <c r="S63" s="51"/>
      <c r="T63" s="54"/>
      <c r="U63" s="49">
        <v>3.23</v>
      </c>
      <c r="V63" s="49">
        <v>3.37</v>
      </c>
      <c r="W63" s="50">
        <f t="shared" si="50"/>
        <v>4.334365325077405E-2</v>
      </c>
      <c r="X63" s="51"/>
      <c r="Y63" s="54"/>
      <c r="Z63" s="49">
        <v>3.37</v>
      </c>
      <c r="AA63" s="49">
        <v>3.69</v>
      </c>
      <c r="AB63" s="50">
        <f t="shared" si="51"/>
        <v>9.4955489614243271E-2</v>
      </c>
      <c r="AC63" s="51"/>
      <c r="AD63" s="54"/>
      <c r="AE63" s="49">
        <v>3.69</v>
      </c>
      <c r="AF63" s="49">
        <v>3.87</v>
      </c>
      <c r="AG63" s="50">
        <f t="shared" si="42"/>
        <v>4.8780487804878092E-2</v>
      </c>
      <c r="AH63" s="51"/>
      <c r="AI63" s="54"/>
      <c r="AJ63" s="49">
        <v>3.87</v>
      </c>
      <c r="AK63" s="49">
        <v>4.0599999999999996</v>
      </c>
      <c r="AL63" s="96">
        <f t="shared" si="52"/>
        <v>4.9095607235142058E-2</v>
      </c>
      <c r="AM63" s="51"/>
      <c r="AN63" s="39"/>
      <c r="AO63" s="40"/>
      <c r="AP63" s="49">
        <v>4.0599999999999996</v>
      </c>
      <c r="AQ63" s="49">
        <v>4.26</v>
      </c>
      <c r="AR63" s="96">
        <f t="shared" si="53"/>
        <v>4.9261083743842304E-2</v>
      </c>
      <c r="AS63" s="51"/>
      <c r="AT63" s="19"/>
    </row>
    <row r="64" spans="2:46" s="18" customFormat="1" ht="30" customHeight="1">
      <c r="B64" s="102"/>
      <c r="C64" s="105"/>
      <c r="D64" s="22" t="s">
        <v>27</v>
      </c>
      <c r="E64" s="49">
        <v>0.75</v>
      </c>
      <c r="F64" s="49">
        <v>0.84</v>
      </c>
      <c r="G64" s="49">
        <v>0.92</v>
      </c>
      <c r="H64" s="50">
        <f t="shared" si="4"/>
        <v>9.5238095238095344E-2</v>
      </c>
      <c r="I64" s="51"/>
      <c r="J64" s="35"/>
      <c r="K64" s="49">
        <v>0.92</v>
      </c>
      <c r="L64" s="49">
        <v>0.97</v>
      </c>
      <c r="M64" s="50">
        <f t="shared" si="48"/>
        <v>5.4347826086956541E-2</v>
      </c>
      <c r="N64" s="51"/>
      <c r="O64" s="54"/>
      <c r="P64" s="49">
        <v>0.97</v>
      </c>
      <c r="Q64" s="49">
        <v>1.0900000000000001</v>
      </c>
      <c r="R64" s="50">
        <f t="shared" si="49"/>
        <v>0.12371134020618557</v>
      </c>
      <c r="S64" s="51"/>
      <c r="T64" s="54"/>
      <c r="U64" s="49">
        <v>1.0900000000000001</v>
      </c>
      <c r="V64" s="49">
        <v>1.1399999999999999</v>
      </c>
      <c r="W64" s="50">
        <f t="shared" si="50"/>
        <v>4.5871559633027248E-2</v>
      </c>
      <c r="X64" s="51"/>
      <c r="Y64" s="54"/>
      <c r="Z64" s="49">
        <v>1.1399999999999999</v>
      </c>
      <c r="AA64" s="49">
        <v>1.25</v>
      </c>
      <c r="AB64" s="50">
        <f t="shared" si="51"/>
        <v>9.6491228070175517E-2</v>
      </c>
      <c r="AC64" s="51"/>
      <c r="AD64" s="54"/>
      <c r="AE64" s="49">
        <v>1.25</v>
      </c>
      <c r="AF64" s="49">
        <v>1.37</v>
      </c>
      <c r="AG64" s="50">
        <f t="shared" si="42"/>
        <v>9.6000000000000085E-2</v>
      </c>
      <c r="AH64" s="51"/>
      <c r="AI64" s="54"/>
      <c r="AJ64" s="49">
        <v>1.37</v>
      </c>
      <c r="AK64" s="49">
        <v>1.46</v>
      </c>
      <c r="AL64" s="96">
        <f t="shared" si="52"/>
        <v>6.5693430656934115E-2</v>
      </c>
      <c r="AM64" s="51"/>
      <c r="AN64" s="39"/>
      <c r="AO64" s="40"/>
      <c r="AP64" s="49">
        <v>1.46</v>
      </c>
      <c r="AQ64" s="49">
        <v>1.58</v>
      </c>
      <c r="AR64" s="96">
        <f t="shared" si="53"/>
        <v>8.2191780821917915E-2</v>
      </c>
      <c r="AS64" s="51"/>
      <c r="AT64" s="19"/>
    </row>
    <row r="65" spans="2:46" s="18" customFormat="1" ht="30" customHeight="1">
      <c r="B65" s="112">
        <v>11</v>
      </c>
      <c r="C65" s="115" t="s">
        <v>38</v>
      </c>
      <c r="D65" s="17" t="s">
        <v>25</v>
      </c>
      <c r="E65" s="29">
        <v>2.08</v>
      </c>
      <c r="F65" s="29">
        <v>2.2799999999999998</v>
      </c>
      <c r="G65" s="29">
        <v>2.5</v>
      </c>
      <c r="H65" s="31">
        <f>G65/F65-1</f>
        <v>9.6491228070175517E-2</v>
      </c>
      <c r="I65" s="32">
        <v>0.10087719298245612</v>
      </c>
      <c r="J65" s="35"/>
      <c r="K65" s="29">
        <v>2.5</v>
      </c>
      <c r="L65" s="29">
        <v>2.64</v>
      </c>
      <c r="M65" s="31">
        <f t="shared" si="8"/>
        <v>5.600000000000005E-2</v>
      </c>
      <c r="N65" s="32">
        <v>6.0000000000000053E-2</v>
      </c>
      <c r="O65" s="54"/>
      <c r="P65" s="29">
        <v>2.64</v>
      </c>
      <c r="Q65" s="29">
        <v>2.96</v>
      </c>
      <c r="R65" s="31">
        <f t="shared" si="9"/>
        <v>0.1212121212121211</v>
      </c>
      <c r="S65" s="32">
        <v>0.15530303030303028</v>
      </c>
      <c r="T65" s="54"/>
      <c r="U65" s="29">
        <v>2.96</v>
      </c>
      <c r="V65" s="29">
        <v>3.08</v>
      </c>
      <c r="W65" s="31">
        <f t="shared" si="10"/>
        <v>4.0540540540540571E-2</v>
      </c>
      <c r="X65" s="32">
        <v>4.0540540540540571E-2</v>
      </c>
      <c r="Y65" s="54"/>
      <c r="Z65" s="29">
        <v>3.08</v>
      </c>
      <c r="AA65" s="29">
        <v>3.3</v>
      </c>
      <c r="AB65" s="31">
        <f t="shared" si="11"/>
        <v>7.1428571428571397E-2</v>
      </c>
      <c r="AC65" s="32">
        <v>8.7662337662337553E-2</v>
      </c>
      <c r="AD65" s="56"/>
      <c r="AE65" s="29">
        <v>3.3</v>
      </c>
      <c r="AF65" s="29">
        <v>3.5</v>
      </c>
      <c r="AG65" s="31">
        <f t="shared" si="42"/>
        <v>6.0606060606060552E-2</v>
      </c>
      <c r="AH65" s="32">
        <v>7.575757575757569E-2</v>
      </c>
      <c r="AI65" s="56"/>
      <c r="AJ65" s="29">
        <v>3.5</v>
      </c>
      <c r="AK65" s="29">
        <v>3.62</v>
      </c>
      <c r="AL65" s="71">
        <f>AK65/AJ65-1</f>
        <v>3.4285714285714253E-2</v>
      </c>
      <c r="AM65" s="32">
        <f>AN65/AJ65-1</f>
        <v>4.8571428571428488E-2</v>
      </c>
      <c r="AN65" s="39">
        <v>3.67</v>
      </c>
      <c r="AO65" s="40"/>
      <c r="AP65" s="29">
        <v>3.62</v>
      </c>
      <c r="AQ65" s="29">
        <v>3.74</v>
      </c>
      <c r="AR65" s="71">
        <f>AQ65/AP65-1</f>
        <v>3.3149171270718369E-2</v>
      </c>
      <c r="AS65" s="32">
        <f>AT65/AP65/100-1</f>
        <v>4.9723756906077332E-2</v>
      </c>
      <c r="AT65" s="19">
        <v>380</v>
      </c>
    </row>
    <row r="66" spans="2:46" s="18" customFormat="1" ht="30" customHeight="1">
      <c r="B66" s="113"/>
      <c r="C66" s="116"/>
      <c r="D66" s="20" t="s">
        <v>26</v>
      </c>
      <c r="E66" s="30">
        <v>2.14</v>
      </c>
      <c r="F66" s="30">
        <v>2.29</v>
      </c>
      <c r="G66" s="30">
        <v>2.512</v>
      </c>
      <c r="H66" s="33">
        <f t="shared" ref="H66:H112" si="54">G66/F66-1</f>
        <v>9.6943231441048106E-2</v>
      </c>
      <c r="I66" s="34"/>
      <c r="J66" s="35"/>
      <c r="K66" s="30">
        <v>2.512</v>
      </c>
      <c r="L66" s="30">
        <v>2.653</v>
      </c>
      <c r="M66" s="33">
        <f t="shared" si="8"/>
        <v>5.6130573248407645E-2</v>
      </c>
      <c r="N66" s="34"/>
      <c r="O66" s="54"/>
      <c r="P66" s="30">
        <v>2.653</v>
      </c>
      <c r="Q66" s="30">
        <v>3.0249999999999999</v>
      </c>
      <c r="R66" s="33">
        <f t="shared" si="9"/>
        <v>0.14021862042970223</v>
      </c>
      <c r="S66" s="34"/>
      <c r="T66" s="54"/>
      <c r="U66" s="30">
        <v>3.0249999999999999</v>
      </c>
      <c r="V66" s="30">
        <v>3.1440000000000001</v>
      </c>
      <c r="W66" s="33">
        <f t="shared" si="10"/>
        <v>3.9338842975206623E-2</v>
      </c>
      <c r="X66" s="34"/>
      <c r="Y66" s="54"/>
      <c r="Z66" s="30">
        <v>3.1440000000000001</v>
      </c>
      <c r="AA66" s="30">
        <v>3.46</v>
      </c>
      <c r="AB66" s="33">
        <f t="shared" si="11"/>
        <v>0.10050890585241734</v>
      </c>
      <c r="AC66" s="34"/>
      <c r="AD66" s="56"/>
      <c r="AE66" s="30">
        <v>3.46</v>
      </c>
      <c r="AF66" s="30">
        <v>3.84</v>
      </c>
      <c r="AG66" s="33">
        <f t="shared" si="42"/>
        <v>0.10982658959537561</v>
      </c>
      <c r="AH66" s="34"/>
      <c r="AI66" s="56"/>
      <c r="AJ66" s="30">
        <v>3.84</v>
      </c>
      <c r="AK66" s="30">
        <v>4.1100000000000003</v>
      </c>
      <c r="AL66" s="95">
        <f t="shared" ref="AL66:AL70" si="55">AK66/AJ66-1</f>
        <v>7.0312500000000222E-2</v>
      </c>
      <c r="AM66" s="34"/>
      <c r="AN66" s="39"/>
      <c r="AO66" s="40"/>
      <c r="AP66" s="30">
        <v>4.1100000000000003</v>
      </c>
      <c r="AQ66" s="30">
        <v>4.3</v>
      </c>
      <c r="AR66" s="95">
        <f t="shared" ref="AR66:AR70" si="56">AQ66/AP66-1</f>
        <v>4.6228710462286937E-2</v>
      </c>
      <c r="AS66" s="34"/>
      <c r="AT66" s="19"/>
    </row>
    <row r="67" spans="2:46" s="18" customFormat="1" ht="30" customHeight="1">
      <c r="B67" s="113"/>
      <c r="C67" s="116"/>
      <c r="D67" s="20" t="s">
        <v>27</v>
      </c>
      <c r="E67" s="30">
        <v>1.75</v>
      </c>
      <c r="F67" s="30">
        <v>1.9219999999999999</v>
      </c>
      <c r="G67" s="30">
        <v>1.9630000000000001</v>
      </c>
      <c r="H67" s="33">
        <f t="shared" si="54"/>
        <v>2.1331945889698334E-2</v>
      </c>
      <c r="I67" s="34"/>
      <c r="J67" s="35"/>
      <c r="K67" s="30">
        <v>1.9630000000000001</v>
      </c>
      <c r="L67" s="30">
        <v>2.073</v>
      </c>
      <c r="M67" s="33">
        <f t="shared" si="8"/>
        <v>5.6036678553234687E-2</v>
      </c>
      <c r="N67" s="34"/>
      <c r="O67" s="54"/>
      <c r="P67" s="30">
        <v>2.073</v>
      </c>
      <c r="Q67" s="30">
        <v>2.3730000000000002</v>
      </c>
      <c r="R67" s="33">
        <f t="shared" si="9"/>
        <v>0.14471780028943582</v>
      </c>
      <c r="S67" s="34"/>
      <c r="T67" s="54"/>
      <c r="U67" s="30">
        <v>2.3730000000000002</v>
      </c>
      <c r="V67" s="30">
        <v>2.5019999999999998</v>
      </c>
      <c r="W67" s="33">
        <f t="shared" si="10"/>
        <v>5.4361567635903718E-2</v>
      </c>
      <c r="X67" s="34"/>
      <c r="Y67" s="54"/>
      <c r="Z67" s="30">
        <v>2.5019999999999998</v>
      </c>
      <c r="AA67" s="30">
        <v>2.31</v>
      </c>
      <c r="AB67" s="53">
        <f t="shared" si="11"/>
        <v>-7.6738609112709688E-2</v>
      </c>
      <c r="AC67" s="34"/>
      <c r="AD67" s="56"/>
      <c r="AE67" s="30">
        <v>2.31</v>
      </c>
      <c r="AF67" s="30">
        <v>2.4500000000000002</v>
      </c>
      <c r="AG67" s="33">
        <f t="shared" si="42"/>
        <v>6.0606060606060552E-2</v>
      </c>
      <c r="AH67" s="34"/>
      <c r="AI67" s="56"/>
      <c r="AJ67" s="30">
        <v>2.4500000000000002</v>
      </c>
      <c r="AK67" s="30">
        <v>2.5299999999999998</v>
      </c>
      <c r="AL67" s="95">
        <f t="shared" si="55"/>
        <v>3.2653061224489743E-2</v>
      </c>
      <c r="AM67" s="34"/>
      <c r="AN67" s="39"/>
      <c r="AO67" s="40"/>
      <c r="AP67" s="30">
        <v>2.5299999999999998</v>
      </c>
      <c r="AQ67" s="30">
        <v>2.62</v>
      </c>
      <c r="AR67" s="95">
        <f t="shared" si="56"/>
        <v>3.5573122529644285E-2</v>
      </c>
      <c r="AS67" s="34"/>
      <c r="AT67" s="19"/>
    </row>
    <row r="68" spans="2:46" s="18" customFormat="1" ht="30" customHeight="1">
      <c r="B68" s="113"/>
      <c r="C68" s="116"/>
      <c r="D68" s="17" t="s">
        <v>28</v>
      </c>
      <c r="E68" s="29">
        <v>1.46</v>
      </c>
      <c r="F68" s="29">
        <v>1.6</v>
      </c>
      <c r="G68" s="29">
        <v>1.75</v>
      </c>
      <c r="H68" s="31">
        <f>G68/F68-1</f>
        <v>9.375E-2</v>
      </c>
      <c r="I68" s="32"/>
      <c r="J68" s="35"/>
      <c r="K68" s="29">
        <v>1.75</v>
      </c>
      <c r="L68" s="29">
        <v>1.85</v>
      </c>
      <c r="M68" s="31">
        <f>L68/K68-1</f>
        <v>5.7142857142857162E-2</v>
      </c>
      <c r="N68" s="32"/>
      <c r="O68" s="54"/>
      <c r="P68" s="29">
        <v>1.85</v>
      </c>
      <c r="Q68" s="29">
        <v>2.0699999999999998</v>
      </c>
      <c r="R68" s="31">
        <f>Q68/P68-1</f>
        <v>0.11891891891891881</v>
      </c>
      <c r="S68" s="32"/>
      <c r="T68" s="54"/>
      <c r="U68" s="29">
        <v>2.0699999999999998</v>
      </c>
      <c r="V68" s="29">
        <v>2.1560000000000001</v>
      </c>
      <c r="W68" s="31">
        <f>V68/U68-1</f>
        <v>4.1545893719806992E-2</v>
      </c>
      <c r="X68" s="32"/>
      <c r="Y68" s="54"/>
      <c r="Z68" s="29">
        <v>2.1560000000000001</v>
      </c>
      <c r="AA68" s="29">
        <v>2.31</v>
      </c>
      <c r="AB68" s="74">
        <f>AA68/Z68-1</f>
        <v>7.1428571428571397E-2</v>
      </c>
      <c r="AC68" s="32"/>
      <c r="AD68" s="56"/>
      <c r="AE68" s="29">
        <v>2.31</v>
      </c>
      <c r="AF68" s="29">
        <v>2.4500000000000002</v>
      </c>
      <c r="AG68" s="31">
        <f>AF68/AE68-1</f>
        <v>6.0606060606060552E-2</v>
      </c>
      <c r="AH68" s="32"/>
      <c r="AI68" s="56"/>
      <c r="AJ68" s="29">
        <v>2.4500000000000002</v>
      </c>
      <c r="AK68" s="29">
        <v>2.5299999999999998</v>
      </c>
      <c r="AL68" s="71">
        <f t="shared" si="55"/>
        <v>3.2653061224489743E-2</v>
      </c>
      <c r="AM68" s="32"/>
      <c r="AN68" s="39"/>
      <c r="AO68" s="40"/>
      <c r="AP68" s="29">
        <v>2.5299999999999998</v>
      </c>
      <c r="AQ68" s="29">
        <v>2.62</v>
      </c>
      <c r="AR68" s="71">
        <f t="shared" si="56"/>
        <v>3.5573122529644285E-2</v>
      </c>
      <c r="AS68" s="32"/>
      <c r="AT68" s="19"/>
    </row>
    <row r="69" spans="2:46" s="18" customFormat="1" ht="30" customHeight="1">
      <c r="B69" s="113"/>
      <c r="C69" s="116"/>
      <c r="D69" s="20" t="s">
        <v>26</v>
      </c>
      <c r="E69" s="30">
        <v>1.49</v>
      </c>
      <c r="F69" s="30">
        <v>1.603</v>
      </c>
      <c r="G69" s="30">
        <v>1.758</v>
      </c>
      <c r="H69" s="33">
        <f t="shared" si="54"/>
        <v>9.6693699313786574E-2</v>
      </c>
      <c r="I69" s="34"/>
      <c r="J69" s="35"/>
      <c r="K69" s="30">
        <v>1.758</v>
      </c>
      <c r="L69" s="30">
        <v>1.857</v>
      </c>
      <c r="M69" s="33">
        <f t="shared" si="8"/>
        <v>5.6313993174061494E-2</v>
      </c>
      <c r="N69" s="34"/>
      <c r="O69" s="54"/>
      <c r="P69" s="30">
        <v>1.857</v>
      </c>
      <c r="Q69" s="30">
        <v>2.1179999999999999</v>
      </c>
      <c r="R69" s="33">
        <f t="shared" si="9"/>
        <v>0.14054927302100162</v>
      </c>
      <c r="S69" s="34"/>
      <c r="T69" s="54"/>
      <c r="U69" s="30">
        <v>2.1179999999999999</v>
      </c>
      <c r="V69" s="30">
        <v>2.2010000000000001</v>
      </c>
      <c r="W69" s="33">
        <f t="shared" si="10"/>
        <v>3.9187913125590335E-2</v>
      </c>
      <c r="X69" s="34"/>
      <c r="Y69" s="54"/>
      <c r="Z69" s="30">
        <v>2.2010000000000001</v>
      </c>
      <c r="AA69" s="30">
        <v>2.42</v>
      </c>
      <c r="AB69" s="53">
        <f t="shared" si="11"/>
        <v>9.9500227169468269E-2</v>
      </c>
      <c r="AC69" s="34"/>
      <c r="AD69" s="56"/>
      <c r="AE69" s="30">
        <v>2.42</v>
      </c>
      <c r="AF69" s="30">
        <v>2.69</v>
      </c>
      <c r="AG69" s="33">
        <f t="shared" si="42"/>
        <v>0.11157024793388426</v>
      </c>
      <c r="AH69" s="34"/>
      <c r="AI69" s="56"/>
      <c r="AJ69" s="30">
        <v>2.69</v>
      </c>
      <c r="AK69" s="30">
        <v>2.88</v>
      </c>
      <c r="AL69" s="95">
        <f t="shared" si="55"/>
        <v>7.0631970260222943E-2</v>
      </c>
      <c r="AM69" s="34"/>
      <c r="AN69" s="39"/>
      <c r="AO69" s="40"/>
      <c r="AP69" s="30">
        <v>2.88</v>
      </c>
      <c r="AQ69" s="30">
        <v>3.01</v>
      </c>
      <c r="AR69" s="95">
        <f t="shared" si="56"/>
        <v>4.513888888888884E-2</v>
      </c>
      <c r="AS69" s="34"/>
      <c r="AT69" s="19"/>
    </row>
    <row r="70" spans="2:46" s="18" customFormat="1" ht="30" customHeight="1">
      <c r="B70" s="114"/>
      <c r="C70" s="117"/>
      <c r="D70" s="20" t="s">
        <v>27</v>
      </c>
      <c r="E70" s="30">
        <v>1.22</v>
      </c>
      <c r="F70" s="30">
        <v>1.345</v>
      </c>
      <c r="G70" s="30">
        <v>1.3740000000000001</v>
      </c>
      <c r="H70" s="33">
        <f t="shared" si="54"/>
        <v>2.1561338289962872E-2</v>
      </c>
      <c r="I70" s="34"/>
      <c r="J70" s="35"/>
      <c r="K70" s="30">
        <v>1.3740000000000001</v>
      </c>
      <c r="L70" s="30">
        <v>1.4510000000000001</v>
      </c>
      <c r="M70" s="33">
        <f t="shared" si="8"/>
        <v>5.604075691411925E-2</v>
      </c>
      <c r="N70" s="34"/>
      <c r="O70" s="54"/>
      <c r="P70" s="30">
        <v>1.4510000000000001</v>
      </c>
      <c r="Q70" s="30">
        <v>1.661</v>
      </c>
      <c r="R70" s="33">
        <f t="shared" si="9"/>
        <v>0.14472777394900072</v>
      </c>
      <c r="S70" s="34"/>
      <c r="T70" s="54"/>
      <c r="U70" s="30">
        <v>1.661</v>
      </c>
      <c r="V70" s="30">
        <v>1.752</v>
      </c>
      <c r="W70" s="33">
        <f t="shared" si="10"/>
        <v>5.4786273329319624E-2</v>
      </c>
      <c r="X70" s="34"/>
      <c r="Y70" s="54"/>
      <c r="Z70" s="30">
        <v>1.752</v>
      </c>
      <c r="AA70" s="30">
        <v>1.62</v>
      </c>
      <c r="AB70" s="53">
        <f t="shared" si="11"/>
        <v>-7.5342465753424626E-2</v>
      </c>
      <c r="AC70" s="34"/>
      <c r="AD70" s="56"/>
      <c r="AE70" s="30">
        <v>1.62</v>
      </c>
      <c r="AF70" s="30">
        <v>1.72</v>
      </c>
      <c r="AG70" s="53">
        <f t="shared" si="42"/>
        <v>6.1728395061728225E-2</v>
      </c>
      <c r="AH70" s="34"/>
      <c r="AI70" s="56"/>
      <c r="AJ70" s="30">
        <v>1.72</v>
      </c>
      <c r="AK70" s="30">
        <v>1.77</v>
      </c>
      <c r="AL70" s="95">
        <f t="shared" si="55"/>
        <v>2.9069767441860517E-2</v>
      </c>
      <c r="AM70" s="34"/>
      <c r="AN70" s="39"/>
      <c r="AO70" s="40"/>
      <c r="AP70" s="30">
        <v>1.77</v>
      </c>
      <c r="AQ70" s="30">
        <v>1.83</v>
      </c>
      <c r="AR70" s="95">
        <f t="shared" si="56"/>
        <v>3.3898305084745894E-2</v>
      </c>
      <c r="AS70" s="34"/>
      <c r="AT70" s="19"/>
    </row>
    <row r="71" spans="2:46" s="18" customFormat="1" ht="30" customHeight="1">
      <c r="B71" s="100">
        <v>12</v>
      </c>
      <c r="C71" s="103" t="s">
        <v>39</v>
      </c>
      <c r="D71" s="21" t="s">
        <v>25</v>
      </c>
      <c r="E71" s="44">
        <v>2.2400000000000002</v>
      </c>
      <c r="F71" s="44">
        <f>G71/1.1</f>
        <v>2.4818181818181815</v>
      </c>
      <c r="G71" s="44">
        <v>2.73</v>
      </c>
      <c r="H71" s="45">
        <f t="shared" si="54"/>
        <v>0.10000000000000009</v>
      </c>
      <c r="I71" s="46">
        <v>0.10000000000000009</v>
      </c>
      <c r="J71" s="35"/>
      <c r="K71" s="44">
        <v>2.73</v>
      </c>
      <c r="L71" s="44">
        <v>2.89</v>
      </c>
      <c r="M71" s="45">
        <f t="shared" si="8"/>
        <v>5.8608058608058622E-2</v>
      </c>
      <c r="N71" s="46">
        <v>5.8608058608058622E-2</v>
      </c>
      <c r="O71" s="54"/>
      <c r="P71" s="44">
        <v>2.89</v>
      </c>
      <c r="Q71" s="44">
        <v>3.31</v>
      </c>
      <c r="R71" s="45">
        <f t="shared" si="9"/>
        <v>0.1453287197231834</v>
      </c>
      <c r="S71" s="46">
        <v>0.14572516441675321</v>
      </c>
      <c r="T71" s="54"/>
      <c r="U71" s="44">
        <v>3.31</v>
      </c>
      <c r="V71" s="44">
        <v>3.45</v>
      </c>
      <c r="W71" s="45">
        <f>V71/U71-1</f>
        <v>4.2296072507552962E-2</v>
      </c>
      <c r="X71" s="46">
        <v>4.2296072507552962E-2</v>
      </c>
      <c r="Y71" s="54"/>
      <c r="Z71" s="44">
        <v>3.45</v>
      </c>
      <c r="AA71" s="44">
        <v>3.75</v>
      </c>
      <c r="AB71" s="75">
        <f>AA71/Z71-1</f>
        <v>8.6956521739130377E-2</v>
      </c>
      <c r="AC71" s="46">
        <v>8.6956521739130377E-2</v>
      </c>
      <c r="AD71" s="54"/>
      <c r="AE71" s="44">
        <v>3.75</v>
      </c>
      <c r="AF71" s="44">
        <v>4.03</v>
      </c>
      <c r="AG71" s="45">
        <f>AF71/AE71-1</f>
        <v>7.4666666666666659E-2</v>
      </c>
      <c r="AH71" s="46">
        <v>7.4666666666666659E-2</v>
      </c>
      <c r="AI71" s="54"/>
      <c r="AJ71" s="44">
        <v>4.03</v>
      </c>
      <c r="AK71" s="44">
        <v>4.18</v>
      </c>
      <c r="AL71" s="72">
        <f>AK71/AJ71-1</f>
        <v>3.7220843672456372E-2</v>
      </c>
      <c r="AM71" s="46">
        <f>AN71/AJ71-1</f>
        <v>4.7146401985111552E-2</v>
      </c>
      <c r="AN71" s="39">
        <v>4.22</v>
      </c>
      <c r="AO71" s="40"/>
      <c r="AP71" s="44">
        <v>4.18</v>
      </c>
      <c r="AQ71" s="44">
        <v>4.38</v>
      </c>
      <c r="AR71" s="72">
        <f>AQ71/AP71-1</f>
        <v>4.7846889952153138E-2</v>
      </c>
      <c r="AS71" s="46">
        <f>AT71/AP71/100-1</f>
        <v>4.7846889952153138E-2</v>
      </c>
      <c r="AT71" s="19">
        <v>438</v>
      </c>
    </row>
    <row r="72" spans="2:46" s="18" customFormat="1" ht="30" customHeight="1">
      <c r="B72" s="101"/>
      <c r="C72" s="104"/>
      <c r="D72" s="22" t="s">
        <v>26</v>
      </c>
      <c r="E72" s="49">
        <v>2.64</v>
      </c>
      <c r="F72" s="49">
        <v>2.9</v>
      </c>
      <c r="G72" s="49">
        <v>3.19</v>
      </c>
      <c r="H72" s="50">
        <f t="shared" si="54"/>
        <v>0.10000000000000009</v>
      </c>
      <c r="I72" s="51"/>
      <c r="J72" s="35"/>
      <c r="K72" s="49">
        <v>3.19</v>
      </c>
      <c r="L72" s="49">
        <v>3.3</v>
      </c>
      <c r="M72" s="50">
        <f t="shared" si="8"/>
        <v>3.4482758620689724E-2</v>
      </c>
      <c r="N72" s="51"/>
      <c r="O72" s="54"/>
      <c r="P72" s="49">
        <v>3.3</v>
      </c>
      <c r="Q72" s="49">
        <v>3.76</v>
      </c>
      <c r="R72" s="50">
        <f t="shared" si="9"/>
        <v>0.1393939393939394</v>
      </c>
      <c r="S72" s="51"/>
      <c r="T72" s="54"/>
      <c r="U72" s="49">
        <v>3.76</v>
      </c>
      <c r="V72" s="49">
        <v>3.87</v>
      </c>
      <c r="W72" s="50">
        <f t="shared" ref="W72:W106" si="57">V72/U72-1</f>
        <v>2.9255319148936199E-2</v>
      </c>
      <c r="X72" s="51"/>
      <c r="Y72" s="54"/>
      <c r="Z72" s="49">
        <v>3.87</v>
      </c>
      <c r="AA72" s="49">
        <v>4.3099999999999996</v>
      </c>
      <c r="AB72" s="73">
        <f t="shared" ref="AB72:AB106" si="58">AA72/Z72-1</f>
        <v>0.11369509043927639</v>
      </c>
      <c r="AC72" s="51"/>
      <c r="AD72" s="54"/>
      <c r="AE72" s="49">
        <v>4.3099999999999996</v>
      </c>
      <c r="AF72" s="49">
        <v>4.63</v>
      </c>
      <c r="AG72" s="50">
        <f t="shared" si="42"/>
        <v>7.4245939675174011E-2</v>
      </c>
      <c r="AH72" s="51"/>
      <c r="AI72" s="54"/>
      <c r="AJ72" s="49">
        <v>4.63</v>
      </c>
      <c r="AK72" s="49">
        <v>4.8099999999999996</v>
      </c>
      <c r="AL72" s="96">
        <f t="shared" ref="AL72:AL76" si="59">AK72/AJ72-1</f>
        <v>3.8876889848812102E-2</v>
      </c>
      <c r="AM72" s="51"/>
      <c r="AN72" s="39"/>
      <c r="AO72" s="40"/>
      <c r="AP72" s="49">
        <v>4.8099999999999996</v>
      </c>
      <c r="AQ72" s="49">
        <v>5.04</v>
      </c>
      <c r="AR72" s="96">
        <f t="shared" ref="AR72:AR76" si="60">AQ72/AP72-1</f>
        <v>4.7817047817047875E-2</v>
      </c>
      <c r="AS72" s="51"/>
      <c r="AT72" s="19"/>
    </row>
    <row r="73" spans="2:46" s="18" customFormat="1" ht="30" customHeight="1">
      <c r="B73" s="101"/>
      <c r="C73" s="104"/>
      <c r="D73" s="22" t="s">
        <v>27</v>
      </c>
      <c r="E73" s="49">
        <v>1.8</v>
      </c>
      <c r="F73" s="49">
        <v>2.0099999999999998</v>
      </c>
      <c r="G73" s="49">
        <v>2.21</v>
      </c>
      <c r="H73" s="50">
        <f t="shared" si="54"/>
        <v>9.9502487562189046E-2</v>
      </c>
      <c r="I73" s="51"/>
      <c r="J73" s="35"/>
      <c r="K73" s="49">
        <v>2.21</v>
      </c>
      <c r="L73" s="49">
        <v>2.33</v>
      </c>
      <c r="M73" s="50">
        <f t="shared" si="8"/>
        <v>5.4298642533936681E-2</v>
      </c>
      <c r="N73" s="51"/>
      <c r="O73" s="54"/>
      <c r="P73" s="49">
        <v>2.33</v>
      </c>
      <c r="Q73" s="49">
        <v>2.59</v>
      </c>
      <c r="R73" s="50">
        <f t="shared" si="9"/>
        <v>0.11158798283261784</v>
      </c>
      <c r="S73" s="51"/>
      <c r="T73" s="54"/>
      <c r="U73" s="49">
        <v>2.59</v>
      </c>
      <c r="V73" s="49">
        <v>2.77</v>
      </c>
      <c r="W73" s="50">
        <f t="shared" si="57"/>
        <v>6.9498069498069581E-2</v>
      </c>
      <c r="X73" s="51"/>
      <c r="Y73" s="54"/>
      <c r="Z73" s="49">
        <v>2.77</v>
      </c>
      <c r="AA73" s="49">
        <v>2.81</v>
      </c>
      <c r="AB73" s="50">
        <f t="shared" si="58"/>
        <v>1.4440433212996373E-2</v>
      </c>
      <c r="AC73" s="51"/>
      <c r="AD73" s="54"/>
      <c r="AE73" s="49">
        <v>2.81</v>
      </c>
      <c r="AF73" s="49">
        <v>3.02</v>
      </c>
      <c r="AG73" s="50">
        <f t="shared" si="42"/>
        <v>7.4733096085409345E-2</v>
      </c>
      <c r="AH73" s="51"/>
      <c r="AI73" s="54"/>
      <c r="AJ73" s="49">
        <v>3.02</v>
      </c>
      <c r="AK73" s="49">
        <v>3.14</v>
      </c>
      <c r="AL73" s="96">
        <f t="shared" si="59"/>
        <v>3.9735099337748325E-2</v>
      </c>
      <c r="AM73" s="51"/>
      <c r="AN73" s="39"/>
      <c r="AO73" s="40"/>
      <c r="AP73" s="49">
        <v>3.14</v>
      </c>
      <c r="AQ73" s="49">
        <v>3.29</v>
      </c>
      <c r="AR73" s="96">
        <f t="shared" si="60"/>
        <v>4.7770700636942554E-2</v>
      </c>
      <c r="AS73" s="51"/>
      <c r="AT73" s="19"/>
    </row>
    <row r="74" spans="2:46" s="18" customFormat="1" ht="30" customHeight="1">
      <c r="B74" s="101"/>
      <c r="C74" s="104"/>
      <c r="D74" s="21" t="s">
        <v>28</v>
      </c>
      <c r="E74" s="44">
        <v>1.57</v>
      </c>
      <c r="F74" s="44">
        <v>1.74</v>
      </c>
      <c r="G74" s="44">
        <v>1.91</v>
      </c>
      <c r="H74" s="45">
        <f t="shared" si="54"/>
        <v>9.7701149425287293E-2</v>
      </c>
      <c r="I74" s="46"/>
      <c r="J74" s="35"/>
      <c r="K74" s="44">
        <v>1.91</v>
      </c>
      <c r="L74" s="44">
        <v>2.02</v>
      </c>
      <c r="M74" s="45">
        <f t="shared" si="8"/>
        <v>5.7591623036649331E-2</v>
      </c>
      <c r="N74" s="46"/>
      <c r="O74" s="54"/>
      <c r="P74" s="44">
        <v>2.02</v>
      </c>
      <c r="Q74" s="44">
        <v>2.3199999999999998</v>
      </c>
      <c r="R74" s="45">
        <f t="shared" si="9"/>
        <v>0.14851485148514842</v>
      </c>
      <c r="S74" s="46"/>
      <c r="T74" s="54"/>
      <c r="U74" s="44">
        <v>2.3199999999999998</v>
      </c>
      <c r="V74" s="44">
        <v>2.42</v>
      </c>
      <c r="W74" s="45">
        <f t="shared" si="57"/>
        <v>4.31034482758621E-2</v>
      </c>
      <c r="X74" s="46"/>
      <c r="Y74" s="54"/>
      <c r="Z74" s="44">
        <v>2.42</v>
      </c>
      <c r="AA74" s="44">
        <v>2.63</v>
      </c>
      <c r="AB74" s="45">
        <f t="shared" si="58"/>
        <v>8.6776859504132275E-2</v>
      </c>
      <c r="AC74" s="46"/>
      <c r="AD74" s="54"/>
      <c r="AE74" s="44">
        <v>2.63</v>
      </c>
      <c r="AF74" s="44">
        <v>2.82</v>
      </c>
      <c r="AG74" s="45">
        <f t="shared" si="42"/>
        <v>7.2243346007604625E-2</v>
      </c>
      <c r="AH74" s="46"/>
      <c r="AI74" s="54"/>
      <c r="AJ74" s="44">
        <v>2.82</v>
      </c>
      <c r="AK74" s="44">
        <v>2.93</v>
      </c>
      <c r="AL74" s="72">
        <f t="shared" si="59"/>
        <v>3.9007092198581672E-2</v>
      </c>
      <c r="AM74" s="46"/>
      <c r="AN74" s="39"/>
      <c r="AO74" s="40"/>
      <c r="AP74" s="44">
        <v>2.93</v>
      </c>
      <c r="AQ74" s="44">
        <v>3.07</v>
      </c>
      <c r="AR74" s="72">
        <f t="shared" si="60"/>
        <v>4.778156996587013E-2</v>
      </c>
      <c r="AS74" s="46"/>
      <c r="AT74" s="19"/>
    </row>
    <row r="75" spans="2:46" s="18" customFormat="1" ht="30" customHeight="1">
      <c r="B75" s="101"/>
      <c r="C75" s="104"/>
      <c r="D75" s="22" t="s">
        <v>26</v>
      </c>
      <c r="E75" s="49">
        <v>1.97</v>
      </c>
      <c r="F75" s="49">
        <v>2.16</v>
      </c>
      <c r="G75" s="49">
        <v>2.37</v>
      </c>
      <c r="H75" s="50">
        <f t="shared" si="54"/>
        <v>9.7222222222222099E-2</v>
      </c>
      <c r="I75" s="51"/>
      <c r="J75" s="35"/>
      <c r="K75" s="49">
        <v>2.37</v>
      </c>
      <c r="L75" s="49">
        <v>2.4300000000000002</v>
      </c>
      <c r="M75" s="50">
        <f t="shared" si="8"/>
        <v>2.5316455696202445E-2</v>
      </c>
      <c r="N75" s="51"/>
      <c r="O75" s="54"/>
      <c r="P75" s="49">
        <v>2.4300000000000002</v>
      </c>
      <c r="Q75" s="49">
        <v>2.77</v>
      </c>
      <c r="R75" s="50">
        <f t="shared" si="9"/>
        <v>0.13991769547325106</v>
      </c>
      <c r="S75" s="51"/>
      <c r="T75" s="54"/>
      <c r="U75" s="49">
        <v>2.77</v>
      </c>
      <c r="V75" s="49">
        <v>2.84</v>
      </c>
      <c r="W75" s="50">
        <f t="shared" si="57"/>
        <v>2.5270758122743597E-2</v>
      </c>
      <c r="X75" s="51"/>
      <c r="Y75" s="54"/>
      <c r="Z75" s="49">
        <v>2.84</v>
      </c>
      <c r="AA75" s="49">
        <v>3.02</v>
      </c>
      <c r="AB75" s="50">
        <f t="shared" si="58"/>
        <v>6.3380281690140983E-2</v>
      </c>
      <c r="AC75" s="51"/>
      <c r="AD75" s="54"/>
      <c r="AE75" s="49">
        <v>3.02</v>
      </c>
      <c r="AF75" s="49">
        <v>3.24</v>
      </c>
      <c r="AG75" s="50">
        <f t="shared" si="42"/>
        <v>7.2847682119205448E-2</v>
      </c>
      <c r="AH75" s="51"/>
      <c r="AI75" s="54"/>
      <c r="AJ75" s="49">
        <v>3.24</v>
      </c>
      <c r="AK75" s="49">
        <v>3.37</v>
      </c>
      <c r="AL75" s="96">
        <f t="shared" si="59"/>
        <v>4.0123456790123413E-2</v>
      </c>
      <c r="AM75" s="51"/>
      <c r="AN75" s="39"/>
      <c r="AO75" s="40"/>
      <c r="AP75" s="49">
        <v>3.37</v>
      </c>
      <c r="AQ75" s="49">
        <v>3.53</v>
      </c>
      <c r="AR75" s="96">
        <f t="shared" si="60"/>
        <v>4.7477744807121525E-2</v>
      </c>
      <c r="AS75" s="51"/>
      <c r="AT75" s="19"/>
    </row>
    <row r="76" spans="2:46" s="18" customFormat="1" ht="30" customHeight="1">
      <c r="B76" s="102"/>
      <c r="C76" s="105"/>
      <c r="D76" s="22" t="s">
        <v>27</v>
      </c>
      <c r="E76" s="49">
        <v>1.1299999999999999</v>
      </c>
      <c r="F76" s="49">
        <v>1.27</v>
      </c>
      <c r="G76" s="49">
        <v>1.39</v>
      </c>
      <c r="H76" s="50">
        <f t="shared" si="54"/>
        <v>9.4488188976377785E-2</v>
      </c>
      <c r="I76" s="51"/>
      <c r="J76" s="35"/>
      <c r="K76" s="49">
        <v>1.39</v>
      </c>
      <c r="L76" s="49">
        <v>1.46</v>
      </c>
      <c r="M76" s="50">
        <f t="shared" ref="M76:M106" si="61">L76/K76-1</f>
        <v>5.0359712230215958E-2</v>
      </c>
      <c r="N76" s="51"/>
      <c r="O76" s="54"/>
      <c r="P76" s="49">
        <v>1.46</v>
      </c>
      <c r="Q76" s="49">
        <v>1.6</v>
      </c>
      <c r="R76" s="50">
        <f t="shared" ref="R76:R88" si="62">Q76/P76-1</f>
        <v>9.5890410958904271E-2</v>
      </c>
      <c r="S76" s="51"/>
      <c r="T76" s="54"/>
      <c r="U76" s="49">
        <v>1.6</v>
      </c>
      <c r="V76" s="49">
        <v>1.74</v>
      </c>
      <c r="W76" s="50">
        <f t="shared" si="57"/>
        <v>8.7499999999999911E-2</v>
      </c>
      <c r="X76" s="51"/>
      <c r="Y76" s="54"/>
      <c r="Z76" s="49">
        <v>1.74</v>
      </c>
      <c r="AA76" s="49">
        <v>1.97</v>
      </c>
      <c r="AB76" s="50">
        <f t="shared" si="58"/>
        <v>0.13218390804597702</v>
      </c>
      <c r="AC76" s="51"/>
      <c r="AD76" s="54"/>
      <c r="AE76" s="49">
        <v>1.97</v>
      </c>
      <c r="AF76" s="49">
        <v>2.12</v>
      </c>
      <c r="AG76" s="50">
        <f t="shared" si="42"/>
        <v>7.6142131979695549E-2</v>
      </c>
      <c r="AH76" s="51"/>
      <c r="AI76" s="54"/>
      <c r="AJ76" s="49">
        <v>2.12</v>
      </c>
      <c r="AK76" s="49">
        <v>2.2000000000000002</v>
      </c>
      <c r="AL76" s="96">
        <f t="shared" si="59"/>
        <v>3.7735849056603765E-2</v>
      </c>
      <c r="AM76" s="51"/>
      <c r="AN76" s="39"/>
      <c r="AO76" s="40"/>
      <c r="AP76" s="49">
        <v>2.2000000000000002</v>
      </c>
      <c r="AQ76" s="49">
        <v>2.2999999999999998</v>
      </c>
      <c r="AR76" s="96">
        <f t="shared" si="60"/>
        <v>4.5454545454545192E-2</v>
      </c>
      <c r="AS76" s="51"/>
      <c r="AT76" s="19"/>
    </row>
    <row r="77" spans="2:46" s="18" customFormat="1" ht="30" customHeight="1">
      <c r="B77" s="112">
        <v>13</v>
      </c>
      <c r="C77" s="115" t="s">
        <v>40</v>
      </c>
      <c r="D77" s="17" t="s">
        <v>25</v>
      </c>
      <c r="E77" s="29">
        <v>2.02</v>
      </c>
      <c r="F77" s="29">
        <v>2.2200000000000002</v>
      </c>
      <c r="G77" s="29">
        <v>2.42</v>
      </c>
      <c r="H77" s="31">
        <f>G77/F77-1</f>
        <v>9.0090090090090058E-2</v>
      </c>
      <c r="I77" s="32">
        <v>0.10360360360360366</v>
      </c>
      <c r="J77" s="35"/>
      <c r="K77" s="29">
        <v>2.42</v>
      </c>
      <c r="L77" s="29">
        <v>2.56</v>
      </c>
      <c r="M77" s="31">
        <f>L77/K77-1</f>
        <v>5.7851239669421517E-2</v>
      </c>
      <c r="N77" s="32">
        <v>6.198347107438007E-2</v>
      </c>
      <c r="O77" s="54"/>
      <c r="P77" s="29">
        <v>2.56</v>
      </c>
      <c r="Q77" s="29">
        <v>2.9</v>
      </c>
      <c r="R77" s="31">
        <f>Q77/P77-1</f>
        <v>0.1328125</v>
      </c>
      <c r="S77" s="32">
        <v>0.1640625</v>
      </c>
      <c r="T77" s="54"/>
      <c r="U77" s="29">
        <v>2.9</v>
      </c>
      <c r="V77" s="29">
        <v>3.01</v>
      </c>
      <c r="W77" s="31">
        <f t="shared" si="57"/>
        <v>3.7931034482758585E-2</v>
      </c>
      <c r="X77" s="32">
        <v>4.1379310344827669E-2</v>
      </c>
      <c r="Y77" s="54"/>
      <c r="Z77" s="29">
        <v>3.01</v>
      </c>
      <c r="AA77" s="29">
        <v>3.25</v>
      </c>
      <c r="AB77" s="31">
        <f t="shared" si="58"/>
        <v>7.9734219269103068E-2</v>
      </c>
      <c r="AC77" s="32">
        <v>8.6378737541528139E-2</v>
      </c>
      <c r="AD77" s="54"/>
      <c r="AE77" s="29">
        <v>3.25</v>
      </c>
      <c r="AF77" s="29">
        <v>3.49</v>
      </c>
      <c r="AG77" s="31">
        <f t="shared" si="42"/>
        <v>7.3846153846153895E-2</v>
      </c>
      <c r="AH77" s="32">
        <v>7.3846153846153895E-2</v>
      </c>
      <c r="AI77" s="54"/>
      <c r="AJ77" s="29">
        <v>3.49</v>
      </c>
      <c r="AK77" s="29">
        <v>3.62</v>
      </c>
      <c r="AL77" s="71">
        <f>AK77/AJ77-1</f>
        <v>3.7249283667621702E-2</v>
      </c>
      <c r="AM77" s="32">
        <f>AN77/AJ77-1</f>
        <v>4.871060171919761E-2</v>
      </c>
      <c r="AN77" s="39">
        <v>3.66</v>
      </c>
      <c r="AO77" s="40"/>
      <c r="AP77" s="29">
        <v>3.62</v>
      </c>
      <c r="AQ77" s="29">
        <v>3.78</v>
      </c>
      <c r="AR77" s="71">
        <f>AQ77/AP77-1</f>
        <v>4.4198895027624197E-2</v>
      </c>
      <c r="AS77" s="32">
        <f>AT77/AP77/100-1</f>
        <v>4.9723756906077332E-2</v>
      </c>
      <c r="AT77" s="19">
        <v>380</v>
      </c>
    </row>
    <row r="78" spans="2:46" s="18" customFormat="1" ht="30" customHeight="1">
      <c r="B78" s="113"/>
      <c r="C78" s="116"/>
      <c r="D78" s="20" t="s">
        <v>26</v>
      </c>
      <c r="E78" s="30">
        <v>2.02</v>
      </c>
      <c r="F78" s="30">
        <v>2.2200000000000002</v>
      </c>
      <c r="G78" s="30">
        <v>2.4500000000000002</v>
      </c>
      <c r="H78" s="33">
        <f t="shared" ref="H78:H82" si="63">G78/F78-1</f>
        <v>0.10360360360360366</v>
      </c>
      <c r="I78" s="34"/>
      <c r="J78" s="35"/>
      <c r="K78" s="30">
        <v>2.4500000000000002</v>
      </c>
      <c r="L78" s="30">
        <v>2.59</v>
      </c>
      <c r="M78" s="33">
        <f t="shared" ref="M78:M82" si="64">L78/K78-1</f>
        <v>5.714285714285694E-2</v>
      </c>
      <c r="N78" s="34"/>
      <c r="O78" s="54"/>
      <c r="P78" s="30">
        <v>2.59</v>
      </c>
      <c r="Q78" s="30">
        <v>2.94</v>
      </c>
      <c r="R78" s="33">
        <f t="shared" ref="R78:R82" si="65">Q78/P78-1</f>
        <v>0.13513513513513509</v>
      </c>
      <c r="S78" s="34"/>
      <c r="T78" s="54"/>
      <c r="U78" s="30">
        <v>2.94</v>
      </c>
      <c r="V78" s="30">
        <v>3.06</v>
      </c>
      <c r="W78" s="33">
        <f t="shared" si="57"/>
        <v>4.081632653061229E-2</v>
      </c>
      <c r="X78" s="34"/>
      <c r="Y78" s="54"/>
      <c r="Z78" s="30">
        <v>3.06</v>
      </c>
      <c r="AA78" s="30">
        <v>3.37</v>
      </c>
      <c r="AB78" s="33">
        <f t="shared" si="58"/>
        <v>0.10130718954248374</v>
      </c>
      <c r="AC78" s="34"/>
      <c r="AD78" s="54"/>
      <c r="AE78" s="30">
        <v>3.37</v>
      </c>
      <c r="AF78" s="30">
        <v>3.74</v>
      </c>
      <c r="AG78" s="33">
        <f t="shared" si="42"/>
        <v>0.10979228486646897</v>
      </c>
      <c r="AH78" s="34"/>
      <c r="AI78" s="54"/>
      <c r="AJ78" s="30">
        <v>3.74</v>
      </c>
      <c r="AK78" s="30">
        <v>4</v>
      </c>
      <c r="AL78" s="95">
        <f t="shared" ref="AL78:AL82" si="66">AK78/AJ78-1</f>
        <v>6.9518716577539941E-2</v>
      </c>
      <c r="AM78" s="34"/>
      <c r="AN78" s="39"/>
      <c r="AO78" s="40"/>
      <c r="AP78" s="30">
        <v>4</v>
      </c>
      <c r="AQ78" s="30">
        <v>4.22</v>
      </c>
      <c r="AR78" s="95">
        <f t="shared" ref="AR78:AR82" si="67">AQ78/AP78-1</f>
        <v>5.4999999999999938E-2</v>
      </c>
      <c r="AS78" s="34"/>
      <c r="AT78" s="19"/>
    </row>
    <row r="79" spans="2:46" s="18" customFormat="1" ht="30" customHeight="1">
      <c r="B79" s="113"/>
      <c r="C79" s="116"/>
      <c r="D79" s="20" t="s">
        <v>27</v>
      </c>
      <c r="E79" s="30">
        <v>1.01</v>
      </c>
      <c r="F79" s="30">
        <v>1.56</v>
      </c>
      <c r="G79" s="30">
        <v>1.72</v>
      </c>
      <c r="H79" s="33">
        <f t="shared" si="63"/>
        <v>0.10256410256410242</v>
      </c>
      <c r="I79" s="34"/>
      <c r="J79" s="35"/>
      <c r="K79" s="30">
        <v>1.72</v>
      </c>
      <c r="L79" s="30">
        <v>1.82</v>
      </c>
      <c r="M79" s="33">
        <f t="shared" si="64"/>
        <v>5.8139534883721034E-2</v>
      </c>
      <c r="N79" s="34"/>
      <c r="O79" s="54"/>
      <c r="P79" s="30">
        <v>1.82</v>
      </c>
      <c r="Q79" s="30">
        <v>2.0699999999999998</v>
      </c>
      <c r="R79" s="33">
        <f t="shared" si="65"/>
        <v>0.13736263736263732</v>
      </c>
      <c r="S79" s="34"/>
      <c r="T79" s="54"/>
      <c r="U79" s="30">
        <v>2.0699999999999998</v>
      </c>
      <c r="V79" s="30">
        <v>2.15</v>
      </c>
      <c r="W79" s="33">
        <f t="shared" si="57"/>
        <v>3.8647342995169032E-2</v>
      </c>
      <c r="X79" s="34"/>
      <c r="Y79" s="54"/>
      <c r="Z79" s="30">
        <v>2.15</v>
      </c>
      <c r="AA79" s="30">
        <v>2.17</v>
      </c>
      <c r="AB79" s="33">
        <f t="shared" si="58"/>
        <v>9.302325581395321E-3</v>
      </c>
      <c r="AC79" s="34"/>
      <c r="AD79" s="54"/>
      <c r="AE79" s="30">
        <v>2.17</v>
      </c>
      <c r="AF79" s="30">
        <v>2.33</v>
      </c>
      <c r="AG79" s="33">
        <f t="shared" si="42"/>
        <v>7.3732718894009341E-2</v>
      </c>
      <c r="AH79" s="34"/>
      <c r="AI79" s="54"/>
      <c r="AJ79" s="30">
        <v>2.33</v>
      </c>
      <c r="AK79" s="30">
        <v>2.42</v>
      </c>
      <c r="AL79" s="95">
        <f t="shared" si="66"/>
        <v>3.8626609442059978E-2</v>
      </c>
      <c r="AM79" s="34"/>
      <c r="AN79" s="39"/>
      <c r="AO79" s="40"/>
      <c r="AP79" s="30">
        <v>2.42</v>
      </c>
      <c r="AQ79" s="30">
        <v>2.5299999999999998</v>
      </c>
      <c r="AR79" s="95">
        <f t="shared" si="67"/>
        <v>4.5454545454545414E-2</v>
      </c>
      <c r="AS79" s="34"/>
      <c r="AT79" s="19"/>
    </row>
    <row r="80" spans="2:46" s="18" customFormat="1" ht="30" customHeight="1">
      <c r="B80" s="113"/>
      <c r="C80" s="116"/>
      <c r="D80" s="17" t="s">
        <v>28</v>
      </c>
      <c r="E80" s="29">
        <v>1.42</v>
      </c>
      <c r="F80" s="29">
        <v>1.56</v>
      </c>
      <c r="G80" s="29">
        <v>1.69</v>
      </c>
      <c r="H80" s="31">
        <f>G80/F80-1</f>
        <v>8.3333333333333259E-2</v>
      </c>
      <c r="I80" s="32"/>
      <c r="J80" s="35"/>
      <c r="K80" s="29">
        <v>1.69</v>
      </c>
      <c r="L80" s="29">
        <v>1.79</v>
      </c>
      <c r="M80" s="31">
        <f>L80/K80-1</f>
        <v>5.9171597633136175E-2</v>
      </c>
      <c r="N80" s="32"/>
      <c r="O80" s="54"/>
      <c r="P80" s="29">
        <v>1.79</v>
      </c>
      <c r="Q80" s="29">
        <v>2.0299999999999998</v>
      </c>
      <c r="R80" s="31">
        <f>Q80/P80-1</f>
        <v>0.13407821229050265</v>
      </c>
      <c r="S80" s="32"/>
      <c r="T80" s="54"/>
      <c r="U80" s="29">
        <v>2.0299999999999998</v>
      </c>
      <c r="V80" s="29">
        <v>2.11</v>
      </c>
      <c r="W80" s="31">
        <f>V80/U80-1</f>
        <v>3.9408866995073843E-2</v>
      </c>
      <c r="X80" s="32"/>
      <c r="Y80" s="54"/>
      <c r="Z80" s="29">
        <v>2.11</v>
      </c>
      <c r="AA80" s="29">
        <v>2.2799999999999998</v>
      </c>
      <c r="AB80" s="31">
        <f>AA80/Z80-1</f>
        <v>8.0568720379146974E-2</v>
      </c>
      <c r="AC80" s="32"/>
      <c r="AD80" s="54"/>
      <c r="AE80" s="29">
        <v>2.2799999999999998</v>
      </c>
      <c r="AF80" s="29">
        <v>2.4500000000000002</v>
      </c>
      <c r="AG80" s="31">
        <f>AF80/AE80-1</f>
        <v>7.4561403508772051E-2</v>
      </c>
      <c r="AH80" s="32"/>
      <c r="AI80" s="54"/>
      <c r="AJ80" s="29">
        <v>2.4500000000000002</v>
      </c>
      <c r="AK80" s="29">
        <v>2.5299999999999998</v>
      </c>
      <c r="AL80" s="71">
        <f t="shared" si="66"/>
        <v>3.2653061224489743E-2</v>
      </c>
      <c r="AM80" s="32"/>
      <c r="AN80" s="39"/>
      <c r="AO80" s="40"/>
      <c r="AP80" s="29">
        <v>2.5299999999999998</v>
      </c>
      <c r="AQ80" s="29">
        <v>2.65</v>
      </c>
      <c r="AR80" s="71">
        <f t="shared" si="67"/>
        <v>4.743083003952564E-2</v>
      </c>
      <c r="AS80" s="32"/>
      <c r="AT80" s="19"/>
    </row>
    <row r="81" spans="2:46" s="18" customFormat="1" ht="30" customHeight="1">
      <c r="B81" s="113"/>
      <c r="C81" s="116"/>
      <c r="D81" s="20" t="s">
        <v>26</v>
      </c>
      <c r="E81" s="30">
        <v>1.42</v>
      </c>
      <c r="F81" s="30">
        <v>1.56</v>
      </c>
      <c r="G81" s="30">
        <v>1.72</v>
      </c>
      <c r="H81" s="33">
        <f t="shared" si="63"/>
        <v>0.10256410256410242</v>
      </c>
      <c r="I81" s="34"/>
      <c r="J81" s="35"/>
      <c r="K81" s="30">
        <v>1.72</v>
      </c>
      <c r="L81" s="30">
        <v>1.81</v>
      </c>
      <c r="M81" s="33">
        <f t="shared" si="64"/>
        <v>5.232558139534893E-2</v>
      </c>
      <c r="N81" s="34"/>
      <c r="O81" s="54"/>
      <c r="P81" s="30">
        <v>1.81</v>
      </c>
      <c r="Q81" s="30">
        <v>2.06</v>
      </c>
      <c r="R81" s="33">
        <f t="shared" si="65"/>
        <v>0.13812154696132595</v>
      </c>
      <c r="S81" s="34"/>
      <c r="T81" s="54"/>
      <c r="U81" s="30">
        <v>2.06</v>
      </c>
      <c r="V81" s="30">
        <v>2.14</v>
      </c>
      <c r="W81" s="33">
        <f t="shared" si="57"/>
        <v>3.8834951456310662E-2</v>
      </c>
      <c r="X81" s="34"/>
      <c r="Y81" s="54"/>
      <c r="Z81" s="30">
        <v>2.14</v>
      </c>
      <c r="AA81" s="30">
        <v>2.36</v>
      </c>
      <c r="AB81" s="33">
        <f t="shared" si="58"/>
        <v>0.10280373831775691</v>
      </c>
      <c r="AC81" s="34"/>
      <c r="AD81" s="54"/>
      <c r="AE81" s="30">
        <v>2.36</v>
      </c>
      <c r="AF81" s="30">
        <v>2.62</v>
      </c>
      <c r="AG81" s="33">
        <f t="shared" si="42"/>
        <v>0.11016949152542388</v>
      </c>
      <c r="AH81" s="34"/>
      <c r="AI81" s="54"/>
      <c r="AJ81" s="30">
        <v>2.62</v>
      </c>
      <c r="AK81" s="30">
        <v>2.8</v>
      </c>
      <c r="AL81" s="95">
        <f t="shared" si="66"/>
        <v>6.8702290076335659E-2</v>
      </c>
      <c r="AM81" s="34"/>
      <c r="AN81" s="39"/>
      <c r="AO81" s="40"/>
      <c r="AP81" s="30">
        <v>2.8</v>
      </c>
      <c r="AQ81" s="30">
        <v>2.96</v>
      </c>
      <c r="AR81" s="95">
        <f t="shared" si="67"/>
        <v>5.7142857142857162E-2</v>
      </c>
      <c r="AS81" s="34"/>
      <c r="AT81" s="19"/>
    </row>
    <row r="82" spans="2:46" s="18" customFormat="1" ht="30" customHeight="1">
      <c r="B82" s="114"/>
      <c r="C82" s="117"/>
      <c r="D82" s="20" t="s">
        <v>27</v>
      </c>
      <c r="E82" s="30">
        <v>0.71</v>
      </c>
      <c r="F82" s="30">
        <v>1.08</v>
      </c>
      <c r="G82" s="30">
        <v>1.19</v>
      </c>
      <c r="H82" s="33">
        <f t="shared" si="63"/>
        <v>0.10185185185185164</v>
      </c>
      <c r="I82" s="34"/>
      <c r="J82" s="35"/>
      <c r="K82" s="30">
        <v>1.19</v>
      </c>
      <c r="L82" s="30">
        <v>1.26</v>
      </c>
      <c r="M82" s="33">
        <f t="shared" si="64"/>
        <v>5.8823529411764719E-2</v>
      </c>
      <c r="N82" s="34"/>
      <c r="O82" s="54"/>
      <c r="P82" s="30">
        <v>1.26</v>
      </c>
      <c r="Q82" s="30">
        <v>1.45</v>
      </c>
      <c r="R82" s="33">
        <f t="shared" si="65"/>
        <v>0.1507936507936507</v>
      </c>
      <c r="S82" s="34"/>
      <c r="T82" s="54"/>
      <c r="U82" s="30">
        <v>1.45</v>
      </c>
      <c r="V82" s="30">
        <v>1.51</v>
      </c>
      <c r="W82" s="33">
        <f t="shared" si="57"/>
        <v>4.1379310344827669E-2</v>
      </c>
      <c r="X82" s="34"/>
      <c r="Y82" s="54"/>
      <c r="Z82" s="30">
        <v>1.51</v>
      </c>
      <c r="AA82" s="30">
        <v>1.52</v>
      </c>
      <c r="AB82" s="53">
        <f t="shared" si="58"/>
        <v>6.6225165562914245E-3</v>
      </c>
      <c r="AC82" s="34"/>
      <c r="AD82" s="54"/>
      <c r="AE82" s="30">
        <v>1.52</v>
      </c>
      <c r="AF82" s="30">
        <v>1.63</v>
      </c>
      <c r="AG82" s="53">
        <f t="shared" si="42"/>
        <v>7.2368421052631415E-2</v>
      </c>
      <c r="AH82" s="34"/>
      <c r="AI82" s="54"/>
      <c r="AJ82" s="30">
        <v>1.63</v>
      </c>
      <c r="AK82" s="30">
        <v>1.69</v>
      </c>
      <c r="AL82" s="95">
        <f t="shared" si="66"/>
        <v>3.6809815950920255E-2</v>
      </c>
      <c r="AM82" s="34"/>
      <c r="AN82" s="39"/>
      <c r="AO82" s="40"/>
      <c r="AP82" s="30">
        <v>1.69</v>
      </c>
      <c r="AQ82" s="30">
        <v>1.77</v>
      </c>
      <c r="AR82" s="95">
        <f t="shared" si="67"/>
        <v>4.7337278106508895E-2</v>
      </c>
      <c r="AS82" s="34"/>
      <c r="AT82" s="19"/>
    </row>
    <row r="83" spans="2:46" s="18" customFormat="1" ht="36" customHeight="1">
      <c r="B83" s="100">
        <v>14</v>
      </c>
      <c r="C83" s="103" t="s">
        <v>41</v>
      </c>
      <c r="D83" s="21" t="s">
        <v>25</v>
      </c>
      <c r="E83" s="44">
        <v>2</v>
      </c>
      <c r="F83" s="44">
        <v>2.2000000000000002</v>
      </c>
      <c r="G83" s="44">
        <v>2.42</v>
      </c>
      <c r="H83" s="45">
        <f t="shared" si="54"/>
        <v>9.9999999999999867E-2</v>
      </c>
      <c r="I83" s="46">
        <v>9.9999999999999867E-2</v>
      </c>
      <c r="J83" s="35"/>
      <c r="K83" s="44">
        <v>2.42</v>
      </c>
      <c r="L83" s="44">
        <v>2.57</v>
      </c>
      <c r="M83" s="45">
        <f t="shared" si="61"/>
        <v>6.198347107438007E-2</v>
      </c>
      <c r="N83" s="46">
        <v>6.198347107438007E-2</v>
      </c>
      <c r="O83" s="54"/>
      <c r="P83" s="44">
        <v>2.57</v>
      </c>
      <c r="Q83" s="44">
        <v>2.95</v>
      </c>
      <c r="R83" s="45">
        <f t="shared" si="62"/>
        <v>0.14785992217898847</v>
      </c>
      <c r="S83" s="46">
        <v>0.14830673413779683</v>
      </c>
      <c r="T83" s="54"/>
      <c r="U83" s="44">
        <v>2.95</v>
      </c>
      <c r="V83" s="44">
        <v>3.07</v>
      </c>
      <c r="W83" s="45">
        <f>V83/U83-1</f>
        <v>4.0677966101694718E-2</v>
      </c>
      <c r="X83" s="46">
        <v>4.067796610169494E-2</v>
      </c>
      <c r="Y83" s="54"/>
      <c r="Z83" s="44">
        <v>3.07</v>
      </c>
      <c r="AA83" s="44">
        <v>3.35</v>
      </c>
      <c r="AB83" s="45">
        <f>AA83/Z83-1</f>
        <v>9.1205211726384405E-2</v>
      </c>
      <c r="AC83" s="46">
        <v>9.446254071661242E-2</v>
      </c>
      <c r="AD83" s="54"/>
      <c r="AE83" s="44">
        <v>3.35</v>
      </c>
      <c r="AF83" s="44">
        <v>3.51</v>
      </c>
      <c r="AG83" s="45">
        <f>AF83/AE83-1</f>
        <v>4.7761194029850573E-2</v>
      </c>
      <c r="AH83" s="46">
        <v>7.4626865671641784E-2</v>
      </c>
      <c r="AI83" s="54"/>
      <c r="AJ83" s="44">
        <v>3.51</v>
      </c>
      <c r="AK83" s="44">
        <v>3.64</v>
      </c>
      <c r="AL83" s="72">
        <f>AK83/AJ83-1</f>
        <v>3.7037037037037202E-2</v>
      </c>
      <c r="AM83" s="46">
        <f>AN83/AJ83-1</f>
        <v>4.8433048433048631E-2</v>
      </c>
      <c r="AN83" s="39">
        <v>3.68</v>
      </c>
      <c r="AO83" s="40"/>
      <c r="AP83" s="44">
        <v>3.64</v>
      </c>
      <c r="AQ83" s="44">
        <v>3.82</v>
      </c>
      <c r="AR83" s="72">
        <f>AQ83/AP83-1</f>
        <v>4.9450549450549275E-2</v>
      </c>
      <c r="AS83" s="46">
        <f>AT83/AP83/100-1</f>
        <v>4.9450549450549275E-2</v>
      </c>
      <c r="AT83" s="19">
        <v>382</v>
      </c>
    </row>
    <row r="84" spans="2:46" s="18" customFormat="1" ht="36" customHeight="1">
      <c r="B84" s="101"/>
      <c r="C84" s="104"/>
      <c r="D84" s="22" t="s">
        <v>26</v>
      </c>
      <c r="E84" s="49"/>
      <c r="F84" s="49">
        <v>2.5099999999999998</v>
      </c>
      <c r="G84" s="49">
        <v>2.76</v>
      </c>
      <c r="H84" s="50">
        <f t="shared" si="54"/>
        <v>9.960159362549792E-2</v>
      </c>
      <c r="I84" s="51"/>
      <c r="J84" s="35"/>
      <c r="K84" s="49">
        <v>2.76</v>
      </c>
      <c r="L84" s="49">
        <v>2.93</v>
      </c>
      <c r="M84" s="50">
        <f t="shared" si="61"/>
        <v>6.1594202898550776E-2</v>
      </c>
      <c r="N84" s="51"/>
      <c r="O84" s="54"/>
      <c r="P84" s="49">
        <v>2.93</v>
      </c>
      <c r="Q84" s="49">
        <v>3.18</v>
      </c>
      <c r="R84" s="73">
        <f t="shared" si="62"/>
        <v>8.53242320819112E-2</v>
      </c>
      <c r="S84" s="51"/>
      <c r="T84" s="54"/>
      <c r="U84" s="49">
        <v>3.18</v>
      </c>
      <c r="V84" s="49">
        <v>3.31</v>
      </c>
      <c r="W84" s="50">
        <f t="shared" ref="W84:W88" si="68">V84/U84-1</f>
        <v>4.0880503144653968E-2</v>
      </c>
      <c r="X84" s="51"/>
      <c r="Y84" s="54"/>
      <c r="Z84" s="49">
        <v>3.31</v>
      </c>
      <c r="AA84" s="49">
        <v>3.75</v>
      </c>
      <c r="AB84" s="50">
        <f t="shared" ref="AB84:AB88" si="69">AA84/Z84-1</f>
        <v>0.13293051359516617</v>
      </c>
      <c r="AC84" s="51"/>
      <c r="AD84" s="54"/>
      <c r="AE84" s="49">
        <v>3.75</v>
      </c>
      <c r="AF84" s="49">
        <v>3.93</v>
      </c>
      <c r="AG84" s="50">
        <f t="shared" si="42"/>
        <v>4.8000000000000043E-2</v>
      </c>
      <c r="AH84" s="51"/>
      <c r="AI84" s="54"/>
      <c r="AJ84" s="49">
        <v>3.93</v>
      </c>
      <c r="AK84" s="49">
        <v>4.08</v>
      </c>
      <c r="AL84" s="96">
        <f t="shared" ref="AL84:AL88" si="70">AK84/AJ84-1</f>
        <v>3.8167938931297662E-2</v>
      </c>
      <c r="AM84" s="51"/>
      <c r="AN84" s="39"/>
      <c r="AO84" s="40"/>
      <c r="AP84" s="49">
        <v>4.08</v>
      </c>
      <c r="AQ84" s="49">
        <v>4.28</v>
      </c>
      <c r="AR84" s="96">
        <f t="shared" ref="AR84:AR88" si="71">AQ84/AP84-1</f>
        <v>4.9019607843137303E-2</v>
      </c>
      <c r="AS84" s="51"/>
      <c r="AT84" s="19"/>
    </row>
    <row r="85" spans="2:46" s="18" customFormat="1" ht="36" customHeight="1">
      <c r="B85" s="101"/>
      <c r="C85" s="104"/>
      <c r="D85" s="22" t="s">
        <v>27</v>
      </c>
      <c r="E85" s="49"/>
      <c r="F85" s="49">
        <v>1.4</v>
      </c>
      <c r="G85" s="49">
        <v>1.54</v>
      </c>
      <c r="H85" s="50">
        <f t="shared" si="54"/>
        <v>0.10000000000000009</v>
      </c>
      <c r="I85" s="51"/>
      <c r="J85" s="35"/>
      <c r="K85" s="49">
        <v>1.54</v>
      </c>
      <c r="L85" s="49">
        <v>1.63</v>
      </c>
      <c r="M85" s="50">
        <f t="shared" si="61"/>
        <v>5.8441558441558294E-2</v>
      </c>
      <c r="N85" s="51"/>
      <c r="O85" s="54"/>
      <c r="P85" s="49">
        <v>1.63</v>
      </c>
      <c r="Q85" s="49">
        <v>2.3199999999999998</v>
      </c>
      <c r="R85" s="73">
        <f t="shared" si="62"/>
        <v>0.42331288343558282</v>
      </c>
      <c r="S85" s="51"/>
      <c r="T85" s="54"/>
      <c r="U85" s="49">
        <v>2.3199999999999998</v>
      </c>
      <c r="V85" s="49">
        <v>2.41</v>
      </c>
      <c r="W85" s="50">
        <f t="shared" si="68"/>
        <v>3.8793103448276023E-2</v>
      </c>
      <c r="X85" s="51"/>
      <c r="Y85" s="54"/>
      <c r="Z85" s="49">
        <v>2.41</v>
      </c>
      <c r="AA85" s="49">
        <v>2.67</v>
      </c>
      <c r="AB85" s="50">
        <f t="shared" si="69"/>
        <v>0.10788381742738573</v>
      </c>
      <c r="AC85" s="51"/>
      <c r="AD85" s="54"/>
      <c r="AE85" s="49">
        <v>2.67</v>
      </c>
      <c r="AF85" s="49">
        <v>2.8</v>
      </c>
      <c r="AG85" s="50">
        <f t="shared" si="42"/>
        <v>4.8689138576778923E-2</v>
      </c>
      <c r="AH85" s="51"/>
      <c r="AI85" s="54"/>
      <c r="AJ85" s="49">
        <v>2.8</v>
      </c>
      <c r="AK85" s="49">
        <v>2.91</v>
      </c>
      <c r="AL85" s="96">
        <f t="shared" si="70"/>
        <v>3.9285714285714368E-2</v>
      </c>
      <c r="AM85" s="51"/>
      <c r="AN85" s="39"/>
      <c r="AO85" s="40"/>
      <c r="AP85" s="49">
        <v>2.91</v>
      </c>
      <c r="AQ85" s="49">
        <v>3.05</v>
      </c>
      <c r="AR85" s="96">
        <f t="shared" si="71"/>
        <v>4.8109965635738661E-2</v>
      </c>
      <c r="AS85" s="51"/>
      <c r="AT85" s="19"/>
    </row>
    <row r="86" spans="2:46" s="18" customFormat="1" ht="36" customHeight="1">
      <c r="B86" s="101"/>
      <c r="C86" s="104"/>
      <c r="D86" s="21" t="s">
        <v>28</v>
      </c>
      <c r="E86" s="44">
        <v>1.4</v>
      </c>
      <c r="F86" s="44">
        <v>1.54</v>
      </c>
      <c r="G86" s="44">
        <v>1.69</v>
      </c>
      <c r="H86" s="45">
        <f t="shared" si="54"/>
        <v>9.740259740259738E-2</v>
      </c>
      <c r="I86" s="46"/>
      <c r="J86" s="35"/>
      <c r="K86" s="44">
        <v>1.69</v>
      </c>
      <c r="L86" s="44">
        <v>1.8</v>
      </c>
      <c r="M86" s="45">
        <f t="shared" si="61"/>
        <v>6.5088757396449815E-2</v>
      </c>
      <c r="N86" s="46"/>
      <c r="O86" s="54"/>
      <c r="P86" s="44">
        <v>1.8</v>
      </c>
      <c r="Q86" s="44">
        <v>2.0699999999999998</v>
      </c>
      <c r="R86" s="75">
        <f t="shared" si="62"/>
        <v>0.14999999999999991</v>
      </c>
      <c r="S86" s="46"/>
      <c r="T86" s="54"/>
      <c r="U86" s="44">
        <v>2.0699999999999998</v>
      </c>
      <c r="V86" s="44">
        <v>2.15</v>
      </c>
      <c r="W86" s="45">
        <f t="shared" si="68"/>
        <v>3.8647342995169032E-2</v>
      </c>
      <c r="X86" s="46"/>
      <c r="Y86" s="54"/>
      <c r="Z86" s="44">
        <v>2.15</v>
      </c>
      <c r="AA86" s="44">
        <v>2.35</v>
      </c>
      <c r="AB86" s="45">
        <f t="shared" si="69"/>
        <v>9.3023255813953654E-2</v>
      </c>
      <c r="AC86" s="46"/>
      <c r="AD86" s="54"/>
      <c r="AE86" s="44">
        <v>2.35</v>
      </c>
      <c r="AF86" s="44">
        <v>2.46</v>
      </c>
      <c r="AG86" s="45">
        <f t="shared" si="42"/>
        <v>4.6808510638297829E-2</v>
      </c>
      <c r="AH86" s="46"/>
      <c r="AI86" s="54"/>
      <c r="AJ86" s="44">
        <v>2.46</v>
      </c>
      <c r="AK86" s="44">
        <v>2.5499999999999998</v>
      </c>
      <c r="AL86" s="72">
        <f t="shared" si="70"/>
        <v>3.6585365853658569E-2</v>
      </c>
      <c r="AM86" s="46"/>
      <c r="AN86" s="39"/>
      <c r="AO86" s="40"/>
      <c r="AP86" s="44">
        <v>2.5499999999999998</v>
      </c>
      <c r="AQ86" s="44">
        <v>2.67</v>
      </c>
      <c r="AR86" s="72">
        <f t="shared" si="71"/>
        <v>4.705882352941182E-2</v>
      </c>
      <c r="AS86" s="46"/>
      <c r="AT86" s="19"/>
    </row>
    <row r="87" spans="2:46" s="18" customFormat="1" ht="36" customHeight="1">
      <c r="B87" s="101"/>
      <c r="C87" s="104"/>
      <c r="D87" s="22" t="s">
        <v>26</v>
      </c>
      <c r="E87" s="49"/>
      <c r="F87" s="49">
        <v>1.76</v>
      </c>
      <c r="G87" s="49">
        <v>1.93</v>
      </c>
      <c r="H87" s="50">
        <f t="shared" si="54"/>
        <v>9.659090909090895E-2</v>
      </c>
      <c r="I87" s="51"/>
      <c r="J87" s="35"/>
      <c r="K87" s="49">
        <v>1.93</v>
      </c>
      <c r="L87" s="49">
        <v>2.0499999999999998</v>
      </c>
      <c r="M87" s="50">
        <f t="shared" si="61"/>
        <v>6.2176165803108807E-2</v>
      </c>
      <c r="N87" s="51"/>
      <c r="O87" s="54"/>
      <c r="P87" s="49">
        <v>2.0499999999999998</v>
      </c>
      <c r="Q87" s="49">
        <v>2.23</v>
      </c>
      <c r="R87" s="73">
        <f t="shared" si="62"/>
        <v>8.7804878048780566E-2</v>
      </c>
      <c r="S87" s="51"/>
      <c r="T87" s="54"/>
      <c r="U87" s="49">
        <v>2.23</v>
      </c>
      <c r="V87" s="49">
        <v>2.3199999999999998</v>
      </c>
      <c r="W87" s="50">
        <f t="shared" si="68"/>
        <v>4.0358744394618729E-2</v>
      </c>
      <c r="X87" s="51"/>
      <c r="Y87" s="54"/>
      <c r="Z87" s="49">
        <v>2.3199999999999998</v>
      </c>
      <c r="AA87" s="49">
        <v>2.63</v>
      </c>
      <c r="AB87" s="50">
        <f t="shared" si="69"/>
        <v>0.13362068965517238</v>
      </c>
      <c r="AC87" s="51"/>
      <c r="AD87" s="54"/>
      <c r="AE87" s="49">
        <v>2.63</v>
      </c>
      <c r="AF87" s="49">
        <v>2.76</v>
      </c>
      <c r="AG87" s="50">
        <f t="shared" si="42"/>
        <v>4.9429657794676674E-2</v>
      </c>
      <c r="AH87" s="51"/>
      <c r="AI87" s="54"/>
      <c r="AJ87" s="49">
        <v>2.76</v>
      </c>
      <c r="AK87" s="49">
        <v>2.87</v>
      </c>
      <c r="AL87" s="96">
        <f t="shared" si="70"/>
        <v>3.9855072463768293E-2</v>
      </c>
      <c r="AM87" s="51"/>
      <c r="AN87" s="39"/>
      <c r="AO87" s="40"/>
      <c r="AP87" s="49">
        <v>2.87</v>
      </c>
      <c r="AQ87" s="49">
        <v>3.01</v>
      </c>
      <c r="AR87" s="96">
        <f t="shared" si="71"/>
        <v>4.878048780487787E-2</v>
      </c>
      <c r="AS87" s="51"/>
      <c r="AT87" s="19"/>
    </row>
    <row r="88" spans="2:46" s="18" customFormat="1" ht="36" customHeight="1">
      <c r="B88" s="102"/>
      <c r="C88" s="105"/>
      <c r="D88" s="22" t="s">
        <v>27</v>
      </c>
      <c r="E88" s="49"/>
      <c r="F88" s="49">
        <v>0.98</v>
      </c>
      <c r="G88" s="49">
        <v>1.08</v>
      </c>
      <c r="H88" s="50">
        <f t="shared" si="54"/>
        <v>0.10204081632653073</v>
      </c>
      <c r="I88" s="51"/>
      <c r="J88" s="35"/>
      <c r="K88" s="49">
        <v>1.08</v>
      </c>
      <c r="L88" s="49">
        <v>1.1399999999999999</v>
      </c>
      <c r="M88" s="50">
        <f t="shared" si="61"/>
        <v>5.5555555555555358E-2</v>
      </c>
      <c r="N88" s="51"/>
      <c r="O88" s="54"/>
      <c r="P88" s="49">
        <v>1.1399999999999999</v>
      </c>
      <c r="Q88" s="49">
        <v>1.62</v>
      </c>
      <c r="R88" s="73">
        <f t="shared" si="62"/>
        <v>0.42105263157894757</v>
      </c>
      <c r="S88" s="51"/>
      <c r="T88" s="54"/>
      <c r="U88" s="49">
        <v>1.62</v>
      </c>
      <c r="V88" s="49">
        <v>1.68</v>
      </c>
      <c r="W88" s="50">
        <f t="shared" si="68"/>
        <v>3.7037037037036979E-2</v>
      </c>
      <c r="X88" s="51"/>
      <c r="Y88" s="54"/>
      <c r="Z88" s="49">
        <v>1.68</v>
      </c>
      <c r="AA88" s="49">
        <v>1.87</v>
      </c>
      <c r="AB88" s="50">
        <f t="shared" si="69"/>
        <v>0.11309523809523814</v>
      </c>
      <c r="AC88" s="51"/>
      <c r="AD88" s="54"/>
      <c r="AE88" s="49">
        <v>1.87</v>
      </c>
      <c r="AF88" s="49">
        <v>1.96</v>
      </c>
      <c r="AG88" s="50">
        <f t="shared" si="42"/>
        <v>4.8128342245989275E-2</v>
      </c>
      <c r="AH88" s="51"/>
      <c r="AI88" s="54"/>
      <c r="AJ88" s="49">
        <v>1.96</v>
      </c>
      <c r="AK88" s="49">
        <v>2.0299999999999998</v>
      </c>
      <c r="AL88" s="96">
        <f t="shared" si="70"/>
        <v>3.5714285714285587E-2</v>
      </c>
      <c r="AM88" s="51"/>
      <c r="AN88" s="39"/>
      <c r="AO88" s="40"/>
      <c r="AP88" s="49">
        <v>2.0299999999999998</v>
      </c>
      <c r="AQ88" s="49">
        <v>2.13</v>
      </c>
      <c r="AR88" s="96">
        <f t="shared" si="71"/>
        <v>4.9261083743842304E-2</v>
      </c>
      <c r="AS88" s="51"/>
      <c r="AT88" s="19"/>
    </row>
    <row r="89" spans="2:46" s="18" customFormat="1" ht="34.5" customHeight="1">
      <c r="B89" s="106">
        <v>15</v>
      </c>
      <c r="C89" s="109" t="s">
        <v>42</v>
      </c>
      <c r="D89" s="23" t="s">
        <v>25</v>
      </c>
      <c r="E89" s="57">
        <v>2.39</v>
      </c>
      <c r="F89" s="57">
        <v>2.61</v>
      </c>
      <c r="G89" s="57">
        <v>2.87</v>
      </c>
      <c r="H89" s="69">
        <f>G89/F89-1</f>
        <v>9.9616858237548067E-2</v>
      </c>
      <c r="I89" s="70">
        <v>0.10344827586206895</v>
      </c>
      <c r="J89" s="35"/>
      <c r="K89" s="57">
        <v>2.87</v>
      </c>
      <c r="L89" s="57">
        <v>3.03</v>
      </c>
      <c r="M89" s="69">
        <f>L89/K89-1</f>
        <v>5.5749128919860613E-2</v>
      </c>
      <c r="N89" s="70">
        <v>5.9233449477351874E-2</v>
      </c>
      <c r="O89" s="35"/>
      <c r="P89" s="57">
        <v>3.03</v>
      </c>
      <c r="Q89" s="57">
        <v>3.48</v>
      </c>
      <c r="R89" s="69">
        <f>Q89/P89-1</f>
        <v>0.14851485148514865</v>
      </c>
      <c r="S89" s="70">
        <v>0.14851485148514842</v>
      </c>
      <c r="T89" s="35"/>
      <c r="U89" s="57">
        <v>3.48</v>
      </c>
      <c r="V89" s="57">
        <v>3.62</v>
      </c>
      <c r="W89" s="69">
        <f>V89/U89-1</f>
        <v>4.0229885057471382E-2</v>
      </c>
      <c r="X89" s="70">
        <v>4.31034482758621E-2</v>
      </c>
      <c r="Y89" s="35"/>
      <c r="Z89" s="57">
        <v>3.62</v>
      </c>
      <c r="AA89" s="57">
        <v>3.88</v>
      </c>
      <c r="AB89" s="69">
        <f>AA89/Z89-1</f>
        <v>7.182320441988943E-2</v>
      </c>
      <c r="AC89" s="70">
        <v>8.5635359116022158E-2</v>
      </c>
      <c r="AD89" s="35"/>
      <c r="AE89" s="57">
        <v>3.88</v>
      </c>
      <c r="AF89" s="57">
        <v>3.96</v>
      </c>
      <c r="AG89" s="69">
        <f>AF89/AE89-1</f>
        <v>2.0618556701030855E-2</v>
      </c>
      <c r="AH89" s="70">
        <v>7.474226804123707E-2</v>
      </c>
      <c r="AI89" s="35"/>
      <c r="AJ89" s="57">
        <v>3.96</v>
      </c>
      <c r="AK89" s="57">
        <v>4.03</v>
      </c>
      <c r="AL89" s="69">
        <f>AK89/AJ89-1</f>
        <v>1.7676767676767735E-2</v>
      </c>
      <c r="AM89" s="70">
        <f>AN89/AJ89-1</f>
        <v>4.7979797979798011E-2</v>
      </c>
      <c r="AN89" s="39">
        <v>4.1500000000000004</v>
      </c>
      <c r="AO89" s="40"/>
      <c r="AP89" s="57">
        <v>4.03</v>
      </c>
      <c r="AQ89" s="57">
        <v>4.2300000000000004</v>
      </c>
      <c r="AR89" s="69">
        <f>AQ89/AP89-1</f>
        <v>4.9627791563275458E-2</v>
      </c>
      <c r="AS89" s="70">
        <f>AT89/AP89/100-1</f>
        <v>4.9627791563275458E-2</v>
      </c>
      <c r="AT89" s="19">
        <v>423</v>
      </c>
    </row>
    <row r="90" spans="2:46" s="18" customFormat="1" ht="34.5" customHeight="1">
      <c r="B90" s="107"/>
      <c r="C90" s="110"/>
      <c r="D90" s="24" t="s">
        <v>26</v>
      </c>
      <c r="E90" s="59">
        <f>E89</f>
        <v>2.39</v>
      </c>
      <c r="F90" s="59">
        <f>F89</f>
        <v>2.61</v>
      </c>
      <c r="G90" s="59">
        <v>2.88</v>
      </c>
      <c r="H90" s="60">
        <f>G90/F90-1</f>
        <v>0.10344827586206895</v>
      </c>
      <c r="I90" s="61"/>
      <c r="J90" s="35"/>
      <c r="K90" s="59">
        <v>2.88</v>
      </c>
      <c r="L90" s="59">
        <v>3.04</v>
      </c>
      <c r="M90" s="60">
        <f>L90/K90-1</f>
        <v>5.555555555555558E-2</v>
      </c>
      <c r="N90" s="61"/>
      <c r="O90" s="35"/>
      <c r="P90" s="59">
        <v>3.04</v>
      </c>
      <c r="Q90" s="59">
        <v>3.5</v>
      </c>
      <c r="R90" s="60">
        <f>Q90/P90-1</f>
        <v>0.15131578947368429</v>
      </c>
      <c r="S90" s="61"/>
      <c r="T90" s="35"/>
      <c r="U90" s="59">
        <v>3.5</v>
      </c>
      <c r="V90" s="59">
        <v>3.64</v>
      </c>
      <c r="W90" s="60">
        <f>V90/U90-1</f>
        <v>4.0000000000000036E-2</v>
      </c>
      <c r="X90" s="61"/>
      <c r="Y90" s="35"/>
      <c r="Z90" s="59">
        <v>3.64</v>
      </c>
      <c r="AA90" s="59">
        <v>4.01</v>
      </c>
      <c r="AB90" s="60">
        <f>AA90/Z90-1</f>
        <v>0.10164835164835151</v>
      </c>
      <c r="AC90" s="61"/>
      <c r="AD90" s="35"/>
      <c r="AE90" s="59">
        <v>4.01</v>
      </c>
      <c r="AF90" s="59">
        <v>4.09</v>
      </c>
      <c r="AG90" s="60">
        <f>AF90/AE90-1</f>
        <v>1.9950124688279391E-2</v>
      </c>
      <c r="AH90" s="61"/>
      <c r="AI90" s="35"/>
      <c r="AJ90" s="59">
        <v>4.09</v>
      </c>
      <c r="AK90" s="59">
        <v>4.16</v>
      </c>
      <c r="AL90" s="60">
        <f>AK90/AJ90-1</f>
        <v>1.7114914425427896E-2</v>
      </c>
      <c r="AM90" s="61"/>
      <c r="AN90" s="39"/>
      <c r="AO90" s="40"/>
      <c r="AP90" s="59">
        <v>4.16</v>
      </c>
      <c r="AQ90" s="59">
        <v>4.37</v>
      </c>
      <c r="AR90" s="60">
        <f>AQ90/AP90-1</f>
        <v>5.0480769230769162E-2</v>
      </c>
      <c r="AS90" s="61"/>
      <c r="AT90" s="19"/>
    </row>
    <row r="91" spans="2:46" s="18" customFormat="1" ht="34.5" customHeight="1">
      <c r="B91" s="107"/>
      <c r="C91" s="110"/>
      <c r="D91" s="24" t="s">
        <v>27</v>
      </c>
      <c r="E91" s="79">
        <v>1.7</v>
      </c>
      <c r="F91" s="59">
        <f>F90*0.7</f>
        <v>1.8269999999999997</v>
      </c>
      <c r="G91" s="59">
        <v>2</v>
      </c>
      <c r="H91" s="60">
        <f>G91/F91-1</f>
        <v>9.4690749863163726E-2</v>
      </c>
      <c r="I91" s="61"/>
      <c r="J91" s="35"/>
      <c r="K91" s="59">
        <v>2</v>
      </c>
      <c r="L91" s="59">
        <v>2.11</v>
      </c>
      <c r="M91" s="60">
        <f>L91/K91-1</f>
        <v>5.4999999999999938E-2</v>
      </c>
      <c r="N91" s="61"/>
      <c r="O91" s="35"/>
      <c r="P91" s="59">
        <v>2.11</v>
      </c>
      <c r="Q91" s="59">
        <f>Q90*0.7</f>
        <v>2.4499999999999997</v>
      </c>
      <c r="R91" s="60">
        <f>Q91/P91-1</f>
        <v>0.16113744075829373</v>
      </c>
      <c r="S91" s="61"/>
      <c r="T91" s="35"/>
      <c r="U91" s="59">
        <f>U90*0.7</f>
        <v>2.4499999999999997</v>
      </c>
      <c r="V91" s="59">
        <f>V90*0.7</f>
        <v>2.548</v>
      </c>
      <c r="W91" s="60">
        <f>V91/U91-1</f>
        <v>4.0000000000000036E-2</v>
      </c>
      <c r="X91" s="61"/>
      <c r="Y91" s="35"/>
      <c r="Z91" s="59">
        <v>2.5499999999999998</v>
      </c>
      <c r="AA91" s="59">
        <v>2.72</v>
      </c>
      <c r="AB91" s="60">
        <f>AA91/Z91-1</f>
        <v>6.6666666666666874E-2</v>
      </c>
      <c r="AC91" s="61"/>
      <c r="AD91" s="35"/>
      <c r="AE91" s="59">
        <v>2.72</v>
      </c>
      <c r="AF91" s="59">
        <v>2.78</v>
      </c>
      <c r="AG91" s="60">
        <f>AF91/AE91-1</f>
        <v>2.2058823529411686E-2</v>
      </c>
      <c r="AH91" s="61"/>
      <c r="AI91" s="35"/>
      <c r="AJ91" s="59">
        <v>2.78</v>
      </c>
      <c r="AK91" s="59">
        <v>2.82</v>
      </c>
      <c r="AL91" s="60">
        <f>AK91/AJ91-1</f>
        <v>1.4388489208633004E-2</v>
      </c>
      <c r="AM91" s="61"/>
      <c r="AN91" s="39"/>
      <c r="AO91" s="40"/>
      <c r="AP91" s="59">
        <v>2.82</v>
      </c>
      <c r="AQ91" s="59">
        <v>2.96</v>
      </c>
      <c r="AR91" s="60">
        <f>AQ91/AP91-1</f>
        <v>4.9645390070921946E-2</v>
      </c>
      <c r="AS91" s="61"/>
      <c r="AT91" s="19"/>
    </row>
    <row r="92" spans="2:46" s="18" customFormat="1" ht="34.5" customHeight="1">
      <c r="B92" s="107"/>
      <c r="C92" s="110"/>
      <c r="D92" s="23" t="s">
        <v>28</v>
      </c>
      <c r="E92" s="80">
        <f>E89*0.7</f>
        <v>1.673</v>
      </c>
      <c r="F92" s="57">
        <f>F89*0.7</f>
        <v>1.8269999999999997</v>
      </c>
      <c r="G92" s="57">
        <f>G89*0.7</f>
        <v>2.0089999999999999</v>
      </c>
      <c r="H92" s="69">
        <f t="shared" ref="H92" si="72">G92/F92-1</f>
        <v>9.9616858237548067E-2</v>
      </c>
      <c r="I92" s="70"/>
      <c r="J92" s="35"/>
      <c r="K92" s="57">
        <f>K89*0.7</f>
        <v>2.0089999999999999</v>
      </c>
      <c r="L92" s="57">
        <f>L89*0.7</f>
        <v>2.1209999999999996</v>
      </c>
      <c r="M92" s="69">
        <f t="shared" ref="M92" si="73">L92/K92-1</f>
        <v>5.5749128919860391E-2</v>
      </c>
      <c r="N92" s="58"/>
      <c r="O92" s="35"/>
      <c r="P92" s="57">
        <f>P89*0.7</f>
        <v>2.1209999999999996</v>
      </c>
      <c r="Q92" s="57">
        <f>Q89*0.7</f>
        <v>2.4359999999999999</v>
      </c>
      <c r="R92" s="69">
        <f t="shared" ref="R92" si="74">Q92/P92-1</f>
        <v>0.14851485148514865</v>
      </c>
      <c r="S92" s="58"/>
      <c r="T92" s="35"/>
      <c r="U92" s="57">
        <f>U89*0.7</f>
        <v>2.4359999999999999</v>
      </c>
      <c r="V92" s="57">
        <f>V89*0.7</f>
        <v>2.5339999999999998</v>
      </c>
      <c r="W92" s="69">
        <f t="shared" ref="W92" si="75">V92/U92-1</f>
        <v>4.022988505747116E-2</v>
      </c>
      <c r="X92" s="58"/>
      <c r="Y92" s="35"/>
      <c r="Z92" s="57">
        <f>Z89*0.7</f>
        <v>2.5339999999999998</v>
      </c>
      <c r="AA92" s="57">
        <f>AA89*0.7</f>
        <v>2.7159999999999997</v>
      </c>
      <c r="AB92" s="69">
        <f t="shared" ref="AB92" si="76">AA92/Z92-1</f>
        <v>7.182320441988943E-2</v>
      </c>
      <c r="AC92" s="58"/>
      <c r="AD92" s="35"/>
      <c r="AE92" s="57">
        <f>AE89*0.7</f>
        <v>2.7159999999999997</v>
      </c>
      <c r="AF92" s="57">
        <f>AF89*0.7</f>
        <v>2.7719999999999998</v>
      </c>
      <c r="AG92" s="69">
        <f t="shared" ref="AG92" si="77">AF92/AE92-1</f>
        <v>2.0618556701030855E-2</v>
      </c>
      <c r="AH92" s="70"/>
      <c r="AI92" s="35"/>
      <c r="AJ92" s="57">
        <f>AJ89*0.7</f>
        <v>2.7719999999999998</v>
      </c>
      <c r="AK92" s="57">
        <f>AK89*0.7</f>
        <v>2.8210000000000002</v>
      </c>
      <c r="AL92" s="69">
        <f t="shared" ref="AL92" si="78">AK92/AJ92-1</f>
        <v>1.7676767676767735E-2</v>
      </c>
      <c r="AM92" s="70"/>
      <c r="AN92" s="39"/>
      <c r="AO92" s="40"/>
      <c r="AP92" s="57">
        <f>AP89*0.7</f>
        <v>2.8210000000000002</v>
      </c>
      <c r="AQ92" s="57">
        <f>AQ89*0.7</f>
        <v>2.9610000000000003</v>
      </c>
      <c r="AR92" s="69">
        <f t="shared" ref="AR92" si="79">AQ92/AP92-1</f>
        <v>4.9627791563275458E-2</v>
      </c>
      <c r="AS92" s="70"/>
      <c r="AT92" s="19"/>
    </row>
    <row r="93" spans="2:46" s="18" customFormat="1" ht="34.5" customHeight="1">
      <c r="B93" s="107"/>
      <c r="C93" s="110"/>
      <c r="D93" s="24" t="s">
        <v>26</v>
      </c>
      <c r="E93" s="79">
        <f>E92</f>
        <v>1.673</v>
      </c>
      <c r="F93" s="59">
        <f>F92</f>
        <v>1.8269999999999997</v>
      </c>
      <c r="G93" s="59">
        <v>2.02</v>
      </c>
      <c r="H93" s="60">
        <f>G93/F93-1</f>
        <v>0.10563765736179542</v>
      </c>
      <c r="I93" s="61"/>
      <c r="J93" s="35"/>
      <c r="K93" s="59">
        <v>2.02</v>
      </c>
      <c r="L93" s="59">
        <v>2.13</v>
      </c>
      <c r="M93" s="60">
        <f>L93/K93-1</f>
        <v>5.4455445544554504E-2</v>
      </c>
      <c r="N93" s="61"/>
      <c r="O93" s="35"/>
      <c r="P93" s="59">
        <v>2.13</v>
      </c>
      <c r="Q93" s="59">
        <v>2.46</v>
      </c>
      <c r="R93" s="60">
        <f>Q93/P93-1</f>
        <v>0.15492957746478875</v>
      </c>
      <c r="S93" s="61"/>
      <c r="T93" s="35"/>
      <c r="U93" s="59">
        <v>2.4500000000000002</v>
      </c>
      <c r="V93" s="59">
        <v>2.5499999999999998</v>
      </c>
      <c r="W93" s="60">
        <f>V93/U93-1</f>
        <v>4.0816326530612068E-2</v>
      </c>
      <c r="X93" s="61"/>
      <c r="Y93" s="35"/>
      <c r="Z93" s="59">
        <v>2.5499999999999998</v>
      </c>
      <c r="AA93" s="59">
        <v>2.81</v>
      </c>
      <c r="AB93" s="60">
        <f>AA93/Z93-1</f>
        <v>0.10196078431372557</v>
      </c>
      <c r="AC93" s="61"/>
      <c r="AD93" s="35"/>
      <c r="AE93" s="59">
        <v>2.81</v>
      </c>
      <c r="AF93" s="59">
        <v>2.87</v>
      </c>
      <c r="AG93" s="60">
        <f>AF93/AE93-1</f>
        <v>2.1352313167259718E-2</v>
      </c>
      <c r="AH93" s="61"/>
      <c r="AI93" s="35"/>
      <c r="AJ93" s="59">
        <v>2.87</v>
      </c>
      <c r="AK93" s="59">
        <v>2.92</v>
      </c>
      <c r="AL93" s="60">
        <f>AK93/AJ93-1</f>
        <v>1.7421602787456303E-2</v>
      </c>
      <c r="AM93" s="61"/>
      <c r="AN93" s="39"/>
      <c r="AO93" s="40"/>
      <c r="AP93" s="59">
        <v>2.92</v>
      </c>
      <c r="AQ93" s="59">
        <v>3.06</v>
      </c>
      <c r="AR93" s="60">
        <f>AQ93/AP93-1</f>
        <v>4.7945205479452024E-2</v>
      </c>
      <c r="AS93" s="61"/>
      <c r="AT93" s="19"/>
    </row>
    <row r="94" spans="2:46" s="18" customFormat="1" ht="34.5" customHeight="1">
      <c r="B94" s="108"/>
      <c r="C94" s="111"/>
      <c r="D94" s="24" t="s">
        <v>27</v>
      </c>
      <c r="E94" s="79">
        <v>1.19</v>
      </c>
      <c r="F94" s="59">
        <f>F92*0.7</f>
        <v>1.2788999999999997</v>
      </c>
      <c r="G94" s="59">
        <v>1.4</v>
      </c>
      <c r="H94" s="60">
        <f>G94/F94-1</f>
        <v>9.4690749863163948E-2</v>
      </c>
      <c r="I94" s="61"/>
      <c r="J94" s="35"/>
      <c r="K94" s="59">
        <v>1.4</v>
      </c>
      <c r="L94" s="59">
        <f>L92*0.7</f>
        <v>1.4846999999999997</v>
      </c>
      <c r="M94" s="60">
        <f>L94/K94-1</f>
        <v>6.0499999999999776E-2</v>
      </c>
      <c r="N94" s="61"/>
      <c r="O94" s="35"/>
      <c r="P94" s="59">
        <f>P92*0.7</f>
        <v>1.4846999999999997</v>
      </c>
      <c r="Q94" s="59">
        <v>1.72</v>
      </c>
      <c r="R94" s="60">
        <f>Q94/P94-1</f>
        <v>0.15848319525830146</v>
      </c>
      <c r="S94" s="61"/>
      <c r="T94" s="35"/>
      <c r="U94" s="59">
        <v>1.72</v>
      </c>
      <c r="V94" s="59">
        <v>1.79</v>
      </c>
      <c r="W94" s="60">
        <f>V94/U94-1</f>
        <v>4.0697674418604723E-2</v>
      </c>
      <c r="X94" s="61"/>
      <c r="Y94" s="35"/>
      <c r="Z94" s="59">
        <v>1.79</v>
      </c>
      <c r="AA94" s="59">
        <v>1.9</v>
      </c>
      <c r="AB94" s="60">
        <f>AA94/Z94-1</f>
        <v>6.1452513966480327E-2</v>
      </c>
      <c r="AC94" s="61"/>
      <c r="AD94" s="35"/>
      <c r="AE94" s="59">
        <v>1.9</v>
      </c>
      <c r="AF94" s="59">
        <v>1.95</v>
      </c>
      <c r="AG94" s="60">
        <f>AF94/AE94-1</f>
        <v>2.6315789473684292E-2</v>
      </c>
      <c r="AH94" s="61"/>
      <c r="AI94" s="35"/>
      <c r="AJ94" s="59">
        <v>1.95</v>
      </c>
      <c r="AK94" s="59">
        <v>1.97</v>
      </c>
      <c r="AL94" s="60">
        <f>AK94/AJ94-1</f>
        <v>1.025641025641022E-2</v>
      </c>
      <c r="AM94" s="61"/>
      <c r="AN94" s="39"/>
      <c r="AO94" s="40"/>
      <c r="AP94" s="59">
        <v>1.97</v>
      </c>
      <c r="AQ94" s="59">
        <v>2.0699999999999998</v>
      </c>
      <c r="AR94" s="60">
        <f>AQ94/AP94-1</f>
        <v>5.0761421319796884E-2</v>
      </c>
      <c r="AS94" s="61"/>
      <c r="AT94" s="19"/>
    </row>
    <row r="95" spans="2:46" s="18" customFormat="1" ht="30" customHeight="1">
      <c r="B95" s="100">
        <v>16</v>
      </c>
      <c r="C95" s="103" t="s">
        <v>43</v>
      </c>
      <c r="D95" s="21" t="s">
        <v>25</v>
      </c>
      <c r="E95" s="44">
        <v>2.34</v>
      </c>
      <c r="F95" s="44">
        <f>G95/1.1</f>
        <v>2.5818181818181816</v>
      </c>
      <c r="G95" s="44">
        <v>2.84</v>
      </c>
      <c r="H95" s="45">
        <f t="shared" si="54"/>
        <v>0.10000000000000009</v>
      </c>
      <c r="I95" s="46">
        <v>0.10000000000000009</v>
      </c>
      <c r="J95" s="35"/>
      <c r="K95" s="44">
        <v>2.84</v>
      </c>
      <c r="L95" s="44">
        <v>3</v>
      </c>
      <c r="M95" s="45">
        <f>L95/K95-1</f>
        <v>5.6338028169014231E-2</v>
      </c>
      <c r="N95" s="46">
        <v>5.9859154929577496E-2</v>
      </c>
      <c r="O95" s="56"/>
      <c r="P95" s="44">
        <v>3</v>
      </c>
      <c r="Q95" s="44">
        <v>3.36</v>
      </c>
      <c r="R95" s="45">
        <v>0.11783439490445846</v>
      </c>
      <c r="S95" s="46">
        <v>0.14999999999999991</v>
      </c>
      <c r="T95" s="54"/>
      <c r="U95" s="44">
        <v>3.36</v>
      </c>
      <c r="V95" s="44">
        <v>3.49</v>
      </c>
      <c r="W95" s="45">
        <f>V95/U95-1</f>
        <v>3.8690476190476275E-2</v>
      </c>
      <c r="X95" s="46">
        <v>4.1666666666666741E-2</v>
      </c>
      <c r="Y95" s="54"/>
      <c r="Z95" s="44">
        <v>3.49</v>
      </c>
      <c r="AA95" s="44">
        <v>3.79</v>
      </c>
      <c r="AB95" s="45">
        <f>AA95/Z95-1</f>
        <v>8.5959885386819535E-2</v>
      </c>
      <c r="AC95" s="46">
        <v>8.5959885386819535E-2</v>
      </c>
      <c r="AD95" s="54"/>
      <c r="AE95" s="44">
        <v>3.79</v>
      </c>
      <c r="AF95" s="44">
        <v>3.87</v>
      </c>
      <c r="AG95" s="45">
        <f>AF95/AE95-1</f>
        <v>2.1108179419525142E-2</v>
      </c>
      <c r="AH95" s="46">
        <v>8.4432717678100344E-2</v>
      </c>
      <c r="AI95" s="54"/>
      <c r="AJ95" s="44">
        <v>3.87</v>
      </c>
      <c r="AK95" s="44">
        <v>4</v>
      </c>
      <c r="AL95" s="45">
        <f>AK95/AJ95-1</f>
        <v>3.3591731266149782E-2</v>
      </c>
      <c r="AM95" s="46">
        <f>AN95/AJ95-1</f>
        <v>4.9095607235142058E-2</v>
      </c>
      <c r="AN95" s="39">
        <v>4.0599999999999996</v>
      </c>
      <c r="AO95" s="40"/>
      <c r="AP95" s="44">
        <v>4</v>
      </c>
      <c r="AQ95" s="44">
        <v>4.1399999999999997</v>
      </c>
      <c r="AR95" s="45">
        <f>AQ95/AP95-1</f>
        <v>3.499999999999992E-2</v>
      </c>
      <c r="AS95" s="46">
        <f>AT95/AP95/100-1</f>
        <v>5.0000000000000044E-2</v>
      </c>
      <c r="AT95" s="19">
        <v>420</v>
      </c>
    </row>
    <row r="96" spans="2:46" s="18" customFormat="1" ht="30" customHeight="1">
      <c r="B96" s="101"/>
      <c r="C96" s="104"/>
      <c r="D96" s="22" t="s">
        <v>26</v>
      </c>
      <c r="E96" s="49">
        <v>2.34</v>
      </c>
      <c r="F96" s="49">
        <v>2.83</v>
      </c>
      <c r="G96" s="49">
        <v>3.11</v>
      </c>
      <c r="H96" s="50">
        <f t="shared" si="54"/>
        <v>9.8939929328621945E-2</v>
      </c>
      <c r="I96" s="51"/>
      <c r="J96" s="35"/>
      <c r="K96" s="49">
        <v>3.11</v>
      </c>
      <c r="L96" s="49">
        <v>3.29</v>
      </c>
      <c r="M96" s="50">
        <f t="shared" ref="M96:M100" si="80">L96/K96-1</f>
        <v>5.7877813504823239E-2</v>
      </c>
      <c r="N96" s="51"/>
      <c r="O96" s="56"/>
      <c r="P96" s="49">
        <v>3.29</v>
      </c>
      <c r="Q96" s="49">
        <v>3.69</v>
      </c>
      <c r="R96" s="50">
        <v>0.11714285714285722</v>
      </c>
      <c r="S96" s="51"/>
      <c r="T96" s="54"/>
      <c r="U96" s="49">
        <v>3.69</v>
      </c>
      <c r="V96" s="49">
        <v>3.84</v>
      </c>
      <c r="W96" s="50">
        <f t="shared" ref="W96:W100" si="81">V96/U96-1</f>
        <v>4.0650406504064929E-2</v>
      </c>
      <c r="X96" s="51"/>
      <c r="Y96" s="54"/>
      <c r="Z96" s="49">
        <v>3.84</v>
      </c>
      <c r="AA96" s="49">
        <v>4.3499999999999996</v>
      </c>
      <c r="AB96" s="50">
        <f t="shared" ref="AB96:AB100" si="82">AA96/Z96-1</f>
        <v>0.1328125</v>
      </c>
      <c r="AC96" s="51"/>
      <c r="AD96" s="54"/>
      <c r="AE96" s="49">
        <v>4.3499999999999996</v>
      </c>
      <c r="AF96" s="49">
        <v>4.45</v>
      </c>
      <c r="AG96" s="50">
        <f t="shared" ref="AG96:AG112" si="83">AF96/AE96-1</f>
        <v>2.2988505747126631E-2</v>
      </c>
      <c r="AH96" s="51"/>
      <c r="AI96" s="54"/>
      <c r="AJ96" s="49">
        <v>4.45</v>
      </c>
      <c r="AK96" s="49">
        <v>4.5999999999999996</v>
      </c>
      <c r="AL96" s="50">
        <f t="shared" ref="AL96:AL100" si="84">AK96/AJ96-1</f>
        <v>3.3707865168539186E-2</v>
      </c>
      <c r="AM96" s="51"/>
      <c r="AN96" s="39"/>
      <c r="AO96" s="40"/>
      <c r="AP96" s="49">
        <v>4.5999999999999996</v>
      </c>
      <c r="AQ96" s="49">
        <v>4.76</v>
      </c>
      <c r="AR96" s="50">
        <f t="shared" ref="AR96:AR100" si="85">AQ96/AP96-1</f>
        <v>3.4782608695652195E-2</v>
      </c>
      <c r="AS96" s="51"/>
      <c r="AT96" s="19"/>
    </row>
    <row r="97" spans="2:46" s="18" customFormat="1" ht="30" customHeight="1">
      <c r="B97" s="101"/>
      <c r="C97" s="104"/>
      <c r="D97" s="22" t="s">
        <v>27</v>
      </c>
      <c r="E97" s="49">
        <v>0.51</v>
      </c>
      <c r="F97" s="49">
        <v>1.97</v>
      </c>
      <c r="G97" s="49">
        <v>2.17</v>
      </c>
      <c r="H97" s="50">
        <f t="shared" si="54"/>
        <v>0.10152284263959399</v>
      </c>
      <c r="I97" s="51"/>
      <c r="J97" s="35"/>
      <c r="K97" s="49">
        <v>2.17</v>
      </c>
      <c r="L97" s="49">
        <v>2.2999999999999998</v>
      </c>
      <c r="M97" s="50">
        <f t="shared" si="80"/>
        <v>5.990783410138234E-2</v>
      </c>
      <c r="N97" s="51"/>
      <c r="O97" s="56"/>
      <c r="P97" s="49">
        <v>2.2999999999999998</v>
      </c>
      <c r="Q97" s="49">
        <v>2.58</v>
      </c>
      <c r="R97" s="50">
        <v>0.11934156378600824</v>
      </c>
      <c r="S97" s="51"/>
      <c r="T97" s="54"/>
      <c r="U97" s="49">
        <v>2.58</v>
      </c>
      <c r="V97" s="49">
        <v>2.68</v>
      </c>
      <c r="W97" s="50">
        <f t="shared" si="81"/>
        <v>3.8759689922480689E-2</v>
      </c>
      <c r="X97" s="51"/>
      <c r="Y97" s="54"/>
      <c r="Z97" s="49">
        <v>2.68</v>
      </c>
      <c r="AA97" s="49">
        <v>2.65</v>
      </c>
      <c r="AB97" s="50">
        <f t="shared" si="82"/>
        <v>-1.1194029850746356E-2</v>
      </c>
      <c r="AC97" s="51"/>
      <c r="AD97" s="54"/>
      <c r="AE97" s="49">
        <v>2.65</v>
      </c>
      <c r="AF97" s="49">
        <v>2.71</v>
      </c>
      <c r="AG97" s="50">
        <f t="shared" si="83"/>
        <v>2.2641509433962259E-2</v>
      </c>
      <c r="AH97" s="51"/>
      <c r="AI97" s="54"/>
      <c r="AJ97" s="49">
        <v>2.71</v>
      </c>
      <c r="AK97" s="49">
        <v>2.8</v>
      </c>
      <c r="AL97" s="50">
        <f t="shared" si="84"/>
        <v>3.3210332103321027E-2</v>
      </c>
      <c r="AM97" s="51"/>
      <c r="AN97" s="39"/>
      <c r="AO97" s="40"/>
      <c r="AP97" s="49">
        <v>2.8</v>
      </c>
      <c r="AQ97" s="49">
        <v>2.9</v>
      </c>
      <c r="AR97" s="50">
        <f t="shared" si="85"/>
        <v>3.5714285714285809E-2</v>
      </c>
      <c r="AS97" s="51"/>
      <c r="AT97" s="19"/>
    </row>
    <row r="98" spans="2:46" s="18" customFormat="1" ht="30" customHeight="1">
      <c r="B98" s="101"/>
      <c r="C98" s="104"/>
      <c r="D98" s="21" t="s">
        <v>28</v>
      </c>
      <c r="E98" s="44">
        <v>1.64</v>
      </c>
      <c r="F98" s="44">
        <v>1.81</v>
      </c>
      <c r="G98" s="44">
        <v>1.99</v>
      </c>
      <c r="H98" s="45">
        <f t="shared" si="54"/>
        <v>9.9447513812154664E-2</v>
      </c>
      <c r="I98" s="46"/>
      <c r="J98" s="35"/>
      <c r="K98" s="44">
        <v>1.99</v>
      </c>
      <c r="L98" s="44">
        <v>2.1</v>
      </c>
      <c r="M98" s="45">
        <f t="shared" si="80"/>
        <v>5.5276381909547867E-2</v>
      </c>
      <c r="N98" s="46"/>
      <c r="O98" s="56"/>
      <c r="P98" s="44">
        <v>2.1</v>
      </c>
      <c r="Q98" s="44">
        <v>2.36</v>
      </c>
      <c r="R98" s="45">
        <v>0.11818181818181817</v>
      </c>
      <c r="S98" s="46"/>
      <c r="T98" s="54"/>
      <c r="U98" s="44">
        <v>2.36</v>
      </c>
      <c r="V98" s="44">
        <v>2.4500000000000002</v>
      </c>
      <c r="W98" s="45">
        <f t="shared" si="81"/>
        <v>3.8135593220339103E-2</v>
      </c>
      <c r="X98" s="46"/>
      <c r="Y98" s="54"/>
      <c r="Z98" s="44">
        <v>2.4500000000000002</v>
      </c>
      <c r="AA98" s="44">
        <v>2.65</v>
      </c>
      <c r="AB98" s="45">
        <f t="shared" si="82"/>
        <v>8.1632653061224358E-2</v>
      </c>
      <c r="AC98" s="46"/>
      <c r="AD98" s="54"/>
      <c r="AE98" s="44">
        <v>2.65</v>
      </c>
      <c r="AF98" s="44">
        <v>2.71</v>
      </c>
      <c r="AG98" s="45">
        <f t="shared" si="83"/>
        <v>2.2641509433962259E-2</v>
      </c>
      <c r="AH98" s="46"/>
      <c r="AI98" s="54"/>
      <c r="AJ98" s="44">
        <v>2.71</v>
      </c>
      <c r="AK98" s="44">
        <v>2.8</v>
      </c>
      <c r="AL98" s="45">
        <f t="shared" si="84"/>
        <v>3.3210332103321027E-2</v>
      </c>
      <c r="AM98" s="46"/>
      <c r="AN98" s="39"/>
      <c r="AO98" s="40"/>
      <c r="AP98" s="44">
        <v>2.8</v>
      </c>
      <c r="AQ98" s="44">
        <v>2.9</v>
      </c>
      <c r="AR98" s="45">
        <f t="shared" si="85"/>
        <v>3.5714285714285809E-2</v>
      </c>
      <c r="AS98" s="46"/>
      <c r="AT98" s="19"/>
    </row>
    <row r="99" spans="2:46" s="18" customFormat="1" ht="30" customHeight="1">
      <c r="B99" s="101"/>
      <c r="C99" s="104"/>
      <c r="D99" s="22" t="s">
        <v>26</v>
      </c>
      <c r="E99" s="49">
        <v>1.64</v>
      </c>
      <c r="F99" s="49">
        <v>1.98</v>
      </c>
      <c r="G99" s="49">
        <v>2.1800000000000002</v>
      </c>
      <c r="H99" s="50">
        <f t="shared" si="54"/>
        <v>0.10101010101010099</v>
      </c>
      <c r="I99" s="51"/>
      <c r="J99" s="35"/>
      <c r="K99" s="49">
        <v>2.1800000000000002</v>
      </c>
      <c r="L99" s="49">
        <v>2.31</v>
      </c>
      <c r="M99" s="50">
        <f t="shared" si="80"/>
        <v>5.9633027522935755E-2</v>
      </c>
      <c r="N99" s="51"/>
      <c r="O99" s="56"/>
      <c r="P99" s="49">
        <v>2.31</v>
      </c>
      <c r="Q99" s="49">
        <v>2.59</v>
      </c>
      <c r="R99" s="50">
        <v>0.1142857142857141</v>
      </c>
      <c r="S99" s="51"/>
      <c r="T99" s="54"/>
      <c r="U99" s="49">
        <v>2.59</v>
      </c>
      <c r="V99" s="49">
        <v>2.69</v>
      </c>
      <c r="W99" s="50">
        <f t="shared" si="81"/>
        <v>3.8610038610038755E-2</v>
      </c>
      <c r="X99" s="51"/>
      <c r="Y99" s="54"/>
      <c r="Z99" s="49">
        <v>2.69</v>
      </c>
      <c r="AA99" s="49">
        <v>3.05</v>
      </c>
      <c r="AB99" s="50">
        <f t="shared" si="82"/>
        <v>0.13382899628252787</v>
      </c>
      <c r="AC99" s="51"/>
      <c r="AD99" s="54"/>
      <c r="AE99" s="49">
        <v>3.05</v>
      </c>
      <c r="AF99" s="49">
        <v>3.12</v>
      </c>
      <c r="AG99" s="50">
        <f t="shared" si="83"/>
        <v>2.2950819672131306E-2</v>
      </c>
      <c r="AH99" s="51"/>
      <c r="AI99" s="54"/>
      <c r="AJ99" s="49">
        <v>3.12</v>
      </c>
      <c r="AK99" s="49">
        <v>3.22</v>
      </c>
      <c r="AL99" s="50">
        <f t="shared" si="84"/>
        <v>3.2051282051282159E-2</v>
      </c>
      <c r="AM99" s="51"/>
      <c r="AN99" s="39"/>
      <c r="AO99" s="40"/>
      <c r="AP99" s="49">
        <v>3.22</v>
      </c>
      <c r="AQ99" s="49">
        <v>3.34</v>
      </c>
      <c r="AR99" s="50">
        <f t="shared" si="85"/>
        <v>3.7267080745341463E-2</v>
      </c>
      <c r="AS99" s="51"/>
      <c r="AT99" s="19"/>
    </row>
    <row r="100" spans="2:46" s="18" customFormat="1" ht="30" customHeight="1">
      <c r="B100" s="102"/>
      <c r="C100" s="105"/>
      <c r="D100" s="22" t="s">
        <v>27</v>
      </c>
      <c r="E100" s="49">
        <v>0.51</v>
      </c>
      <c r="F100" s="49">
        <v>1.38</v>
      </c>
      <c r="G100" s="49">
        <v>1.52</v>
      </c>
      <c r="H100" s="50">
        <f t="shared" si="54"/>
        <v>0.10144927536231885</v>
      </c>
      <c r="I100" s="51"/>
      <c r="J100" s="35"/>
      <c r="K100" s="49">
        <v>1.52</v>
      </c>
      <c r="L100" s="49">
        <v>1.61</v>
      </c>
      <c r="M100" s="50">
        <f t="shared" si="80"/>
        <v>5.9210526315789602E-2</v>
      </c>
      <c r="N100" s="51"/>
      <c r="O100" s="56"/>
      <c r="P100" s="49">
        <v>1.61</v>
      </c>
      <c r="Q100" s="49">
        <v>1.81</v>
      </c>
      <c r="R100" s="50">
        <v>0.11764705882352944</v>
      </c>
      <c r="S100" s="51"/>
      <c r="T100" s="54"/>
      <c r="U100" s="49">
        <v>1.81</v>
      </c>
      <c r="V100" s="49">
        <v>1.88</v>
      </c>
      <c r="W100" s="50">
        <f t="shared" si="81"/>
        <v>3.8674033149171283E-2</v>
      </c>
      <c r="X100" s="51"/>
      <c r="Y100" s="54"/>
      <c r="Z100" s="49">
        <v>1.88</v>
      </c>
      <c r="AA100" s="49">
        <v>1.86</v>
      </c>
      <c r="AB100" s="50">
        <f t="shared" si="82"/>
        <v>-1.0638297872340274E-2</v>
      </c>
      <c r="AC100" s="51"/>
      <c r="AD100" s="54"/>
      <c r="AE100" s="49">
        <v>1.86</v>
      </c>
      <c r="AF100" s="49">
        <v>1.9</v>
      </c>
      <c r="AG100" s="50">
        <f t="shared" si="83"/>
        <v>2.1505376344086002E-2</v>
      </c>
      <c r="AH100" s="51"/>
      <c r="AI100" s="54"/>
      <c r="AJ100" s="49">
        <v>1.9</v>
      </c>
      <c r="AK100" s="49">
        <v>1.96</v>
      </c>
      <c r="AL100" s="50">
        <f t="shared" si="84"/>
        <v>3.1578947368421151E-2</v>
      </c>
      <c r="AM100" s="51"/>
      <c r="AN100" s="39"/>
      <c r="AO100" s="40"/>
      <c r="AP100" s="49">
        <v>1.96</v>
      </c>
      <c r="AQ100" s="49">
        <v>2.0299999999999998</v>
      </c>
      <c r="AR100" s="50">
        <f t="shared" si="85"/>
        <v>3.5714285714285587E-2</v>
      </c>
      <c r="AS100" s="51"/>
      <c r="AT100" s="19"/>
    </row>
    <row r="101" spans="2:46" s="18" customFormat="1" ht="30" customHeight="1">
      <c r="B101" s="112">
        <v>17</v>
      </c>
      <c r="C101" s="115" t="s">
        <v>44</v>
      </c>
      <c r="D101" s="17" t="s">
        <v>25</v>
      </c>
      <c r="E101" s="29">
        <v>2.0299999999999998</v>
      </c>
      <c r="F101" s="29">
        <v>2.23</v>
      </c>
      <c r="G101" s="29">
        <v>2.4500000000000002</v>
      </c>
      <c r="H101" s="31">
        <f>G101/F101-1</f>
        <v>9.8654708520179435E-2</v>
      </c>
      <c r="I101" s="32">
        <v>0.10313901345291487</v>
      </c>
      <c r="J101" s="35"/>
      <c r="K101" s="29">
        <v>2.4500000000000002</v>
      </c>
      <c r="L101" s="29">
        <v>2.59</v>
      </c>
      <c r="M101" s="31">
        <f t="shared" si="61"/>
        <v>5.714285714285694E-2</v>
      </c>
      <c r="N101" s="32">
        <v>6.1224489795918435E-2</v>
      </c>
      <c r="O101" s="54"/>
      <c r="P101" s="29">
        <v>2.59</v>
      </c>
      <c r="Q101" s="29">
        <v>2.9</v>
      </c>
      <c r="R101" s="31">
        <v>0.13013698630136994</v>
      </c>
      <c r="S101" s="32">
        <v>0.1505791505791505</v>
      </c>
      <c r="T101" s="54"/>
      <c r="U101" s="29">
        <v>2.9</v>
      </c>
      <c r="V101" s="29">
        <v>3.02</v>
      </c>
      <c r="W101" s="31">
        <f t="shared" si="57"/>
        <v>4.1379310344827669E-2</v>
      </c>
      <c r="X101" s="32">
        <v>4.1379310344827669E-2</v>
      </c>
      <c r="Y101" s="54"/>
      <c r="Z101" s="29">
        <v>3.02</v>
      </c>
      <c r="AA101" s="29">
        <v>3.27</v>
      </c>
      <c r="AB101" s="31">
        <f t="shared" si="58"/>
        <v>8.2781456953642474E-2</v>
      </c>
      <c r="AC101" s="32">
        <v>8.6092715231788075E-2</v>
      </c>
      <c r="AD101" s="54"/>
      <c r="AE101" s="29">
        <v>3.27</v>
      </c>
      <c r="AF101" s="29">
        <v>3.3</v>
      </c>
      <c r="AG101" s="31">
        <f t="shared" si="83"/>
        <v>9.1743119266054496E-3</v>
      </c>
      <c r="AH101" s="32">
        <v>7.6452599388379117E-2</v>
      </c>
      <c r="AI101" s="54"/>
      <c r="AJ101" s="29">
        <v>3.3</v>
      </c>
      <c r="AK101" s="29">
        <v>3.43</v>
      </c>
      <c r="AL101" s="71">
        <f>AK101/AJ101-1</f>
        <v>3.9393939393939537E-2</v>
      </c>
      <c r="AM101" s="32">
        <f>AN101/AJ101-1</f>
        <v>4.8484848484848575E-2</v>
      </c>
      <c r="AN101" s="39">
        <v>3.46</v>
      </c>
      <c r="AO101" s="40"/>
      <c r="AP101" s="29">
        <v>3.43</v>
      </c>
      <c r="AQ101" s="29">
        <v>3.56</v>
      </c>
      <c r="AR101" s="71">
        <f>AQ101/AP101-1</f>
        <v>3.790087463556846E-2</v>
      </c>
      <c r="AS101" s="32">
        <f>AT101/AP101/100-1</f>
        <v>4.9562682215743337E-2</v>
      </c>
      <c r="AT101" s="19">
        <v>360</v>
      </c>
    </row>
    <row r="102" spans="2:46" s="18" customFormat="1" ht="30" customHeight="1">
      <c r="B102" s="113"/>
      <c r="C102" s="116"/>
      <c r="D102" s="20" t="s">
        <v>26</v>
      </c>
      <c r="E102" s="30">
        <v>2.48</v>
      </c>
      <c r="F102" s="30">
        <v>2.73</v>
      </c>
      <c r="G102" s="30">
        <v>3</v>
      </c>
      <c r="H102" s="33">
        <f t="shared" ref="H102:H106" si="86">G102/F102-1</f>
        <v>9.8901098901098994E-2</v>
      </c>
      <c r="I102" s="34"/>
      <c r="J102" s="35"/>
      <c r="K102" s="30">
        <v>3</v>
      </c>
      <c r="L102" s="30">
        <v>3.17</v>
      </c>
      <c r="M102" s="33">
        <f t="shared" si="61"/>
        <v>5.6666666666666643E-2</v>
      </c>
      <c r="N102" s="34"/>
      <c r="O102" s="54"/>
      <c r="P102" s="30">
        <v>3.17</v>
      </c>
      <c r="Q102" s="30">
        <v>3.2</v>
      </c>
      <c r="R102" s="33">
        <v>0.10869565217391286</v>
      </c>
      <c r="S102" s="34"/>
      <c r="T102" s="54"/>
      <c r="U102" s="30">
        <v>3.2</v>
      </c>
      <c r="V102" s="30">
        <v>3.34</v>
      </c>
      <c r="W102" s="33">
        <f t="shared" si="57"/>
        <v>4.3749999999999956E-2</v>
      </c>
      <c r="X102" s="34"/>
      <c r="Y102" s="54"/>
      <c r="Z102" s="30">
        <v>3.34</v>
      </c>
      <c r="AA102" s="30">
        <v>3.68</v>
      </c>
      <c r="AB102" s="33">
        <f t="shared" si="58"/>
        <v>0.10179640718562877</v>
      </c>
      <c r="AC102" s="34"/>
      <c r="AD102" s="54"/>
      <c r="AE102" s="30">
        <v>3.68</v>
      </c>
      <c r="AF102" s="30">
        <v>3.8</v>
      </c>
      <c r="AG102" s="33">
        <f t="shared" si="83"/>
        <v>3.2608695652173836E-2</v>
      </c>
      <c r="AH102" s="34"/>
      <c r="AI102" s="54"/>
      <c r="AJ102" s="30">
        <v>3.8</v>
      </c>
      <c r="AK102" s="30">
        <v>3.94</v>
      </c>
      <c r="AL102" s="95">
        <f t="shared" ref="AL102:AL106" si="87">AK102/AJ102-1</f>
        <v>3.6842105263158009E-2</v>
      </c>
      <c r="AM102" s="34"/>
      <c r="AN102" s="39"/>
      <c r="AO102" s="40"/>
      <c r="AP102" s="30">
        <v>3.94</v>
      </c>
      <c r="AQ102" s="30">
        <v>4.09</v>
      </c>
      <c r="AR102" s="95">
        <f t="shared" ref="AR102:AR106" si="88">AQ102/AP102-1</f>
        <v>3.8071065989847774E-2</v>
      </c>
      <c r="AS102" s="34"/>
      <c r="AT102" s="19"/>
    </row>
    <row r="103" spans="2:46" s="18" customFormat="1" ht="30" customHeight="1">
      <c r="B103" s="113"/>
      <c r="C103" s="116"/>
      <c r="D103" s="20" t="s">
        <v>27</v>
      </c>
      <c r="E103" s="30">
        <v>1.62</v>
      </c>
      <c r="F103" s="30">
        <v>1.33</v>
      </c>
      <c r="G103" s="30">
        <v>1.35</v>
      </c>
      <c r="H103" s="33">
        <f t="shared" si="86"/>
        <v>1.5037593984962516E-2</v>
      </c>
      <c r="I103" s="34"/>
      <c r="J103" s="35"/>
      <c r="K103" s="30">
        <v>1.35</v>
      </c>
      <c r="L103" s="30">
        <v>1.43</v>
      </c>
      <c r="M103" s="33">
        <f t="shared" si="61"/>
        <v>5.9259259259259123E-2</v>
      </c>
      <c r="N103" s="34"/>
      <c r="O103" s="54"/>
      <c r="P103" s="30">
        <v>1.43</v>
      </c>
      <c r="Q103" s="30">
        <v>2.29</v>
      </c>
      <c r="R103" s="33">
        <v>0.19999999999999996</v>
      </c>
      <c r="S103" s="34"/>
      <c r="T103" s="54"/>
      <c r="U103" s="30">
        <v>2.29</v>
      </c>
      <c r="V103" s="30">
        <v>2.38</v>
      </c>
      <c r="W103" s="33">
        <f t="shared" si="57"/>
        <v>3.9301310043668103E-2</v>
      </c>
      <c r="X103" s="34"/>
      <c r="Y103" s="54"/>
      <c r="Z103" s="30">
        <v>2.38</v>
      </c>
      <c r="AA103" s="30">
        <v>2.58</v>
      </c>
      <c r="AB103" s="33">
        <f t="shared" si="58"/>
        <v>8.4033613445378297E-2</v>
      </c>
      <c r="AC103" s="34"/>
      <c r="AD103" s="54"/>
      <c r="AE103" s="30">
        <v>2.58</v>
      </c>
      <c r="AF103" s="30">
        <v>2.6</v>
      </c>
      <c r="AG103" s="33">
        <f t="shared" si="83"/>
        <v>7.7519379844961378E-3</v>
      </c>
      <c r="AH103" s="34"/>
      <c r="AI103" s="54"/>
      <c r="AJ103" s="30">
        <v>2.6</v>
      </c>
      <c r="AK103" s="30">
        <v>2.7</v>
      </c>
      <c r="AL103" s="95">
        <f t="shared" si="87"/>
        <v>3.8461538461538547E-2</v>
      </c>
      <c r="AM103" s="34"/>
      <c r="AN103" s="39"/>
      <c r="AO103" s="40"/>
      <c r="AP103" s="30">
        <v>2.7</v>
      </c>
      <c r="AQ103" s="30">
        <v>2.8</v>
      </c>
      <c r="AR103" s="95">
        <f t="shared" si="88"/>
        <v>3.7037037037036979E-2</v>
      </c>
      <c r="AS103" s="34"/>
      <c r="AT103" s="19"/>
    </row>
    <row r="104" spans="2:46" s="18" customFormat="1" ht="30" customHeight="1">
      <c r="B104" s="113"/>
      <c r="C104" s="116"/>
      <c r="D104" s="17" t="s">
        <v>28</v>
      </c>
      <c r="E104" s="29">
        <v>1.42</v>
      </c>
      <c r="F104" s="29">
        <v>1.56</v>
      </c>
      <c r="G104" s="29">
        <v>1.72</v>
      </c>
      <c r="H104" s="31">
        <f>G104/F104-1</f>
        <v>0.10256410256410242</v>
      </c>
      <c r="I104" s="32"/>
      <c r="J104" s="35"/>
      <c r="K104" s="29">
        <v>1.72</v>
      </c>
      <c r="L104" s="29">
        <v>1.81</v>
      </c>
      <c r="M104" s="31">
        <f>L104/K104-1</f>
        <v>5.232558139534893E-2</v>
      </c>
      <c r="N104" s="32"/>
      <c r="O104" s="54"/>
      <c r="P104" s="29">
        <v>1.81</v>
      </c>
      <c r="Q104" s="29">
        <v>2.0299999999999998</v>
      </c>
      <c r="R104" s="31">
        <v>0.13235294117647056</v>
      </c>
      <c r="S104" s="32"/>
      <c r="T104" s="54"/>
      <c r="U104" s="29">
        <v>2.0299999999999998</v>
      </c>
      <c r="V104" s="29">
        <v>2.11</v>
      </c>
      <c r="W104" s="31">
        <f>V104/U104-1</f>
        <v>3.9408866995073843E-2</v>
      </c>
      <c r="X104" s="32"/>
      <c r="Y104" s="54"/>
      <c r="Z104" s="29">
        <v>2.11</v>
      </c>
      <c r="AA104" s="29">
        <v>2.29</v>
      </c>
      <c r="AB104" s="31">
        <f>AA104/Z104-1</f>
        <v>8.5308056872037907E-2</v>
      </c>
      <c r="AC104" s="32"/>
      <c r="AD104" s="54"/>
      <c r="AE104" s="29">
        <v>2.29</v>
      </c>
      <c r="AF104" s="29">
        <v>2.31</v>
      </c>
      <c r="AG104" s="31">
        <f>AF104/AE104-1</f>
        <v>8.733624454148492E-3</v>
      </c>
      <c r="AH104" s="32"/>
      <c r="AI104" s="54"/>
      <c r="AJ104" s="29">
        <v>2.31</v>
      </c>
      <c r="AK104" s="29">
        <v>2.4</v>
      </c>
      <c r="AL104" s="71">
        <f t="shared" si="87"/>
        <v>3.8961038961038863E-2</v>
      </c>
      <c r="AM104" s="32"/>
      <c r="AN104" s="39"/>
      <c r="AO104" s="40"/>
      <c r="AP104" s="29">
        <v>2.4</v>
      </c>
      <c r="AQ104" s="29">
        <v>2.4900000000000002</v>
      </c>
      <c r="AR104" s="71">
        <f t="shared" si="88"/>
        <v>3.7500000000000089E-2</v>
      </c>
      <c r="AS104" s="32"/>
      <c r="AT104" s="19"/>
    </row>
    <row r="105" spans="2:46" s="18" customFormat="1" ht="30" customHeight="1">
      <c r="B105" s="113"/>
      <c r="C105" s="116"/>
      <c r="D105" s="20" t="s">
        <v>26</v>
      </c>
      <c r="E105" s="30">
        <v>1.72</v>
      </c>
      <c r="F105" s="30">
        <v>1.91</v>
      </c>
      <c r="G105" s="30">
        <v>2.11</v>
      </c>
      <c r="H105" s="33">
        <f t="shared" si="86"/>
        <v>0.10471204188481664</v>
      </c>
      <c r="I105" s="34"/>
      <c r="J105" s="35"/>
      <c r="K105" s="30">
        <v>2.11</v>
      </c>
      <c r="L105" s="30">
        <v>2.23</v>
      </c>
      <c r="M105" s="33">
        <f t="shared" si="61"/>
        <v>5.6872037914692086E-2</v>
      </c>
      <c r="N105" s="34"/>
      <c r="O105" s="54"/>
      <c r="P105" s="30">
        <v>2.23</v>
      </c>
      <c r="Q105" s="30">
        <v>2.33</v>
      </c>
      <c r="R105" s="33">
        <v>0.11111111111111116</v>
      </c>
      <c r="S105" s="34"/>
      <c r="T105" s="54"/>
      <c r="U105" s="30">
        <v>2.33</v>
      </c>
      <c r="V105" s="30">
        <v>2.4300000000000002</v>
      </c>
      <c r="W105" s="33">
        <f t="shared" si="57"/>
        <v>4.2918454935622297E-2</v>
      </c>
      <c r="X105" s="34"/>
      <c r="Y105" s="54"/>
      <c r="Z105" s="30">
        <v>2.4300000000000002</v>
      </c>
      <c r="AA105" s="30">
        <v>2.63</v>
      </c>
      <c r="AB105" s="33">
        <f t="shared" si="58"/>
        <v>8.2304526748971041E-2</v>
      </c>
      <c r="AC105" s="34"/>
      <c r="AD105" s="54"/>
      <c r="AE105" s="30">
        <v>2.63</v>
      </c>
      <c r="AF105" s="30">
        <v>2.66</v>
      </c>
      <c r="AG105" s="33">
        <f t="shared" si="83"/>
        <v>1.1406844106463865E-2</v>
      </c>
      <c r="AH105" s="34"/>
      <c r="AI105" s="54"/>
      <c r="AJ105" s="30">
        <v>2.66</v>
      </c>
      <c r="AK105" s="30">
        <v>2.76</v>
      </c>
      <c r="AL105" s="95">
        <f t="shared" si="87"/>
        <v>3.7593984962405846E-2</v>
      </c>
      <c r="AM105" s="34"/>
      <c r="AN105" s="39"/>
      <c r="AO105" s="40"/>
      <c r="AP105" s="30">
        <v>2.76</v>
      </c>
      <c r="AQ105" s="30">
        <v>2.86</v>
      </c>
      <c r="AR105" s="95">
        <f t="shared" si="88"/>
        <v>3.6231884057970953E-2</v>
      </c>
      <c r="AS105" s="34"/>
      <c r="AT105" s="19"/>
    </row>
    <row r="106" spans="2:46" s="18" customFormat="1" ht="30" customHeight="1">
      <c r="B106" s="114"/>
      <c r="C106" s="117"/>
      <c r="D106" s="20" t="s">
        <v>27</v>
      </c>
      <c r="E106" s="30">
        <v>1.1399999999999999</v>
      </c>
      <c r="F106" s="30">
        <v>0.93</v>
      </c>
      <c r="G106" s="30">
        <v>0.95</v>
      </c>
      <c r="H106" s="33">
        <f t="shared" si="86"/>
        <v>2.1505376344086002E-2</v>
      </c>
      <c r="I106" s="34"/>
      <c r="J106" s="35"/>
      <c r="K106" s="30">
        <v>0.95</v>
      </c>
      <c r="L106" s="62">
        <v>1</v>
      </c>
      <c r="M106" s="33">
        <f t="shared" si="61"/>
        <v>5.2631578947368363E-2</v>
      </c>
      <c r="N106" s="63"/>
      <c r="O106" s="64"/>
      <c r="P106" s="62">
        <v>1</v>
      </c>
      <c r="Q106" s="62">
        <v>1.42</v>
      </c>
      <c r="R106" s="65">
        <v>0.20129870129870131</v>
      </c>
      <c r="S106" s="63"/>
      <c r="T106" s="64"/>
      <c r="U106" s="62">
        <v>1.42</v>
      </c>
      <c r="V106" s="62">
        <v>1.47</v>
      </c>
      <c r="W106" s="33">
        <f t="shared" si="57"/>
        <v>3.5211267605633756E-2</v>
      </c>
      <c r="X106" s="63"/>
      <c r="Y106" s="64"/>
      <c r="Z106" s="62">
        <v>1.47</v>
      </c>
      <c r="AA106" s="62">
        <v>1.59</v>
      </c>
      <c r="AB106" s="53">
        <f t="shared" si="58"/>
        <v>8.163265306122458E-2</v>
      </c>
      <c r="AC106" s="63"/>
      <c r="AD106" s="64"/>
      <c r="AE106" s="62">
        <v>1.59</v>
      </c>
      <c r="AF106" s="62">
        <v>1.6</v>
      </c>
      <c r="AG106" s="53">
        <f t="shared" si="83"/>
        <v>6.2893081761006275E-3</v>
      </c>
      <c r="AH106" s="63"/>
      <c r="AI106" s="64"/>
      <c r="AJ106" s="62">
        <v>1.6</v>
      </c>
      <c r="AK106" s="62">
        <v>1.66</v>
      </c>
      <c r="AL106" s="95">
        <f t="shared" si="87"/>
        <v>3.7499999999999867E-2</v>
      </c>
      <c r="AM106" s="63"/>
      <c r="AN106" s="39"/>
      <c r="AO106" s="66"/>
      <c r="AP106" s="62">
        <v>1.66</v>
      </c>
      <c r="AQ106" s="62">
        <v>1.72</v>
      </c>
      <c r="AR106" s="95">
        <f t="shared" si="88"/>
        <v>3.6144578313253017E-2</v>
      </c>
      <c r="AS106" s="63"/>
      <c r="AT106" s="19"/>
    </row>
    <row r="107" spans="2:46" s="18" customFormat="1" ht="39" customHeight="1">
      <c r="B107" s="100">
        <v>18</v>
      </c>
      <c r="C107" s="103" t="s">
        <v>45</v>
      </c>
      <c r="D107" s="21" t="s">
        <v>46</v>
      </c>
      <c r="E107" s="44">
        <v>3.01</v>
      </c>
      <c r="F107" s="44">
        <v>3.45</v>
      </c>
      <c r="G107" s="77">
        <v>3.79</v>
      </c>
      <c r="H107" s="45">
        <f t="shared" si="54"/>
        <v>9.8550724637681109E-2</v>
      </c>
      <c r="I107" s="46">
        <v>0.10144927536231862</v>
      </c>
      <c r="J107" s="35"/>
      <c r="K107" s="44">
        <v>3.8</v>
      </c>
      <c r="L107" s="44">
        <v>4.0199999999999996</v>
      </c>
      <c r="M107" s="45">
        <f>L107/K107-1</f>
        <v>5.7894736842105221E-2</v>
      </c>
      <c r="N107" s="46">
        <v>6.0526315789473761E-2</v>
      </c>
      <c r="O107" s="54"/>
      <c r="P107" s="44">
        <v>4.0199999999999996</v>
      </c>
      <c r="Q107" s="44">
        <v>4.5</v>
      </c>
      <c r="R107" s="45">
        <v>0.1213235294117645</v>
      </c>
      <c r="S107" s="46">
        <v>0.14925373134328357</v>
      </c>
      <c r="T107" s="54"/>
      <c r="U107" s="44">
        <v>4.5</v>
      </c>
      <c r="V107" s="44">
        <v>4.68</v>
      </c>
      <c r="W107" s="45">
        <f>V107/U107-1</f>
        <v>4.0000000000000036E-2</v>
      </c>
      <c r="X107" s="46">
        <v>4.2222222222222161E-2</v>
      </c>
      <c r="Y107" s="54"/>
      <c r="Z107" s="44">
        <v>4.68</v>
      </c>
      <c r="AA107" s="44">
        <v>5.03</v>
      </c>
      <c r="AB107" s="45">
        <f>AA107/Z107-1</f>
        <v>7.4786324786324965E-2</v>
      </c>
      <c r="AC107" s="46">
        <v>8.5470085470085388E-2</v>
      </c>
      <c r="AD107" s="54"/>
      <c r="AE107" s="44">
        <v>5.03</v>
      </c>
      <c r="AF107" s="44">
        <v>5.38</v>
      </c>
      <c r="AG107" s="45">
        <f>AF107/AE107-1</f>
        <v>6.9582504970178816E-2</v>
      </c>
      <c r="AH107" s="46">
        <v>7.5546719681908625E-2</v>
      </c>
      <c r="AI107" s="54"/>
      <c r="AJ107" s="44">
        <v>5.38</v>
      </c>
      <c r="AK107" s="44">
        <v>5.38</v>
      </c>
      <c r="AL107" s="72">
        <f>AK107/AJ107-1</f>
        <v>0</v>
      </c>
      <c r="AM107" s="46">
        <f>AN107/AJ107-1</f>
        <v>4.8327137546468446E-2</v>
      </c>
      <c r="AN107" s="67">
        <v>5.64</v>
      </c>
      <c r="AO107" s="40"/>
      <c r="AP107" s="44">
        <v>5.38</v>
      </c>
      <c r="AQ107" s="44">
        <v>5.38</v>
      </c>
      <c r="AR107" s="72">
        <f>AQ107/AP107-1</f>
        <v>0</v>
      </c>
      <c r="AS107" s="46">
        <f>AT107/AP107/100-1</f>
        <v>4.8327137546468446E-2</v>
      </c>
      <c r="AT107" s="19">
        <v>564</v>
      </c>
    </row>
    <row r="108" spans="2:46" s="18" customFormat="1" ht="30" customHeight="1">
      <c r="B108" s="101"/>
      <c r="C108" s="104"/>
      <c r="D108" s="22" t="s">
        <v>26</v>
      </c>
      <c r="E108" s="49">
        <v>3.01</v>
      </c>
      <c r="F108" s="49">
        <v>3.45</v>
      </c>
      <c r="G108" s="49">
        <v>3.8</v>
      </c>
      <c r="H108" s="50">
        <f t="shared" si="54"/>
        <v>0.10144927536231862</v>
      </c>
      <c r="I108" s="51"/>
      <c r="J108" s="35"/>
      <c r="K108" s="49">
        <v>3.8</v>
      </c>
      <c r="L108" s="49">
        <v>4.03</v>
      </c>
      <c r="M108" s="50">
        <f t="shared" ref="M108:M112" si="89">L108/K108-1</f>
        <v>6.0526315789473761E-2</v>
      </c>
      <c r="N108" s="51"/>
      <c r="O108" s="54"/>
      <c r="P108" s="49">
        <v>4.03</v>
      </c>
      <c r="Q108" s="49">
        <v>4.53</v>
      </c>
      <c r="R108" s="50">
        <v>0.17948717948717952</v>
      </c>
      <c r="S108" s="51"/>
      <c r="T108" s="54"/>
      <c r="U108" s="49">
        <v>4.53</v>
      </c>
      <c r="V108" s="49">
        <v>4.91</v>
      </c>
      <c r="W108" s="50">
        <f t="shared" ref="W108:W112" si="90">V108/U108-1</f>
        <v>8.3885209713024267E-2</v>
      </c>
      <c r="X108" s="51"/>
      <c r="Y108" s="54"/>
      <c r="Z108" s="49">
        <v>4.91</v>
      </c>
      <c r="AA108" s="49">
        <v>5.57</v>
      </c>
      <c r="AB108" s="50">
        <f t="shared" ref="AB108:AB112" si="91">AA108/Z108-1</f>
        <v>0.13441955193482702</v>
      </c>
      <c r="AC108" s="51"/>
      <c r="AD108" s="54"/>
      <c r="AE108" s="49">
        <v>5.57</v>
      </c>
      <c r="AF108" s="49">
        <v>6.19</v>
      </c>
      <c r="AG108" s="50">
        <f t="shared" si="83"/>
        <v>0.11131059245960495</v>
      </c>
      <c r="AH108" s="51"/>
      <c r="AI108" s="54"/>
      <c r="AJ108" s="49">
        <v>6.19</v>
      </c>
      <c r="AK108" s="49">
        <v>6.19</v>
      </c>
      <c r="AL108" s="96">
        <f t="shared" ref="AL108:AL112" si="92">AK108/AJ108-1</f>
        <v>0</v>
      </c>
      <c r="AM108" s="51"/>
      <c r="AN108" s="67"/>
      <c r="AO108" s="40"/>
      <c r="AP108" s="49">
        <v>6.19</v>
      </c>
      <c r="AQ108" s="49">
        <v>6.19</v>
      </c>
      <c r="AR108" s="96">
        <f t="shared" ref="AR108:AR112" si="93">AQ108/AP108-1</f>
        <v>0</v>
      </c>
      <c r="AS108" s="51"/>
      <c r="AT108" s="25"/>
    </row>
    <row r="109" spans="2:46" s="18" customFormat="1" ht="30" customHeight="1">
      <c r="B109" s="101"/>
      <c r="C109" s="104"/>
      <c r="D109" s="22" t="s">
        <v>27</v>
      </c>
      <c r="E109" s="49">
        <v>0.75</v>
      </c>
      <c r="F109" s="49">
        <v>0.86</v>
      </c>
      <c r="G109" s="49">
        <v>0.95</v>
      </c>
      <c r="H109" s="50">
        <f t="shared" si="54"/>
        <v>0.10465116279069764</v>
      </c>
      <c r="I109" s="51"/>
      <c r="J109" s="35"/>
      <c r="K109" s="49">
        <v>0.95</v>
      </c>
      <c r="L109" s="49">
        <v>1.01</v>
      </c>
      <c r="M109" s="50">
        <f t="shared" si="89"/>
        <v>6.315789473684208E-2</v>
      </c>
      <c r="N109" s="51"/>
      <c r="O109" s="54"/>
      <c r="P109" s="49">
        <v>1.01</v>
      </c>
      <c r="Q109" s="49">
        <v>1.1599999999999999</v>
      </c>
      <c r="R109" s="50">
        <v>0.19900497512437831</v>
      </c>
      <c r="S109" s="51"/>
      <c r="T109" s="54"/>
      <c r="U109" s="49">
        <v>1.1599999999999999</v>
      </c>
      <c r="V109" s="49">
        <v>1.26</v>
      </c>
      <c r="W109" s="50">
        <f t="shared" si="90"/>
        <v>8.6206896551724199E-2</v>
      </c>
      <c r="X109" s="51"/>
      <c r="Y109" s="54"/>
      <c r="Z109" s="49">
        <v>1.26</v>
      </c>
      <c r="AA109" s="49">
        <v>1.43</v>
      </c>
      <c r="AB109" s="50">
        <f t="shared" si="91"/>
        <v>0.13492063492063489</v>
      </c>
      <c r="AC109" s="51"/>
      <c r="AD109" s="54"/>
      <c r="AE109" s="49">
        <v>1.43</v>
      </c>
      <c r="AF109" s="49">
        <v>1.64</v>
      </c>
      <c r="AG109" s="50">
        <f t="shared" si="83"/>
        <v>0.14685314685314688</v>
      </c>
      <c r="AH109" s="51"/>
      <c r="AI109" s="54"/>
      <c r="AJ109" s="49">
        <v>1.64</v>
      </c>
      <c r="AK109" s="49">
        <v>1.79</v>
      </c>
      <c r="AL109" s="96">
        <f t="shared" si="92"/>
        <v>9.1463414634146423E-2</v>
      </c>
      <c r="AM109" s="51"/>
      <c r="AN109" s="67"/>
      <c r="AO109" s="40"/>
      <c r="AP109" s="49">
        <v>1.79</v>
      </c>
      <c r="AQ109" s="49">
        <v>1.92</v>
      </c>
      <c r="AR109" s="96">
        <f t="shared" si="93"/>
        <v>7.2625698324022325E-2</v>
      </c>
      <c r="AS109" s="51"/>
      <c r="AT109" s="25"/>
    </row>
    <row r="110" spans="2:46" s="18" customFormat="1" ht="36" customHeight="1">
      <c r="B110" s="101"/>
      <c r="C110" s="104"/>
      <c r="D110" s="21" t="s">
        <v>47</v>
      </c>
      <c r="E110" s="44">
        <v>2.11</v>
      </c>
      <c r="F110" s="44">
        <v>2.42</v>
      </c>
      <c r="G110" s="44">
        <v>2.65</v>
      </c>
      <c r="H110" s="45">
        <f t="shared" si="54"/>
        <v>9.5041322314049603E-2</v>
      </c>
      <c r="I110" s="46"/>
      <c r="J110" s="35"/>
      <c r="K110" s="44">
        <v>2.65</v>
      </c>
      <c r="L110" s="44">
        <v>2.81</v>
      </c>
      <c r="M110" s="45">
        <f t="shared" si="89"/>
        <v>6.0377358490566024E-2</v>
      </c>
      <c r="N110" s="46"/>
      <c r="O110" s="54"/>
      <c r="P110" s="44">
        <v>2.81</v>
      </c>
      <c r="Q110" s="44">
        <v>3.15</v>
      </c>
      <c r="R110" s="45">
        <v>0.12631578947368438</v>
      </c>
      <c r="S110" s="46"/>
      <c r="T110" s="54"/>
      <c r="U110" s="44">
        <v>3.15</v>
      </c>
      <c r="V110" s="44">
        <v>3.28</v>
      </c>
      <c r="W110" s="45">
        <f t="shared" si="90"/>
        <v>4.1269841269841345E-2</v>
      </c>
      <c r="X110" s="46"/>
      <c r="Y110" s="54"/>
      <c r="Z110" s="44">
        <v>3.28</v>
      </c>
      <c r="AA110" s="44">
        <v>3.52</v>
      </c>
      <c r="AB110" s="45">
        <f t="shared" si="91"/>
        <v>7.3170731707317138E-2</v>
      </c>
      <c r="AC110" s="46"/>
      <c r="AD110" s="54"/>
      <c r="AE110" s="44">
        <v>3.52</v>
      </c>
      <c r="AF110" s="44">
        <v>3.77</v>
      </c>
      <c r="AG110" s="45">
        <f t="shared" si="83"/>
        <v>7.1022727272727293E-2</v>
      </c>
      <c r="AH110" s="46"/>
      <c r="AI110" s="54"/>
      <c r="AJ110" s="44">
        <v>3.77</v>
      </c>
      <c r="AK110" s="44">
        <v>4.04</v>
      </c>
      <c r="AL110" s="72">
        <f t="shared" si="92"/>
        <v>7.1618037135278589E-2</v>
      </c>
      <c r="AM110" s="46"/>
      <c r="AN110" s="67"/>
      <c r="AO110" s="40"/>
      <c r="AP110" s="44">
        <v>4.04</v>
      </c>
      <c r="AQ110" s="44">
        <v>4.3</v>
      </c>
      <c r="AR110" s="72">
        <f t="shared" si="93"/>
        <v>6.4356435643564414E-2</v>
      </c>
      <c r="AS110" s="46"/>
      <c r="AT110" s="25"/>
    </row>
    <row r="111" spans="2:46" s="18" customFormat="1" ht="30" customHeight="1">
      <c r="B111" s="101"/>
      <c r="C111" s="104"/>
      <c r="D111" s="22" t="s">
        <v>26</v>
      </c>
      <c r="E111" s="49">
        <v>2.11</v>
      </c>
      <c r="F111" s="49">
        <v>2.42</v>
      </c>
      <c r="G111" s="49">
        <v>2.66</v>
      </c>
      <c r="H111" s="50">
        <f t="shared" si="54"/>
        <v>9.9173553719008378E-2</v>
      </c>
      <c r="I111" s="51"/>
      <c r="J111" s="35"/>
      <c r="K111" s="49">
        <v>2.66</v>
      </c>
      <c r="L111" s="49">
        <v>2.82</v>
      </c>
      <c r="M111" s="50">
        <f t="shared" si="89"/>
        <v>6.0150375939849399E-2</v>
      </c>
      <c r="N111" s="51"/>
      <c r="O111" s="54"/>
      <c r="P111" s="49">
        <v>2.82</v>
      </c>
      <c r="Q111" s="49">
        <v>3.17</v>
      </c>
      <c r="R111" s="50">
        <v>0.18324607329842935</v>
      </c>
      <c r="S111" s="51"/>
      <c r="T111" s="54"/>
      <c r="U111" s="49">
        <v>3.17</v>
      </c>
      <c r="V111" s="49">
        <v>3.44</v>
      </c>
      <c r="W111" s="50">
        <f t="shared" si="90"/>
        <v>8.5173501577286981E-2</v>
      </c>
      <c r="X111" s="51"/>
      <c r="Y111" s="54"/>
      <c r="Z111" s="49">
        <v>3.44</v>
      </c>
      <c r="AA111" s="49">
        <v>3.9</v>
      </c>
      <c r="AB111" s="50">
        <f t="shared" si="91"/>
        <v>0.13372093023255816</v>
      </c>
      <c r="AC111" s="51"/>
      <c r="AD111" s="54"/>
      <c r="AE111" s="49">
        <v>3.9</v>
      </c>
      <c r="AF111" s="49">
        <v>4.34</v>
      </c>
      <c r="AG111" s="50">
        <f t="shared" si="83"/>
        <v>0.11282051282051286</v>
      </c>
      <c r="AH111" s="51"/>
      <c r="AI111" s="54"/>
      <c r="AJ111" s="49">
        <v>4.34</v>
      </c>
      <c r="AK111" s="49">
        <v>4.6500000000000004</v>
      </c>
      <c r="AL111" s="96">
        <f t="shared" si="92"/>
        <v>7.1428571428571619E-2</v>
      </c>
      <c r="AM111" s="51"/>
      <c r="AN111" s="67"/>
      <c r="AO111" s="40"/>
      <c r="AP111" s="49">
        <v>4.6500000000000004</v>
      </c>
      <c r="AQ111" s="49">
        <v>4.95</v>
      </c>
      <c r="AR111" s="96">
        <f t="shared" si="93"/>
        <v>6.4516129032258007E-2</v>
      </c>
      <c r="AS111" s="51"/>
      <c r="AT111" s="25"/>
    </row>
    <row r="112" spans="2:46" s="18" customFormat="1" ht="30" customHeight="1">
      <c r="B112" s="102"/>
      <c r="C112" s="105"/>
      <c r="D112" s="22" t="s">
        <v>27</v>
      </c>
      <c r="E112" s="49">
        <v>0.53</v>
      </c>
      <c r="F112" s="49">
        <v>0.61</v>
      </c>
      <c r="G112" s="49">
        <v>0.67</v>
      </c>
      <c r="H112" s="50">
        <f t="shared" si="54"/>
        <v>9.8360655737705027E-2</v>
      </c>
      <c r="I112" s="51"/>
      <c r="J112" s="35"/>
      <c r="K112" s="49">
        <v>0.67</v>
      </c>
      <c r="L112" s="49">
        <v>0.71</v>
      </c>
      <c r="M112" s="50">
        <f t="shared" si="89"/>
        <v>5.9701492537313383E-2</v>
      </c>
      <c r="N112" s="51"/>
      <c r="O112" s="54"/>
      <c r="P112" s="49">
        <v>0.71</v>
      </c>
      <c r="Q112" s="49">
        <v>0.81</v>
      </c>
      <c r="R112" s="50">
        <v>5.6338028169014231E-2</v>
      </c>
      <c r="S112" s="51"/>
      <c r="T112" s="54"/>
      <c r="U112" s="49">
        <v>0.81</v>
      </c>
      <c r="V112" s="49">
        <v>0.88</v>
      </c>
      <c r="W112" s="50">
        <f t="shared" si="90"/>
        <v>8.6419753086419693E-2</v>
      </c>
      <c r="X112" s="51"/>
      <c r="Y112" s="54"/>
      <c r="Z112" s="49">
        <v>0.88</v>
      </c>
      <c r="AA112" s="49">
        <v>1</v>
      </c>
      <c r="AB112" s="50">
        <f t="shared" si="91"/>
        <v>0.13636363636363646</v>
      </c>
      <c r="AC112" s="51"/>
      <c r="AD112" s="54"/>
      <c r="AE112" s="49">
        <v>1</v>
      </c>
      <c r="AF112" s="49">
        <v>1.1499999999999999</v>
      </c>
      <c r="AG112" s="50">
        <f t="shared" si="83"/>
        <v>0.14999999999999991</v>
      </c>
      <c r="AH112" s="51"/>
      <c r="AI112" s="54"/>
      <c r="AJ112" s="49">
        <v>1.1499999999999999</v>
      </c>
      <c r="AK112" s="49">
        <v>1.26</v>
      </c>
      <c r="AL112" s="96">
        <f t="shared" si="92"/>
        <v>9.5652173913043592E-2</v>
      </c>
      <c r="AM112" s="51"/>
      <c r="AN112" s="67"/>
      <c r="AO112" s="40"/>
      <c r="AP112" s="49">
        <v>1.26</v>
      </c>
      <c r="AQ112" s="49">
        <v>1.35</v>
      </c>
      <c r="AR112" s="96">
        <f t="shared" si="93"/>
        <v>7.1428571428571397E-2</v>
      </c>
      <c r="AS112" s="51"/>
      <c r="AT112" s="25"/>
    </row>
    <row r="113" spans="3:30" ht="66.75" customHeight="1"/>
    <row r="114" spans="3:30" ht="45" customHeight="1"/>
    <row r="115" spans="3:30" ht="30.75" customHeight="1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</row>
    <row r="119" spans="3:30">
      <c r="I119" s="27"/>
    </row>
    <row r="120" spans="3:30">
      <c r="I120" s="27"/>
    </row>
    <row r="121" spans="3:30">
      <c r="I121" s="27"/>
    </row>
    <row r="122" spans="3:30">
      <c r="I122" s="27"/>
    </row>
    <row r="123" spans="3:30">
      <c r="I123" s="27"/>
    </row>
    <row r="124" spans="3:30">
      <c r="I124" s="27"/>
    </row>
    <row r="125" spans="3:30">
      <c r="I125" s="27"/>
    </row>
    <row r="126" spans="3:30">
      <c r="I126" s="27"/>
    </row>
    <row r="127" spans="3:30">
      <c r="I127" s="27"/>
    </row>
    <row r="128" spans="3:30">
      <c r="I128" s="27"/>
    </row>
    <row r="129" spans="9:9">
      <c r="I129" s="27"/>
    </row>
    <row r="130" spans="9:9">
      <c r="I130" s="27"/>
    </row>
    <row r="131" spans="9:9">
      <c r="I131" s="27"/>
    </row>
    <row r="132" spans="9:9">
      <c r="I132" s="27"/>
    </row>
    <row r="133" spans="9:9">
      <c r="I133" s="27"/>
    </row>
    <row r="134" spans="9:9">
      <c r="I134" s="27"/>
    </row>
    <row r="135" spans="9:9">
      <c r="I135" s="27"/>
    </row>
    <row r="136" spans="9:9">
      <c r="I136" s="27"/>
    </row>
  </sheetData>
  <mergeCells count="39">
    <mergeCell ref="B1:X1"/>
    <mergeCell ref="B11:B16"/>
    <mergeCell ref="C11:C16"/>
    <mergeCell ref="B2:B3"/>
    <mergeCell ref="C2:C3"/>
    <mergeCell ref="B5:B10"/>
    <mergeCell ref="C5:C10"/>
    <mergeCell ref="B17:B22"/>
    <mergeCell ref="C17:C22"/>
    <mergeCell ref="B23:B28"/>
    <mergeCell ref="C23:C28"/>
    <mergeCell ref="B29:B34"/>
    <mergeCell ref="C29:C34"/>
    <mergeCell ref="B35:B40"/>
    <mergeCell ref="C35:C40"/>
    <mergeCell ref="B41:B46"/>
    <mergeCell ref="C41:C46"/>
    <mergeCell ref="B47:B52"/>
    <mergeCell ref="C47:C52"/>
    <mergeCell ref="B53:B58"/>
    <mergeCell ref="C53:C58"/>
    <mergeCell ref="B59:B64"/>
    <mergeCell ref="C59:C64"/>
    <mergeCell ref="B65:B70"/>
    <mergeCell ref="C65:C70"/>
    <mergeCell ref="B71:B76"/>
    <mergeCell ref="C71:C76"/>
    <mergeCell ref="B77:B82"/>
    <mergeCell ref="C77:C82"/>
    <mergeCell ref="B83:B88"/>
    <mergeCell ref="C83:C88"/>
    <mergeCell ref="B107:B112"/>
    <mergeCell ref="C107:C112"/>
    <mergeCell ref="B89:B94"/>
    <mergeCell ref="C89:C94"/>
    <mergeCell ref="B95:B100"/>
    <mergeCell ref="C95:C100"/>
    <mergeCell ref="B101:B106"/>
    <mergeCell ref="C101:C106"/>
  </mergeCells>
  <pageMargins left="0.11811023622047245" right="0.11811023622047245" top="0.35433070866141736" bottom="0.15748031496062992" header="0" footer="0"/>
  <pageSetup paperSize="8" scale="65" orientation="landscape" r:id="rId1"/>
  <rowBreaks count="1" manualBreakCount="1">
    <brk id="76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Динамика тарифов ЭЭ ЦФО+</vt:lpstr>
      <vt:lpstr>'Динамика тарифов ЭЭ ЦФО+'!Заголовки_для_печати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Жарлицына Татьяна Леонидовна</cp:lastModifiedBy>
  <cp:lastPrinted>2018-06-15T10:04:42Z</cp:lastPrinted>
  <dcterms:created xsi:type="dcterms:W3CDTF">2018-06-15T08:19:36Z</dcterms:created>
  <dcterms:modified xsi:type="dcterms:W3CDTF">2018-06-15T17:47:52Z</dcterms:modified>
</cp:coreProperties>
</file>