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ax\Documents\Душатина Е.С\Душатина\2022\школьная форма 2022\документы ООО ТШФ\"/>
    </mc:Choice>
  </mc:AlternateContent>
  <xr:revisionPtr revIDLastSave="0" documentId="8_{9FB1E762-F547-4EB3-878F-C9C57379FD80}" xr6:coauthVersionLast="47" xr6:coauthVersionMax="47" xr10:uidLastSave="{00000000-0000-0000-0000-000000000000}"/>
  <bookViews>
    <workbookView xWindow="0" yWindow="0" windowWidth="14235" windowHeight="13830" xr2:uid="{00000000-000D-0000-FFFF-FFFF00000000}"/>
  </bookViews>
  <sheets>
    <sheet name="РАСЧЕТ СТОИМОСТИ " sheetId="1" r:id="rId1"/>
  </sheets>
  <definedNames>
    <definedName name="_xlnm._FilterDatabase" localSheetId="0" hidden="1">'РАСЧЕТ СТОИМОСТИ '!$A$2:$S$312</definedName>
    <definedName name="TR10B" localSheetId="0">#REF!</definedName>
    <definedName name="TR10B">#REF!</definedName>
    <definedName name="TR10EXP" localSheetId="0">#REF!</definedName>
    <definedName name="TR10EXP">#REF!</definedName>
    <definedName name="TR10PSZ" localSheetId="0">#REF!</definedName>
    <definedName name="TR10PSZ">#REF!</definedName>
    <definedName name="TR10S" localSheetId="0">#REF!</definedName>
    <definedName name="TR10S">#REF!</definedName>
    <definedName name="TR10ST" localSheetId="0">#REF!</definedName>
    <definedName name="TR10ST">#REF!</definedName>
    <definedName name="TR10Y" localSheetId="0">#REF!</definedName>
    <definedName name="TR10Y">#REF!</definedName>
    <definedName name="TR11B" localSheetId="0">#REF!</definedName>
    <definedName name="TR11B">#REF!</definedName>
    <definedName name="TR11PSS">#REF!</definedName>
    <definedName name="TR11PSZ" localSheetId="0">#REF!</definedName>
    <definedName name="TR11PSZ">#REF!</definedName>
    <definedName name="TR11S" localSheetId="0">#REF!</definedName>
    <definedName name="TR11S">#REF!</definedName>
    <definedName name="TR11ST" localSheetId="0">#REF!</definedName>
    <definedName name="TR11ST">#REF!</definedName>
    <definedName name="TR11Y" localSheetId="0">#REF!</definedName>
    <definedName name="TR11Y">#REF!</definedName>
    <definedName name="TR12B" localSheetId="0">#REF!</definedName>
    <definedName name="TR12B">#REF!</definedName>
    <definedName name="TR12EXP" localSheetId="0">#REF!</definedName>
    <definedName name="TR12EXP">#REF!</definedName>
    <definedName name="TR12PSZ" localSheetId="0">#REF!</definedName>
    <definedName name="TR12PSZ">#REF!</definedName>
    <definedName name="TR12S" localSheetId="0">#REF!</definedName>
    <definedName name="TR12S">#REF!</definedName>
    <definedName name="TR12ST" localSheetId="0">#REF!</definedName>
    <definedName name="TR12ST">#REF!</definedName>
    <definedName name="TR12Y" localSheetId="0">#REF!</definedName>
    <definedName name="TR12Y">#REF!</definedName>
    <definedName name="TR15B" localSheetId="0">#REF!</definedName>
    <definedName name="TR15B">#REF!</definedName>
    <definedName name="TR15EXP" localSheetId="0">#REF!</definedName>
    <definedName name="TR15EXP">#REF!</definedName>
    <definedName name="TR15PSZ" localSheetId="0">#REF!</definedName>
    <definedName name="TR15PSZ">#REF!</definedName>
    <definedName name="TR15S" localSheetId="0">#REF!</definedName>
    <definedName name="TR15S">#REF!</definedName>
    <definedName name="TR15ST" localSheetId="0">#REF!</definedName>
    <definedName name="TR15ST">#REF!</definedName>
    <definedName name="TR15Y" localSheetId="0">#REF!</definedName>
    <definedName name="TR15Y">#REF!</definedName>
    <definedName name="TR1EXP" localSheetId="0">#REF!</definedName>
    <definedName name="TR1EXP">#REF!</definedName>
    <definedName name="TR20B" localSheetId="0">#REF!</definedName>
    <definedName name="TR20B">#REF!</definedName>
    <definedName name="TR20EXP" localSheetId="0">#REF!</definedName>
    <definedName name="TR20EXP">#REF!</definedName>
    <definedName name="TR20PSZ" localSheetId="0">#REF!</definedName>
    <definedName name="TR20PSZ">#REF!</definedName>
    <definedName name="TR20S" localSheetId="0">#REF!</definedName>
    <definedName name="TR20S">#REF!</definedName>
    <definedName name="TR20ST" localSheetId="0">#REF!</definedName>
    <definedName name="TR20ST">#REF!</definedName>
    <definedName name="TR20Y" localSheetId="0">#REF!</definedName>
    <definedName name="TR20Y">#REF!</definedName>
    <definedName name="TR21Y" localSheetId="0">#REF!</definedName>
    <definedName name="TR21Y">#REF!</definedName>
    <definedName name="TR23B" localSheetId="0">#REF!</definedName>
    <definedName name="TR23B">#REF!</definedName>
    <definedName name="TR23EXP" localSheetId="0">#REF!</definedName>
    <definedName name="TR23EXP">#REF!</definedName>
    <definedName name="TR23PSZ" localSheetId="0">#REF!</definedName>
    <definedName name="TR23PSZ">#REF!</definedName>
    <definedName name="TR23S" localSheetId="0">#REF!</definedName>
    <definedName name="TR23S">#REF!</definedName>
    <definedName name="TR23ST" localSheetId="0">#REF!</definedName>
    <definedName name="TR23ST">#REF!</definedName>
    <definedName name="TR23Y" localSheetId="0">#REF!</definedName>
    <definedName name="TR23Y">#REF!</definedName>
    <definedName name="TR8B" localSheetId="0">#REF!</definedName>
    <definedName name="TR8B">#REF!</definedName>
    <definedName name="TR8EXP" localSheetId="0">#REF!</definedName>
    <definedName name="TR8EXP">#REF!</definedName>
    <definedName name="TR8PSZ" localSheetId="0">#REF!</definedName>
    <definedName name="TR8PSZ">#REF!</definedName>
    <definedName name="TR8S" localSheetId="0">#REF!</definedName>
    <definedName name="TR8S">#REF!</definedName>
    <definedName name="TR8ST" localSheetId="0">#REF!</definedName>
    <definedName name="TR8ST">#REF!</definedName>
    <definedName name="TR8Y" localSheetId="0">#REF!</definedName>
    <definedName name="TR8Y">#REF!</definedName>
    <definedName name="TR9B" localSheetId="0">#REF!</definedName>
    <definedName name="TR9B">#REF!</definedName>
    <definedName name="TR9EXP" localSheetId="0">#REF!</definedName>
    <definedName name="TR9EXP">#REF!</definedName>
    <definedName name="TR9PSZ" localSheetId="0">#REF!</definedName>
    <definedName name="TR9PSZ">#REF!</definedName>
    <definedName name="TR9S" localSheetId="0">#REF!</definedName>
    <definedName name="TR9S">#REF!</definedName>
    <definedName name="TR9ST" localSheetId="0">#REF!</definedName>
    <definedName name="TR9ST">#REF!</definedName>
    <definedName name="TR9Y" localSheetId="0">#REF!</definedName>
    <definedName name="TR9Y">#REF!</definedName>
    <definedName name="TRUD1" localSheetId="0">#REF!</definedName>
    <definedName name="TRUD1">#REF!</definedName>
    <definedName name="TRUD1_EXP" localSheetId="0">#REF!</definedName>
    <definedName name="TRUD1_EXP">#REF!</definedName>
    <definedName name="wwq">#REF!</definedName>
    <definedName name="_xlnm.Print_Area" localSheetId="0">'РАСЧЕТ СТОИМОСТИ '!$A$1:$K$312</definedName>
    <definedName name="юбь" localSheetId="0">#REF!</definedName>
    <definedName name="юбь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266" i="1" l="1"/>
  <c r="B237" i="1"/>
  <c r="B226" i="1"/>
  <c r="B219" i="1"/>
  <c r="B214" i="1"/>
  <c r="B213" i="1"/>
  <c r="B210" i="1"/>
  <c r="B207" i="1"/>
  <c r="B195" i="1"/>
  <c r="B191" i="1"/>
  <c r="B188" i="1"/>
  <c r="B187" i="1"/>
  <c r="B186" i="1"/>
  <c r="B181" i="1"/>
  <c r="B178" i="1"/>
  <c r="B175" i="1"/>
  <c r="B173" i="1"/>
  <c r="B170" i="1"/>
  <c r="B166" i="1"/>
  <c r="B164" i="1"/>
  <c r="B162" i="1"/>
  <c r="B157" i="1"/>
  <c r="B153" i="1"/>
  <c r="B152" i="1"/>
  <c r="B150" i="1"/>
  <c r="B138" i="1"/>
  <c r="B135" i="1"/>
  <c r="B134" i="1"/>
  <c r="B133" i="1"/>
  <c r="B131" i="1"/>
  <c r="B130" i="1"/>
  <c r="B125" i="1"/>
  <c r="B119" i="1"/>
  <c r="B117" i="1"/>
  <c r="B114" i="1"/>
  <c r="B113" i="1"/>
  <c r="B107" i="1"/>
  <c r="B106" i="1"/>
  <c r="B105" i="1"/>
  <c r="B88" i="1"/>
  <c r="B86" i="1"/>
  <c r="B82" i="1"/>
  <c r="B78" i="1"/>
  <c r="B76" i="1"/>
  <c r="B75" i="1"/>
  <c r="B74" i="1"/>
  <c r="B70" i="1"/>
  <c r="B69" i="1"/>
  <c r="B66" i="1"/>
  <c r="B64" i="1"/>
  <c r="B63" i="1"/>
  <c r="B61" i="1"/>
  <c r="B52" i="1"/>
  <c r="B51" i="1"/>
  <c r="B50" i="1"/>
  <c r="B48" i="1"/>
  <c r="B47" i="1"/>
  <c r="B46" i="1"/>
  <c r="B44" i="1"/>
  <c r="B43" i="1"/>
  <c r="B37" i="1"/>
  <c r="B26" i="1"/>
  <c r="B25" i="1"/>
  <c r="B22" i="1"/>
  <c r="B19" i="1"/>
  <c r="B239" i="1"/>
  <c r="B14" i="1"/>
  <c r="B13" i="1"/>
  <c r="B10" i="1"/>
  <c r="B9" i="1"/>
  <c r="B8" i="1"/>
  <c r="B7" i="1"/>
  <c r="B31" i="1" s="1"/>
  <c r="B5" i="1"/>
  <c r="B29" i="1" s="1"/>
  <c r="B299" i="1" l="1"/>
  <c r="B267" i="1"/>
  <c r="B255" i="1"/>
  <c r="B287" i="1"/>
  <c r="B235" i="1"/>
  <c r="B211" i="1"/>
  <c r="B179" i="1"/>
  <c r="B155" i="1"/>
  <c r="B192" i="1"/>
  <c r="B136" i="1"/>
  <c r="B92" i="1"/>
  <c r="B67" i="1"/>
  <c r="B167" i="1"/>
  <c r="B123" i="1"/>
  <c r="B111" i="1"/>
  <c r="B79" i="1"/>
  <c r="B35" i="1"/>
  <c r="B23" i="1"/>
  <c r="B11" i="1"/>
  <c r="B223" i="1"/>
  <c r="B268" i="1"/>
  <c r="B256" i="1"/>
  <c r="B212" i="1"/>
  <c r="B168" i="1"/>
  <c r="B124" i="1"/>
  <c r="B93" i="1"/>
  <c r="B24" i="1"/>
  <c r="B12" i="1"/>
  <c r="B193" i="1"/>
  <c r="B156" i="1"/>
  <c r="B137" i="1"/>
  <c r="B300" i="1"/>
  <c r="B224" i="1"/>
  <c r="B80" i="1"/>
  <c r="B49" i="1"/>
  <c r="B236" i="1"/>
  <c r="B36" i="1"/>
  <c r="B288" i="1"/>
  <c r="B112" i="1"/>
  <c r="B180" i="1"/>
  <c r="B271" i="1"/>
  <c r="B259" i="1"/>
  <c r="B291" i="1"/>
  <c r="B227" i="1"/>
  <c r="B215" i="1"/>
  <c r="B183" i="1"/>
  <c r="B159" i="1"/>
  <c r="B196" i="1"/>
  <c r="B96" i="1"/>
  <c r="B71" i="1"/>
  <c r="B83" i="1"/>
  <c r="B140" i="1"/>
  <c r="B15" i="1"/>
  <c r="B127" i="1"/>
  <c r="B115" i="1"/>
  <c r="B171" i="1"/>
  <c r="B27" i="1"/>
  <c r="B39" i="1"/>
  <c r="B68" i="1"/>
  <c r="B294" i="1"/>
  <c r="B282" i="1"/>
  <c r="B262" i="1"/>
  <c r="B250" i="1"/>
  <c r="B218" i="1"/>
  <c r="B118" i="1"/>
  <c r="B87" i="1"/>
  <c r="B6" i="1"/>
  <c r="B30" i="1" s="1"/>
  <c r="B296" i="1"/>
  <c r="B284" i="1"/>
  <c r="B264" i="1"/>
  <c r="B220" i="1"/>
  <c r="B189" i="1"/>
  <c r="B176" i="1"/>
  <c r="B120" i="1"/>
  <c r="B45" i="1"/>
  <c r="B252" i="1"/>
  <c r="B297" i="1"/>
  <c r="B265" i="1"/>
  <c r="B253" i="1"/>
  <c r="B285" i="1"/>
  <c r="B221" i="1"/>
  <c r="B165" i="1"/>
  <c r="B233" i="1"/>
  <c r="B190" i="1"/>
  <c r="B90" i="1"/>
  <c r="B77" i="1"/>
  <c r="B18" i="1"/>
  <c r="B32" i="1"/>
  <c r="B33" i="1"/>
  <c r="B293" i="1"/>
  <c r="B261" i="1"/>
  <c r="B249" i="1"/>
  <c r="B281" i="1"/>
  <c r="B217" i="1"/>
  <c r="B205" i="1"/>
  <c r="B161" i="1"/>
  <c r="B17" i="1"/>
  <c r="B20" i="1"/>
  <c r="B73" i="1"/>
  <c r="B89" i="1"/>
  <c r="B108" i="1"/>
  <c r="B109" i="1"/>
  <c r="B121" i="1"/>
  <c r="B208" i="1"/>
  <c r="B232" i="1"/>
  <c r="B286" i="1"/>
  <c r="B254" i="1"/>
  <c r="B234" i="1"/>
  <c r="B222" i="1"/>
  <c r="B154" i="1"/>
  <c r="B122" i="1"/>
  <c r="B91" i="1"/>
  <c r="B34" i="1"/>
  <c r="B302" i="1"/>
  <c r="B290" i="1"/>
  <c r="B270" i="1"/>
  <c r="B258" i="1"/>
  <c r="B238" i="1"/>
  <c r="B158" i="1"/>
  <c r="B126" i="1"/>
  <c r="B95" i="1"/>
  <c r="B38" i="1"/>
  <c r="B21" i="1"/>
  <c r="B42" i="1"/>
  <c r="B62" i="1"/>
  <c r="B65" i="1"/>
  <c r="B110" i="1"/>
  <c r="B139" i="1"/>
  <c r="B149" i="1"/>
  <c r="B174" i="1"/>
  <c r="B177" i="1"/>
  <c r="B182" i="1"/>
  <c r="B206" i="1"/>
  <c r="B209" i="1"/>
  <c r="B229" i="1"/>
  <c r="B230" i="1"/>
  <c r="B298" i="1"/>
  <c r="B295" i="1"/>
  <c r="B263" i="1"/>
  <c r="B251" i="1"/>
  <c r="B283" i="1"/>
  <c r="B231" i="1"/>
  <c r="B301" i="1"/>
  <c r="B269" i="1"/>
  <c r="B257" i="1"/>
  <c r="B289" i="1"/>
  <c r="B225" i="1"/>
  <c r="B169" i="1"/>
  <c r="B81" i="1"/>
  <c r="B94" i="1"/>
  <c r="B132" i="1"/>
  <c r="B151" i="1"/>
  <c r="B163" i="1"/>
  <c r="B194" i="1"/>
  <c r="C314" i="1" l="1"/>
  <c r="C315" i="1" l="1"/>
  <c r="C313" i="1"/>
</calcChain>
</file>

<file path=xl/sharedStrings.xml><?xml version="1.0" encoding="utf-8"?>
<sst xmlns="http://schemas.openxmlformats.org/spreadsheetml/2006/main" count="121" uniqueCount="70">
  <si>
    <t xml:space="preserve">Расчет стоимости комплекта школьной формы ГП 2022 </t>
  </si>
  <si>
    <t>Наименование материала/изделия</t>
  </si>
  <si>
    <t>цена за 1 ед. 2021год (руб.)</t>
  </si>
  <si>
    <t>Стоимость комплектов всех видов 2021 (руб.)</t>
  </si>
  <si>
    <t>Стоимость комплектов всех видов (руб.)</t>
  </si>
  <si>
    <t>модель</t>
  </si>
  <si>
    <t>затрата, ч</t>
  </si>
  <si>
    <t>всего часов</t>
  </si>
  <si>
    <t xml:space="preserve">Пиджак  </t>
  </si>
  <si>
    <t>67D</t>
  </si>
  <si>
    <t xml:space="preserve">Брюки </t>
  </si>
  <si>
    <t>2 а</t>
  </si>
  <si>
    <t>Брюки</t>
  </si>
  <si>
    <t>3</t>
  </si>
  <si>
    <t>Сорочка</t>
  </si>
  <si>
    <t>Галстук</t>
  </si>
  <si>
    <t>галстук</t>
  </si>
  <si>
    <t>Коробка</t>
  </si>
  <si>
    <t>Наклейка (1+2)</t>
  </si>
  <si>
    <t>Сборка</t>
  </si>
  <si>
    <t>Значок</t>
  </si>
  <si>
    <t>стоимость комплекта</t>
  </si>
  <si>
    <t xml:space="preserve">Пиджак </t>
  </si>
  <si>
    <t>73D</t>
  </si>
  <si>
    <t>Стоимость комплекта</t>
  </si>
  <si>
    <t xml:space="preserve">Жакет </t>
  </si>
  <si>
    <t xml:space="preserve">Сарафан </t>
  </si>
  <si>
    <t xml:space="preserve">Юбка </t>
  </si>
  <si>
    <t>4</t>
  </si>
  <si>
    <t>блузка</t>
  </si>
  <si>
    <t xml:space="preserve">Жабо </t>
  </si>
  <si>
    <t>жабо</t>
  </si>
  <si>
    <t xml:space="preserve">Стоимость комплекта </t>
  </si>
  <si>
    <t xml:space="preserve">жилет </t>
  </si>
  <si>
    <t>Юбка</t>
  </si>
  <si>
    <t>ИТОГО</t>
  </si>
  <si>
    <t>Наименование комплекта</t>
  </si>
  <si>
    <t>стоимость комплекта, руб.</t>
  </si>
  <si>
    <t>стоимость комплекта 1-5 класс</t>
  </si>
  <si>
    <t>стоимость комплекта 6-11 класс</t>
  </si>
  <si>
    <t>средняя стоимость комплекта</t>
  </si>
  <si>
    <t>зарплата</t>
  </si>
  <si>
    <t>налоги</t>
  </si>
  <si>
    <t>стоимость ткани + комплектующие</t>
  </si>
  <si>
    <t>услуги сторонних организаций</t>
  </si>
  <si>
    <t>Аренда производственных помещений</t>
  </si>
  <si>
    <t>Коммунальные расходы</t>
  </si>
  <si>
    <t>Уборка территории</t>
  </si>
  <si>
    <t>Вывоз мусора</t>
  </si>
  <si>
    <t>Охрана</t>
  </si>
  <si>
    <t>транспортные услуги</t>
  </si>
  <si>
    <t>запчасти, вспом. материалы, сервис, оборудование</t>
  </si>
  <si>
    <t>проценты по кредиту</t>
  </si>
  <si>
    <t>расчетные часы</t>
  </si>
  <si>
    <t>стоимость часа</t>
  </si>
  <si>
    <t>Мальчики 4 – 5 класс</t>
  </si>
  <si>
    <t>Мальчики 1 – 3 класс</t>
  </si>
  <si>
    <t>Мальчик 6 – 11 класс</t>
  </si>
  <si>
    <t>Девочки 1 – 3 класс</t>
  </si>
  <si>
    <t>Девочки 4 – 5класс</t>
  </si>
  <si>
    <t>Девочки 6 – 8 класс</t>
  </si>
  <si>
    <t>Девочки  9 – 11класс</t>
  </si>
  <si>
    <t>№ п/п</t>
  </si>
  <si>
    <r>
      <t xml:space="preserve">Количество </t>
    </r>
    <r>
      <rPr>
        <b/>
        <sz val="16"/>
        <color rgb="FFFF0000"/>
        <rFont val="Times New Roman"/>
        <family val="1"/>
        <charset val="204"/>
      </rPr>
      <t>2021 год</t>
    </r>
  </si>
  <si>
    <r>
      <t xml:space="preserve">Стоимость комплектов всех видов 
</t>
    </r>
    <r>
      <rPr>
        <b/>
        <sz val="16"/>
        <color rgb="FFFF0000"/>
        <rFont val="Times New Roman"/>
        <family val="1"/>
        <charset val="204"/>
      </rPr>
      <t xml:space="preserve">2021 год, </t>
    </r>
    <r>
      <rPr>
        <b/>
        <sz val="16"/>
        <color theme="1"/>
        <rFont val="Times New Roman"/>
        <family val="1"/>
        <charset val="204"/>
      </rPr>
      <t>руб.</t>
    </r>
  </si>
  <si>
    <r>
      <t>Стоимость комплектов всех видов</t>
    </r>
    <r>
      <rPr>
        <b/>
        <sz val="16"/>
        <color rgb="FFFF0000"/>
        <rFont val="Times New Roman"/>
        <family val="1"/>
        <charset val="204"/>
      </rPr>
      <t xml:space="preserve"> 
2022 год</t>
    </r>
    <r>
      <rPr>
        <b/>
        <sz val="16"/>
        <color theme="1"/>
        <rFont val="Times New Roman"/>
        <family val="1"/>
        <charset val="204"/>
      </rPr>
      <t>, руб.</t>
    </r>
  </si>
  <si>
    <r>
      <t xml:space="preserve">Количество 
</t>
    </r>
    <r>
      <rPr>
        <b/>
        <sz val="16"/>
        <color rgb="FFFF0000"/>
        <rFont val="Times New Roman"/>
        <family val="1"/>
        <charset val="204"/>
      </rPr>
      <t>2022 год</t>
    </r>
  </si>
  <si>
    <r>
      <t xml:space="preserve">Цена за 1 ед. 
</t>
    </r>
    <r>
      <rPr>
        <b/>
        <sz val="16"/>
        <color rgb="FFFF0000"/>
        <rFont val="Times New Roman"/>
        <family val="1"/>
        <charset val="204"/>
      </rPr>
      <t xml:space="preserve">2021 год, </t>
    </r>
    <r>
      <rPr>
        <b/>
        <sz val="16"/>
        <color theme="1"/>
        <rFont val="Times New Roman"/>
        <family val="1"/>
        <charset val="204"/>
      </rPr>
      <t>руб.</t>
    </r>
  </si>
  <si>
    <r>
      <t>Цена за 1 ед.</t>
    </r>
    <r>
      <rPr>
        <b/>
        <sz val="16"/>
        <color rgb="FFFF0000"/>
        <rFont val="Times New Roman"/>
        <family val="1"/>
        <charset val="204"/>
      </rPr>
      <t xml:space="preserve"> 
2022 год</t>
    </r>
    <r>
      <rPr>
        <b/>
        <sz val="16"/>
        <color theme="1"/>
        <rFont val="Times New Roman"/>
        <family val="1"/>
        <charset val="204"/>
      </rPr>
      <t>, руб.</t>
    </r>
  </si>
  <si>
    <t>Отклонения стоимости 
(2021 год к 2022 год),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</si>
</sst>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₽&quot;_-;\-* #,##0.00\ &quot;₽&quot;_-;_-* &quot;-&quot;??\ &quot;₽&quot;_-;_-@_-"/>
    <numFmt numFmtId="164" formatCode="_-* #,##0\ _₽_-;\-* #,##0\ _₽_-;_-* &quot;-&quot;\ _₽_-;_-@_-"/>
    <numFmt numFmtId="165" formatCode="_-* #,##0.00\ _₽_-;\-* #,##0.00\ _₽_-;_-* &quot;-&quot;??\ _₽_-;_-@_-"/>
    <numFmt numFmtId="166" formatCode="#,##0.00\ _₽"/>
    <numFmt numFmtId="167" formatCode="_-* #,##0\ _₽_-;\-* #,##0\ _₽_-;_-* &quot;-&quot;??\ _₽_-;_-@_-"/>
    <numFmt numFmtId="168" formatCode="_-* #,##0.0000\ _₽_-;\-* #,##0.0000\ _₽_-;_-* &quot;-&quot;??\ _₽_-;_-@_-"/>
    <numFmt numFmtId="169" formatCode="#,##0.00_ ;\-#,##0.00\ 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i/>
      <sz val="16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/>
    <xf numFmtId="2" fontId="3" fillId="0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165" fontId="2" fillId="4" borderId="1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164" fontId="3" fillId="4" borderId="1" xfId="2" applyNumberFormat="1" applyFont="1" applyFill="1" applyBorder="1" applyAlignment="1">
      <alignment horizontal="center" vertical="center"/>
    </xf>
    <xf numFmtId="165" fontId="7" fillId="4" borderId="1" xfId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169" fontId="3" fillId="3" borderId="1" xfId="0" applyNumberFormat="1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/>
    <xf numFmtId="169" fontId="8" fillId="3" borderId="1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/>
    </xf>
    <xf numFmtId="165" fontId="3" fillId="4" borderId="1" xfId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7" fontId="3" fillId="4" borderId="1" xfId="1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2" fontId="6" fillId="0" borderId="1" xfId="1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S329"/>
  <sheetViews>
    <sheetView tabSelected="1" topLeftCell="A64" zoomScale="50" zoomScaleNormal="50" workbookViewId="0">
      <selection activeCell="E10" sqref="E1:E1048576"/>
    </sheetView>
  </sheetViews>
  <sheetFormatPr defaultColWidth="9.140625" defaultRowHeight="20.25" x14ac:dyDescent="0.3"/>
  <cols>
    <col min="1" max="1" width="13.85546875" style="66" bestFit="1" customWidth="1"/>
    <col min="2" max="2" width="50.28515625" style="1" customWidth="1"/>
    <col min="3" max="3" width="21.7109375" style="48" customWidth="1"/>
    <col min="4" max="4" width="26.140625" style="48" customWidth="1"/>
    <col min="5" max="5" width="27.7109375" style="48" customWidth="1"/>
    <col min="6" max="6" width="41.7109375" style="48" hidden="1" customWidth="1"/>
    <col min="7" max="7" width="66" style="48" hidden="1" customWidth="1"/>
    <col min="8" max="8" width="24.5703125" style="48" customWidth="1"/>
    <col min="9" max="9" width="58.85546875" style="49" hidden="1" customWidth="1"/>
    <col min="10" max="10" width="34.140625" style="49" customWidth="1"/>
    <col min="11" max="11" width="32.28515625" style="49" customWidth="1"/>
    <col min="12" max="12" width="15.28515625" style="48" hidden="1" customWidth="1"/>
    <col min="13" max="13" width="19.28515625" style="48" hidden="1" customWidth="1"/>
    <col min="14" max="14" width="21.5703125" style="48" hidden="1" customWidth="1"/>
    <col min="15" max="15" width="10.5703125" style="48" hidden="1" customWidth="1"/>
    <col min="16" max="16" width="71.42578125" style="48" hidden="1" customWidth="1"/>
    <col min="17" max="17" width="18.5703125" style="48" hidden="1" customWidth="1"/>
    <col min="18" max="18" width="15.85546875" style="48" hidden="1" customWidth="1"/>
    <col min="19" max="19" width="24.42578125" style="48" customWidth="1"/>
    <col min="20" max="20" width="9.140625" style="1" customWidth="1"/>
    <col min="21" max="16384" width="9.140625" style="1"/>
  </cols>
  <sheetData>
    <row r="1" spans="1:19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48"/>
      <c r="K1" s="48"/>
    </row>
    <row r="2" spans="1:19" s="8" customFormat="1" ht="81" x14ac:dyDescent="0.3">
      <c r="A2" s="63" t="s">
        <v>62</v>
      </c>
      <c r="B2" s="2" t="s">
        <v>1</v>
      </c>
      <c r="C2" s="2" t="s">
        <v>63</v>
      </c>
      <c r="D2" s="62" t="s">
        <v>67</v>
      </c>
      <c r="E2" s="62" t="s">
        <v>64</v>
      </c>
      <c r="F2" s="62" t="s">
        <v>2</v>
      </c>
      <c r="G2" s="62" t="s">
        <v>3</v>
      </c>
      <c r="H2" s="2" t="s">
        <v>66</v>
      </c>
      <c r="I2" s="62" t="s">
        <v>4</v>
      </c>
      <c r="J2" s="62" t="s">
        <v>68</v>
      </c>
      <c r="K2" s="62" t="s">
        <v>65</v>
      </c>
      <c r="L2" s="9" t="s">
        <v>5</v>
      </c>
      <c r="M2" s="2" t="s">
        <v>6</v>
      </c>
      <c r="N2" s="2" t="s">
        <v>7</v>
      </c>
      <c r="O2" s="9"/>
      <c r="P2" s="9"/>
      <c r="Q2" s="9"/>
      <c r="R2" s="9"/>
      <c r="S2" s="2" t="s">
        <v>69</v>
      </c>
    </row>
    <row r="3" spans="1:19" s="8" customFormat="1" x14ac:dyDescent="0.3">
      <c r="A3" s="19">
        <v>1</v>
      </c>
      <c r="B3" s="3" t="s">
        <v>56</v>
      </c>
      <c r="C3" s="4">
        <v>4252</v>
      </c>
      <c r="D3" s="4"/>
      <c r="E3" s="4"/>
      <c r="F3" s="4"/>
      <c r="G3" s="4"/>
      <c r="H3" s="5">
        <v>4907</v>
      </c>
      <c r="I3" s="6"/>
      <c r="J3" s="6"/>
      <c r="K3" s="6"/>
      <c r="L3" s="9"/>
      <c r="M3" s="9"/>
      <c r="N3" s="9"/>
      <c r="O3" s="9"/>
      <c r="P3" s="9"/>
      <c r="Q3" s="9"/>
      <c r="R3" s="9"/>
      <c r="S3" s="4"/>
    </row>
    <row r="4" spans="1:19" s="8" customFormat="1" x14ac:dyDescent="0.3">
      <c r="A4" s="24">
        <v>1</v>
      </c>
      <c r="B4" s="7" t="s">
        <v>8</v>
      </c>
      <c r="C4" s="9">
        <v>1</v>
      </c>
      <c r="D4" s="67">
        <v>1962.0185516430993</v>
      </c>
      <c r="E4" s="12">
        <v>8342502.8815864585</v>
      </c>
      <c r="F4" s="12">
        <v>1828.1868770263877</v>
      </c>
      <c r="G4" s="12">
        <v>7773450.6011162009</v>
      </c>
      <c r="H4" s="9">
        <v>1</v>
      </c>
      <c r="I4" s="10" t="e">
        <v>#REF!</v>
      </c>
      <c r="J4" s="11">
        <v>3607.9831522377181</v>
      </c>
      <c r="K4" s="12">
        <v>17704373.328030482</v>
      </c>
      <c r="L4" s="38" t="s">
        <v>9</v>
      </c>
      <c r="M4" s="68">
        <v>2.1892</v>
      </c>
      <c r="N4" s="38">
        <v>10742.404399999999</v>
      </c>
      <c r="O4" s="11"/>
      <c r="P4" s="69" t="s">
        <v>41</v>
      </c>
      <c r="Q4" s="9">
        <v>499.41049474154704</v>
      </c>
      <c r="R4" s="9"/>
      <c r="S4" s="11">
        <v>1.83891388244836</v>
      </c>
    </row>
    <row r="5" spans="1:19" s="100" customFormat="1" x14ac:dyDescent="0.3">
      <c r="A5" s="93"/>
      <c r="B5" s="13" t="str">
        <f t="shared" ref="B5:B15" si="0">P4</f>
        <v>зарплата</v>
      </c>
      <c r="C5" s="92"/>
      <c r="D5" s="92">
        <v>645.64117484369774</v>
      </c>
      <c r="E5" s="92">
        <v>2745266.275435403</v>
      </c>
      <c r="F5" s="94">
        <v>601.60120409088756</v>
      </c>
      <c r="G5" s="94">
        <v>2558008.3197944541</v>
      </c>
      <c r="H5" s="95"/>
      <c r="I5" s="96" t="e">
        <v>#REF!</v>
      </c>
      <c r="J5" s="97">
        <v>1093.3094550881949</v>
      </c>
      <c r="K5" s="98">
        <v>5364869.4961177725</v>
      </c>
      <c r="L5" s="95"/>
      <c r="M5" s="95"/>
      <c r="N5" s="95"/>
      <c r="O5" s="95"/>
      <c r="P5" s="92" t="s">
        <v>42</v>
      </c>
      <c r="Q5" s="95">
        <v>204.75830290416923</v>
      </c>
      <c r="R5" s="95"/>
      <c r="S5" s="42">
        <v>1.6933700911390488</v>
      </c>
    </row>
    <row r="6" spans="1:19" s="100" customFormat="1" x14ac:dyDescent="0.3">
      <c r="A6" s="93"/>
      <c r="B6" s="13" t="str">
        <f t="shared" si="0"/>
        <v>налоги</v>
      </c>
      <c r="C6" s="92"/>
      <c r="D6" s="92">
        <v>265.10657812234803</v>
      </c>
      <c r="E6" s="92">
        <v>1127233.1701762239</v>
      </c>
      <c r="F6" s="94">
        <v>247.0233356003508</v>
      </c>
      <c r="G6" s="94">
        <v>1050343.2229726918</v>
      </c>
      <c r="H6" s="95"/>
      <c r="I6" s="96" t="e">
        <v>#REF!</v>
      </c>
      <c r="J6" s="97">
        <v>448.2568767178073</v>
      </c>
      <c r="K6" s="98">
        <v>2199596.4940542802</v>
      </c>
      <c r="L6" s="95"/>
      <c r="M6" s="95"/>
      <c r="N6" s="95"/>
      <c r="O6" s="95"/>
      <c r="P6" s="92" t="s">
        <v>43</v>
      </c>
      <c r="Q6" s="95">
        <v>607.06264994398589</v>
      </c>
      <c r="R6" s="95"/>
      <c r="S6" s="42">
        <v>1.6908553529401089</v>
      </c>
    </row>
    <row r="7" spans="1:19" s="100" customFormat="1" x14ac:dyDescent="0.3">
      <c r="A7" s="93"/>
      <c r="B7" s="13" t="str">
        <f t="shared" si="0"/>
        <v>стоимость ткани + комплектующие</v>
      </c>
      <c r="C7" s="92"/>
      <c r="D7" s="92">
        <v>693.81017488094403</v>
      </c>
      <c r="E7" s="92">
        <v>2950080.8635937739</v>
      </c>
      <c r="F7" s="94">
        <v>646.48453797874981</v>
      </c>
      <c r="G7" s="94">
        <v>2748852.2554856441</v>
      </c>
      <c r="H7" s="95"/>
      <c r="I7" s="96" t="e">
        <v>#REF!</v>
      </c>
      <c r="J7" s="97">
        <v>1328.9815532573739</v>
      </c>
      <c r="K7" s="98">
        <v>6521312.4818339339</v>
      </c>
      <c r="L7" s="95"/>
      <c r="M7" s="95"/>
      <c r="N7" s="95"/>
      <c r="O7" s="95"/>
      <c r="P7" s="92" t="s">
        <v>44</v>
      </c>
      <c r="Q7" s="95">
        <v>218.15383249550354</v>
      </c>
      <c r="R7" s="95"/>
      <c r="S7" s="42">
        <v>1.9154829395308646</v>
      </c>
    </row>
    <row r="8" spans="1:19" s="100" customFormat="1" x14ac:dyDescent="0.3">
      <c r="A8" s="93"/>
      <c r="B8" s="13" t="str">
        <f t="shared" si="0"/>
        <v>услуги сторонних организаций</v>
      </c>
      <c r="C8" s="92"/>
      <c r="D8" s="92"/>
      <c r="E8" s="92">
        <v>0</v>
      </c>
      <c r="F8" s="94">
        <v>0</v>
      </c>
      <c r="G8" s="94">
        <v>0</v>
      </c>
      <c r="H8" s="95"/>
      <c r="I8" s="96" t="e">
        <v>#REF!</v>
      </c>
      <c r="J8" s="97">
        <v>477.58237009915632</v>
      </c>
      <c r="K8" s="98">
        <v>2343496.6900765602</v>
      </c>
      <c r="L8" s="95"/>
      <c r="M8" s="95"/>
      <c r="N8" s="95"/>
      <c r="O8" s="95"/>
      <c r="P8" s="92" t="s">
        <v>45</v>
      </c>
      <c r="Q8" s="95">
        <v>0</v>
      </c>
      <c r="R8" s="95"/>
      <c r="S8" s="42"/>
    </row>
    <row r="9" spans="1:19" s="100" customFormat="1" x14ac:dyDescent="0.3">
      <c r="A9" s="93"/>
      <c r="B9" s="13" t="str">
        <f t="shared" si="0"/>
        <v>Аренда производственных помещений</v>
      </c>
      <c r="C9" s="92"/>
      <c r="D9" s="92">
        <v>127.02245363383491</v>
      </c>
      <c r="E9" s="92">
        <v>540099.47285106604</v>
      </c>
      <c r="F9" s="94">
        <v>118.35809739240013</v>
      </c>
      <c r="G9" s="94">
        <v>503258.63011248532</v>
      </c>
      <c r="H9" s="95"/>
      <c r="I9" s="96" t="e">
        <v>#REF!</v>
      </c>
      <c r="J9" s="97">
        <v>0</v>
      </c>
      <c r="K9" s="98">
        <v>0</v>
      </c>
      <c r="L9" s="95"/>
      <c r="M9" s="95"/>
      <c r="N9" s="95"/>
      <c r="O9" s="95"/>
      <c r="P9" s="92" t="s">
        <v>46</v>
      </c>
      <c r="Q9" s="95">
        <v>41.015626652856874</v>
      </c>
      <c r="R9" s="95"/>
      <c r="S9" s="42">
        <v>0</v>
      </c>
    </row>
    <row r="10" spans="1:19" s="100" customFormat="1" x14ac:dyDescent="0.3">
      <c r="A10" s="93"/>
      <c r="B10" s="13" t="str">
        <f t="shared" si="0"/>
        <v>Коммунальные расходы</v>
      </c>
      <c r="C10" s="92"/>
      <c r="D10" s="92">
        <v>83.535814341582736</v>
      </c>
      <c r="E10" s="92">
        <v>355194.28258040978</v>
      </c>
      <c r="F10" s="94">
        <v>77.837734721264056</v>
      </c>
      <c r="G10" s="94">
        <v>330966.04803481477</v>
      </c>
      <c r="H10" s="95"/>
      <c r="I10" s="96" t="e">
        <v>#REF!</v>
      </c>
      <c r="J10" s="97">
        <v>89.791409868434272</v>
      </c>
      <c r="K10" s="98">
        <v>440606.44822440698</v>
      </c>
      <c r="L10" s="95"/>
      <c r="M10" s="95"/>
      <c r="N10" s="95"/>
      <c r="O10" s="95"/>
      <c r="P10" s="92" t="s">
        <v>47</v>
      </c>
      <c r="Q10" s="95">
        <v>12.42347923610788</v>
      </c>
      <c r="R10" s="95"/>
      <c r="S10" s="42">
        <v>1.0748851923711673</v>
      </c>
    </row>
    <row r="11" spans="1:19" s="100" customFormat="1" x14ac:dyDescent="0.3">
      <c r="A11" s="93"/>
      <c r="B11" s="13" t="str">
        <f t="shared" si="0"/>
        <v>Уборка территории</v>
      </c>
      <c r="C11" s="92"/>
      <c r="D11" s="92">
        <v>25.301363249100319</v>
      </c>
      <c r="E11" s="92">
        <v>107581.39653517456</v>
      </c>
      <c r="F11" s="94">
        <v>23.575526451646443</v>
      </c>
      <c r="G11" s="94">
        <v>100243.13847240068</v>
      </c>
      <c r="H11" s="95"/>
      <c r="I11" s="96" t="e">
        <v>#REF!</v>
      </c>
      <c r="J11" s="97">
        <v>27.197480743687372</v>
      </c>
      <c r="K11" s="98">
        <v>133458.03800927394</v>
      </c>
      <c r="L11" s="95"/>
      <c r="M11" s="95"/>
      <c r="N11" s="95"/>
      <c r="O11" s="95"/>
      <c r="P11" s="92" t="s">
        <v>48</v>
      </c>
      <c r="Q11" s="95">
        <v>2.2309658213040331</v>
      </c>
      <c r="R11" s="95"/>
      <c r="S11" s="42">
        <v>1.0749413174270155</v>
      </c>
    </row>
    <row r="12" spans="1:19" s="100" customFormat="1" x14ac:dyDescent="0.3">
      <c r="A12" s="93"/>
      <c r="B12" s="13" t="str">
        <f t="shared" si="0"/>
        <v>Вывоз мусора</v>
      </c>
      <c r="C12" s="92"/>
      <c r="D12" s="92">
        <v>3.7739348229438212</v>
      </c>
      <c r="E12" s="92">
        <v>16046.770867157127</v>
      </c>
      <c r="F12" s="94">
        <v>3.5165101330366233</v>
      </c>
      <c r="G12" s="94">
        <v>14952.201085671722</v>
      </c>
      <c r="H12" s="95"/>
      <c r="I12" s="96" t="e">
        <v>#REF!</v>
      </c>
      <c r="J12" s="97">
        <v>4.8840303759987895</v>
      </c>
      <c r="K12" s="98">
        <v>23965.937055026061</v>
      </c>
      <c r="L12" s="95"/>
      <c r="M12" s="95"/>
      <c r="N12" s="95"/>
      <c r="O12" s="95"/>
      <c r="P12" s="92" t="s">
        <v>49</v>
      </c>
      <c r="Q12" s="95">
        <v>7.9320425637781886</v>
      </c>
      <c r="R12" s="95"/>
      <c r="S12" s="42">
        <v>1.2941480457760128</v>
      </c>
    </row>
    <row r="13" spans="1:19" s="100" customFormat="1" x14ac:dyDescent="0.3">
      <c r="A13" s="93"/>
      <c r="B13" s="13" t="str">
        <f t="shared" si="0"/>
        <v>Охрана</v>
      </c>
      <c r="C13" s="92"/>
      <c r="D13" s="92">
        <v>16.155427007517513</v>
      </c>
      <c r="E13" s="92">
        <v>68692.875635964461</v>
      </c>
      <c r="F13" s="94">
        <v>15.053445658384268</v>
      </c>
      <c r="G13" s="94">
        <v>64007.250939449907</v>
      </c>
      <c r="H13" s="95"/>
      <c r="I13" s="96" t="e">
        <v>#REF!</v>
      </c>
      <c r="J13" s="97">
        <v>17.36482758062321</v>
      </c>
      <c r="K13" s="98">
        <v>85209.208938118085</v>
      </c>
      <c r="L13" s="95"/>
      <c r="M13" s="95"/>
      <c r="N13" s="95"/>
      <c r="O13" s="95"/>
      <c r="P13" s="92" t="s">
        <v>50</v>
      </c>
      <c r="Q13" s="95">
        <v>9.4041018864008663</v>
      </c>
      <c r="R13" s="95"/>
      <c r="S13" s="42">
        <v>1.0748603285164133</v>
      </c>
    </row>
    <row r="14" spans="1:19" s="100" customFormat="1" x14ac:dyDescent="0.3">
      <c r="A14" s="93"/>
      <c r="B14" s="13" t="str">
        <f t="shared" si="0"/>
        <v>транспортные услуги</v>
      </c>
      <c r="C14" s="92"/>
      <c r="D14" s="92">
        <v>18.300893533403443</v>
      </c>
      <c r="E14" s="92">
        <v>77815.399304031438</v>
      </c>
      <c r="F14" s="94">
        <v>17.052567299940254</v>
      </c>
      <c r="G14" s="94">
        <v>72507.516159345963</v>
      </c>
      <c r="H14" s="95"/>
      <c r="I14" s="96" t="e">
        <v>#REF!</v>
      </c>
      <c r="J14" s="97">
        <v>20.587459849708775</v>
      </c>
      <c r="K14" s="98">
        <v>101022.66548252096</v>
      </c>
      <c r="L14" s="95"/>
      <c r="M14" s="95"/>
      <c r="N14" s="95"/>
      <c r="O14" s="95"/>
      <c r="P14" s="92" t="s">
        <v>51</v>
      </c>
      <c r="Q14" s="95">
        <v>45.691434613892234</v>
      </c>
      <c r="R14" s="95"/>
      <c r="S14" s="42">
        <v>1.1249428784519078</v>
      </c>
    </row>
    <row r="15" spans="1:19" s="100" customFormat="1" ht="40.5" x14ac:dyDescent="0.3">
      <c r="A15" s="93"/>
      <c r="B15" s="61" t="str">
        <f t="shared" si="0"/>
        <v>запчасти, вспом. материалы, сервис, оборудование</v>
      </c>
      <c r="C15" s="92"/>
      <c r="D15" s="92">
        <v>83.370737207726791</v>
      </c>
      <c r="E15" s="92">
        <v>354492.37460725429</v>
      </c>
      <c r="F15" s="94">
        <v>77.683917699727829</v>
      </c>
      <c r="G15" s="94">
        <v>330312.01805924269</v>
      </c>
      <c r="H15" s="95"/>
      <c r="I15" s="96" t="e">
        <v>#REF!</v>
      </c>
      <c r="J15" s="97">
        <v>100.02768865673288</v>
      </c>
      <c r="K15" s="98">
        <v>490835.86823858821</v>
      </c>
      <c r="L15" s="95"/>
      <c r="M15" s="95"/>
      <c r="N15" s="95"/>
      <c r="O15" s="95"/>
      <c r="P15" s="92" t="s">
        <v>52</v>
      </c>
      <c r="Q15" s="95">
        <v>0</v>
      </c>
      <c r="R15" s="95"/>
      <c r="S15" s="42">
        <v>1.1997937406683064</v>
      </c>
    </row>
    <row r="16" spans="1:19" s="8" customFormat="1" x14ac:dyDescent="0.3">
      <c r="A16" s="24">
        <v>2</v>
      </c>
      <c r="B16" s="7" t="s">
        <v>10</v>
      </c>
      <c r="C16" s="9">
        <v>1</v>
      </c>
      <c r="D16" s="67">
        <v>814.49043474020118</v>
      </c>
      <c r="E16" s="12">
        <v>3463213.3285153355</v>
      </c>
      <c r="F16" s="12">
        <v>758.93305035701667</v>
      </c>
      <c r="G16" s="12">
        <v>3226983.330118035</v>
      </c>
      <c r="H16" s="9">
        <v>1</v>
      </c>
      <c r="I16" s="10" t="e">
        <v>#REF!</v>
      </c>
      <c r="J16" s="11">
        <v>1497.777767565155</v>
      </c>
      <c r="K16" s="12">
        <v>7349595.5054422161</v>
      </c>
      <c r="L16" s="9">
        <v>314</v>
      </c>
      <c r="M16" s="11">
        <v>0.90880000000000005</v>
      </c>
      <c r="N16" s="38">
        <v>4459.4816000000001</v>
      </c>
      <c r="O16" s="11"/>
      <c r="P16" s="69" t="s">
        <v>53</v>
      </c>
      <c r="Q16" s="9">
        <v>0</v>
      </c>
      <c r="R16" s="9"/>
      <c r="S16" s="11">
        <v>1.8389138824483588</v>
      </c>
    </row>
    <row r="17" spans="1:19" x14ac:dyDescent="0.3">
      <c r="A17" s="24"/>
      <c r="B17" s="13" t="str">
        <f t="shared" ref="B17:B27" si="1">P4</f>
        <v>зарплата</v>
      </c>
      <c r="C17" s="92"/>
      <c r="D17" s="92">
        <v>268.02425529780402</v>
      </c>
      <c r="E17" s="92">
        <v>1139639.1335262626</v>
      </c>
      <c r="F17" s="94">
        <v>249.7419944627255</v>
      </c>
      <c r="G17" s="94">
        <v>1061902.9604555087</v>
      </c>
      <c r="H17" s="95"/>
      <c r="I17" s="96" t="e">
        <v>#REF!</v>
      </c>
      <c r="J17" s="97">
        <v>453.86425762111799</v>
      </c>
      <c r="K17" s="98">
        <v>2227111.9121468258</v>
      </c>
      <c r="L17" s="15"/>
      <c r="M17" s="15"/>
      <c r="N17" s="15"/>
      <c r="O17" s="15"/>
      <c r="P17" s="14" t="s">
        <v>54</v>
      </c>
      <c r="Q17" s="15">
        <v>0</v>
      </c>
      <c r="R17" s="15"/>
      <c r="S17" s="42">
        <v>1.6933700911390486</v>
      </c>
    </row>
    <row r="18" spans="1:19" x14ac:dyDescent="0.3">
      <c r="A18" s="24"/>
      <c r="B18" s="13" t="str">
        <f t="shared" si="1"/>
        <v>налоги</v>
      </c>
      <c r="C18" s="92"/>
      <c r="D18" s="92">
        <v>110.05337940690202</v>
      </c>
      <c r="E18" s="92">
        <v>467946.96923814743</v>
      </c>
      <c r="F18" s="94">
        <v>102.54650438223956</v>
      </c>
      <c r="G18" s="94">
        <v>436027.73663328262</v>
      </c>
      <c r="H18" s="95"/>
      <c r="I18" s="96" t="e">
        <v>#REF!</v>
      </c>
      <c r="J18" s="97">
        <v>186.084345679309</v>
      </c>
      <c r="K18" s="98">
        <v>913115.88424836926</v>
      </c>
      <c r="L18" s="15"/>
      <c r="M18" s="15"/>
      <c r="N18" s="15"/>
      <c r="O18" s="15"/>
      <c r="P18" s="15"/>
      <c r="Q18" s="15">
        <v>0</v>
      </c>
      <c r="R18" s="15"/>
      <c r="S18" s="42">
        <v>1.6908553529401085</v>
      </c>
    </row>
    <row r="19" spans="1:19" x14ac:dyDescent="0.3">
      <c r="A19" s="24"/>
      <c r="B19" s="13" t="str">
        <f t="shared" si="1"/>
        <v>стоимость ткани + комплектующие</v>
      </c>
      <c r="C19" s="92"/>
      <c r="D19" s="92">
        <v>288.02059516343962</v>
      </c>
      <c r="E19" s="92">
        <v>1224663.5706349453</v>
      </c>
      <c r="F19" s="94">
        <v>268.37435963598023</v>
      </c>
      <c r="G19" s="94">
        <v>1141127.777172188</v>
      </c>
      <c r="H19" s="95"/>
      <c r="I19" s="96" t="e">
        <v>#REF!</v>
      </c>
      <c r="J19" s="97">
        <v>551.69853626909446</v>
      </c>
      <c r="K19" s="98">
        <v>2707184.7174724466</v>
      </c>
      <c r="L19" s="15"/>
      <c r="M19" s="15"/>
      <c r="N19" s="15"/>
      <c r="O19" s="15"/>
      <c r="P19" s="15"/>
      <c r="Q19" s="15"/>
      <c r="R19" s="15"/>
      <c r="S19" s="42">
        <v>1.9154829395308646</v>
      </c>
    </row>
    <row r="20" spans="1:19" x14ac:dyDescent="0.3">
      <c r="A20" s="24"/>
      <c r="B20" s="13" t="str">
        <f t="shared" si="1"/>
        <v>услуги сторонних организаций</v>
      </c>
      <c r="C20" s="92"/>
      <c r="D20" s="92"/>
      <c r="E20" s="92">
        <v>0</v>
      </c>
      <c r="F20" s="94">
        <v>0</v>
      </c>
      <c r="G20" s="94">
        <v>0</v>
      </c>
      <c r="H20" s="95"/>
      <c r="I20" s="96" t="e">
        <v>#REF!</v>
      </c>
      <c r="J20" s="97">
        <v>198.25820297191362</v>
      </c>
      <c r="K20" s="98">
        <v>972853.00198318018</v>
      </c>
      <c r="L20" s="15"/>
      <c r="M20" s="15"/>
      <c r="N20" s="15"/>
      <c r="O20" s="15"/>
      <c r="P20" s="70"/>
      <c r="Q20" s="15"/>
      <c r="R20" s="15"/>
      <c r="S20" s="42"/>
    </row>
    <row r="21" spans="1:19" x14ac:dyDescent="0.3">
      <c r="A21" s="24"/>
      <c r="B21" s="13" t="str">
        <f t="shared" si="1"/>
        <v>Аренда производственных помещений</v>
      </c>
      <c r="C21" s="92"/>
      <c r="D21" s="92">
        <v>52.730680551082209</v>
      </c>
      <c r="E21" s="92">
        <v>224210.85370320154</v>
      </c>
      <c r="F21" s="94">
        <v>49.133856618953608</v>
      </c>
      <c r="G21" s="94">
        <v>208917.15834379074</v>
      </c>
      <c r="H21" s="95"/>
      <c r="I21" s="96" t="e">
        <v>#REF!</v>
      </c>
      <c r="J21" s="97">
        <v>0</v>
      </c>
      <c r="K21" s="98">
        <v>0</v>
      </c>
      <c r="L21" s="15"/>
      <c r="M21" s="15"/>
      <c r="N21" s="15"/>
      <c r="O21" s="15"/>
      <c r="P21" s="70"/>
      <c r="Q21" s="15"/>
      <c r="R21" s="15"/>
      <c r="S21" s="42">
        <v>0</v>
      </c>
    </row>
    <row r="22" spans="1:19" x14ac:dyDescent="0.3">
      <c r="A22" s="24"/>
      <c r="B22" s="13" t="str">
        <f t="shared" si="1"/>
        <v>Коммунальные расходы</v>
      </c>
      <c r="C22" s="92"/>
      <c r="D22" s="92">
        <v>34.6781235490729</v>
      </c>
      <c r="E22" s="92">
        <v>147451.38133065798</v>
      </c>
      <c r="F22" s="94">
        <v>32.312686513194215</v>
      </c>
      <c r="G22" s="94">
        <v>137393.54305410181</v>
      </c>
      <c r="H22" s="95"/>
      <c r="I22" s="96" t="e">
        <v>#REF!</v>
      </c>
      <c r="J22" s="97">
        <v>37.275001502116332</v>
      </c>
      <c r="K22" s="98">
        <v>182908.43237088484</v>
      </c>
      <c r="L22" s="15"/>
      <c r="M22" s="15"/>
      <c r="N22" s="15"/>
      <c r="O22" s="15"/>
      <c r="P22" s="70"/>
      <c r="Q22" s="15"/>
      <c r="R22" s="15"/>
      <c r="S22" s="42">
        <v>1.0748851923711673</v>
      </c>
    </row>
    <row r="23" spans="1:19" x14ac:dyDescent="0.3">
      <c r="A23" s="24"/>
      <c r="B23" s="13" t="str">
        <f t="shared" si="1"/>
        <v>Уборка территории</v>
      </c>
      <c r="C23" s="92"/>
      <c r="D23" s="92">
        <v>10.50332492270344</v>
      </c>
      <c r="E23" s="92">
        <v>44660.137571335028</v>
      </c>
      <c r="F23" s="94">
        <v>9.7868803395104553</v>
      </c>
      <c r="G23" s="94">
        <v>41613.81520359846</v>
      </c>
      <c r="H23" s="95"/>
      <c r="I23" s="96" t="e">
        <v>#REF!</v>
      </c>
      <c r="J23" s="97">
        <v>11.290457929774842</v>
      </c>
      <c r="K23" s="98">
        <v>55402.277061405148</v>
      </c>
      <c r="L23" s="15"/>
      <c r="M23" s="15"/>
      <c r="N23" s="15"/>
      <c r="O23" s="15"/>
      <c r="P23" s="70"/>
      <c r="Q23" s="15"/>
      <c r="R23" s="15"/>
      <c r="S23" s="42">
        <v>1.0749413174270155</v>
      </c>
    </row>
    <row r="24" spans="1:19" x14ac:dyDescent="0.3">
      <c r="A24" s="24"/>
      <c r="B24" s="13" t="str">
        <f t="shared" si="1"/>
        <v>Вывоз мусора</v>
      </c>
      <c r="C24" s="92"/>
      <c r="D24" s="92">
        <v>1.5666690878363534</v>
      </c>
      <c r="E24" s="92">
        <v>6661.4769614801744</v>
      </c>
      <c r="F24" s="94">
        <v>1.45980468157486</v>
      </c>
      <c r="G24" s="94">
        <v>6207.0895060563043</v>
      </c>
      <c r="H24" s="95"/>
      <c r="I24" s="96" t="e">
        <v>#REF!</v>
      </c>
      <c r="J24" s="97">
        <v>2.0275017384011056</v>
      </c>
      <c r="K24" s="98">
        <v>9948.9510303342249</v>
      </c>
      <c r="L24" s="15"/>
      <c r="M24" s="15"/>
      <c r="N24" s="15"/>
      <c r="O24" s="15"/>
      <c r="P24" s="70"/>
      <c r="Q24" s="15"/>
      <c r="R24" s="15"/>
      <c r="S24" s="42">
        <v>1.2941480457760131</v>
      </c>
    </row>
    <row r="25" spans="1:19" x14ac:dyDescent="0.3">
      <c r="A25" s="24"/>
      <c r="B25" s="13" t="str">
        <f t="shared" si="1"/>
        <v>Охрана</v>
      </c>
      <c r="C25" s="92"/>
      <c r="D25" s="92">
        <v>6.7065832561812151</v>
      </c>
      <c r="E25" s="92">
        <v>28516.392005282527</v>
      </c>
      <c r="F25" s="94">
        <v>6.2491190454684924</v>
      </c>
      <c r="G25" s="94">
        <v>26571.254181332031</v>
      </c>
      <c r="H25" s="95"/>
      <c r="I25" s="96" t="e">
        <v>#REF!</v>
      </c>
      <c r="J25" s="97">
        <v>7.2086402819616184</v>
      </c>
      <c r="K25" s="98">
        <v>35372.797863585663</v>
      </c>
      <c r="L25" s="15"/>
      <c r="M25" s="15"/>
      <c r="N25" s="15"/>
      <c r="O25" s="15"/>
      <c r="P25" s="70"/>
      <c r="Q25" s="15"/>
      <c r="R25" s="15"/>
      <c r="S25" s="42">
        <v>1.0748603285164133</v>
      </c>
    </row>
    <row r="26" spans="1:19" x14ac:dyDescent="0.3">
      <c r="A26" s="24"/>
      <c r="B26" s="13" t="str">
        <f t="shared" si="1"/>
        <v>транспортные услуги</v>
      </c>
      <c r="C26" s="92"/>
      <c r="D26" s="92">
        <v>7.597228230932326</v>
      </c>
      <c r="E26" s="92">
        <v>32303.41443792425</v>
      </c>
      <c r="F26" s="94">
        <v>7.0790120419265952</v>
      </c>
      <c r="G26" s="94">
        <v>30099.959202271883</v>
      </c>
      <c r="H26" s="95"/>
      <c r="I26" s="96" t="e">
        <v>#REF!</v>
      </c>
      <c r="J26" s="97">
        <v>8.5464477943611072</v>
      </c>
      <c r="K26" s="98">
        <v>41937.41932692995</v>
      </c>
      <c r="L26" s="15"/>
      <c r="M26" s="15"/>
      <c r="N26" s="15"/>
      <c r="O26" s="15"/>
      <c r="P26" s="70"/>
      <c r="Q26" s="15"/>
      <c r="R26" s="15"/>
      <c r="S26" s="42">
        <v>1.124942878451908</v>
      </c>
    </row>
    <row r="27" spans="1:19" ht="40.5" x14ac:dyDescent="0.3">
      <c r="A27" s="24"/>
      <c r="B27" s="61" t="str">
        <f t="shared" si="1"/>
        <v>запчасти, вспом. материалы, сервис, оборудование</v>
      </c>
      <c r="C27" s="92"/>
      <c r="D27" s="92">
        <v>34.609595274247262</v>
      </c>
      <c r="E27" s="92">
        <v>147159.99910609936</v>
      </c>
      <c r="F27" s="94">
        <v>32.248832635443378</v>
      </c>
      <c r="G27" s="94">
        <v>137122.03636590525</v>
      </c>
      <c r="H27" s="95"/>
      <c r="I27" s="96" t="e">
        <v>#REF!</v>
      </c>
      <c r="J27" s="97">
        <v>41.524375777105263</v>
      </c>
      <c r="K27" s="98">
        <v>203760.11193825552</v>
      </c>
      <c r="L27" s="15"/>
      <c r="M27" s="15"/>
      <c r="N27" s="15"/>
      <c r="O27" s="15"/>
      <c r="P27" s="70"/>
      <c r="Q27" s="15"/>
      <c r="R27" s="15"/>
      <c r="S27" s="42">
        <v>1.1997937406683064</v>
      </c>
    </row>
    <row r="28" spans="1:19" s="8" customFormat="1" x14ac:dyDescent="0.3">
      <c r="A28" s="24" t="s">
        <v>11</v>
      </c>
      <c r="B28" s="7" t="s">
        <v>12</v>
      </c>
      <c r="C28" s="9"/>
      <c r="D28" s="69"/>
      <c r="E28" s="12">
        <v>0</v>
      </c>
      <c r="F28" s="12">
        <v>0</v>
      </c>
      <c r="G28" s="12">
        <v>0</v>
      </c>
      <c r="H28" s="9">
        <v>1</v>
      </c>
      <c r="I28" s="71"/>
      <c r="J28" s="16">
        <v>1497.777767565155</v>
      </c>
      <c r="K28" s="12">
        <v>7349595.5054422161</v>
      </c>
      <c r="L28" s="9">
        <v>314</v>
      </c>
      <c r="M28" s="11">
        <v>0.90880000000000005</v>
      </c>
      <c r="N28" s="72">
        <v>4459.4816000000001</v>
      </c>
      <c r="O28" s="9"/>
      <c r="P28" s="11"/>
      <c r="Q28" s="9"/>
      <c r="R28" s="9"/>
      <c r="S28" s="11"/>
    </row>
    <row r="29" spans="1:19" x14ac:dyDescent="0.3">
      <c r="A29" s="24"/>
      <c r="B29" s="13" t="str">
        <f>B5</f>
        <v>зарплата</v>
      </c>
      <c r="C29" s="92"/>
      <c r="D29" s="92"/>
      <c r="E29" s="92"/>
      <c r="F29" s="94">
        <v>0</v>
      </c>
      <c r="G29" s="94">
        <v>0</v>
      </c>
      <c r="H29" s="95"/>
      <c r="I29" s="96"/>
      <c r="J29" s="97">
        <v>453.86425762111799</v>
      </c>
      <c r="K29" s="98">
        <v>2227111.9121468258</v>
      </c>
      <c r="L29" s="15"/>
      <c r="M29" s="15"/>
      <c r="N29" s="15"/>
      <c r="O29" s="15"/>
      <c r="P29" s="42"/>
      <c r="Q29" s="15"/>
      <c r="R29" s="15"/>
      <c r="S29" s="42"/>
    </row>
    <row r="30" spans="1:19" x14ac:dyDescent="0.3">
      <c r="A30" s="24"/>
      <c r="B30" s="13" t="str">
        <f t="shared" ref="B30:B31" si="2">B6</f>
        <v>налоги</v>
      </c>
      <c r="C30" s="92"/>
      <c r="D30" s="92"/>
      <c r="E30" s="92"/>
      <c r="F30" s="94">
        <v>0</v>
      </c>
      <c r="G30" s="94">
        <v>0</v>
      </c>
      <c r="H30" s="95"/>
      <c r="I30" s="96"/>
      <c r="J30" s="97">
        <v>186.084345679309</v>
      </c>
      <c r="K30" s="98">
        <v>913115.88424836926</v>
      </c>
      <c r="L30" s="15"/>
      <c r="M30" s="15"/>
      <c r="N30" s="15"/>
      <c r="O30" s="15"/>
      <c r="P30" s="42"/>
      <c r="Q30" s="15"/>
      <c r="R30" s="15"/>
      <c r="S30" s="42"/>
    </row>
    <row r="31" spans="1:19" x14ac:dyDescent="0.3">
      <c r="A31" s="24"/>
      <c r="B31" s="13" t="str">
        <f t="shared" si="2"/>
        <v>стоимость ткани + комплектующие</v>
      </c>
      <c r="C31" s="92"/>
      <c r="D31" s="92"/>
      <c r="E31" s="92"/>
      <c r="F31" s="94">
        <v>0</v>
      </c>
      <c r="G31" s="94">
        <v>0</v>
      </c>
      <c r="H31" s="95"/>
      <c r="I31" s="96"/>
      <c r="J31" s="97">
        <v>551.69853626909446</v>
      </c>
      <c r="K31" s="98">
        <v>2707184.7174724466</v>
      </c>
      <c r="L31" s="15"/>
      <c r="M31" s="15"/>
      <c r="N31" s="15"/>
      <c r="O31" s="15"/>
      <c r="P31" s="42"/>
      <c r="Q31" s="15"/>
      <c r="R31" s="15"/>
      <c r="S31" s="42"/>
    </row>
    <row r="32" spans="1:19" x14ac:dyDescent="0.3">
      <c r="A32" s="24"/>
      <c r="B32" s="13" t="str">
        <f t="shared" ref="B32:B39" si="3">P7</f>
        <v>услуги сторонних организаций</v>
      </c>
      <c r="C32" s="92"/>
      <c r="D32" s="92"/>
      <c r="E32" s="92"/>
      <c r="F32" s="94">
        <v>0</v>
      </c>
      <c r="G32" s="94">
        <v>0</v>
      </c>
      <c r="H32" s="95"/>
      <c r="I32" s="96"/>
      <c r="J32" s="97">
        <v>198.25820297191362</v>
      </c>
      <c r="K32" s="98">
        <v>972853.00198318018</v>
      </c>
      <c r="L32" s="15"/>
      <c r="M32" s="15"/>
      <c r="N32" s="15"/>
      <c r="O32" s="15"/>
      <c r="P32" s="42"/>
      <c r="Q32" s="15"/>
      <c r="R32" s="15"/>
      <c r="S32" s="42"/>
    </row>
    <row r="33" spans="1:19" x14ac:dyDescent="0.3">
      <c r="A33" s="24"/>
      <c r="B33" s="13" t="str">
        <f t="shared" si="3"/>
        <v>Аренда производственных помещений</v>
      </c>
      <c r="C33" s="92"/>
      <c r="D33" s="92"/>
      <c r="E33" s="92"/>
      <c r="F33" s="94">
        <v>0</v>
      </c>
      <c r="G33" s="94">
        <v>0</v>
      </c>
      <c r="H33" s="95"/>
      <c r="I33" s="96"/>
      <c r="J33" s="97">
        <v>0</v>
      </c>
      <c r="K33" s="98">
        <v>0</v>
      </c>
      <c r="L33" s="15"/>
      <c r="M33" s="15"/>
      <c r="N33" s="15"/>
      <c r="O33" s="15"/>
      <c r="P33" s="42"/>
      <c r="Q33" s="15"/>
      <c r="R33" s="15"/>
      <c r="S33" s="42"/>
    </row>
    <row r="34" spans="1:19" x14ac:dyDescent="0.3">
      <c r="A34" s="24"/>
      <c r="B34" s="13" t="str">
        <f t="shared" si="3"/>
        <v>Коммунальные расходы</v>
      </c>
      <c r="C34" s="92"/>
      <c r="D34" s="92"/>
      <c r="E34" s="92"/>
      <c r="F34" s="94">
        <v>0</v>
      </c>
      <c r="G34" s="94">
        <v>0</v>
      </c>
      <c r="H34" s="95"/>
      <c r="I34" s="96"/>
      <c r="J34" s="97">
        <v>37.275001502116332</v>
      </c>
      <c r="K34" s="98">
        <v>182908.43237088484</v>
      </c>
      <c r="L34" s="15"/>
      <c r="M34" s="15"/>
      <c r="N34" s="15"/>
      <c r="O34" s="15"/>
      <c r="P34" s="42"/>
      <c r="Q34" s="15"/>
      <c r="R34" s="15"/>
      <c r="S34" s="42"/>
    </row>
    <row r="35" spans="1:19" x14ac:dyDescent="0.3">
      <c r="A35" s="24"/>
      <c r="B35" s="13" t="str">
        <f t="shared" si="3"/>
        <v>Уборка территории</v>
      </c>
      <c r="C35" s="92"/>
      <c r="D35" s="92"/>
      <c r="E35" s="92"/>
      <c r="F35" s="94">
        <v>0</v>
      </c>
      <c r="G35" s="94">
        <v>0</v>
      </c>
      <c r="H35" s="95"/>
      <c r="I35" s="96"/>
      <c r="J35" s="97">
        <v>11.290457929774842</v>
      </c>
      <c r="K35" s="98">
        <v>55402.277061405148</v>
      </c>
      <c r="L35" s="15"/>
      <c r="M35" s="15"/>
      <c r="N35" s="15"/>
      <c r="O35" s="15"/>
      <c r="P35" s="42"/>
      <c r="Q35" s="15"/>
      <c r="R35" s="15"/>
      <c r="S35" s="42"/>
    </row>
    <row r="36" spans="1:19" x14ac:dyDescent="0.3">
      <c r="A36" s="24"/>
      <c r="B36" s="13" t="str">
        <f t="shared" si="3"/>
        <v>Вывоз мусора</v>
      </c>
      <c r="C36" s="92"/>
      <c r="D36" s="92"/>
      <c r="E36" s="92"/>
      <c r="F36" s="94">
        <v>0</v>
      </c>
      <c r="G36" s="94">
        <v>0</v>
      </c>
      <c r="H36" s="95"/>
      <c r="I36" s="96"/>
      <c r="J36" s="97">
        <v>2.0275017384011056</v>
      </c>
      <c r="K36" s="98">
        <v>9948.9510303342249</v>
      </c>
      <c r="L36" s="15"/>
      <c r="M36" s="15"/>
      <c r="N36" s="15"/>
      <c r="O36" s="15"/>
      <c r="P36" s="42"/>
      <c r="Q36" s="15"/>
      <c r="R36" s="15"/>
      <c r="S36" s="42"/>
    </row>
    <row r="37" spans="1:19" x14ac:dyDescent="0.3">
      <c r="A37" s="24"/>
      <c r="B37" s="13" t="str">
        <f t="shared" si="3"/>
        <v>Охрана</v>
      </c>
      <c r="C37" s="92"/>
      <c r="D37" s="92"/>
      <c r="E37" s="92"/>
      <c r="F37" s="94">
        <v>0</v>
      </c>
      <c r="G37" s="94">
        <v>0</v>
      </c>
      <c r="H37" s="95"/>
      <c r="I37" s="96"/>
      <c r="J37" s="97">
        <v>7.2086402819616184</v>
      </c>
      <c r="K37" s="98">
        <v>35372.797863585663</v>
      </c>
      <c r="L37" s="15"/>
      <c r="M37" s="15"/>
      <c r="N37" s="15"/>
      <c r="O37" s="15"/>
      <c r="P37" s="42"/>
      <c r="Q37" s="15"/>
      <c r="R37" s="15"/>
      <c r="S37" s="42"/>
    </row>
    <row r="38" spans="1:19" x14ac:dyDescent="0.3">
      <c r="A38" s="24"/>
      <c r="B38" s="13" t="str">
        <f t="shared" si="3"/>
        <v>транспортные услуги</v>
      </c>
      <c r="C38" s="92"/>
      <c r="D38" s="92"/>
      <c r="E38" s="92"/>
      <c r="F38" s="94">
        <v>0</v>
      </c>
      <c r="G38" s="94">
        <v>0</v>
      </c>
      <c r="H38" s="95"/>
      <c r="I38" s="96"/>
      <c r="J38" s="97">
        <v>8.5464477943611072</v>
      </c>
      <c r="K38" s="98">
        <v>41937.41932692995</v>
      </c>
      <c r="L38" s="15"/>
      <c r="M38" s="15"/>
      <c r="N38" s="15"/>
      <c r="O38" s="15"/>
      <c r="P38" s="42"/>
      <c r="Q38" s="15"/>
      <c r="R38" s="15"/>
      <c r="S38" s="42"/>
    </row>
    <row r="39" spans="1:19" ht="40.5" x14ac:dyDescent="0.3">
      <c r="A39" s="24"/>
      <c r="B39" s="61" t="str">
        <f t="shared" si="3"/>
        <v>запчасти, вспом. материалы, сервис, оборудование</v>
      </c>
      <c r="C39" s="92"/>
      <c r="D39" s="92"/>
      <c r="E39" s="92"/>
      <c r="F39" s="94">
        <v>0</v>
      </c>
      <c r="G39" s="94">
        <v>0</v>
      </c>
      <c r="H39" s="95"/>
      <c r="I39" s="96"/>
      <c r="J39" s="97">
        <v>41.524375777105263</v>
      </c>
      <c r="K39" s="98">
        <v>203760.11193825552</v>
      </c>
      <c r="L39" s="15"/>
      <c r="M39" s="15"/>
      <c r="N39" s="15"/>
      <c r="O39" s="15"/>
      <c r="P39" s="42"/>
      <c r="Q39" s="15"/>
      <c r="R39" s="15"/>
      <c r="S39" s="42"/>
    </row>
    <row r="40" spans="1:19" s="25" customFormat="1" x14ac:dyDescent="0.3">
      <c r="A40" s="17" t="s">
        <v>13</v>
      </c>
      <c r="B40" s="18" t="s">
        <v>14</v>
      </c>
      <c r="C40" s="19">
        <v>3</v>
      </c>
      <c r="D40" s="19">
        <v>681.72</v>
      </c>
      <c r="E40" s="23">
        <v>8682720</v>
      </c>
      <c r="F40" s="23">
        <v>635.21904864900546</v>
      </c>
      <c r="G40" s="23">
        <v>8090461.0955901137</v>
      </c>
      <c r="H40" s="20">
        <v>3</v>
      </c>
      <c r="I40" s="21" t="e">
        <v>#REF!</v>
      </c>
      <c r="J40" s="22">
        <v>850</v>
      </c>
      <c r="K40" s="23">
        <v>12512850</v>
      </c>
      <c r="L40" s="19"/>
      <c r="M40" s="19"/>
      <c r="N40" s="19"/>
      <c r="O40" s="19"/>
      <c r="P40" s="37"/>
      <c r="Q40" s="19"/>
      <c r="R40" s="19"/>
      <c r="S40" s="37">
        <v>1.2468462125212696</v>
      </c>
    </row>
    <row r="41" spans="1:19" s="8" customFormat="1" x14ac:dyDescent="0.3">
      <c r="A41" s="24">
        <v>4</v>
      </c>
      <c r="B41" s="7" t="s">
        <v>15</v>
      </c>
      <c r="C41" s="9">
        <v>1</v>
      </c>
      <c r="D41" s="9">
        <v>222.61</v>
      </c>
      <c r="E41" s="12">
        <v>946591.32</v>
      </c>
      <c r="F41" s="12">
        <v>207.42550082109238</v>
      </c>
      <c r="G41" s="12">
        <v>882023.17337001441</v>
      </c>
      <c r="H41" s="9">
        <v>1</v>
      </c>
      <c r="I41" s="10" t="e">
        <v>#REF!</v>
      </c>
      <c r="J41" s="26">
        <v>409.38380002551116</v>
      </c>
      <c r="K41" s="12">
        <v>2008846.3067251833</v>
      </c>
      <c r="L41" s="19" t="s">
        <v>16</v>
      </c>
      <c r="M41" s="73">
        <v>0.24840000000000001</v>
      </c>
      <c r="N41" s="38">
        <v>1218.8987999999999</v>
      </c>
      <c r="O41" s="9"/>
      <c r="P41" s="11"/>
      <c r="Q41" s="9"/>
      <c r="R41" s="9"/>
      <c r="S41" s="11">
        <v>1.8390180136809269</v>
      </c>
    </row>
    <row r="42" spans="1:19" x14ac:dyDescent="0.3">
      <c r="A42" s="24"/>
      <c r="B42" s="13" t="str">
        <f t="shared" ref="B42:B52" si="4">P4</f>
        <v>зарплата</v>
      </c>
      <c r="C42" s="14"/>
      <c r="D42" s="92">
        <v>73.260000000000005</v>
      </c>
      <c r="E42" s="92">
        <v>311501.52</v>
      </c>
      <c r="F42" s="94">
        <v>68.262846189089572</v>
      </c>
      <c r="G42" s="94">
        <v>290253.62199600885</v>
      </c>
      <c r="H42" s="95"/>
      <c r="I42" s="96"/>
      <c r="J42" s="101">
        <v>124.05356689380029</v>
      </c>
      <c r="K42" s="98">
        <v>608730.85274787806</v>
      </c>
      <c r="L42" s="27"/>
      <c r="M42" s="73"/>
      <c r="N42" s="38"/>
      <c r="O42" s="15"/>
      <c r="P42" s="42"/>
      <c r="Q42" s="15"/>
      <c r="R42" s="15"/>
      <c r="S42" s="42">
        <v>1.6933328814332553</v>
      </c>
    </row>
    <row r="43" spans="1:19" x14ac:dyDescent="0.3">
      <c r="A43" s="24"/>
      <c r="B43" s="13" t="str">
        <f t="shared" si="4"/>
        <v>налоги</v>
      </c>
      <c r="C43" s="14"/>
      <c r="D43" s="92">
        <v>30.08</v>
      </c>
      <c r="E43" s="92">
        <v>127900.15999999999</v>
      </c>
      <c r="F43" s="94">
        <v>28.028206570677231</v>
      </c>
      <c r="G43" s="94">
        <v>119175.93433851958</v>
      </c>
      <c r="H43" s="95"/>
      <c r="I43" s="96"/>
      <c r="J43" s="101">
        <v>50.86196244139564</v>
      </c>
      <c r="K43" s="98">
        <v>249579.64969992841</v>
      </c>
      <c r="L43" s="27"/>
      <c r="M43" s="73"/>
      <c r="N43" s="38"/>
      <c r="O43" s="15"/>
      <c r="P43" s="42"/>
      <c r="Q43" s="15"/>
      <c r="R43" s="15"/>
      <c r="S43" s="42">
        <v>1.6908897088229935</v>
      </c>
    </row>
    <row r="44" spans="1:19" x14ac:dyDescent="0.3">
      <c r="A44" s="24"/>
      <c r="B44" s="13" t="str">
        <f t="shared" si="4"/>
        <v>стоимость ткани + комплектующие</v>
      </c>
      <c r="C44" s="14"/>
      <c r="D44" s="92">
        <v>78.72</v>
      </c>
      <c r="E44" s="92">
        <v>334717.44</v>
      </c>
      <c r="F44" s="94">
        <v>73.350412940282965</v>
      </c>
      <c r="G44" s="94">
        <v>311885.95582208323</v>
      </c>
      <c r="H44" s="95"/>
      <c r="I44" s="96"/>
      <c r="J44" s="101">
        <v>150.79436224608611</v>
      </c>
      <c r="K44" s="98">
        <v>739947.93554154458</v>
      </c>
      <c r="L44" s="27"/>
      <c r="M44" s="73"/>
      <c r="N44" s="38"/>
      <c r="O44" s="15"/>
      <c r="P44" s="42"/>
      <c r="Q44" s="15"/>
      <c r="R44" s="15"/>
      <c r="S44" s="42">
        <v>1.9155787886951996</v>
      </c>
    </row>
    <row r="45" spans="1:19" x14ac:dyDescent="0.3">
      <c r="A45" s="24"/>
      <c r="B45" s="13" t="str">
        <f t="shared" si="4"/>
        <v>услуги сторонних организаций</v>
      </c>
      <c r="C45" s="14"/>
      <c r="D45" s="92"/>
      <c r="E45" s="92">
        <v>0</v>
      </c>
      <c r="F45" s="94">
        <v>0</v>
      </c>
      <c r="G45" s="94">
        <v>0</v>
      </c>
      <c r="H45" s="95"/>
      <c r="I45" s="96"/>
      <c r="J45" s="101">
        <v>54.189411991883084</v>
      </c>
      <c r="K45" s="98">
        <v>265907.44464417029</v>
      </c>
      <c r="L45" s="27"/>
      <c r="M45" s="73"/>
      <c r="N45" s="38"/>
      <c r="O45" s="15"/>
      <c r="P45" s="42"/>
      <c r="Q45" s="15"/>
      <c r="R45" s="15"/>
      <c r="S45" s="42"/>
    </row>
    <row r="46" spans="1:19" x14ac:dyDescent="0.3">
      <c r="A46" s="24"/>
      <c r="B46" s="13" t="str">
        <f t="shared" si="4"/>
        <v>Аренда производственных помещений</v>
      </c>
      <c r="C46" s="14"/>
      <c r="D46" s="92">
        <v>14.412743231611818</v>
      </c>
      <c r="E46" s="92">
        <v>61282.984220813451</v>
      </c>
      <c r="F46" s="94">
        <v>13.429632464951668</v>
      </c>
      <c r="G46" s="94">
        <v>57102.797240974491</v>
      </c>
      <c r="H46" s="95"/>
      <c r="I46" s="96"/>
      <c r="J46" s="101">
        <v>0</v>
      </c>
      <c r="K46" s="98">
        <v>0</v>
      </c>
      <c r="L46" s="27"/>
      <c r="M46" s="73"/>
      <c r="N46" s="38"/>
      <c r="O46" s="15"/>
      <c r="P46" s="42"/>
      <c r="Q46" s="15"/>
      <c r="R46" s="15"/>
      <c r="S46" s="42">
        <v>0</v>
      </c>
    </row>
    <row r="47" spans="1:19" x14ac:dyDescent="0.3">
      <c r="A47" s="24"/>
      <c r="B47" s="13" t="str">
        <f t="shared" si="4"/>
        <v>Коммунальные расходы</v>
      </c>
      <c r="C47" s="14"/>
      <c r="D47" s="92">
        <v>9.4784835932985345</v>
      </c>
      <c r="E47" s="92">
        <v>40302.512238705371</v>
      </c>
      <c r="F47" s="94">
        <v>8.831944685164439</v>
      </c>
      <c r="G47" s="94">
        <v>37553.428801319198</v>
      </c>
      <c r="H47" s="95"/>
      <c r="I47" s="96"/>
      <c r="J47" s="101">
        <v>10.188281660569649</v>
      </c>
      <c r="K47" s="98">
        <v>49993.898108415269</v>
      </c>
      <c r="L47" s="27"/>
      <c r="M47" s="73"/>
      <c r="N47" s="38"/>
      <c r="O47" s="15"/>
      <c r="P47" s="42"/>
      <c r="Q47" s="15"/>
      <c r="R47" s="15"/>
      <c r="S47" s="42">
        <v>1.0748851923711673</v>
      </c>
    </row>
    <row r="48" spans="1:19" x14ac:dyDescent="0.3">
      <c r="A48" s="24"/>
      <c r="B48" s="13" t="str">
        <f t="shared" si="4"/>
        <v>Уборка территории</v>
      </c>
      <c r="C48" s="14"/>
      <c r="D48" s="92">
        <v>2.8708471729748397</v>
      </c>
      <c r="E48" s="92">
        <v>12206.842179489018</v>
      </c>
      <c r="F48" s="94">
        <v>2.6750231913890814</v>
      </c>
      <c r="G48" s="94">
        <v>11374.198609786374</v>
      </c>
      <c r="H48" s="95"/>
      <c r="I48" s="96"/>
      <c r="J48" s="101">
        <v>3.0859922422491977</v>
      </c>
      <c r="K48" s="98">
        <v>15142.963932716813</v>
      </c>
      <c r="L48" s="27"/>
      <c r="M48" s="73"/>
      <c r="N48" s="38"/>
      <c r="O48" s="15"/>
      <c r="P48" s="42"/>
      <c r="Q48" s="15"/>
      <c r="R48" s="15"/>
      <c r="S48" s="42">
        <v>1.0749413174270157</v>
      </c>
    </row>
    <row r="49" spans="1:19" x14ac:dyDescent="0.3">
      <c r="A49" s="24"/>
      <c r="B49" s="13" t="str">
        <f t="shared" si="4"/>
        <v>Вывоз мусора</v>
      </c>
      <c r="C49" s="14"/>
      <c r="D49" s="92">
        <v>0.42821368994118636</v>
      </c>
      <c r="E49" s="92">
        <v>1820.7646096299245</v>
      </c>
      <c r="F49" s="94">
        <v>0.39900471270157922</v>
      </c>
      <c r="G49" s="94">
        <v>1696.568038407115</v>
      </c>
      <c r="H49" s="95"/>
      <c r="I49" s="96"/>
      <c r="J49" s="101">
        <v>0.55417191001192179</v>
      </c>
      <c r="K49" s="98">
        <v>2719.3215624285003</v>
      </c>
      <c r="L49" s="27"/>
      <c r="M49" s="73"/>
      <c r="N49" s="38"/>
      <c r="O49" s="15"/>
      <c r="P49" s="42"/>
      <c r="Q49" s="15"/>
      <c r="R49" s="15"/>
      <c r="S49" s="42">
        <v>1.2941480457760128</v>
      </c>
    </row>
    <row r="50" spans="1:19" x14ac:dyDescent="0.3">
      <c r="A50" s="24"/>
      <c r="B50" s="13" t="str">
        <f t="shared" si="4"/>
        <v>Охрана</v>
      </c>
      <c r="C50" s="14"/>
      <c r="D50" s="92">
        <v>1.8330933988065734</v>
      </c>
      <c r="E50" s="92">
        <v>7794.3131317255502</v>
      </c>
      <c r="F50" s="94">
        <v>1.7080558658608864</v>
      </c>
      <c r="G50" s="94">
        <v>7262.6535416404886</v>
      </c>
      <c r="H50" s="95"/>
      <c r="I50" s="96"/>
      <c r="J50" s="101">
        <v>1.9703193728425021</v>
      </c>
      <c r="K50" s="98">
        <v>9668.3571625381574</v>
      </c>
      <c r="L50" s="27"/>
      <c r="M50" s="73"/>
      <c r="N50" s="38"/>
      <c r="O50" s="15"/>
      <c r="P50" s="42"/>
      <c r="Q50" s="15"/>
      <c r="R50" s="15"/>
      <c r="S50" s="42">
        <v>1.0748603285164133</v>
      </c>
    </row>
    <row r="51" spans="1:19" x14ac:dyDescent="0.3">
      <c r="A51" s="24"/>
      <c r="B51" s="13" t="str">
        <f t="shared" si="4"/>
        <v>транспортные услуги</v>
      </c>
      <c r="C51" s="14"/>
      <c r="D51" s="92">
        <v>2.0765311317821191</v>
      </c>
      <c r="E51" s="92">
        <v>8829.4103723375702</v>
      </c>
      <c r="F51" s="94">
        <v>1.9348884146287042</v>
      </c>
      <c r="G51" s="94">
        <v>8227.1455390012507</v>
      </c>
      <c r="H51" s="95"/>
      <c r="I51" s="96"/>
      <c r="J51" s="101">
        <v>2.3359789085819753</v>
      </c>
      <c r="K51" s="98">
        <v>11462.648504411753</v>
      </c>
      <c r="L51" s="27"/>
      <c r="M51" s="73"/>
      <c r="N51" s="38"/>
      <c r="O51" s="15"/>
      <c r="P51" s="42"/>
      <c r="Q51" s="15"/>
      <c r="R51" s="15"/>
      <c r="S51" s="42">
        <v>1.124942878451908</v>
      </c>
    </row>
    <row r="52" spans="1:19" ht="40.5" x14ac:dyDescent="0.3">
      <c r="A52" s="24"/>
      <c r="B52" s="61" t="str">
        <f t="shared" si="4"/>
        <v>запчасти, вспом. материалы, сервис, оборудование</v>
      </c>
      <c r="C52" s="14"/>
      <c r="D52" s="92">
        <v>9.459752933674098</v>
      </c>
      <c r="E52" s="92">
        <v>40222.869473982268</v>
      </c>
      <c r="F52" s="94">
        <v>8.8144916666418744</v>
      </c>
      <c r="G52" s="94">
        <v>37479.218566561256</v>
      </c>
      <c r="H52" s="95"/>
      <c r="I52" s="96"/>
      <c r="J52" s="101">
        <v>11.349752358090832</v>
      </c>
      <c r="K52" s="98">
        <v>55693.234821151716</v>
      </c>
      <c r="L52" s="27"/>
      <c r="M52" s="73"/>
      <c r="N52" s="38"/>
      <c r="O52" s="15"/>
      <c r="P52" s="42"/>
      <c r="Q52" s="15"/>
      <c r="R52" s="15"/>
      <c r="S52" s="42">
        <v>1.1997937406683066</v>
      </c>
    </row>
    <row r="53" spans="1:19" s="25" customFormat="1" x14ac:dyDescent="0.3">
      <c r="A53" s="24">
        <v>5</v>
      </c>
      <c r="B53" s="18" t="s">
        <v>17</v>
      </c>
      <c r="C53" s="19">
        <v>1</v>
      </c>
      <c r="D53" s="19">
        <v>59.34</v>
      </c>
      <c r="E53" s="23">
        <v>252301.01</v>
      </c>
      <c r="F53" s="23">
        <v>55.292346339893186</v>
      </c>
      <c r="G53" s="23">
        <v>235091.25087335447</v>
      </c>
      <c r="H53" s="19">
        <v>1</v>
      </c>
      <c r="I53" s="21" t="e">
        <v>#REF!</v>
      </c>
      <c r="J53" s="22">
        <v>68</v>
      </c>
      <c r="K53" s="23">
        <v>333676</v>
      </c>
      <c r="L53" s="19"/>
      <c r="M53" s="19"/>
      <c r="N53" s="19"/>
      <c r="O53" s="19"/>
      <c r="P53" s="37"/>
      <c r="Q53" s="19"/>
      <c r="R53" s="19"/>
      <c r="S53" s="37">
        <v>1.1459386585776878</v>
      </c>
    </row>
    <row r="54" spans="1:19" s="25" customFormat="1" x14ac:dyDescent="0.3">
      <c r="A54" s="24">
        <v>6</v>
      </c>
      <c r="B54" s="18" t="s">
        <v>18</v>
      </c>
      <c r="C54" s="19">
        <v>1</v>
      </c>
      <c r="D54" s="19">
        <v>3.17</v>
      </c>
      <c r="E54" s="23">
        <v>26985.78</v>
      </c>
      <c r="F54" s="23">
        <v>2.9537704397954396</v>
      </c>
      <c r="G54" s="23">
        <v>25145.047084802201</v>
      </c>
      <c r="H54" s="19">
        <v>1</v>
      </c>
      <c r="I54" s="21" t="e">
        <v>#REF!</v>
      </c>
      <c r="J54" s="22">
        <v>4.5</v>
      </c>
      <c r="K54" s="23">
        <v>22081.5</v>
      </c>
      <c r="L54" s="19"/>
      <c r="M54" s="19"/>
      <c r="N54" s="19"/>
      <c r="O54" s="19"/>
      <c r="P54" s="37"/>
      <c r="Q54" s="19"/>
      <c r="R54" s="19"/>
      <c r="S54" s="37">
        <v>1.4195583596214512</v>
      </c>
    </row>
    <row r="55" spans="1:19" s="25" customFormat="1" x14ac:dyDescent="0.3">
      <c r="A55" s="24">
        <v>7</v>
      </c>
      <c r="B55" s="18" t="s">
        <v>19</v>
      </c>
      <c r="C55" s="19"/>
      <c r="D55" s="19"/>
      <c r="E55" s="19"/>
      <c r="F55" s="23">
        <v>0</v>
      </c>
      <c r="G55" s="23">
        <v>0</v>
      </c>
      <c r="H55" s="19">
        <v>1</v>
      </c>
      <c r="I55" s="21" t="e">
        <v>#REF!</v>
      </c>
      <c r="J55" s="37">
        <v>272.33999999999997</v>
      </c>
      <c r="K55" s="23">
        <v>1336372.3799999999</v>
      </c>
      <c r="L55" s="19"/>
      <c r="M55" s="19"/>
      <c r="N55" s="19"/>
      <c r="O55" s="19"/>
      <c r="P55" s="37"/>
      <c r="Q55" s="19"/>
      <c r="R55" s="19"/>
      <c r="S55" s="37"/>
    </row>
    <row r="56" spans="1:19" s="25" customFormat="1" x14ac:dyDescent="0.3">
      <c r="A56" s="24">
        <v>8</v>
      </c>
      <c r="B56" s="18" t="s">
        <v>20</v>
      </c>
      <c r="C56" s="19">
        <v>1</v>
      </c>
      <c r="D56" s="19">
        <v>47.08</v>
      </c>
      <c r="E56" s="23">
        <v>199952.94</v>
      </c>
      <c r="F56" s="23">
        <v>43.868615869264765</v>
      </c>
      <c r="G56" s="23">
        <v>186313.90647387734</v>
      </c>
      <c r="H56" s="19">
        <v>1</v>
      </c>
      <c r="I56" s="21" t="e">
        <v>#REF!</v>
      </c>
      <c r="J56" s="22">
        <v>80</v>
      </c>
      <c r="K56" s="23">
        <v>392560</v>
      </c>
      <c r="L56" s="19"/>
      <c r="M56" s="19"/>
      <c r="N56" s="19"/>
      <c r="O56" s="19"/>
      <c r="P56" s="37"/>
      <c r="Q56" s="19"/>
      <c r="R56" s="19"/>
      <c r="S56" s="37">
        <v>1.6992353440951573</v>
      </c>
    </row>
    <row r="57" spans="1:19" s="8" customFormat="1" x14ac:dyDescent="0.3">
      <c r="A57" s="24">
        <v>9</v>
      </c>
      <c r="B57" s="28" t="s">
        <v>24</v>
      </c>
      <c r="C57" s="29"/>
      <c r="D57" s="74">
        <v>5153.8689863833006</v>
      </c>
      <c r="E57" s="75">
        <v>21914267.260101799</v>
      </c>
      <c r="F57" s="75">
        <v>4802.3173068004671</v>
      </c>
      <c r="G57" s="75">
        <v>20419468.404626403</v>
      </c>
      <c r="H57" s="29"/>
      <c r="I57" s="64" t="e">
        <v>#REF!</v>
      </c>
      <c r="J57" s="32">
        <v>9987.7624873935401</v>
      </c>
      <c r="K57" s="65">
        <v>49009950.5256401</v>
      </c>
      <c r="L57" s="76"/>
      <c r="M57" s="76"/>
      <c r="N57" s="76"/>
      <c r="O57" s="29"/>
      <c r="P57" s="29"/>
      <c r="Q57" s="29"/>
      <c r="R57" s="29"/>
      <c r="S57" s="77">
        <v>1.9379154793770568</v>
      </c>
    </row>
    <row r="58" spans="1:19" s="25" customFormat="1" x14ac:dyDescent="0.3">
      <c r="A58" s="103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5"/>
    </row>
    <row r="59" spans="1:19" s="8" customFormat="1" x14ac:dyDescent="0.3">
      <c r="A59" s="19">
        <v>2</v>
      </c>
      <c r="B59" s="3" t="s">
        <v>55</v>
      </c>
      <c r="C59" s="4">
        <v>2420</v>
      </c>
      <c r="D59" s="4"/>
      <c r="E59" s="35"/>
      <c r="F59" s="35">
        <v>0</v>
      </c>
      <c r="G59" s="35">
        <v>0</v>
      </c>
      <c r="H59" s="5">
        <v>3102</v>
      </c>
      <c r="I59" s="34"/>
      <c r="J59" s="6"/>
      <c r="K59" s="35"/>
      <c r="L59" s="9"/>
      <c r="M59" s="9"/>
      <c r="N59" s="9"/>
      <c r="O59" s="9"/>
      <c r="P59" s="9"/>
      <c r="Q59" s="9"/>
      <c r="R59" s="9"/>
      <c r="S59" s="6"/>
    </row>
    <row r="60" spans="1:19" s="8" customFormat="1" x14ac:dyDescent="0.3">
      <c r="A60" s="24">
        <v>1</v>
      </c>
      <c r="B60" s="7" t="s">
        <v>22</v>
      </c>
      <c r="C60" s="9">
        <v>1</v>
      </c>
      <c r="D60" s="9">
        <v>2063.65</v>
      </c>
      <c r="E60" s="12">
        <v>4994034.4800000004</v>
      </c>
      <c r="F60" s="12">
        <v>1922.885920531186</v>
      </c>
      <c r="G60" s="12">
        <v>4653385.3067328678</v>
      </c>
      <c r="H60" s="9">
        <v>1</v>
      </c>
      <c r="I60" s="10" t="e">
        <v>#REF!</v>
      </c>
      <c r="J60" s="11">
        <v>3794.87575659719</v>
      </c>
      <c r="K60" s="12">
        <v>11771704.596964484</v>
      </c>
      <c r="L60" s="38" t="s">
        <v>23</v>
      </c>
      <c r="M60" s="68">
        <v>2.3026</v>
      </c>
      <c r="N60" s="38">
        <v>7142.6652000000004</v>
      </c>
      <c r="O60" s="11"/>
      <c r="P60" s="67"/>
      <c r="Q60" s="9"/>
      <c r="R60" s="9"/>
      <c r="S60" s="11">
        <v>1.8389144266698276</v>
      </c>
    </row>
    <row r="61" spans="1:19" x14ac:dyDescent="0.3">
      <c r="A61" s="24"/>
      <c r="B61" s="13" t="str">
        <f t="shared" ref="B61:B71" si="5">P4</f>
        <v>зарплата</v>
      </c>
      <c r="C61" s="92"/>
      <c r="D61" s="92">
        <v>679.09</v>
      </c>
      <c r="E61" s="92">
        <v>1643397.8</v>
      </c>
      <c r="F61" s="94">
        <v>632.76844415163578</v>
      </c>
      <c r="G61" s="94">
        <v>1531299.6348469586</v>
      </c>
      <c r="H61" s="95"/>
      <c r="I61" s="102" t="e">
        <v>#REF!</v>
      </c>
      <c r="J61" s="97">
        <v>1149.9426051918863</v>
      </c>
      <c r="K61" s="98">
        <v>3567121.9613052313</v>
      </c>
      <c r="L61" s="15"/>
      <c r="M61" s="15"/>
      <c r="N61" s="15"/>
      <c r="O61" s="15"/>
      <c r="P61" s="15"/>
      <c r="Q61" s="15"/>
      <c r="R61" s="15"/>
      <c r="S61" s="42">
        <v>1.6933581781382236</v>
      </c>
    </row>
    <row r="62" spans="1:19" x14ac:dyDescent="0.3">
      <c r="A62" s="24"/>
      <c r="B62" s="13" t="str">
        <f t="shared" si="5"/>
        <v>налоги</v>
      </c>
      <c r="C62" s="92"/>
      <c r="D62" s="92">
        <v>278.83999999999997</v>
      </c>
      <c r="E62" s="92">
        <v>674792.79999999993</v>
      </c>
      <c r="F62" s="94">
        <v>259.81998404812629</v>
      </c>
      <c r="G62" s="94">
        <v>628764.36139646568</v>
      </c>
      <c r="H62" s="95"/>
      <c r="I62" s="102" t="e">
        <v>#REF!</v>
      </c>
      <c r="J62" s="97">
        <v>471.47646826714004</v>
      </c>
      <c r="K62" s="98">
        <v>1462520.0045646683</v>
      </c>
      <c r="L62" s="15"/>
      <c r="M62" s="15"/>
      <c r="N62" s="15"/>
      <c r="O62" s="15"/>
      <c r="P62" s="15"/>
      <c r="Q62" s="15"/>
      <c r="R62" s="15"/>
      <c r="S62" s="42">
        <v>1.6908494773602785</v>
      </c>
    </row>
    <row r="63" spans="1:19" x14ac:dyDescent="0.3">
      <c r="A63" s="24"/>
      <c r="B63" s="13" t="str">
        <f t="shared" si="5"/>
        <v>стоимость ткани + комплектующие</v>
      </c>
      <c r="C63" s="92"/>
      <c r="D63" s="92">
        <v>729.75</v>
      </c>
      <c r="E63" s="92">
        <v>1765995</v>
      </c>
      <c r="F63" s="94">
        <v>679.97286386142662</v>
      </c>
      <c r="G63" s="94">
        <v>1645534.3305446522</v>
      </c>
      <c r="H63" s="95"/>
      <c r="I63" s="102" t="e">
        <v>#REF!</v>
      </c>
      <c r="J63" s="97">
        <v>1397.822457761022</v>
      </c>
      <c r="K63" s="98">
        <v>4336045.2639746899</v>
      </c>
      <c r="L63" s="15"/>
      <c r="M63" s="15"/>
      <c r="N63" s="15"/>
      <c r="O63" s="15"/>
      <c r="P63" s="15"/>
      <c r="Q63" s="15"/>
      <c r="R63" s="15"/>
      <c r="S63" s="42">
        <v>1.9154812713409002</v>
      </c>
    </row>
    <row r="64" spans="1:19" x14ac:dyDescent="0.3">
      <c r="A64" s="24"/>
      <c r="B64" s="13" t="str">
        <f t="shared" si="5"/>
        <v>услуги сторонних организаций</v>
      </c>
      <c r="C64" s="92"/>
      <c r="D64" s="92"/>
      <c r="E64" s="92">
        <v>0</v>
      </c>
      <c r="F64" s="94">
        <v>0</v>
      </c>
      <c r="G64" s="94">
        <v>0</v>
      </c>
      <c r="H64" s="95"/>
      <c r="I64" s="102" t="e">
        <v>#REF!</v>
      </c>
      <c r="J64" s="97">
        <v>502.32101470414642</v>
      </c>
      <c r="K64" s="98">
        <v>1558199.7876122622</v>
      </c>
      <c r="L64" s="15"/>
      <c r="M64" s="15"/>
      <c r="N64" s="15"/>
      <c r="O64" s="15"/>
      <c r="P64" s="15"/>
      <c r="Q64" s="15"/>
      <c r="R64" s="15"/>
      <c r="S64" s="42"/>
    </row>
    <row r="65" spans="1:19" x14ac:dyDescent="0.3">
      <c r="A65" s="24"/>
      <c r="B65" s="13" t="str">
        <f t="shared" si="5"/>
        <v>Аренда производственных помещений</v>
      </c>
      <c r="C65" s="92"/>
      <c r="D65" s="92">
        <v>133.60218423957073</v>
      </c>
      <c r="E65" s="92">
        <v>323317.28585976118</v>
      </c>
      <c r="F65" s="94">
        <v>124.48901656118241</v>
      </c>
      <c r="G65" s="94">
        <v>301263.4200780614</v>
      </c>
      <c r="H65" s="95"/>
      <c r="I65" s="102" t="e">
        <v>#REF!</v>
      </c>
      <c r="J65" s="97">
        <v>0</v>
      </c>
      <c r="K65" s="98">
        <v>0</v>
      </c>
      <c r="L65" s="15"/>
      <c r="M65" s="15"/>
      <c r="N65" s="15"/>
      <c r="O65" s="15"/>
      <c r="P65" s="15"/>
      <c r="Q65" s="15"/>
      <c r="R65" s="15"/>
      <c r="S65" s="42">
        <v>0</v>
      </c>
    </row>
    <row r="66" spans="1:19" x14ac:dyDescent="0.3">
      <c r="A66" s="24"/>
      <c r="B66" s="13" t="str">
        <f t="shared" si="5"/>
        <v>Коммунальные расходы</v>
      </c>
      <c r="C66" s="92"/>
      <c r="D66" s="92">
        <v>87.86294815591468</v>
      </c>
      <c r="E66" s="92">
        <v>212628.33453731352</v>
      </c>
      <c r="F66" s="94">
        <v>81.869709468839133</v>
      </c>
      <c r="G66" s="94">
        <v>198124.69691459069</v>
      </c>
      <c r="H66" s="95"/>
      <c r="I66" s="102" t="e">
        <v>#REF!</v>
      </c>
      <c r="J66" s="97">
        <v>94.442581930868229</v>
      </c>
      <c r="K66" s="98">
        <v>292960.88914955326</v>
      </c>
      <c r="L66" s="15"/>
      <c r="M66" s="15"/>
      <c r="N66" s="15"/>
      <c r="O66" s="15"/>
      <c r="P66" s="15"/>
      <c r="Q66" s="15"/>
      <c r="R66" s="15"/>
      <c r="S66" s="42">
        <v>1.0748851923711671</v>
      </c>
    </row>
    <row r="67" spans="1:19" x14ac:dyDescent="0.3">
      <c r="A67" s="24"/>
      <c r="B67" s="13" t="str">
        <f t="shared" si="5"/>
        <v>Уборка территории</v>
      </c>
      <c r="C67" s="92"/>
      <c r="D67" s="92">
        <v>26.611967393284484</v>
      </c>
      <c r="E67" s="92">
        <v>64400.961091748453</v>
      </c>
      <c r="F67" s="94">
        <v>24.796732691193633</v>
      </c>
      <c r="G67" s="94">
        <v>60008.093112688592</v>
      </c>
      <c r="H67" s="95"/>
      <c r="I67" s="102" t="e">
        <v>#REF!</v>
      </c>
      <c r="J67" s="97">
        <v>28.606303289062005</v>
      </c>
      <c r="K67" s="98">
        <v>88736.752802670337</v>
      </c>
      <c r="L67" s="15"/>
      <c r="M67" s="15"/>
      <c r="N67" s="15"/>
      <c r="O67" s="15"/>
      <c r="P67" s="15"/>
      <c r="Q67" s="15"/>
      <c r="R67" s="15"/>
      <c r="S67" s="42">
        <v>1.0749413174270155</v>
      </c>
    </row>
    <row r="68" spans="1:19" x14ac:dyDescent="0.3">
      <c r="A68" s="24"/>
      <c r="B68" s="13" t="str">
        <f t="shared" si="5"/>
        <v>Вывоз мусора</v>
      </c>
      <c r="C68" s="92"/>
      <c r="D68" s="92">
        <v>3.9694236813952322</v>
      </c>
      <c r="E68" s="92">
        <v>9606.0053089764624</v>
      </c>
      <c r="F68" s="94">
        <v>3.6986644584003874</v>
      </c>
      <c r="G68" s="94">
        <v>8950.7679893289387</v>
      </c>
      <c r="H68" s="95"/>
      <c r="I68" s="102" t="e">
        <v>#REF!</v>
      </c>
      <c r="J68" s="97">
        <v>5.1370219001346662</v>
      </c>
      <c r="K68" s="98">
        <v>15935.041934217734</v>
      </c>
      <c r="L68" s="15"/>
      <c r="M68" s="15"/>
      <c r="N68" s="15"/>
      <c r="O68" s="15"/>
      <c r="P68" s="15"/>
      <c r="Q68" s="15"/>
      <c r="R68" s="15"/>
      <c r="S68" s="42">
        <v>1.2941480457760128</v>
      </c>
    </row>
    <row r="69" spans="1:19" x14ac:dyDescent="0.3">
      <c r="A69" s="24"/>
      <c r="B69" s="13" t="str">
        <f t="shared" si="5"/>
        <v>Охрана</v>
      </c>
      <c r="C69" s="92"/>
      <c r="D69" s="92">
        <v>16.99227399392921</v>
      </c>
      <c r="E69" s="92">
        <v>41121.30306530869</v>
      </c>
      <c r="F69" s="94">
        <v>15.833210292799022</v>
      </c>
      <c r="G69" s="94">
        <v>38316.368908573633</v>
      </c>
      <c r="H69" s="95"/>
      <c r="I69" s="102" t="e">
        <v>#REF!</v>
      </c>
      <c r="J69" s="97">
        <v>18.264321207355657</v>
      </c>
      <c r="K69" s="98">
        <v>56655.924385217251</v>
      </c>
      <c r="L69" s="15"/>
      <c r="M69" s="15"/>
      <c r="N69" s="15"/>
      <c r="O69" s="15"/>
      <c r="P69" s="15"/>
      <c r="Q69" s="15"/>
      <c r="R69" s="15"/>
      <c r="S69" s="42">
        <v>1.0748603285164133</v>
      </c>
    </row>
    <row r="70" spans="1:19" x14ac:dyDescent="0.3">
      <c r="A70" s="24"/>
      <c r="B70" s="13" t="str">
        <f t="shared" si="5"/>
        <v>транспортные услуги</v>
      </c>
      <c r="C70" s="92"/>
      <c r="D70" s="92">
        <v>19.248875137043104</v>
      </c>
      <c r="E70" s="92">
        <v>46582.277831644315</v>
      </c>
      <c r="F70" s="94">
        <v>17.935885924009877</v>
      </c>
      <c r="G70" s="94">
        <v>43404.843936103913</v>
      </c>
      <c r="H70" s="95"/>
      <c r="I70" s="102" t="e">
        <v>#REF!</v>
      </c>
      <c r="J70" s="97">
        <v>21.653885003626634</v>
      </c>
      <c r="K70" s="98">
        <v>67170.351281249823</v>
      </c>
      <c r="L70" s="15"/>
      <c r="M70" s="15"/>
      <c r="N70" s="15"/>
      <c r="O70" s="15"/>
      <c r="P70" s="15"/>
      <c r="Q70" s="15"/>
      <c r="R70" s="15"/>
      <c r="S70" s="42">
        <v>1.124942878451908</v>
      </c>
    </row>
    <row r="71" spans="1:19" ht="40.5" x14ac:dyDescent="0.3">
      <c r="A71" s="24"/>
      <c r="B71" s="61" t="str">
        <f t="shared" si="5"/>
        <v>запчасти, вспом. материалы, сервис, оборудование</v>
      </c>
      <c r="C71" s="92"/>
      <c r="D71" s="92">
        <v>87.689320068751925</v>
      </c>
      <c r="E71" s="92">
        <v>212208.15456637967</v>
      </c>
      <c r="F71" s="94">
        <v>81.707924764933892</v>
      </c>
      <c r="G71" s="94">
        <v>197733.17793114006</v>
      </c>
      <c r="H71" s="95"/>
      <c r="I71" s="102" t="e">
        <v>#REF!</v>
      </c>
      <c r="J71" s="97">
        <v>105.20909734194825</v>
      </c>
      <c r="K71" s="98">
        <v>326358.61995472346</v>
      </c>
      <c r="L71" s="15"/>
      <c r="M71" s="15"/>
      <c r="N71" s="15"/>
      <c r="O71" s="15"/>
      <c r="P71" s="15"/>
      <c r="Q71" s="15"/>
      <c r="R71" s="15"/>
      <c r="S71" s="42">
        <v>1.1997937406683064</v>
      </c>
    </row>
    <row r="72" spans="1:19" s="8" customFormat="1" x14ac:dyDescent="0.3">
      <c r="A72" s="24">
        <v>2</v>
      </c>
      <c r="B72" s="7" t="s">
        <v>12</v>
      </c>
      <c r="C72" s="9">
        <v>1</v>
      </c>
      <c r="D72" s="9">
        <v>800.69</v>
      </c>
      <c r="E72" s="12">
        <v>1937666.29</v>
      </c>
      <c r="F72" s="12">
        <v>746.07396007565012</v>
      </c>
      <c r="G72" s="12">
        <v>1805495.7128044474</v>
      </c>
      <c r="H72" s="9">
        <v>1</v>
      </c>
      <c r="I72" s="36" t="e">
        <v>#REF!</v>
      </c>
      <c r="J72" s="11">
        <v>1472.397290429918</v>
      </c>
      <c r="K72" s="12">
        <v>4567376.3949136054</v>
      </c>
      <c r="L72" s="9">
        <v>506</v>
      </c>
      <c r="M72" s="73">
        <v>0.89339999999999997</v>
      </c>
      <c r="N72" s="38">
        <v>2771.3267999999998</v>
      </c>
      <c r="O72" s="11"/>
      <c r="P72" s="9"/>
      <c r="Q72" s="9"/>
      <c r="R72" s="9"/>
      <c r="S72" s="11">
        <v>1.8389105526857059</v>
      </c>
    </row>
    <row r="73" spans="1:19" x14ac:dyDescent="0.3">
      <c r="A73" s="24"/>
      <c r="B73" s="13" t="str">
        <f t="shared" ref="B73:B83" si="6">P4</f>
        <v>зарплата</v>
      </c>
      <c r="C73" s="92"/>
      <c r="D73" s="92">
        <v>263.48</v>
      </c>
      <c r="E73" s="92">
        <v>637621.60000000009</v>
      </c>
      <c r="F73" s="94">
        <v>245.50770835246138</v>
      </c>
      <c r="G73" s="94">
        <v>594128.65421295655</v>
      </c>
      <c r="H73" s="95"/>
      <c r="I73" s="102" t="e">
        <v>#REF!</v>
      </c>
      <c r="J73" s="97">
        <v>446.1733360020981</v>
      </c>
      <c r="K73" s="98">
        <v>1384029.6882785084</v>
      </c>
      <c r="L73" s="15"/>
      <c r="M73" s="15"/>
      <c r="N73" s="15"/>
      <c r="O73" s="15"/>
      <c r="P73" s="15"/>
      <c r="Q73" s="15"/>
      <c r="R73" s="15"/>
      <c r="S73" s="42">
        <v>1.6933859723777822</v>
      </c>
    </row>
    <row r="74" spans="1:19" x14ac:dyDescent="0.3">
      <c r="A74" s="24"/>
      <c r="B74" s="13" t="str">
        <f t="shared" si="6"/>
        <v>налоги</v>
      </c>
      <c r="C74" s="92"/>
      <c r="D74" s="92">
        <v>108.19</v>
      </c>
      <c r="E74" s="92">
        <v>261819.8</v>
      </c>
      <c r="F74" s="94">
        <v>100.81022835377559</v>
      </c>
      <c r="G74" s="94">
        <v>243960.75261613692</v>
      </c>
      <c r="H74" s="95"/>
      <c r="I74" s="102" t="e">
        <v>#REF!</v>
      </c>
      <c r="J74" s="97">
        <v>182.93106781458479</v>
      </c>
      <c r="K74" s="98">
        <v>567452.172360842</v>
      </c>
      <c r="L74" s="15"/>
      <c r="M74" s="15"/>
      <c r="N74" s="15"/>
      <c r="O74" s="15"/>
      <c r="P74" s="15"/>
      <c r="Q74" s="15"/>
      <c r="R74" s="15"/>
      <c r="S74" s="42">
        <v>1.6908315723688401</v>
      </c>
    </row>
    <row r="75" spans="1:19" x14ac:dyDescent="0.3">
      <c r="A75" s="24"/>
      <c r="B75" s="13" t="str">
        <f t="shared" si="6"/>
        <v>стоимость ткани + комплектующие</v>
      </c>
      <c r="C75" s="92"/>
      <c r="D75" s="92">
        <v>283.14</v>
      </c>
      <c r="E75" s="92">
        <v>685198.79999999993</v>
      </c>
      <c r="F75" s="94">
        <v>263.82667581188667</v>
      </c>
      <c r="G75" s="94">
        <v>638460.55546476576</v>
      </c>
      <c r="H75" s="95"/>
      <c r="I75" s="102" t="e">
        <v>#REF!</v>
      </c>
      <c r="J75" s="97">
        <v>542.34977145995697</v>
      </c>
      <c r="K75" s="98">
        <v>1682368.9910687865</v>
      </c>
      <c r="L75" s="15"/>
      <c r="M75" s="15"/>
      <c r="N75" s="15"/>
      <c r="O75" s="15"/>
      <c r="P75" s="15"/>
      <c r="Q75" s="15"/>
      <c r="R75" s="15"/>
      <c r="S75" s="42">
        <v>1.915482699229911</v>
      </c>
    </row>
    <row r="76" spans="1:19" x14ac:dyDescent="0.3">
      <c r="A76" s="24"/>
      <c r="B76" s="13" t="str">
        <f t="shared" si="6"/>
        <v>услуги сторонних организаций</v>
      </c>
      <c r="C76" s="92"/>
      <c r="D76" s="92"/>
      <c r="E76" s="92">
        <v>0</v>
      </c>
      <c r="F76" s="94">
        <v>0</v>
      </c>
      <c r="G76" s="94">
        <v>0</v>
      </c>
      <c r="H76" s="95"/>
      <c r="I76" s="102" t="e">
        <v>#REF!</v>
      </c>
      <c r="J76" s="97">
        <v>194.89863395148285</v>
      </c>
      <c r="K76" s="98">
        <v>604575.56251749978</v>
      </c>
      <c r="L76" s="15"/>
      <c r="M76" s="15"/>
      <c r="N76" s="15"/>
      <c r="O76" s="15"/>
      <c r="P76" s="15"/>
      <c r="Q76" s="15"/>
      <c r="R76" s="15"/>
      <c r="S76" s="42"/>
    </row>
    <row r="77" spans="1:19" x14ac:dyDescent="0.3">
      <c r="A77" s="24"/>
      <c r="B77" s="13" t="str">
        <f t="shared" si="6"/>
        <v>Аренда производственных помещений</v>
      </c>
      <c r="C77" s="92"/>
      <c r="D77" s="92">
        <v>51.837136888574868</v>
      </c>
      <c r="E77" s="92">
        <v>125445.87127035118</v>
      </c>
      <c r="F77" s="94">
        <v>48.301262657760951</v>
      </c>
      <c r="G77" s="94">
        <v>116889.05563178149</v>
      </c>
      <c r="H77" s="95"/>
      <c r="I77" s="102" t="e">
        <v>#REF!</v>
      </c>
      <c r="J77" s="97">
        <v>0</v>
      </c>
      <c r="K77" s="98">
        <v>0</v>
      </c>
      <c r="L77" s="15"/>
      <c r="M77" s="15"/>
      <c r="N77" s="15"/>
      <c r="O77" s="15"/>
      <c r="P77" s="15"/>
      <c r="Q77" s="15"/>
      <c r="R77" s="15"/>
      <c r="S77" s="42">
        <v>0</v>
      </c>
    </row>
    <row r="78" spans="1:19" x14ac:dyDescent="0.3">
      <c r="A78" s="24"/>
      <c r="B78" s="13" t="str">
        <f t="shared" si="6"/>
        <v>Коммунальные расходы</v>
      </c>
      <c r="C78" s="92"/>
      <c r="D78" s="92">
        <v>34.0904880928056</v>
      </c>
      <c r="E78" s="92">
        <v>82498.981184589546</v>
      </c>
      <c r="F78" s="94">
        <v>31.765134386980318</v>
      </c>
      <c r="G78" s="94">
        <v>76871.625216492364</v>
      </c>
      <c r="H78" s="95"/>
      <c r="I78" s="102" t="e">
        <v>#REF!</v>
      </c>
      <c r="J78" s="97">
        <v>36.643360851662329</v>
      </c>
      <c r="K78" s="98">
        <v>113667.70536185654</v>
      </c>
      <c r="L78" s="15"/>
      <c r="M78" s="15"/>
      <c r="N78" s="15"/>
      <c r="O78" s="15"/>
      <c r="P78" s="15"/>
      <c r="Q78" s="15"/>
      <c r="R78" s="15"/>
      <c r="S78" s="42">
        <v>1.0748851923711671</v>
      </c>
    </row>
    <row r="79" spans="1:19" x14ac:dyDescent="0.3">
      <c r="A79" s="24"/>
      <c r="B79" s="13" t="str">
        <f t="shared" si="6"/>
        <v>Уборка территории</v>
      </c>
      <c r="C79" s="92"/>
      <c r="D79" s="92">
        <v>10.325341643863613</v>
      </c>
      <c r="E79" s="92">
        <v>24987.326778149942</v>
      </c>
      <c r="F79" s="94">
        <v>9.6210375168558961</v>
      </c>
      <c r="G79" s="94">
        <v>23282.910790791269</v>
      </c>
      <c r="H79" s="95"/>
      <c r="I79" s="102" t="e">
        <v>#REF!</v>
      </c>
      <c r="J79" s="97">
        <v>11.09913634953878</v>
      </c>
      <c r="K79" s="98">
        <v>34429.520956269298</v>
      </c>
      <c r="L79" s="15"/>
      <c r="M79" s="15"/>
      <c r="N79" s="15"/>
      <c r="O79" s="15"/>
      <c r="P79" s="15"/>
      <c r="Q79" s="15"/>
      <c r="R79" s="15"/>
      <c r="S79" s="42">
        <v>1.0749413174270157</v>
      </c>
    </row>
    <row r="80" spans="1:19" x14ac:dyDescent="0.3">
      <c r="A80" s="24"/>
      <c r="B80" s="13" t="str">
        <f t="shared" si="6"/>
        <v>Вывоз мусора</v>
      </c>
      <c r="C80" s="92"/>
      <c r="D80" s="92">
        <v>1.5401212181701123</v>
      </c>
      <c r="E80" s="92">
        <v>3727.0933479716718</v>
      </c>
      <c r="F80" s="94">
        <v>1.4350676744266944</v>
      </c>
      <c r="G80" s="94">
        <v>3472.8637721126006</v>
      </c>
      <c r="H80" s="95"/>
      <c r="I80" s="102" t="e">
        <v>#REF!</v>
      </c>
      <c r="J80" s="97">
        <v>1.993144864753023</v>
      </c>
      <c r="K80" s="98">
        <v>6182.7353704638772</v>
      </c>
      <c r="L80" s="15"/>
      <c r="M80" s="15"/>
      <c r="N80" s="15"/>
      <c r="O80" s="15"/>
      <c r="P80" s="15"/>
      <c r="Q80" s="15"/>
      <c r="R80" s="15"/>
      <c r="S80" s="42">
        <v>1.2941480457760128</v>
      </c>
    </row>
    <row r="81" spans="1:19" x14ac:dyDescent="0.3">
      <c r="A81" s="24"/>
      <c r="B81" s="13" t="str">
        <f t="shared" si="6"/>
        <v>Охрана</v>
      </c>
      <c r="C81" s="92"/>
      <c r="D81" s="92">
        <v>6.5929373691376512</v>
      </c>
      <c r="E81" s="92">
        <v>15954.908433313116</v>
      </c>
      <c r="F81" s="94">
        <v>6.1432250827701926</v>
      </c>
      <c r="G81" s="94">
        <v>14866.604700303866</v>
      </c>
      <c r="H81" s="95"/>
      <c r="I81" s="102" t="e">
        <v>#REF!</v>
      </c>
      <c r="J81" s="97">
        <v>7.0864868264794332</v>
      </c>
      <c r="K81" s="98">
        <v>21982.282135739202</v>
      </c>
      <c r="L81" s="15"/>
      <c r="M81" s="15"/>
      <c r="N81" s="15"/>
      <c r="O81" s="15"/>
      <c r="P81" s="15"/>
      <c r="Q81" s="15"/>
      <c r="R81" s="15"/>
      <c r="S81" s="42">
        <v>1.0748603285164133</v>
      </c>
    </row>
    <row r="82" spans="1:19" x14ac:dyDescent="0.3">
      <c r="A82" s="24"/>
      <c r="B82" s="13" t="str">
        <f t="shared" si="6"/>
        <v>транспортные услуги</v>
      </c>
      <c r="C82" s="92"/>
      <c r="D82" s="92">
        <v>7.4684899884627418</v>
      </c>
      <c r="E82" s="92">
        <v>18073.745772079834</v>
      </c>
      <c r="F82" s="94">
        <v>6.9590551917443007</v>
      </c>
      <c r="G82" s="94">
        <v>16840.913564021204</v>
      </c>
      <c r="H82" s="95"/>
      <c r="I82" s="102" t="e">
        <v>#REF!</v>
      </c>
      <c r="J82" s="97">
        <v>8.401624625310534</v>
      </c>
      <c r="K82" s="98">
        <v>26061.839587713275</v>
      </c>
      <c r="L82" s="15"/>
      <c r="M82" s="15"/>
      <c r="N82" s="15"/>
      <c r="O82" s="15"/>
      <c r="P82" s="15"/>
      <c r="Q82" s="15"/>
      <c r="R82" s="15"/>
      <c r="S82" s="42">
        <v>1.124942878451908</v>
      </c>
    </row>
    <row r="83" spans="1:19" ht="40.5" x14ac:dyDescent="0.3">
      <c r="A83" s="24"/>
      <c r="B83" s="61" t="str">
        <f t="shared" si="6"/>
        <v>запчасти, вспом. материалы, сервис, оборудование</v>
      </c>
      <c r="C83" s="92"/>
      <c r="D83" s="92">
        <v>34.023121058552491</v>
      </c>
      <c r="E83" s="92">
        <v>82335.952961697025</v>
      </c>
      <c r="F83" s="94">
        <v>31.70236254016848</v>
      </c>
      <c r="G83" s="94">
        <v>76719.717347207712</v>
      </c>
      <c r="H83" s="95"/>
      <c r="I83" s="102" t="e">
        <v>#REF!</v>
      </c>
      <c r="J83" s="97">
        <v>40.82072768405132</v>
      </c>
      <c r="K83" s="98">
        <v>126625.8972759272</v>
      </c>
      <c r="L83" s="15"/>
      <c r="M83" s="15"/>
      <c r="N83" s="15"/>
      <c r="O83" s="15"/>
      <c r="P83" s="15"/>
      <c r="Q83" s="15"/>
      <c r="R83" s="15"/>
      <c r="S83" s="42">
        <v>1.1997937406683064</v>
      </c>
    </row>
    <row r="84" spans="1:19" s="25" customFormat="1" x14ac:dyDescent="0.3">
      <c r="A84" s="17" t="s">
        <v>13</v>
      </c>
      <c r="B84" s="18" t="s">
        <v>14</v>
      </c>
      <c r="C84" s="19">
        <v>3</v>
      </c>
      <c r="D84" s="19">
        <v>681.15</v>
      </c>
      <c r="E84" s="23">
        <v>4937478.05</v>
      </c>
      <c r="F84" s="23">
        <v>634.68792904311158</v>
      </c>
      <c r="G84" s="23">
        <v>4600686.6596936369</v>
      </c>
      <c r="H84" s="20">
        <v>3</v>
      </c>
      <c r="I84" s="21" t="e">
        <v>#REF!</v>
      </c>
      <c r="J84" s="37">
        <v>950</v>
      </c>
      <c r="K84" s="23">
        <v>8840700</v>
      </c>
      <c r="L84" s="19"/>
      <c r="M84" s="19"/>
      <c r="N84" s="19"/>
      <c r="O84" s="19"/>
      <c r="P84" s="19"/>
      <c r="Q84" s="19"/>
      <c r="R84" s="19"/>
      <c r="S84" s="37">
        <v>1.394700139470014</v>
      </c>
    </row>
    <row r="85" spans="1:19" s="25" customFormat="1" x14ac:dyDescent="0.3">
      <c r="A85" s="24">
        <v>4</v>
      </c>
      <c r="B85" s="18" t="s">
        <v>15</v>
      </c>
      <c r="C85" s="19">
        <v>1</v>
      </c>
      <c r="D85" s="19">
        <v>222.62</v>
      </c>
      <c r="E85" s="23">
        <v>538746.71</v>
      </c>
      <c r="F85" s="23">
        <v>207.43481870891509</v>
      </c>
      <c r="G85" s="23">
        <v>501998.14086279058</v>
      </c>
      <c r="H85" s="19">
        <v>1</v>
      </c>
      <c r="I85" s="21" t="e">
        <v>#REF!</v>
      </c>
      <c r="J85" s="37">
        <v>409.38380002551116</v>
      </c>
      <c r="K85" s="23">
        <v>1269908.5476791356</v>
      </c>
      <c r="L85" s="19" t="s">
        <v>16</v>
      </c>
      <c r="M85" s="78">
        <v>0.24840000000000001</v>
      </c>
      <c r="N85" s="79">
        <v>770.53680000000008</v>
      </c>
      <c r="O85" s="19"/>
      <c r="P85" s="19"/>
      <c r="Q85" s="19"/>
      <c r="R85" s="19"/>
      <c r="S85" s="37">
        <v>1.8389354057385283</v>
      </c>
    </row>
    <row r="86" spans="1:19" x14ac:dyDescent="0.3">
      <c r="A86" s="24"/>
      <c r="B86" s="13" t="str">
        <f t="shared" ref="B86:B96" si="7">P4</f>
        <v>зарплата</v>
      </c>
      <c r="C86" s="92"/>
      <c r="D86" s="92">
        <v>73.260000000000005</v>
      </c>
      <c r="E86" s="92">
        <v>177289.2</v>
      </c>
      <c r="F86" s="94">
        <v>68.262846189089572</v>
      </c>
      <c r="G86" s="94">
        <v>165196.08777759675</v>
      </c>
      <c r="H86" s="95"/>
      <c r="I86" s="96"/>
      <c r="J86" s="97">
        <v>124.05356689380029</v>
      </c>
      <c r="K86" s="98">
        <v>384814.1645045685</v>
      </c>
      <c r="L86" s="15"/>
      <c r="M86" s="73"/>
      <c r="N86" s="38"/>
      <c r="O86" s="15"/>
      <c r="P86" s="15"/>
      <c r="Q86" s="15"/>
      <c r="R86" s="15"/>
      <c r="S86" s="42">
        <v>1.6933328814332553</v>
      </c>
    </row>
    <row r="87" spans="1:19" x14ac:dyDescent="0.3">
      <c r="A87" s="24"/>
      <c r="B87" s="13" t="str">
        <f t="shared" si="7"/>
        <v>налоги</v>
      </c>
      <c r="C87" s="92"/>
      <c r="D87" s="92">
        <v>30.08</v>
      </c>
      <c r="E87" s="92">
        <v>72793.599999999991</v>
      </c>
      <c r="F87" s="94">
        <v>28.028206570677231</v>
      </c>
      <c r="G87" s="94">
        <v>67828.259901038895</v>
      </c>
      <c r="H87" s="95"/>
      <c r="I87" s="96"/>
      <c r="J87" s="97">
        <v>50.86196244139564</v>
      </c>
      <c r="K87" s="98">
        <v>157773.80749320929</v>
      </c>
      <c r="L87" s="15"/>
      <c r="M87" s="73"/>
      <c r="N87" s="38"/>
      <c r="O87" s="15"/>
      <c r="P87" s="15"/>
      <c r="Q87" s="15"/>
      <c r="R87" s="15"/>
      <c r="S87" s="42">
        <v>1.6908897088229935</v>
      </c>
    </row>
    <row r="88" spans="1:19" x14ac:dyDescent="0.3">
      <c r="A88" s="24"/>
      <c r="B88" s="13" t="str">
        <f t="shared" si="7"/>
        <v>стоимость ткани + комплектующие</v>
      </c>
      <c r="C88" s="92"/>
      <c r="D88" s="92">
        <v>78.72</v>
      </c>
      <c r="E88" s="92">
        <v>190502.39999999999</v>
      </c>
      <c r="F88" s="94">
        <v>73.350412940282965</v>
      </c>
      <c r="G88" s="94">
        <v>177507.99931548478</v>
      </c>
      <c r="H88" s="95"/>
      <c r="I88" s="96"/>
      <c r="J88" s="97">
        <v>150.79436224608611</v>
      </c>
      <c r="K88" s="98">
        <v>467764.11168735911</v>
      </c>
      <c r="L88" s="15"/>
      <c r="M88" s="73"/>
      <c r="N88" s="38"/>
      <c r="O88" s="15"/>
      <c r="P88" s="15"/>
      <c r="Q88" s="15"/>
      <c r="R88" s="15"/>
      <c r="S88" s="42">
        <v>1.9155787886951996</v>
      </c>
    </row>
    <row r="89" spans="1:19" x14ac:dyDescent="0.3">
      <c r="A89" s="24"/>
      <c r="B89" s="13" t="str">
        <f t="shared" si="7"/>
        <v>услуги сторонних организаций</v>
      </c>
      <c r="C89" s="92"/>
      <c r="D89" s="92"/>
      <c r="E89" s="92">
        <v>0</v>
      </c>
      <c r="F89" s="94">
        <v>0</v>
      </c>
      <c r="G89" s="94">
        <v>0</v>
      </c>
      <c r="H89" s="95"/>
      <c r="I89" s="96"/>
      <c r="J89" s="97">
        <v>54.189411991883084</v>
      </c>
      <c r="K89" s="98">
        <v>168095.55599882134</v>
      </c>
      <c r="L89" s="15"/>
      <c r="M89" s="73"/>
      <c r="N89" s="38"/>
      <c r="O89" s="15"/>
      <c r="P89" s="15"/>
      <c r="Q89" s="15"/>
      <c r="R89" s="15"/>
      <c r="S89" s="42"/>
    </row>
    <row r="90" spans="1:19" x14ac:dyDescent="0.3">
      <c r="A90" s="24"/>
      <c r="B90" s="13" t="str">
        <f t="shared" si="7"/>
        <v>Аренда производственных помещений</v>
      </c>
      <c r="C90" s="92"/>
      <c r="D90" s="92">
        <v>14.412743231611818</v>
      </c>
      <c r="E90" s="92">
        <v>34878.838620500603</v>
      </c>
      <c r="F90" s="94">
        <v>13.429632464951668</v>
      </c>
      <c r="G90" s="94">
        <v>32499.710565183039</v>
      </c>
      <c r="H90" s="95"/>
      <c r="I90" s="96"/>
      <c r="J90" s="97">
        <v>0</v>
      </c>
      <c r="K90" s="98">
        <v>0</v>
      </c>
      <c r="L90" s="15"/>
      <c r="M90" s="73"/>
      <c r="N90" s="38"/>
      <c r="O90" s="15"/>
      <c r="P90" s="15"/>
      <c r="Q90" s="15"/>
      <c r="R90" s="15"/>
      <c r="S90" s="42">
        <v>0</v>
      </c>
    </row>
    <row r="91" spans="1:19" x14ac:dyDescent="0.3">
      <c r="A91" s="24"/>
      <c r="B91" s="13" t="str">
        <f t="shared" si="7"/>
        <v>Коммунальные расходы</v>
      </c>
      <c r="C91" s="92"/>
      <c r="D91" s="92">
        <v>9.4784835932985345</v>
      </c>
      <c r="E91" s="92">
        <v>22937.930295782455</v>
      </c>
      <c r="F91" s="94">
        <v>8.831944685164439</v>
      </c>
      <c r="G91" s="94">
        <v>21373.306138097945</v>
      </c>
      <c r="H91" s="95"/>
      <c r="I91" s="96"/>
      <c r="J91" s="97">
        <v>10.188281660569649</v>
      </c>
      <c r="K91" s="98">
        <v>31604.049711087049</v>
      </c>
      <c r="L91" s="15"/>
      <c r="M91" s="73"/>
      <c r="N91" s="38"/>
      <c r="O91" s="15"/>
      <c r="P91" s="15"/>
      <c r="Q91" s="15"/>
      <c r="R91" s="15"/>
      <c r="S91" s="42">
        <v>1.0748851923711673</v>
      </c>
    </row>
    <row r="92" spans="1:19" x14ac:dyDescent="0.3">
      <c r="A92" s="24"/>
      <c r="B92" s="13" t="str">
        <f t="shared" si="7"/>
        <v>Уборка территории</v>
      </c>
      <c r="C92" s="92"/>
      <c r="D92" s="92">
        <v>2.8708471729748397</v>
      </c>
      <c r="E92" s="92">
        <v>6947.450158599112</v>
      </c>
      <c r="F92" s="94">
        <v>2.6750231913890814</v>
      </c>
      <c r="G92" s="94">
        <v>6473.5561231615766</v>
      </c>
      <c r="H92" s="95"/>
      <c r="I92" s="96"/>
      <c r="J92" s="97">
        <v>3.0859922422491977</v>
      </c>
      <c r="K92" s="98">
        <v>9572.7479354570114</v>
      </c>
      <c r="L92" s="15"/>
      <c r="M92" s="73"/>
      <c r="N92" s="38"/>
      <c r="O92" s="15"/>
      <c r="P92" s="15"/>
      <c r="Q92" s="15"/>
      <c r="R92" s="15"/>
      <c r="S92" s="42">
        <v>1.0749413174270157</v>
      </c>
    </row>
    <row r="93" spans="1:19" x14ac:dyDescent="0.3">
      <c r="A93" s="24"/>
      <c r="B93" s="13" t="str">
        <f t="shared" si="7"/>
        <v>Вывоз мусора</v>
      </c>
      <c r="C93" s="92"/>
      <c r="D93" s="92">
        <v>0.42821368994118636</v>
      </c>
      <c r="E93" s="92">
        <v>1036.2771296576709</v>
      </c>
      <c r="F93" s="94">
        <v>0.39900471270157922</v>
      </c>
      <c r="G93" s="94">
        <v>965.59140473782168</v>
      </c>
      <c r="H93" s="95"/>
      <c r="I93" s="96"/>
      <c r="J93" s="97">
        <v>0.55417191001192179</v>
      </c>
      <c r="K93" s="98">
        <v>1719.0412648569813</v>
      </c>
      <c r="L93" s="15"/>
      <c r="M93" s="73"/>
      <c r="N93" s="38"/>
      <c r="O93" s="15"/>
      <c r="P93" s="15"/>
      <c r="Q93" s="15"/>
      <c r="R93" s="15"/>
      <c r="S93" s="42">
        <v>1.2941480457760128</v>
      </c>
    </row>
    <row r="94" spans="1:19" x14ac:dyDescent="0.3">
      <c r="A94" s="24"/>
      <c r="B94" s="13" t="str">
        <f t="shared" si="7"/>
        <v>Охрана</v>
      </c>
      <c r="C94" s="92"/>
      <c r="D94" s="92">
        <v>1.8330933988065734</v>
      </c>
      <c r="E94" s="92">
        <v>4436.0860251119075</v>
      </c>
      <c r="F94" s="94">
        <v>1.7080558658608864</v>
      </c>
      <c r="G94" s="94">
        <v>4133.4951953833452</v>
      </c>
      <c r="H94" s="95"/>
      <c r="I94" s="96"/>
      <c r="J94" s="97">
        <v>1.9703193728425021</v>
      </c>
      <c r="K94" s="98">
        <v>6111.9306945574417</v>
      </c>
      <c r="L94" s="15"/>
      <c r="M94" s="73"/>
      <c r="N94" s="38"/>
      <c r="O94" s="15"/>
      <c r="P94" s="15"/>
      <c r="Q94" s="15"/>
      <c r="R94" s="15"/>
      <c r="S94" s="42">
        <v>1.0748603285164133</v>
      </c>
    </row>
    <row r="95" spans="1:19" x14ac:dyDescent="0.3">
      <c r="A95" s="24"/>
      <c r="B95" s="13" t="str">
        <f t="shared" si="7"/>
        <v>транспортные услуги</v>
      </c>
      <c r="C95" s="92"/>
      <c r="D95" s="92">
        <v>2.0765311317821191</v>
      </c>
      <c r="E95" s="92">
        <v>5025.2053389127286</v>
      </c>
      <c r="F95" s="94">
        <v>1.9348884146287042</v>
      </c>
      <c r="G95" s="94">
        <v>4682.4299634014642</v>
      </c>
      <c r="H95" s="95"/>
      <c r="I95" s="96"/>
      <c r="J95" s="97">
        <v>2.3359789085819753</v>
      </c>
      <c r="K95" s="98">
        <v>7246.2065744212878</v>
      </c>
      <c r="L95" s="15"/>
      <c r="M95" s="73"/>
      <c r="N95" s="38"/>
      <c r="O95" s="15"/>
      <c r="P95" s="15"/>
      <c r="Q95" s="15"/>
      <c r="R95" s="15"/>
      <c r="S95" s="42">
        <v>1.124942878451908</v>
      </c>
    </row>
    <row r="96" spans="1:19" ht="40.5" x14ac:dyDescent="0.3">
      <c r="A96" s="24"/>
      <c r="B96" s="61" t="str">
        <f t="shared" si="7"/>
        <v>запчасти, вспом. материалы, сервис, оборудование</v>
      </c>
      <c r="C96" s="92"/>
      <c r="D96" s="92">
        <v>9.459752933674098</v>
      </c>
      <c r="E96" s="92">
        <v>22892.602099491316</v>
      </c>
      <c r="F96" s="94">
        <v>8.8144916666418744</v>
      </c>
      <c r="G96" s="94">
        <v>21331.069833273337</v>
      </c>
      <c r="H96" s="95"/>
      <c r="I96" s="96"/>
      <c r="J96" s="97">
        <v>11.349752358090832</v>
      </c>
      <c r="K96" s="98">
        <v>35206.931814797761</v>
      </c>
      <c r="L96" s="15"/>
      <c r="M96" s="73"/>
      <c r="N96" s="38"/>
      <c r="O96" s="15"/>
      <c r="P96" s="15"/>
      <c r="Q96" s="15"/>
      <c r="R96" s="15"/>
      <c r="S96" s="42">
        <v>1.1997937406683066</v>
      </c>
    </row>
    <row r="97" spans="1:19" s="25" customFormat="1" x14ac:dyDescent="0.3">
      <c r="A97" s="24">
        <v>5</v>
      </c>
      <c r="B97" s="18" t="s">
        <v>17</v>
      </c>
      <c r="C97" s="19">
        <v>1</v>
      </c>
      <c r="D97" s="19">
        <v>59.34</v>
      </c>
      <c r="E97" s="23">
        <v>143595.59</v>
      </c>
      <c r="F97" s="23">
        <v>55.292346339893186</v>
      </c>
      <c r="G97" s="23">
        <v>133800.75994542133</v>
      </c>
      <c r="H97" s="19">
        <v>1</v>
      </c>
      <c r="I97" s="21" t="e">
        <v>#REF!</v>
      </c>
      <c r="J97" s="37">
        <v>68</v>
      </c>
      <c r="K97" s="23">
        <v>210936</v>
      </c>
      <c r="L97" s="19"/>
      <c r="M97" s="19"/>
      <c r="N97" s="19"/>
      <c r="O97" s="19"/>
      <c r="P97" s="19"/>
      <c r="Q97" s="19"/>
      <c r="R97" s="19"/>
      <c r="S97" s="37">
        <v>1.1459386585776878</v>
      </c>
    </row>
    <row r="98" spans="1:19" s="25" customFormat="1" x14ac:dyDescent="0.3">
      <c r="A98" s="24">
        <v>6</v>
      </c>
      <c r="B98" s="18" t="s">
        <v>18</v>
      </c>
      <c r="C98" s="19">
        <v>1</v>
      </c>
      <c r="D98" s="19">
        <v>3.17</v>
      </c>
      <c r="E98" s="23">
        <v>15358.79</v>
      </c>
      <c r="F98" s="23">
        <v>2.9537704397954396</v>
      </c>
      <c r="G98" s="23">
        <v>14311.148231238425</v>
      </c>
      <c r="H98" s="19">
        <v>1</v>
      </c>
      <c r="I98" s="21" t="e">
        <v>#REF!</v>
      </c>
      <c r="J98" s="37">
        <v>4.5</v>
      </c>
      <c r="K98" s="23">
        <v>13959</v>
      </c>
      <c r="L98" s="19"/>
      <c r="M98" s="19"/>
      <c r="N98" s="19"/>
      <c r="O98" s="19"/>
      <c r="P98" s="19"/>
      <c r="Q98" s="19"/>
      <c r="R98" s="19"/>
      <c r="S98" s="37">
        <v>1.4195583596214512</v>
      </c>
    </row>
    <row r="99" spans="1:19" s="25" customFormat="1" x14ac:dyDescent="0.3">
      <c r="A99" s="24">
        <v>7</v>
      </c>
      <c r="B99" s="18" t="s">
        <v>19</v>
      </c>
      <c r="C99" s="19"/>
      <c r="D99" s="19"/>
      <c r="E99" s="19"/>
      <c r="F99" s="23">
        <v>0</v>
      </c>
      <c r="G99" s="23">
        <v>0</v>
      </c>
      <c r="H99" s="19">
        <v>1</v>
      </c>
      <c r="I99" s="21" t="e">
        <v>#REF!</v>
      </c>
      <c r="J99" s="37">
        <v>272.33999999999997</v>
      </c>
      <c r="K99" s="23">
        <v>844798.67999999993</v>
      </c>
      <c r="L99" s="19"/>
      <c r="M99" s="19"/>
      <c r="N99" s="19"/>
      <c r="O99" s="19"/>
      <c r="P99" s="19"/>
      <c r="Q99" s="19"/>
      <c r="R99" s="19"/>
      <c r="S99" s="37"/>
    </row>
    <row r="100" spans="1:19" s="25" customFormat="1" x14ac:dyDescent="0.3">
      <c r="A100" s="24">
        <v>8</v>
      </c>
      <c r="B100" s="18" t="s">
        <v>20</v>
      </c>
      <c r="C100" s="19">
        <v>1</v>
      </c>
      <c r="D100" s="19">
        <v>47.03</v>
      </c>
      <c r="E100" s="23">
        <v>113802</v>
      </c>
      <c r="F100" s="23">
        <v>43.822026430151276</v>
      </c>
      <c r="G100" s="23">
        <v>106039.42699987402</v>
      </c>
      <c r="H100" s="19">
        <v>1</v>
      </c>
      <c r="I100" s="21" t="e">
        <v>#REF!</v>
      </c>
      <c r="J100" s="37">
        <v>80</v>
      </c>
      <c r="K100" s="23">
        <v>248160</v>
      </c>
      <c r="L100" s="19"/>
      <c r="M100" s="19"/>
      <c r="N100" s="19"/>
      <c r="O100" s="19"/>
      <c r="P100" s="19"/>
      <c r="Q100" s="19"/>
      <c r="R100" s="19"/>
      <c r="S100" s="37">
        <v>1.7010418881564957</v>
      </c>
    </row>
    <row r="101" spans="1:19" ht="22.9" customHeight="1" x14ac:dyDescent="0.3">
      <c r="A101" s="24">
        <v>9</v>
      </c>
      <c r="B101" s="28" t="s">
        <v>24</v>
      </c>
      <c r="C101" s="29"/>
      <c r="D101" s="80">
        <v>5239.9500000000007</v>
      </c>
      <c r="E101" s="75">
        <v>12680681.91</v>
      </c>
      <c r="F101" s="81">
        <v>4882.5266296549262</v>
      </c>
      <c r="G101" s="81">
        <v>11815717.155270277</v>
      </c>
      <c r="H101" s="30"/>
      <c r="I101" s="31" t="e">
        <v>#REF!</v>
      </c>
      <c r="J101" s="32">
        <v>8951.4968470526201</v>
      </c>
      <c r="K101" s="33">
        <v>27767543.219557226</v>
      </c>
      <c r="L101" s="82"/>
      <c r="M101" s="82"/>
      <c r="N101" s="82"/>
      <c r="O101" s="30"/>
      <c r="P101" s="30"/>
      <c r="Q101" s="30"/>
      <c r="R101" s="30"/>
      <c r="S101" s="83">
        <v>1.7083172257469286</v>
      </c>
    </row>
    <row r="102" spans="1:19" ht="22.9" customHeight="1" x14ac:dyDescent="0.3">
      <c r="A102" s="103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5"/>
    </row>
    <row r="103" spans="1:19" s="8" customFormat="1" x14ac:dyDescent="0.3">
      <c r="A103" s="19">
        <v>3</v>
      </c>
      <c r="B103" s="3" t="s">
        <v>57</v>
      </c>
      <c r="C103" s="4"/>
      <c r="D103" s="4"/>
      <c r="E103" s="35"/>
      <c r="F103" s="35">
        <v>0</v>
      </c>
      <c r="G103" s="35">
        <v>0</v>
      </c>
      <c r="H103" s="5">
        <v>7199</v>
      </c>
      <c r="I103" s="34"/>
      <c r="J103" s="6"/>
      <c r="K103" s="35"/>
      <c r="L103" s="9"/>
      <c r="M103" s="9"/>
      <c r="N103" s="9"/>
      <c r="O103" s="9"/>
      <c r="P103" s="9"/>
      <c r="Q103" s="9"/>
      <c r="R103" s="9"/>
      <c r="S103" s="6"/>
    </row>
    <row r="104" spans="1:19" s="8" customFormat="1" x14ac:dyDescent="0.3">
      <c r="A104" s="24">
        <v>1</v>
      </c>
      <c r="B104" s="7" t="s">
        <v>22</v>
      </c>
      <c r="C104" s="9"/>
      <c r="D104" s="9"/>
      <c r="E104" s="12"/>
      <c r="F104" s="12">
        <v>0</v>
      </c>
      <c r="G104" s="12">
        <v>0</v>
      </c>
      <c r="H104" s="9">
        <v>1</v>
      </c>
      <c r="I104" s="10" t="e">
        <v>#REF!</v>
      </c>
      <c r="J104" s="11">
        <v>4205.7428312604752</v>
      </c>
      <c r="K104" s="12">
        <v>30277142.64224416</v>
      </c>
      <c r="L104" s="38">
        <v>48</v>
      </c>
      <c r="M104" s="68">
        <v>2.5518999999999998</v>
      </c>
      <c r="N104" s="38">
        <v>18371.128099999998</v>
      </c>
      <c r="O104" s="9"/>
      <c r="P104" s="9"/>
      <c r="Q104" s="9"/>
      <c r="R104" s="9"/>
      <c r="S104" s="11"/>
    </row>
    <row r="105" spans="1:19" s="100" customFormat="1" x14ac:dyDescent="0.3">
      <c r="A105" s="93"/>
      <c r="B105" s="13" t="str">
        <f t="shared" ref="B105:B115" si="8">P4</f>
        <v>зарплата</v>
      </c>
      <c r="C105" s="92"/>
      <c r="D105" s="92"/>
      <c r="E105" s="92"/>
      <c r="F105" s="94">
        <v>0</v>
      </c>
      <c r="G105" s="94">
        <v>0</v>
      </c>
      <c r="H105" s="95"/>
      <c r="I105" s="96" t="e">
        <v>#REF!</v>
      </c>
      <c r="J105" s="97">
        <v>1274.4456415309537</v>
      </c>
      <c r="K105" s="98">
        <v>9174734.173381336</v>
      </c>
      <c r="L105" s="95"/>
      <c r="M105" s="95"/>
      <c r="N105" s="95"/>
      <c r="O105" s="95"/>
      <c r="P105" s="95"/>
      <c r="Q105" s="95"/>
      <c r="R105" s="95"/>
      <c r="S105" s="99"/>
    </row>
    <row r="106" spans="1:19" s="100" customFormat="1" x14ac:dyDescent="0.3">
      <c r="A106" s="93"/>
      <c r="B106" s="13" t="str">
        <f t="shared" si="8"/>
        <v>налоги</v>
      </c>
      <c r="C106" s="92"/>
      <c r="D106" s="92"/>
      <c r="E106" s="92"/>
      <c r="F106" s="94">
        <v>0</v>
      </c>
      <c r="G106" s="94">
        <v>0</v>
      </c>
      <c r="H106" s="95"/>
      <c r="I106" s="96" t="e">
        <v>#REF!</v>
      </c>
      <c r="J106" s="97">
        <v>522.52271318114947</v>
      </c>
      <c r="K106" s="98">
        <v>3761641.0121910949</v>
      </c>
      <c r="L106" s="95"/>
      <c r="M106" s="95"/>
      <c r="N106" s="95"/>
      <c r="O106" s="95"/>
      <c r="P106" s="95"/>
      <c r="Q106" s="95"/>
      <c r="R106" s="95"/>
      <c r="S106" s="99"/>
    </row>
    <row r="107" spans="1:19" s="100" customFormat="1" x14ac:dyDescent="0.3">
      <c r="A107" s="93"/>
      <c r="B107" s="13" t="str">
        <f t="shared" si="8"/>
        <v>стоимость ткани + комплектующие</v>
      </c>
      <c r="C107" s="92"/>
      <c r="D107" s="92"/>
      <c r="E107" s="92"/>
      <c r="F107" s="94">
        <v>0</v>
      </c>
      <c r="G107" s="94">
        <v>0</v>
      </c>
      <c r="H107" s="95"/>
      <c r="I107" s="96" t="e">
        <v>#REF!</v>
      </c>
      <c r="J107" s="97">
        <v>1549.1631763920575</v>
      </c>
      <c r="K107" s="98">
        <v>11152425.706846422</v>
      </c>
      <c r="L107" s="95"/>
      <c r="M107" s="95"/>
      <c r="N107" s="95"/>
      <c r="O107" s="95"/>
      <c r="P107" s="95"/>
      <c r="Q107" s="95"/>
      <c r="R107" s="95"/>
      <c r="S107" s="99"/>
    </row>
    <row r="108" spans="1:19" s="100" customFormat="1" x14ac:dyDescent="0.3">
      <c r="A108" s="93"/>
      <c r="B108" s="13" t="str">
        <f t="shared" si="8"/>
        <v>услуги сторонних организаций</v>
      </c>
      <c r="C108" s="92"/>
      <c r="D108" s="92"/>
      <c r="E108" s="92"/>
      <c r="F108" s="94">
        <v>0</v>
      </c>
      <c r="G108" s="94">
        <v>0</v>
      </c>
      <c r="H108" s="95"/>
      <c r="I108" s="96" t="e">
        <v>#REF!</v>
      </c>
      <c r="J108" s="97">
        <v>556.70676514527543</v>
      </c>
      <c r="K108" s="98">
        <v>4007732.0022808379</v>
      </c>
      <c r="L108" s="95"/>
      <c r="M108" s="95"/>
      <c r="N108" s="95"/>
      <c r="O108" s="95"/>
      <c r="P108" s="95"/>
      <c r="Q108" s="95"/>
      <c r="R108" s="95"/>
      <c r="S108" s="99"/>
    </row>
    <row r="109" spans="1:19" s="100" customFormat="1" x14ac:dyDescent="0.3">
      <c r="A109" s="93"/>
      <c r="B109" s="13" t="str">
        <f t="shared" si="8"/>
        <v>Аренда производственных помещений</v>
      </c>
      <c r="C109" s="92"/>
      <c r="D109" s="92"/>
      <c r="E109" s="92"/>
      <c r="F109" s="94">
        <v>0</v>
      </c>
      <c r="G109" s="94">
        <v>0</v>
      </c>
      <c r="H109" s="95"/>
      <c r="I109" s="96" t="e">
        <v>#REF!</v>
      </c>
      <c r="J109" s="97">
        <v>0</v>
      </c>
      <c r="K109" s="98">
        <v>0</v>
      </c>
      <c r="L109" s="95"/>
      <c r="M109" s="95"/>
      <c r="N109" s="95"/>
      <c r="O109" s="95"/>
      <c r="P109" s="95"/>
      <c r="Q109" s="95"/>
      <c r="R109" s="95"/>
      <c r="S109" s="99"/>
    </row>
    <row r="110" spans="1:19" s="100" customFormat="1" x14ac:dyDescent="0.3">
      <c r="A110" s="93"/>
      <c r="B110" s="13" t="str">
        <f t="shared" si="8"/>
        <v>Коммунальные расходы</v>
      </c>
      <c r="C110" s="92"/>
      <c r="D110" s="92"/>
      <c r="E110" s="92"/>
      <c r="F110" s="94">
        <v>0</v>
      </c>
      <c r="G110" s="94">
        <v>0</v>
      </c>
      <c r="H110" s="95"/>
      <c r="I110" s="96" t="e">
        <v>#REF!</v>
      </c>
      <c r="J110" s="97">
        <v>104.66777765542545</v>
      </c>
      <c r="K110" s="98">
        <v>753503.33134140784</v>
      </c>
      <c r="L110" s="95"/>
      <c r="M110" s="95"/>
      <c r="N110" s="95"/>
      <c r="O110" s="95"/>
      <c r="P110" s="95"/>
      <c r="Q110" s="95"/>
      <c r="R110" s="95"/>
      <c r="S110" s="99"/>
    </row>
    <row r="111" spans="1:19" s="100" customFormat="1" x14ac:dyDescent="0.3">
      <c r="A111" s="93"/>
      <c r="B111" s="13" t="str">
        <f t="shared" si="8"/>
        <v>Уборка территории</v>
      </c>
      <c r="C111" s="92"/>
      <c r="D111" s="92"/>
      <c r="E111" s="92"/>
      <c r="F111" s="94">
        <v>0</v>
      </c>
      <c r="G111" s="94">
        <v>0</v>
      </c>
      <c r="H111" s="95"/>
      <c r="I111" s="96" t="e">
        <v>#REF!</v>
      </c>
      <c r="J111" s="97">
        <v>31.703476662623697</v>
      </c>
      <c r="K111" s="98">
        <v>228233.32849422799</v>
      </c>
      <c r="L111" s="95"/>
      <c r="M111" s="95"/>
      <c r="N111" s="95"/>
      <c r="O111" s="95"/>
      <c r="P111" s="95"/>
      <c r="Q111" s="95"/>
      <c r="R111" s="95"/>
      <c r="S111" s="99"/>
    </row>
    <row r="112" spans="1:19" s="100" customFormat="1" x14ac:dyDescent="0.3">
      <c r="A112" s="93"/>
      <c r="B112" s="13" t="str">
        <f t="shared" si="8"/>
        <v>Вывоз мусора</v>
      </c>
      <c r="C112" s="92"/>
      <c r="D112" s="92"/>
      <c r="E112" s="92"/>
      <c r="F112" s="94">
        <v>0</v>
      </c>
      <c r="G112" s="94">
        <v>0</v>
      </c>
      <c r="H112" s="95"/>
      <c r="I112" s="96" t="e">
        <v>#REF!</v>
      </c>
      <c r="J112" s="97">
        <v>5.693201679385762</v>
      </c>
      <c r="K112" s="98">
        <v>40985.358889898103</v>
      </c>
      <c r="L112" s="95"/>
      <c r="M112" s="95"/>
      <c r="N112" s="95"/>
      <c r="O112" s="95"/>
      <c r="P112" s="95"/>
      <c r="Q112" s="95"/>
      <c r="R112" s="95"/>
      <c r="S112" s="99"/>
    </row>
    <row r="113" spans="1:19" s="100" customFormat="1" x14ac:dyDescent="0.3">
      <c r="A113" s="93"/>
      <c r="B113" s="13" t="str">
        <f t="shared" si="8"/>
        <v>Охрана</v>
      </c>
      <c r="C113" s="92"/>
      <c r="D113" s="92"/>
      <c r="E113" s="92"/>
      <c r="F113" s="94">
        <v>0</v>
      </c>
      <c r="G113" s="94">
        <v>0</v>
      </c>
      <c r="H113" s="95"/>
      <c r="I113" s="96" t="e">
        <v>#REF!</v>
      </c>
      <c r="J113" s="97">
        <v>20.241779418505558</v>
      </c>
      <c r="K113" s="98">
        <v>145720.57003382151</v>
      </c>
      <c r="L113" s="95"/>
      <c r="M113" s="95"/>
      <c r="N113" s="95"/>
      <c r="O113" s="95"/>
      <c r="P113" s="95"/>
      <c r="Q113" s="95"/>
      <c r="R113" s="95"/>
      <c r="S113" s="99"/>
    </row>
    <row r="114" spans="1:19" s="100" customFormat="1" x14ac:dyDescent="0.3">
      <c r="A114" s="93"/>
      <c r="B114" s="13" t="str">
        <f t="shared" si="8"/>
        <v>транспортные услуги</v>
      </c>
      <c r="C114" s="92"/>
      <c r="D114" s="92"/>
      <c r="E114" s="92"/>
      <c r="F114" s="94">
        <v>0</v>
      </c>
      <c r="G114" s="94">
        <v>0</v>
      </c>
      <c r="H114" s="95"/>
      <c r="I114" s="96" t="e">
        <v>#REF!</v>
      </c>
      <c r="J114" s="97">
        <v>23.998327603906368</v>
      </c>
      <c r="K114" s="98">
        <v>172763.96042052194</v>
      </c>
      <c r="L114" s="95"/>
      <c r="M114" s="95"/>
      <c r="N114" s="95"/>
      <c r="O114" s="95"/>
      <c r="P114" s="95"/>
      <c r="Q114" s="95"/>
      <c r="R114" s="95"/>
      <c r="S114" s="99"/>
    </row>
    <row r="115" spans="1:19" s="100" customFormat="1" ht="40.5" x14ac:dyDescent="0.3">
      <c r="A115" s="93"/>
      <c r="B115" s="61" t="str">
        <f t="shared" si="8"/>
        <v>запчасти, вспом. материалы, сервис, оборудование</v>
      </c>
      <c r="C115" s="92"/>
      <c r="D115" s="92"/>
      <c r="E115" s="92"/>
      <c r="F115" s="94">
        <v>0</v>
      </c>
      <c r="G115" s="94">
        <v>0</v>
      </c>
      <c r="H115" s="95"/>
      <c r="I115" s="96" t="e">
        <v>#REF!</v>
      </c>
      <c r="J115" s="97">
        <v>116.59997199119158</v>
      </c>
      <c r="K115" s="98">
        <v>839403.1983645882</v>
      </c>
      <c r="L115" s="95"/>
      <c r="M115" s="95"/>
      <c r="N115" s="95"/>
      <c r="O115" s="95"/>
      <c r="P115" s="95"/>
      <c r="Q115" s="95"/>
      <c r="R115" s="95"/>
      <c r="S115" s="99"/>
    </row>
    <row r="116" spans="1:19" s="8" customFormat="1" x14ac:dyDescent="0.3">
      <c r="A116" s="24">
        <v>2</v>
      </c>
      <c r="B116" s="7" t="s">
        <v>12</v>
      </c>
      <c r="C116" s="9"/>
      <c r="D116" s="9"/>
      <c r="E116" s="12"/>
      <c r="F116" s="12">
        <v>0</v>
      </c>
      <c r="G116" s="12">
        <v>0</v>
      </c>
      <c r="H116" s="9">
        <v>1</v>
      </c>
      <c r="I116" s="10" t="e">
        <v>#REF!</v>
      </c>
      <c r="J116" s="11">
        <v>1643.9627235323971</v>
      </c>
      <c r="K116" s="12">
        <v>11834887.646709727</v>
      </c>
      <c r="L116" s="9">
        <v>507</v>
      </c>
      <c r="M116" s="11">
        <v>0.99750000000000005</v>
      </c>
      <c r="N116" s="38">
        <v>7181.0025000000005</v>
      </c>
      <c r="O116" s="9"/>
      <c r="P116" s="9"/>
      <c r="Q116" s="9"/>
      <c r="R116" s="9"/>
      <c r="S116" s="11"/>
    </row>
    <row r="117" spans="1:19" s="100" customFormat="1" x14ac:dyDescent="0.3">
      <c r="A117" s="93"/>
      <c r="B117" s="13" t="str">
        <f t="shared" ref="B117:B127" si="9">P4</f>
        <v>зарплата</v>
      </c>
      <c r="C117" s="92"/>
      <c r="D117" s="92"/>
      <c r="E117" s="92"/>
      <c r="F117" s="94">
        <v>0</v>
      </c>
      <c r="G117" s="94">
        <v>0</v>
      </c>
      <c r="H117" s="95"/>
      <c r="I117" s="96" t="e">
        <v>#REF!</v>
      </c>
      <c r="J117" s="97">
        <v>498.16196850469322</v>
      </c>
      <c r="K117" s="98">
        <v>3586268.0112652867</v>
      </c>
      <c r="L117" s="95"/>
      <c r="M117" s="95"/>
      <c r="N117" s="95"/>
      <c r="O117" s="95"/>
      <c r="P117" s="95"/>
      <c r="Q117" s="95"/>
      <c r="R117" s="95"/>
      <c r="S117" s="99"/>
    </row>
    <row r="118" spans="1:19" s="100" customFormat="1" x14ac:dyDescent="0.3">
      <c r="A118" s="93"/>
      <c r="B118" s="13" t="str">
        <f t="shared" si="9"/>
        <v>налоги</v>
      </c>
      <c r="C118" s="92"/>
      <c r="D118" s="92"/>
      <c r="E118" s="92"/>
      <c r="F118" s="94">
        <v>0</v>
      </c>
      <c r="G118" s="94">
        <v>0</v>
      </c>
      <c r="H118" s="95"/>
      <c r="I118" s="96" t="e">
        <v>#REF!</v>
      </c>
      <c r="J118" s="97">
        <v>204.24640714690881</v>
      </c>
      <c r="K118" s="98">
        <v>1470369.8850505964</v>
      </c>
      <c r="L118" s="95"/>
      <c r="M118" s="95"/>
      <c r="N118" s="95"/>
      <c r="O118" s="95"/>
      <c r="P118" s="95"/>
      <c r="Q118" s="95"/>
      <c r="R118" s="95"/>
      <c r="S118" s="99"/>
    </row>
    <row r="119" spans="1:19" s="100" customFormat="1" x14ac:dyDescent="0.3">
      <c r="A119" s="93"/>
      <c r="B119" s="13" t="str">
        <f t="shared" si="9"/>
        <v>стоимость ткани + комплектующие</v>
      </c>
      <c r="C119" s="92"/>
      <c r="D119" s="92"/>
      <c r="E119" s="92"/>
      <c r="F119" s="94">
        <v>0</v>
      </c>
      <c r="G119" s="94">
        <v>0</v>
      </c>
      <c r="H119" s="95"/>
      <c r="I119" s="96" t="e">
        <v>#REF!</v>
      </c>
      <c r="J119" s="97">
        <v>605.54499331912598</v>
      </c>
      <c r="K119" s="98">
        <v>4359318.4069043882</v>
      </c>
      <c r="L119" s="95"/>
      <c r="M119" s="95"/>
      <c r="N119" s="95"/>
      <c r="O119" s="95"/>
      <c r="P119" s="95"/>
      <c r="Q119" s="95"/>
      <c r="R119" s="95"/>
      <c r="S119" s="99"/>
    </row>
    <row r="120" spans="1:19" s="100" customFormat="1" x14ac:dyDescent="0.3">
      <c r="A120" s="93"/>
      <c r="B120" s="13" t="str">
        <f t="shared" si="9"/>
        <v>услуги сторонних организаций</v>
      </c>
      <c r="C120" s="92"/>
      <c r="D120" s="92"/>
      <c r="E120" s="92"/>
      <c r="F120" s="94">
        <v>0</v>
      </c>
      <c r="G120" s="94">
        <v>0</v>
      </c>
      <c r="H120" s="95"/>
      <c r="I120" s="96" t="e">
        <v>#REF!</v>
      </c>
      <c r="J120" s="97">
        <v>217.60844791426479</v>
      </c>
      <c r="K120" s="98">
        <v>1566563.2165347922</v>
      </c>
      <c r="L120" s="95"/>
      <c r="M120" s="95"/>
      <c r="N120" s="95"/>
      <c r="O120" s="95"/>
      <c r="P120" s="95"/>
      <c r="Q120" s="95"/>
      <c r="R120" s="95"/>
      <c r="S120" s="99"/>
    </row>
    <row r="121" spans="1:19" s="100" customFormat="1" x14ac:dyDescent="0.3">
      <c r="A121" s="93"/>
      <c r="B121" s="13" t="str">
        <f t="shared" si="9"/>
        <v>Аренда производственных помещений</v>
      </c>
      <c r="C121" s="92"/>
      <c r="D121" s="92"/>
      <c r="E121" s="92"/>
      <c r="F121" s="94">
        <v>0</v>
      </c>
      <c r="G121" s="94">
        <v>0</v>
      </c>
      <c r="H121" s="95"/>
      <c r="I121" s="96" t="e">
        <v>#REF!</v>
      </c>
      <c r="J121" s="97">
        <v>0</v>
      </c>
      <c r="K121" s="98">
        <v>0</v>
      </c>
      <c r="L121" s="95"/>
      <c r="M121" s="95"/>
      <c r="N121" s="95"/>
      <c r="O121" s="95"/>
      <c r="P121" s="95"/>
      <c r="Q121" s="95"/>
      <c r="R121" s="95"/>
      <c r="S121" s="99"/>
    </row>
    <row r="122" spans="1:19" s="100" customFormat="1" x14ac:dyDescent="0.3">
      <c r="A122" s="93"/>
      <c r="B122" s="13" t="str">
        <f t="shared" si="9"/>
        <v>Коммунальные расходы</v>
      </c>
      <c r="C122" s="92"/>
      <c r="D122" s="92"/>
      <c r="E122" s="92"/>
      <c r="F122" s="94">
        <v>0</v>
      </c>
      <c r="G122" s="94">
        <v>0</v>
      </c>
      <c r="H122" s="95"/>
      <c r="I122" s="96" t="e">
        <v>#REF!</v>
      </c>
      <c r="J122" s="97">
        <v>40.913087586224734</v>
      </c>
      <c r="K122" s="98">
        <v>294533.31753323186</v>
      </c>
      <c r="L122" s="95"/>
      <c r="M122" s="95"/>
      <c r="N122" s="95"/>
      <c r="O122" s="95"/>
      <c r="P122" s="95"/>
      <c r="Q122" s="95"/>
      <c r="R122" s="95"/>
      <c r="S122" s="99"/>
    </row>
    <row r="123" spans="1:19" s="100" customFormat="1" x14ac:dyDescent="0.3">
      <c r="A123" s="93"/>
      <c r="B123" s="13" t="str">
        <f t="shared" si="9"/>
        <v>Уборка территории</v>
      </c>
      <c r="C123" s="92"/>
      <c r="D123" s="92"/>
      <c r="E123" s="92"/>
      <c r="F123" s="94">
        <v>0</v>
      </c>
      <c r="G123" s="94">
        <v>0</v>
      </c>
      <c r="H123" s="95"/>
      <c r="I123" s="96" t="e">
        <v>#REF!</v>
      </c>
      <c r="J123" s="97">
        <v>12.39242053801761</v>
      </c>
      <c r="K123" s="98">
        <v>89213.035453188771</v>
      </c>
      <c r="L123" s="95"/>
      <c r="M123" s="95"/>
      <c r="N123" s="95"/>
      <c r="O123" s="95"/>
      <c r="P123" s="95"/>
      <c r="Q123" s="95"/>
      <c r="R123" s="95"/>
      <c r="S123" s="99"/>
    </row>
    <row r="124" spans="1:19" s="100" customFormat="1" x14ac:dyDescent="0.3">
      <c r="A124" s="93"/>
      <c r="B124" s="13" t="str">
        <f t="shared" si="9"/>
        <v>Вывоз мусора</v>
      </c>
      <c r="C124" s="92"/>
      <c r="D124" s="92"/>
      <c r="E124" s="92"/>
      <c r="F124" s="94">
        <v>0</v>
      </c>
      <c r="G124" s="94">
        <v>0</v>
      </c>
      <c r="H124" s="95"/>
      <c r="I124" s="96" t="e">
        <v>#REF!</v>
      </c>
      <c r="J124" s="97">
        <v>2.2253884067507732</v>
      </c>
      <c r="K124" s="98">
        <v>16020.571140198816</v>
      </c>
      <c r="L124" s="95"/>
      <c r="M124" s="95"/>
      <c r="N124" s="95"/>
      <c r="O124" s="95"/>
      <c r="P124" s="95"/>
      <c r="Q124" s="95"/>
      <c r="R124" s="95"/>
      <c r="S124" s="99"/>
    </row>
    <row r="125" spans="1:19" s="100" customFormat="1" x14ac:dyDescent="0.3">
      <c r="A125" s="93"/>
      <c r="B125" s="13" t="str">
        <f t="shared" si="9"/>
        <v>Охрана</v>
      </c>
      <c r="C125" s="92"/>
      <c r="D125" s="92"/>
      <c r="E125" s="92"/>
      <c r="F125" s="94">
        <v>0</v>
      </c>
      <c r="G125" s="94">
        <v>0</v>
      </c>
      <c r="H125" s="95"/>
      <c r="I125" s="96" t="e">
        <v>#REF!</v>
      </c>
      <c r="J125" s="97">
        <v>7.9122124573687431</v>
      </c>
      <c r="K125" s="98">
        <v>56960.017480597584</v>
      </c>
      <c r="L125" s="95"/>
      <c r="M125" s="95"/>
      <c r="N125" s="95"/>
      <c r="O125" s="95"/>
      <c r="P125" s="95"/>
      <c r="Q125" s="95"/>
      <c r="R125" s="95"/>
      <c r="S125" s="99"/>
    </row>
    <row r="126" spans="1:19" s="100" customFormat="1" x14ac:dyDescent="0.3">
      <c r="A126" s="93"/>
      <c r="B126" s="13" t="str">
        <f t="shared" si="9"/>
        <v>транспортные услуги</v>
      </c>
      <c r="C126" s="92"/>
      <c r="D126" s="92"/>
      <c r="E126" s="92"/>
      <c r="F126" s="94">
        <v>0</v>
      </c>
      <c r="G126" s="94">
        <v>0</v>
      </c>
      <c r="H126" s="95"/>
      <c r="I126" s="96" t="e">
        <v>#REF!</v>
      </c>
      <c r="J126" s="97">
        <v>9.3805916316848652</v>
      </c>
      <c r="K126" s="98">
        <v>67530.879156499344</v>
      </c>
      <c r="L126" s="95"/>
      <c r="M126" s="95"/>
      <c r="N126" s="95"/>
      <c r="O126" s="95"/>
      <c r="P126" s="95"/>
      <c r="Q126" s="95"/>
      <c r="R126" s="95"/>
      <c r="S126" s="99"/>
    </row>
    <row r="127" spans="1:19" s="100" customFormat="1" ht="40.5" x14ac:dyDescent="0.3">
      <c r="A127" s="93"/>
      <c r="B127" s="61" t="str">
        <f t="shared" si="9"/>
        <v>запчасти, вспом. материалы, сервис, оборудование</v>
      </c>
      <c r="C127" s="92"/>
      <c r="D127" s="92"/>
      <c r="E127" s="92"/>
      <c r="F127" s="94">
        <v>0</v>
      </c>
      <c r="G127" s="94">
        <v>0</v>
      </c>
      <c r="H127" s="95"/>
      <c r="I127" s="96" t="e">
        <v>#REF!</v>
      </c>
      <c r="J127" s="97">
        <v>45.577206027357505</v>
      </c>
      <c r="K127" s="98">
        <v>328110.30619094666</v>
      </c>
      <c r="L127" s="95"/>
      <c r="M127" s="95"/>
      <c r="N127" s="95"/>
      <c r="O127" s="95"/>
      <c r="P127" s="95"/>
      <c r="Q127" s="95"/>
      <c r="R127" s="95"/>
      <c r="S127" s="99"/>
    </row>
    <row r="128" spans="1:19" s="8" customFormat="1" x14ac:dyDescent="0.3">
      <c r="A128" s="17" t="s">
        <v>13</v>
      </c>
      <c r="B128" s="18" t="s">
        <v>14</v>
      </c>
      <c r="C128" s="19"/>
      <c r="D128" s="19"/>
      <c r="E128" s="23"/>
      <c r="F128" s="23">
        <v>0</v>
      </c>
      <c r="G128" s="23">
        <v>0</v>
      </c>
      <c r="H128" s="20">
        <v>3</v>
      </c>
      <c r="I128" s="21"/>
      <c r="J128" s="22">
        <v>1150</v>
      </c>
      <c r="K128" s="23">
        <v>24836550</v>
      </c>
      <c r="L128" s="19"/>
      <c r="M128" s="19"/>
      <c r="N128" s="19"/>
      <c r="O128" s="19"/>
      <c r="P128" s="19"/>
      <c r="Q128" s="19"/>
      <c r="R128" s="19"/>
      <c r="S128" s="37"/>
    </row>
    <row r="129" spans="1:19" s="8" customFormat="1" x14ac:dyDescent="0.3">
      <c r="A129" s="24">
        <v>4</v>
      </c>
      <c r="B129" s="18" t="s">
        <v>15</v>
      </c>
      <c r="C129" s="19"/>
      <c r="D129" s="19"/>
      <c r="E129" s="23"/>
      <c r="F129" s="23">
        <v>0</v>
      </c>
      <c r="G129" s="23">
        <v>0</v>
      </c>
      <c r="H129" s="19">
        <v>1</v>
      </c>
      <c r="I129" s="21" t="e">
        <v>#REF!</v>
      </c>
      <c r="J129" s="22">
        <v>494.42487925786372</v>
      </c>
      <c r="K129" s="23">
        <v>3559364.7057773611</v>
      </c>
      <c r="L129" s="19" t="s">
        <v>16</v>
      </c>
      <c r="M129" s="78">
        <v>0.3</v>
      </c>
      <c r="N129" s="79">
        <v>2159.6999999999998</v>
      </c>
      <c r="O129" s="19"/>
      <c r="P129" s="19"/>
      <c r="Q129" s="19"/>
      <c r="R129" s="19"/>
      <c r="S129" s="37"/>
    </row>
    <row r="130" spans="1:19" x14ac:dyDescent="0.3">
      <c r="A130" s="24"/>
      <c r="B130" s="13" t="str">
        <f t="shared" ref="B130:B140" si="10">P4</f>
        <v>зарплата</v>
      </c>
      <c r="C130" s="92"/>
      <c r="D130" s="92"/>
      <c r="E130" s="92"/>
      <c r="F130" s="94">
        <v>0</v>
      </c>
      <c r="G130" s="94">
        <v>0</v>
      </c>
      <c r="H130" s="95"/>
      <c r="I130" s="96"/>
      <c r="J130" s="101">
        <v>149.8231484224641</v>
      </c>
      <c r="K130" s="98">
        <v>1078576.845493319</v>
      </c>
      <c r="L130" s="27"/>
      <c r="M130" s="73"/>
      <c r="N130" s="38"/>
      <c r="O130" s="15"/>
      <c r="P130" s="15"/>
      <c r="Q130" s="15"/>
      <c r="R130" s="15"/>
      <c r="S130" s="42"/>
    </row>
    <row r="131" spans="1:19" x14ac:dyDescent="0.3">
      <c r="A131" s="24"/>
      <c r="B131" s="13" t="str">
        <f t="shared" si="10"/>
        <v>налоги</v>
      </c>
      <c r="C131" s="92"/>
      <c r="D131" s="92"/>
      <c r="E131" s="92"/>
      <c r="F131" s="94">
        <v>0</v>
      </c>
      <c r="G131" s="94">
        <v>0</v>
      </c>
      <c r="H131" s="95"/>
      <c r="I131" s="96"/>
      <c r="J131" s="101">
        <v>61.427490871250768</v>
      </c>
      <c r="K131" s="98">
        <v>442216.5067821343</v>
      </c>
      <c r="L131" s="27"/>
      <c r="M131" s="73"/>
      <c r="N131" s="38"/>
      <c r="O131" s="15"/>
      <c r="P131" s="15"/>
      <c r="Q131" s="15"/>
      <c r="R131" s="15"/>
      <c r="S131" s="42"/>
    </row>
    <row r="132" spans="1:19" x14ac:dyDescent="0.3">
      <c r="A132" s="24"/>
      <c r="B132" s="13" t="str">
        <f t="shared" si="10"/>
        <v>стоимость ткани + комплектующие</v>
      </c>
      <c r="C132" s="92"/>
      <c r="D132" s="92"/>
      <c r="E132" s="92"/>
      <c r="F132" s="94">
        <v>0</v>
      </c>
      <c r="G132" s="94">
        <v>0</v>
      </c>
      <c r="H132" s="95"/>
      <c r="I132" s="96"/>
      <c r="J132" s="101">
        <v>182.11879498319576</v>
      </c>
      <c r="K132" s="98">
        <v>1311073.2050840263</v>
      </c>
      <c r="L132" s="27"/>
      <c r="M132" s="73"/>
      <c r="N132" s="38"/>
      <c r="O132" s="15"/>
      <c r="P132" s="15"/>
      <c r="Q132" s="15"/>
      <c r="R132" s="15"/>
      <c r="S132" s="42"/>
    </row>
    <row r="133" spans="1:19" x14ac:dyDescent="0.3">
      <c r="A133" s="24"/>
      <c r="B133" s="13" t="str">
        <f t="shared" si="10"/>
        <v>услуги сторонних организаций</v>
      </c>
      <c r="C133" s="92"/>
      <c r="D133" s="92"/>
      <c r="E133" s="92"/>
      <c r="F133" s="94">
        <v>0</v>
      </c>
      <c r="G133" s="94">
        <v>0</v>
      </c>
      <c r="H133" s="95"/>
      <c r="I133" s="96"/>
      <c r="J133" s="101">
        <v>65.446149748651052</v>
      </c>
      <c r="K133" s="98">
        <v>471146.83204053895</v>
      </c>
      <c r="L133" s="27"/>
      <c r="M133" s="73"/>
      <c r="N133" s="38"/>
      <c r="O133" s="15"/>
      <c r="P133" s="15"/>
      <c r="Q133" s="15"/>
      <c r="R133" s="15"/>
      <c r="S133" s="42"/>
    </row>
    <row r="134" spans="1:19" x14ac:dyDescent="0.3">
      <c r="A134" s="24"/>
      <c r="B134" s="13" t="str">
        <f t="shared" si="10"/>
        <v>Аренда производственных помещений</v>
      </c>
      <c r="C134" s="92"/>
      <c r="D134" s="92"/>
      <c r="E134" s="92"/>
      <c r="F134" s="94">
        <v>0</v>
      </c>
      <c r="G134" s="94">
        <v>0</v>
      </c>
      <c r="H134" s="95"/>
      <c r="I134" s="96"/>
      <c r="J134" s="101">
        <v>0</v>
      </c>
      <c r="K134" s="98">
        <v>0</v>
      </c>
      <c r="L134" s="27"/>
      <c r="M134" s="73"/>
      <c r="N134" s="38"/>
      <c r="O134" s="15"/>
      <c r="P134" s="15"/>
      <c r="Q134" s="15"/>
      <c r="R134" s="15"/>
      <c r="S134" s="42"/>
    </row>
    <row r="135" spans="1:19" x14ac:dyDescent="0.3">
      <c r="A135" s="24"/>
      <c r="B135" s="13" t="str">
        <f t="shared" si="10"/>
        <v>Коммунальные расходы</v>
      </c>
      <c r="C135" s="92"/>
      <c r="D135" s="92"/>
      <c r="E135" s="92"/>
      <c r="F135" s="94">
        <v>0</v>
      </c>
      <c r="G135" s="94">
        <v>0</v>
      </c>
      <c r="H135" s="95"/>
      <c r="I135" s="96"/>
      <c r="J135" s="101">
        <v>12.304687995857062</v>
      </c>
      <c r="K135" s="98">
        <v>88581.448882174984</v>
      </c>
      <c r="L135" s="27"/>
      <c r="M135" s="73"/>
      <c r="N135" s="38"/>
      <c r="O135" s="15"/>
      <c r="P135" s="15"/>
      <c r="Q135" s="15"/>
      <c r="R135" s="15"/>
      <c r="S135" s="42"/>
    </row>
    <row r="136" spans="1:19" x14ac:dyDescent="0.3">
      <c r="A136" s="24"/>
      <c r="B136" s="13" t="str">
        <f t="shared" si="10"/>
        <v>Уборка территории</v>
      </c>
      <c r="C136" s="92"/>
      <c r="D136" s="92"/>
      <c r="E136" s="92"/>
      <c r="F136" s="94">
        <v>0</v>
      </c>
      <c r="G136" s="94">
        <v>0</v>
      </c>
      <c r="H136" s="95"/>
      <c r="I136" s="96"/>
      <c r="J136" s="101">
        <v>3.7270437708323638</v>
      </c>
      <c r="K136" s="98">
        <v>26830.988106222187</v>
      </c>
      <c r="L136" s="27"/>
      <c r="M136" s="73"/>
      <c r="N136" s="38"/>
      <c r="O136" s="15"/>
      <c r="P136" s="15"/>
      <c r="Q136" s="15"/>
      <c r="R136" s="15"/>
      <c r="S136" s="42"/>
    </row>
    <row r="137" spans="1:19" x14ac:dyDescent="0.3">
      <c r="A137" s="24"/>
      <c r="B137" s="13" t="str">
        <f t="shared" si="10"/>
        <v>Вывоз мусора</v>
      </c>
      <c r="C137" s="92"/>
      <c r="D137" s="92"/>
      <c r="E137" s="92"/>
      <c r="F137" s="94">
        <v>0</v>
      </c>
      <c r="G137" s="94">
        <v>0</v>
      </c>
      <c r="H137" s="95"/>
      <c r="I137" s="96"/>
      <c r="J137" s="101">
        <v>0.66928974639120986</v>
      </c>
      <c r="K137" s="98">
        <v>4818.2168842703195</v>
      </c>
      <c r="L137" s="27"/>
      <c r="M137" s="73"/>
      <c r="N137" s="38"/>
      <c r="O137" s="15"/>
      <c r="P137" s="15"/>
      <c r="Q137" s="15"/>
      <c r="R137" s="15"/>
      <c r="S137" s="42"/>
    </row>
    <row r="138" spans="1:19" x14ac:dyDescent="0.3">
      <c r="A138" s="24"/>
      <c r="B138" s="13" t="str">
        <f t="shared" si="10"/>
        <v>Охрана</v>
      </c>
      <c r="C138" s="92"/>
      <c r="D138" s="92"/>
      <c r="E138" s="92"/>
      <c r="F138" s="94">
        <v>0</v>
      </c>
      <c r="G138" s="94">
        <v>0</v>
      </c>
      <c r="H138" s="95"/>
      <c r="I138" s="96"/>
      <c r="J138" s="101">
        <v>2.3796127691334563</v>
      </c>
      <c r="K138" s="98">
        <v>17130.832324991752</v>
      </c>
      <c r="L138" s="27"/>
      <c r="M138" s="73"/>
      <c r="N138" s="38"/>
      <c r="O138" s="15"/>
      <c r="P138" s="15"/>
      <c r="Q138" s="15"/>
      <c r="R138" s="15"/>
      <c r="S138" s="42"/>
    </row>
    <row r="139" spans="1:19" x14ac:dyDescent="0.3">
      <c r="A139" s="24"/>
      <c r="B139" s="13" t="str">
        <f t="shared" si="10"/>
        <v>транспортные услуги</v>
      </c>
      <c r="C139" s="92"/>
      <c r="D139" s="92"/>
      <c r="E139" s="92"/>
      <c r="F139" s="94">
        <v>0</v>
      </c>
      <c r="G139" s="94">
        <v>0</v>
      </c>
      <c r="H139" s="95"/>
      <c r="I139" s="96"/>
      <c r="J139" s="101">
        <v>2.8212305659202599</v>
      </c>
      <c r="K139" s="98">
        <v>20310.038844059953</v>
      </c>
      <c r="L139" s="27"/>
      <c r="M139" s="73"/>
      <c r="N139" s="38"/>
      <c r="O139" s="15"/>
      <c r="P139" s="15"/>
      <c r="Q139" s="15"/>
      <c r="R139" s="15"/>
      <c r="S139" s="42"/>
    </row>
    <row r="140" spans="1:19" ht="40.5" x14ac:dyDescent="0.3">
      <c r="A140" s="24"/>
      <c r="B140" s="61" t="str">
        <f t="shared" si="10"/>
        <v>запчасти, вспом. материалы, сервис, оборудование</v>
      </c>
      <c r="C140" s="92"/>
      <c r="D140" s="92"/>
      <c r="E140" s="92"/>
      <c r="F140" s="94">
        <v>0</v>
      </c>
      <c r="G140" s="94">
        <v>0</v>
      </c>
      <c r="H140" s="95"/>
      <c r="I140" s="96"/>
      <c r="J140" s="101">
        <v>13.707430384167671</v>
      </c>
      <c r="K140" s="98">
        <v>98679.791335623057</v>
      </c>
      <c r="L140" s="27"/>
      <c r="M140" s="73"/>
      <c r="N140" s="38"/>
      <c r="O140" s="15"/>
      <c r="P140" s="15"/>
      <c r="Q140" s="15"/>
      <c r="R140" s="15"/>
      <c r="S140" s="42"/>
    </row>
    <row r="141" spans="1:19" s="25" customFormat="1" x14ac:dyDescent="0.3">
      <c r="A141" s="24">
        <v>5</v>
      </c>
      <c r="B141" s="18" t="s">
        <v>17</v>
      </c>
      <c r="C141" s="19"/>
      <c r="D141" s="19"/>
      <c r="E141" s="23"/>
      <c r="F141" s="23">
        <v>0</v>
      </c>
      <c r="G141" s="23">
        <v>0</v>
      </c>
      <c r="H141" s="19">
        <v>1</v>
      </c>
      <c r="I141" s="21" t="e">
        <v>#REF!</v>
      </c>
      <c r="J141" s="22">
        <v>68</v>
      </c>
      <c r="K141" s="23">
        <v>489532</v>
      </c>
      <c r="L141" s="19"/>
      <c r="M141" s="19"/>
      <c r="N141" s="19"/>
      <c r="O141" s="19"/>
      <c r="P141" s="19"/>
      <c r="Q141" s="19"/>
      <c r="R141" s="19"/>
      <c r="S141" s="37"/>
    </row>
    <row r="142" spans="1:19" s="25" customFormat="1" x14ac:dyDescent="0.3">
      <c r="A142" s="24">
        <v>6</v>
      </c>
      <c r="B142" s="18" t="s">
        <v>18</v>
      </c>
      <c r="C142" s="19"/>
      <c r="D142" s="19"/>
      <c r="E142" s="23"/>
      <c r="F142" s="23">
        <v>0</v>
      </c>
      <c r="G142" s="23">
        <v>0</v>
      </c>
      <c r="H142" s="19">
        <v>1</v>
      </c>
      <c r="I142" s="21" t="e">
        <v>#REF!</v>
      </c>
      <c r="J142" s="22">
        <v>4.5</v>
      </c>
      <c r="K142" s="23">
        <v>32395.5</v>
      </c>
      <c r="L142" s="19"/>
      <c r="M142" s="19"/>
      <c r="N142" s="19"/>
      <c r="O142" s="19"/>
      <c r="P142" s="19"/>
      <c r="Q142" s="19"/>
      <c r="R142" s="19"/>
      <c r="S142" s="37"/>
    </row>
    <row r="143" spans="1:19" s="25" customFormat="1" x14ac:dyDescent="0.3">
      <c r="A143" s="24">
        <v>7</v>
      </c>
      <c r="B143" s="18" t="s">
        <v>19</v>
      </c>
      <c r="C143" s="19"/>
      <c r="D143" s="19"/>
      <c r="E143" s="23"/>
      <c r="F143" s="23">
        <v>0</v>
      </c>
      <c r="G143" s="23">
        <v>0</v>
      </c>
      <c r="H143" s="19">
        <v>1</v>
      </c>
      <c r="I143" s="21" t="e">
        <v>#REF!</v>
      </c>
      <c r="J143" s="22">
        <v>272.33999999999997</v>
      </c>
      <c r="K143" s="23">
        <v>1960575.66</v>
      </c>
      <c r="L143" s="19"/>
      <c r="M143" s="19"/>
      <c r="N143" s="19"/>
      <c r="O143" s="19"/>
      <c r="P143" s="19"/>
      <c r="Q143" s="19"/>
      <c r="R143" s="19"/>
      <c r="S143" s="37"/>
    </row>
    <row r="144" spans="1:19" s="25" customFormat="1" x14ac:dyDescent="0.3">
      <c r="A144" s="24">
        <v>8</v>
      </c>
      <c r="B144" s="18" t="s">
        <v>20</v>
      </c>
      <c r="C144" s="19"/>
      <c r="D144" s="19"/>
      <c r="E144" s="23"/>
      <c r="F144" s="23">
        <v>0</v>
      </c>
      <c r="G144" s="23">
        <v>0</v>
      </c>
      <c r="H144" s="19">
        <v>1</v>
      </c>
      <c r="I144" s="21" t="e">
        <v>#REF!</v>
      </c>
      <c r="J144" s="22">
        <v>80</v>
      </c>
      <c r="K144" s="23">
        <v>575920</v>
      </c>
      <c r="L144" s="19"/>
      <c r="M144" s="19"/>
      <c r="N144" s="19"/>
      <c r="O144" s="19"/>
      <c r="P144" s="19"/>
      <c r="Q144" s="19"/>
      <c r="R144" s="19"/>
      <c r="S144" s="37"/>
    </row>
    <row r="145" spans="1:19" x14ac:dyDescent="0.3">
      <c r="A145" s="24">
        <v>9</v>
      </c>
      <c r="B145" s="28" t="s">
        <v>21</v>
      </c>
      <c r="C145" s="29"/>
      <c r="D145" s="29"/>
      <c r="E145" s="75"/>
      <c r="F145" s="81">
        <v>0</v>
      </c>
      <c r="G145" s="81">
        <v>0</v>
      </c>
      <c r="H145" s="30"/>
      <c r="I145" s="31" t="e">
        <v>#REF!</v>
      </c>
      <c r="J145" s="32">
        <v>10218.970434050736</v>
      </c>
      <c r="K145" s="33">
        <v>73566368.154731244</v>
      </c>
      <c r="L145" s="82"/>
      <c r="M145" s="82"/>
      <c r="N145" s="82"/>
      <c r="O145" s="30"/>
      <c r="P145" s="30"/>
      <c r="Q145" s="30"/>
      <c r="R145" s="30"/>
      <c r="S145" s="83"/>
    </row>
    <row r="146" spans="1:19" x14ac:dyDescent="0.3">
      <c r="A146" s="103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5"/>
    </row>
    <row r="147" spans="1:19" s="8" customFormat="1" x14ac:dyDescent="0.3">
      <c r="A147" s="19">
        <v>4</v>
      </c>
      <c r="B147" s="3" t="s">
        <v>58</v>
      </c>
      <c r="C147" s="4">
        <v>2343</v>
      </c>
      <c r="D147" s="4"/>
      <c r="E147" s="35"/>
      <c r="F147" s="35">
        <v>0</v>
      </c>
      <c r="G147" s="35">
        <v>0</v>
      </c>
      <c r="H147" s="5">
        <v>4650</v>
      </c>
      <c r="I147" s="34"/>
      <c r="J147" s="6"/>
      <c r="K147" s="35"/>
      <c r="L147" s="9"/>
      <c r="M147" s="9"/>
      <c r="N147" s="9"/>
      <c r="O147" s="9"/>
      <c r="P147" s="9"/>
      <c r="Q147" s="9"/>
      <c r="R147" s="9"/>
      <c r="S147" s="6"/>
    </row>
    <row r="148" spans="1:19" s="8" customFormat="1" x14ac:dyDescent="0.3">
      <c r="A148" s="24">
        <v>1</v>
      </c>
      <c r="B148" s="7" t="s">
        <v>25</v>
      </c>
      <c r="C148" s="9">
        <v>1</v>
      </c>
      <c r="D148" s="9">
        <v>1906</v>
      </c>
      <c r="E148" s="12">
        <v>7713599.8499999996</v>
      </c>
      <c r="F148" s="12">
        <v>1775.9894190063433</v>
      </c>
      <c r="G148" s="12">
        <v>7187445.8111484349</v>
      </c>
      <c r="H148" s="9">
        <v>1</v>
      </c>
      <c r="I148" s="10" t="e">
        <v>#REF!</v>
      </c>
      <c r="J148" s="11">
        <v>3504.9779690589962</v>
      </c>
      <c r="K148" s="12">
        <v>16298147.556124333</v>
      </c>
      <c r="L148" s="9">
        <v>694</v>
      </c>
      <c r="M148" s="11">
        <v>2.1267</v>
      </c>
      <c r="N148" s="72">
        <v>9889.1550000000007</v>
      </c>
      <c r="O148" s="9"/>
      <c r="P148" s="9"/>
      <c r="Q148" s="9"/>
      <c r="R148" s="9"/>
      <c r="S148" s="11">
        <v>1.8389181369669445</v>
      </c>
    </row>
    <row r="149" spans="1:19" x14ac:dyDescent="0.3">
      <c r="A149" s="24"/>
      <c r="B149" s="13" t="str">
        <f t="shared" ref="B149:B159" si="11">P4</f>
        <v>зарплата</v>
      </c>
      <c r="C149" s="92"/>
      <c r="D149" s="92">
        <v>627.21</v>
      </c>
      <c r="E149" s="92">
        <v>1469553.03</v>
      </c>
      <c r="F149" s="94">
        <v>584.42724212747567</v>
      </c>
      <c r="G149" s="94">
        <v>1369313.0283046754</v>
      </c>
      <c r="H149" s="95"/>
      <c r="I149" s="102" t="e">
        <v>#REF!</v>
      </c>
      <c r="J149" s="97">
        <v>1062.0962991668482</v>
      </c>
      <c r="K149" s="98">
        <v>4938747.7911258442</v>
      </c>
      <c r="L149" s="15"/>
      <c r="M149" s="15"/>
      <c r="N149" s="15"/>
      <c r="O149" s="15"/>
      <c r="P149" s="15"/>
      <c r="Q149" s="15"/>
      <c r="R149" s="15"/>
      <c r="S149" s="42">
        <v>1.6933663353053174</v>
      </c>
    </row>
    <row r="150" spans="1:19" x14ac:dyDescent="0.3">
      <c r="A150" s="24"/>
      <c r="B150" s="13" t="str">
        <f t="shared" si="11"/>
        <v>налоги</v>
      </c>
      <c r="C150" s="92"/>
      <c r="D150" s="92">
        <v>257.54000000000002</v>
      </c>
      <c r="E150" s="92">
        <v>603416.22000000009</v>
      </c>
      <c r="F150" s="94">
        <v>239.97288298577843</v>
      </c>
      <c r="G150" s="94">
        <v>562256.46483567893</v>
      </c>
      <c r="H150" s="95"/>
      <c r="I150" s="102" t="e">
        <v>#REF!</v>
      </c>
      <c r="J150" s="97">
        <v>435.45948278629669</v>
      </c>
      <c r="K150" s="98">
        <v>2024886.5949562795</v>
      </c>
      <c r="L150" s="15"/>
      <c r="M150" s="15"/>
      <c r="N150" s="15"/>
      <c r="O150" s="15"/>
      <c r="P150" s="15"/>
      <c r="Q150" s="15"/>
      <c r="R150" s="15"/>
      <c r="S150" s="42">
        <v>1.6908421324310656</v>
      </c>
    </row>
    <row r="151" spans="1:19" x14ac:dyDescent="0.3">
      <c r="A151" s="24"/>
      <c r="B151" s="13" t="str">
        <f t="shared" si="11"/>
        <v>стоимость ткани + комплектующие</v>
      </c>
      <c r="C151" s="92"/>
      <c r="D151" s="92">
        <v>674</v>
      </c>
      <c r="E151" s="92">
        <v>1579182</v>
      </c>
      <c r="F151" s="94">
        <v>628.02563924988215</v>
      </c>
      <c r="G151" s="94">
        <v>1471464.072762474</v>
      </c>
      <c r="H151" s="95"/>
      <c r="I151" s="102" t="e">
        <v>#REF!</v>
      </c>
      <c r="J151" s="97">
        <v>1291.0401376358748</v>
      </c>
      <c r="K151" s="98">
        <v>6003336.6400068179</v>
      </c>
      <c r="L151" s="15"/>
      <c r="M151" s="15"/>
      <c r="N151" s="15"/>
      <c r="O151" s="15"/>
      <c r="P151" s="15"/>
      <c r="Q151" s="15"/>
      <c r="R151" s="15"/>
      <c r="S151" s="42">
        <v>1.9154898184508529</v>
      </c>
    </row>
    <row r="152" spans="1:19" x14ac:dyDescent="0.3">
      <c r="A152" s="24"/>
      <c r="B152" s="13" t="str">
        <f t="shared" si="11"/>
        <v>услуги сторонних организаций</v>
      </c>
      <c r="C152" s="92"/>
      <c r="D152" s="92"/>
      <c r="E152" s="92">
        <v>0</v>
      </c>
      <c r="F152" s="94">
        <v>0</v>
      </c>
      <c r="G152" s="94">
        <v>0</v>
      </c>
      <c r="H152" s="95"/>
      <c r="I152" s="102" t="e">
        <v>#REF!</v>
      </c>
      <c r="J152" s="97">
        <v>463.9477555681874</v>
      </c>
      <c r="K152" s="98">
        <v>2157357.0633920715</v>
      </c>
      <c r="L152" s="15"/>
      <c r="M152" s="15"/>
      <c r="N152" s="15"/>
      <c r="O152" s="15"/>
      <c r="P152" s="15"/>
      <c r="Q152" s="15"/>
      <c r="R152" s="15"/>
      <c r="S152" s="42"/>
    </row>
    <row r="153" spans="1:19" x14ac:dyDescent="0.3">
      <c r="A153" s="24"/>
      <c r="B153" s="13" t="str">
        <f t="shared" si="11"/>
        <v>Аренда производственных помещений</v>
      </c>
      <c r="C153" s="92"/>
      <c r="D153" s="92">
        <v>123.39605889963306</v>
      </c>
      <c r="E153" s="92">
        <v>289116.96600184025</v>
      </c>
      <c r="F153" s="94">
        <v>114.97906345898838</v>
      </c>
      <c r="G153" s="94">
        <v>269395.94568440976</v>
      </c>
      <c r="H153" s="95"/>
      <c r="I153" s="102" t="e">
        <v>#REF!</v>
      </c>
      <c r="J153" s="97">
        <v>0</v>
      </c>
      <c r="K153" s="98">
        <v>0</v>
      </c>
      <c r="L153" s="15"/>
      <c r="M153" s="15"/>
      <c r="N153" s="15"/>
      <c r="O153" s="15"/>
      <c r="P153" s="15"/>
      <c r="Q153" s="15"/>
      <c r="R153" s="15"/>
      <c r="S153" s="42">
        <v>0</v>
      </c>
    </row>
    <row r="154" spans="1:19" x14ac:dyDescent="0.3">
      <c r="A154" s="24"/>
      <c r="B154" s="13" t="str">
        <f t="shared" si="11"/>
        <v>Коммунальные расходы</v>
      </c>
      <c r="C154" s="92"/>
      <c r="D154" s="92">
        <v>81.15093018465376</v>
      </c>
      <c r="E154" s="92">
        <v>190136.62942264375</v>
      </c>
      <c r="F154" s="94">
        <v>75.615526416824537</v>
      </c>
      <c r="G154" s="94">
        <v>177167.17839461987</v>
      </c>
      <c r="H154" s="95"/>
      <c r="I154" s="102" t="e">
        <v>#REF!</v>
      </c>
      <c r="J154" s="97">
        <v>87.227933202630709</v>
      </c>
      <c r="K154" s="98">
        <v>405609.88939223281</v>
      </c>
      <c r="L154" s="15"/>
      <c r="M154" s="15"/>
      <c r="N154" s="15"/>
      <c r="O154" s="15"/>
      <c r="P154" s="15"/>
      <c r="Q154" s="15"/>
      <c r="R154" s="15"/>
      <c r="S154" s="42">
        <v>1.0748851923711671</v>
      </c>
    </row>
    <row r="155" spans="1:19" x14ac:dyDescent="0.3">
      <c r="A155" s="24"/>
      <c r="B155" s="13" t="str">
        <f t="shared" si="11"/>
        <v>Уборка территории</v>
      </c>
      <c r="C155" s="92"/>
      <c r="D155" s="92">
        <v>24.57902851354908</v>
      </c>
      <c r="E155" s="92">
        <v>57588.663807245495</v>
      </c>
      <c r="F155" s="94">
        <v>22.902463048015939</v>
      </c>
      <c r="G155" s="94">
        <v>53660.470921501343</v>
      </c>
      <c r="H155" s="95"/>
      <c r="I155" s="102" t="e">
        <v>#REF!</v>
      </c>
      <c r="J155" s="97">
        <v>26.421013291430629</v>
      </c>
      <c r="K155" s="98">
        <v>122857.71180515243</v>
      </c>
      <c r="L155" s="15"/>
      <c r="M155" s="15"/>
      <c r="N155" s="15"/>
      <c r="O155" s="15"/>
      <c r="P155" s="15"/>
      <c r="Q155" s="15"/>
      <c r="R155" s="15"/>
      <c r="S155" s="42">
        <v>1.0749413174270157</v>
      </c>
    </row>
    <row r="156" spans="1:19" x14ac:dyDescent="0.3">
      <c r="A156" s="24"/>
      <c r="B156" s="13" t="str">
        <f t="shared" si="11"/>
        <v>Вывоз мусора</v>
      </c>
      <c r="C156" s="92"/>
      <c r="D156" s="92">
        <v>3.6661918454022588</v>
      </c>
      <c r="E156" s="92">
        <v>8589.8874937774926</v>
      </c>
      <c r="F156" s="94">
        <v>3.4161164351950428</v>
      </c>
      <c r="G156" s="94">
        <v>8003.9608076619852</v>
      </c>
      <c r="H156" s="95"/>
      <c r="I156" s="102" t="e">
        <v>#REF!</v>
      </c>
      <c r="J156" s="97">
        <v>4.7445950121672871</v>
      </c>
      <c r="K156" s="98">
        <v>22062.366806577884</v>
      </c>
      <c r="L156" s="15"/>
      <c r="M156" s="15"/>
      <c r="N156" s="15"/>
      <c r="O156" s="15"/>
      <c r="P156" s="15"/>
      <c r="Q156" s="15"/>
      <c r="R156" s="15"/>
      <c r="S156" s="42">
        <v>1.2941480457760128</v>
      </c>
    </row>
    <row r="157" spans="1:19" x14ac:dyDescent="0.3">
      <c r="A157" s="24"/>
      <c r="B157" s="13" t="str">
        <f t="shared" si="11"/>
        <v>Охрана</v>
      </c>
      <c r="C157" s="92"/>
      <c r="D157" s="92">
        <v>15.69420181659396</v>
      </c>
      <c r="E157" s="92">
        <v>36771.514856279646</v>
      </c>
      <c r="F157" s="94">
        <v>14.62368119938143</v>
      </c>
      <c r="G157" s="94">
        <v>34263.285050150684</v>
      </c>
      <c r="H157" s="95"/>
      <c r="I157" s="102" t="e">
        <v>#REF!</v>
      </c>
      <c r="J157" s="97">
        <v>16.869074920387074</v>
      </c>
      <c r="K157" s="98">
        <v>78441.198379799898</v>
      </c>
      <c r="L157" s="15"/>
      <c r="M157" s="15"/>
      <c r="N157" s="15"/>
      <c r="O157" s="15"/>
      <c r="P157" s="15"/>
      <c r="Q157" s="15"/>
      <c r="R157" s="15"/>
      <c r="S157" s="42">
        <v>1.0748603285164133</v>
      </c>
    </row>
    <row r="158" spans="1:19" x14ac:dyDescent="0.3">
      <c r="A158" s="24"/>
      <c r="B158" s="13" t="str">
        <f t="shared" si="11"/>
        <v>транспортные услуги</v>
      </c>
      <c r="C158" s="92"/>
      <c r="D158" s="92">
        <v>17.778416900004157</v>
      </c>
      <c r="E158" s="92">
        <v>41654.830796709735</v>
      </c>
      <c r="F158" s="94">
        <v>16.565729433940682</v>
      </c>
      <c r="G158" s="94">
        <v>38813.504063723012</v>
      </c>
      <c r="H158" s="95"/>
      <c r="I158" s="102" t="e">
        <v>#REF!</v>
      </c>
      <c r="J158" s="97">
        <v>19.999703481808723</v>
      </c>
      <c r="K158" s="98">
        <v>92998.621190410558</v>
      </c>
      <c r="L158" s="15"/>
      <c r="M158" s="15"/>
      <c r="N158" s="15"/>
      <c r="O158" s="15"/>
      <c r="P158" s="15"/>
      <c r="Q158" s="15"/>
      <c r="R158" s="15"/>
      <c r="S158" s="42">
        <v>1.124942878451908</v>
      </c>
    </row>
    <row r="159" spans="1:19" ht="40.5" x14ac:dyDescent="0.3">
      <c r="A159" s="24"/>
      <c r="B159" s="61" t="str">
        <f t="shared" si="11"/>
        <v>запчасти, вспом. материалы, сервис, оборудование</v>
      </c>
      <c r="C159" s="92"/>
      <c r="D159" s="92">
        <v>80.990565877796712</v>
      </c>
      <c r="E159" s="92">
        <v>189760.89585167769</v>
      </c>
      <c r="F159" s="94">
        <v>75.466100754618651</v>
      </c>
      <c r="G159" s="94">
        <v>176817.0740680715</v>
      </c>
      <c r="H159" s="95"/>
      <c r="I159" s="102" t="e">
        <v>#REF!</v>
      </c>
      <c r="J159" s="97">
        <v>97.171973993364617</v>
      </c>
      <c r="K159" s="98">
        <v>451849.67906914547</v>
      </c>
      <c r="L159" s="15"/>
      <c r="M159" s="15"/>
      <c r="N159" s="15"/>
      <c r="O159" s="15"/>
      <c r="P159" s="15"/>
      <c r="Q159" s="15"/>
      <c r="R159" s="15"/>
      <c r="S159" s="42">
        <v>1.1997937406683064</v>
      </c>
    </row>
    <row r="160" spans="1:19" s="8" customFormat="1" x14ac:dyDescent="0.3">
      <c r="A160" s="24">
        <v>2</v>
      </c>
      <c r="B160" s="7" t="s">
        <v>26</v>
      </c>
      <c r="C160" s="9">
        <v>1</v>
      </c>
      <c r="D160" s="9">
        <v>822.56</v>
      </c>
      <c r="E160" s="12">
        <v>3328886.04</v>
      </c>
      <c r="F160" s="12">
        <v>766.45218074389174</v>
      </c>
      <c r="G160" s="12">
        <v>3101818.6695267195</v>
      </c>
      <c r="H160" s="9">
        <v>1</v>
      </c>
      <c r="I160" s="10" t="e">
        <v>#REF!</v>
      </c>
      <c r="J160" s="11">
        <v>1512.610513942891</v>
      </c>
      <c r="K160" s="12">
        <v>7033638.8898344431</v>
      </c>
      <c r="L160" s="9">
        <v>4002</v>
      </c>
      <c r="M160" s="11">
        <v>0.91779999999999995</v>
      </c>
      <c r="N160" s="72">
        <v>4267.7699999999995</v>
      </c>
      <c r="O160" s="9"/>
      <c r="P160" s="9"/>
      <c r="Q160" s="9"/>
      <c r="R160" s="9"/>
      <c r="S160" s="11">
        <v>1.8389059934143297</v>
      </c>
    </row>
    <row r="161" spans="1:19" x14ac:dyDescent="0.3">
      <c r="A161" s="24"/>
      <c r="B161" s="13" t="str">
        <f t="shared" ref="B161:B171" si="12">P4</f>
        <v>зарплата</v>
      </c>
      <c r="C161" s="92"/>
      <c r="D161" s="92">
        <v>270.68</v>
      </c>
      <c r="E161" s="92">
        <v>634203.24</v>
      </c>
      <c r="F161" s="94">
        <v>252.2165875848043</v>
      </c>
      <c r="G161" s="94">
        <v>590943.46471119649</v>
      </c>
      <c r="H161" s="95"/>
      <c r="I161" s="102" t="e">
        <v>#REF!</v>
      </c>
      <c r="J161" s="97">
        <v>458.35895207379184</v>
      </c>
      <c r="K161" s="98">
        <v>2131369.127143132</v>
      </c>
      <c r="L161" s="15"/>
      <c r="M161" s="15"/>
      <c r="N161" s="15"/>
      <c r="O161" s="15"/>
      <c r="P161" s="15"/>
      <c r="Q161" s="15"/>
      <c r="R161" s="15"/>
      <c r="S161" s="42">
        <v>1.6933609874161069</v>
      </c>
    </row>
    <row r="162" spans="1:19" x14ac:dyDescent="0.3">
      <c r="A162" s="24"/>
      <c r="B162" s="13" t="str">
        <f t="shared" si="12"/>
        <v>налоги</v>
      </c>
      <c r="C162" s="92"/>
      <c r="D162" s="92">
        <v>111.14</v>
      </c>
      <c r="E162" s="92">
        <v>260401.02</v>
      </c>
      <c r="F162" s="94">
        <v>103.55900526147167</v>
      </c>
      <c r="G162" s="94">
        <v>242638.74932762812</v>
      </c>
      <c r="H162" s="95"/>
      <c r="I162" s="102" t="e">
        <v>#REF!</v>
      </c>
      <c r="J162" s="97">
        <v>187.9271704054465</v>
      </c>
      <c r="K162" s="98">
        <v>873861.34238532628</v>
      </c>
      <c r="L162" s="15"/>
      <c r="M162" s="15"/>
      <c r="N162" s="15"/>
      <c r="O162" s="15"/>
      <c r="P162" s="15"/>
      <c r="Q162" s="15"/>
      <c r="R162" s="15"/>
      <c r="S162" s="42">
        <v>1.6909048983754409</v>
      </c>
    </row>
    <row r="163" spans="1:19" x14ac:dyDescent="0.3">
      <c r="A163" s="24"/>
      <c r="B163" s="13" t="str">
        <f t="shared" si="12"/>
        <v>стоимость ткани + комплектующие</v>
      </c>
      <c r="C163" s="92"/>
      <c r="D163" s="92">
        <v>290.87</v>
      </c>
      <c r="E163" s="92">
        <v>681508.41</v>
      </c>
      <c r="F163" s="94">
        <v>271.02940309883269</v>
      </c>
      <c r="G163" s="94">
        <v>635021.89146056504</v>
      </c>
      <c r="H163" s="95"/>
      <c r="I163" s="102" t="e">
        <v>#REF!</v>
      </c>
      <c r="J163" s="97">
        <v>557.16210011859027</v>
      </c>
      <c r="K163" s="98">
        <v>2590803.7655514446</v>
      </c>
      <c r="L163" s="15"/>
      <c r="M163" s="15"/>
      <c r="N163" s="15"/>
      <c r="O163" s="15"/>
      <c r="P163" s="15"/>
      <c r="Q163" s="15"/>
      <c r="R163" s="15"/>
      <c r="S163" s="42">
        <v>1.9155021147543241</v>
      </c>
    </row>
    <row r="164" spans="1:19" x14ac:dyDescent="0.3">
      <c r="A164" s="24"/>
      <c r="B164" s="13" t="str">
        <f t="shared" si="12"/>
        <v>услуги сторонних организаций</v>
      </c>
      <c r="C164" s="92"/>
      <c r="D164" s="92"/>
      <c r="E164" s="92">
        <v>0</v>
      </c>
      <c r="F164" s="94">
        <v>0</v>
      </c>
      <c r="G164" s="94">
        <v>0</v>
      </c>
      <c r="H164" s="95"/>
      <c r="I164" s="102" t="e">
        <v>#REF!</v>
      </c>
      <c r="J164" s="97">
        <v>200.22158746437313</v>
      </c>
      <c r="K164" s="98">
        <v>931030.38170933502</v>
      </c>
      <c r="L164" s="15"/>
      <c r="M164" s="15"/>
      <c r="N164" s="15"/>
      <c r="O164" s="15"/>
      <c r="P164" s="15"/>
      <c r="Q164" s="15"/>
      <c r="R164" s="15"/>
      <c r="S164" s="42"/>
    </row>
    <row r="165" spans="1:19" x14ac:dyDescent="0.3">
      <c r="A165" s="24"/>
      <c r="B165" s="13" t="str">
        <f t="shared" si="12"/>
        <v>Аренда производственных помещений</v>
      </c>
      <c r="C165" s="92"/>
      <c r="D165" s="92">
        <v>53.252881392807268</v>
      </c>
      <c r="E165" s="92">
        <v>124771.50110334743</v>
      </c>
      <c r="F165" s="94">
        <v>49.620437505364897</v>
      </c>
      <c r="G165" s="94">
        <v>116260.68507506995</v>
      </c>
      <c r="H165" s="95"/>
      <c r="I165" s="102" t="e">
        <v>#REF!</v>
      </c>
      <c r="J165" s="97">
        <v>0</v>
      </c>
      <c r="K165" s="98">
        <v>0</v>
      </c>
      <c r="L165" s="15"/>
      <c r="M165" s="15"/>
      <c r="N165" s="15"/>
      <c r="O165" s="15"/>
      <c r="P165" s="15"/>
      <c r="Q165" s="15"/>
      <c r="R165" s="15"/>
      <c r="S165" s="42">
        <v>0</v>
      </c>
    </row>
    <row r="166" spans="1:19" x14ac:dyDescent="0.3">
      <c r="A166" s="24"/>
      <c r="B166" s="13" t="str">
        <f t="shared" si="12"/>
        <v>Коммунальные расходы</v>
      </c>
      <c r="C166" s="92"/>
      <c r="D166" s="92">
        <v>35.021546867670672</v>
      </c>
      <c r="E166" s="92">
        <v>82055.484310952379</v>
      </c>
      <c r="F166" s="94">
        <v>32.632684509033503</v>
      </c>
      <c r="G166" s="94">
        <v>76458.379804665499</v>
      </c>
      <c r="H166" s="95"/>
      <c r="I166" s="102" t="e">
        <v>#REF!</v>
      </c>
      <c r="J166" s="97">
        <v>37.644142141992035</v>
      </c>
      <c r="K166" s="98">
        <v>175045.26096026297</v>
      </c>
      <c r="L166" s="15"/>
      <c r="M166" s="15"/>
      <c r="N166" s="15"/>
      <c r="O166" s="15"/>
      <c r="P166" s="15"/>
      <c r="Q166" s="15"/>
      <c r="R166" s="15"/>
      <c r="S166" s="42">
        <v>1.0748851923711671</v>
      </c>
    </row>
    <row r="167" spans="1:19" x14ac:dyDescent="0.3">
      <c r="A167" s="24"/>
      <c r="B167" s="13" t="str">
        <f t="shared" si="12"/>
        <v>Уборка территории</v>
      </c>
      <c r="C167" s="92"/>
      <c r="D167" s="92">
        <v>10.607341124622817</v>
      </c>
      <c r="E167" s="92">
        <v>24853.000254991261</v>
      </c>
      <c r="F167" s="94">
        <v>9.8838014696332461</v>
      </c>
      <c r="G167" s="94">
        <v>23157.746843350698</v>
      </c>
      <c r="H167" s="95"/>
      <c r="I167" s="102" t="e">
        <v>#REF!</v>
      </c>
      <c r="J167" s="97">
        <v>11.402269242899813</v>
      </c>
      <c r="K167" s="98">
        <v>53020.551979484131</v>
      </c>
      <c r="L167" s="15"/>
      <c r="M167" s="15"/>
      <c r="N167" s="15"/>
      <c r="O167" s="15"/>
      <c r="P167" s="15"/>
      <c r="Q167" s="15"/>
      <c r="R167" s="15"/>
      <c r="S167" s="42">
        <v>1.0749413174270157</v>
      </c>
    </row>
    <row r="168" spans="1:19" x14ac:dyDescent="0.3">
      <c r="A168" s="24"/>
      <c r="B168" s="13" t="str">
        <f t="shared" si="12"/>
        <v>Вывоз мусора</v>
      </c>
      <c r="C168" s="92"/>
      <c r="D168" s="92">
        <v>1.5821840766023383</v>
      </c>
      <c r="E168" s="92">
        <v>3707.0572914792788</v>
      </c>
      <c r="F168" s="94">
        <v>1.4742613740640476</v>
      </c>
      <c r="G168" s="94">
        <v>3454.1943994320636</v>
      </c>
      <c r="H168" s="95"/>
      <c r="I168" s="102" t="e">
        <v>#REF!</v>
      </c>
      <c r="J168" s="97">
        <v>2.0475804307928414</v>
      </c>
      <c r="K168" s="98">
        <v>9521.2490031867128</v>
      </c>
      <c r="L168" s="15"/>
      <c r="M168" s="15"/>
      <c r="N168" s="15"/>
      <c r="O168" s="15"/>
      <c r="P168" s="15"/>
      <c r="Q168" s="15"/>
      <c r="R168" s="15"/>
      <c r="S168" s="42">
        <v>1.2941480457760128</v>
      </c>
    </row>
    <row r="169" spans="1:19" x14ac:dyDescent="0.3">
      <c r="A169" s="24"/>
      <c r="B169" s="13" t="str">
        <f t="shared" si="12"/>
        <v>Охрана</v>
      </c>
      <c r="C169" s="92"/>
      <c r="D169" s="92">
        <v>6.7729996836742066</v>
      </c>
      <c r="E169" s="92">
        <v>15869.138258848667</v>
      </c>
      <c r="F169" s="94">
        <v>6.3110051275649006</v>
      </c>
      <c r="G169" s="94">
        <v>14786.685013884564</v>
      </c>
      <c r="H169" s="95"/>
      <c r="I169" s="102" t="e">
        <v>#REF!</v>
      </c>
      <c r="J169" s="97">
        <v>7.280028665035621</v>
      </c>
      <c r="K169" s="98">
        <v>33852.133292415638</v>
      </c>
      <c r="L169" s="15"/>
      <c r="M169" s="15"/>
      <c r="N169" s="15"/>
      <c r="O169" s="15"/>
      <c r="P169" s="15"/>
      <c r="Q169" s="15"/>
      <c r="R169" s="15"/>
      <c r="S169" s="42">
        <v>1.0748603285164133</v>
      </c>
    </row>
    <row r="170" spans="1:19" x14ac:dyDescent="0.3">
      <c r="A170" s="24"/>
      <c r="B170" s="13" t="str">
        <f t="shared" si="12"/>
        <v>транспортные услуги</v>
      </c>
      <c r="C170" s="92"/>
      <c r="D170" s="92">
        <v>7.6724648661418229</v>
      </c>
      <c r="E170" s="92">
        <v>17976.58518137029</v>
      </c>
      <c r="F170" s="94">
        <v>7.1491166946305338</v>
      </c>
      <c r="G170" s="94">
        <v>16750.380415519339</v>
      </c>
      <c r="H170" s="95"/>
      <c r="I170" s="102" t="e">
        <v>#REF!</v>
      </c>
      <c r="J170" s="97">
        <v>8.6310847113387155</v>
      </c>
      <c r="K170" s="98">
        <v>40134.543907725027</v>
      </c>
      <c r="L170" s="15"/>
      <c r="M170" s="15"/>
      <c r="N170" s="15"/>
      <c r="O170" s="15"/>
      <c r="P170" s="15"/>
      <c r="Q170" s="15"/>
      <c r="R170" s="15"/>
      <c r="S170" s="42">
        <v>1.124942878451908</v>
      </c>
    </row>
    <row r="171" spans="1:19" ht="40.5" x14ac:dyDescent="0.3">
      <c r="A171" s="24"/>
      <c r="B171" s="61" t="str">
        <f t="shared" si="12"/>
        <v>запчасти, вспом. материалы, сервис, оборудование</v>
      </c>
      <c r="C171" s="92"/>
      <c r="D171" s="92">
        <v>34.952339945757188</v>
      </c>
      <c r="E171" s="92">
        <v>81893.332492909089</v>
      </c>
      <c r="F171" s="94">
        <v>32.568198275539096</v>
      </c>
      <c r="G171" s="94">
        <v>76307.288559588094</v>
      </c>
      <c r="H171" s="95"/>
      <c r="I171" s="102" t="e">
        <v>#REF!</v>
      </c>
      <c r="J171" s="97">
        <v>41.935598688630293</v>
      </c>
      <c r="K171" s="98">
        <v>195000.53390213088</v>
      </c>
      <c r="L171" s="15"/>
      <c r="M171" s="15"/>
      <c r="N171" s="15"/>
      <c r="O171" s="15"/>
      <c r="P171" s="15"/>
      <c r="Q171" s="15"/>
      <c r="R171" s="15"/>
      <c r="S171" s="42">
        <v>1.1997937406683066</v>
      </c>
    </row>
    <row r="172" spans="1:19" s="8" customFormat="1" x14ac:dyDescent="0.3">
      <c r="A172" s="24">
        <v>3</v>
      </c>
      <c r="B172" s="7" t="s">
        <v>27</v>
      </c>
      <c r="C172" s="9">
        <v>1</v>
      </c>
      <c r="D172" s="9">
        <v>315.64999999999998</v>
      </c>
      <c r="E172" s="12">
        <v>1277439.1599999999</v>
      </c>
      <c r="F172" s="12">
        <v>294.11912912347964</v>
      </c>
      <c r="G172" s="12">
        <v>1190303.4793202262</v>
      </c>
      <c r="H172" s="9">
        <v>1</v>
      </c>
      <c r="I172" s="10" t="e">
        <v>#REF!</v>
      </c>
      <c r="J172" s="11">
        <v>580.45480824873221</v>
      </c>
      <c r="K172" s="12">
        <v>2699114.8583566048</v>
      </c>
      <c r="L172" s="9">
        <v>4003</v>
      </c>
      <c r="M172" s="11">
        <v>0.35220000000000001</v>
      </c>
      <c r="N172" s="72">
        <v>1637.73</v>
      </c>
      <c r="O172" s="9"/>
      <c r="P172" s="9"/>
      <c r="Q172" s="9"/>
      <c r="R172" s="9"/>
      <c r="S172" s="11">
        <v>1.8389190820488903</v>
      </c>
    </row>
    <row r="173" spans="1:19" x14ac:dyDescent="0.3">
      <c r="A173" s="24"/>
      <c r="B173" s="13" t="str">
        <f t="shared" ref="B173:B183" si="13">P4</f>
        <v>зарплата</v>
      </c>
      <c r="C173" s="92"/>
      <c r="D173" s="92">
        <v>108.87</v>
      </c>
      <c r="E173" s="92">
        <v>255082.41</v>
      </c>
      <c r="F173" s="94">
        <v>101.4438447257191</v>
      </c>
      <c r="G173" s="94">
        <v>237682.92819235983</v>
      </c>
      <c r="H173" s="95"/>
      <c r="I173" s="102" t="e">
        <v>#REF!</v>
      </c>
      <c r="J173" s="97">
        <v>175.89237624797286</v>
      </c>
      <c r="K173" s="98">
        <v>817899.54955307383</v>
      </c>
      <c r="L173" s="15"/>
      <c r="M173" s="15"/>
      <c r="N173" s="15"/>
      <c r="O173" s="15"/>
      <c r="P173" s="15"/>
      <c r="Q173" s="15"/>
      <c r="R173" s="15"/>
      <c r="S173" s="42">
        <v>1.6156184095524282</v>
      </c>
    </row>
    <row r="174" spans="1:19" x14ac:dyDescent="0.3">
      <c r="A174" s="24"/>
      <c r="B174" s="13" t="str">
        <f t="shared" si="13"/>
        <v>налоги</v>
      </c>
      <c r="C174" s="92"/>
      <c r="D174" s="92">
        <v>42.65</v>
      </c>
      <c r="E174" s="92">
        <v>99928.95</v>
      </c>
      <c r="F174" s="94">
        <v>39.74079156380931</v>
      </c>
      <c r="G174" s="94">
        <v>93112.674634005205</v>
      </c>
      <c r="H174" s="95"/>
      <c r="I174" s="102" t="e">
        <v>#REF!</v>
      </c>
      <c r="J174" s="97">
        <v>72.115874282848409</v>
      </c>
      <c r="K174" s="98">
        <v>335338.81541524513</v>
      </c>
      <c r="L174" s="15"/>
      <c r="M174" s="15"/>
      <c r="N174" s="15"/>
      <c r="O174" s="15"/>
      <c r="P174" s="15"/>
      <c r="Q174" s="15"/>
      <c r="R174" s="15"/>
      <c r="S174" s="42">
        <v>1.6908763020597517</v>
      </c>
    </row>
    <row r="175" spans="1:19" x14ac:dyDescent="0.3">
      <c r="A175" s="24"/>
      <c r="B175" s="13" t="str">
        <f t="shared" si="13"/>
        <v>стоимость ткани + комплектующие</v>
      </c>
      <c r="C175" s="92"/>
      <c r="D175" s="92">
        <v>111.62</v>
      </c>
      <c r="E175" s="92">
        <v>261525.66</v>
      </c>
      <c r="F175" s="94">
        <v>104.0062638769612</v>
      </c>
      <c r="G175" s="94">
        <v>243686.67626372009</v>
      </c>
      <c r="H175" s="95"/>
      <c r="I175" s="102" t="e">
        <v>#REF!</v>
      </c>
      <c r="J175" s="97">
        <v>213.80746531027185</v>
      </c>
      <c r="K175" s="98">
        <v>994204.71369276405</v>
      </c>
      <c r="L175" s="15"/>
      <c r="M175" s="15"/>
      <c r="N175" s="15"/>
      <c r="O175" s="15"/>
      <c r="P175" s="15"/>
      <c r="Q175" s="15"/>
      <c r="R175" s="15"/>
      <c r="S175" s="42">
        <v>1.9154942242454027</v>
      </c>
    </row>
    <row r="176" spans="1:19" x14ac:dyDescent="0.3">
      <c r="A176" s="24"/>
      <c r="B176" s="13" t="str">
        <f t="shared" si="13"/>
        <v>услуги сторонних организаций</v>
      </c>
      <c r="C176" s="92"/>
      <c r="D176" s="92"/>
      <c r="E176" s="92">
        <v>0</v>
      </c>
      <c r="F176" s="94">
        <v>0</v>
      </c>
      <c r="G176" s="94">
        <v>0</v>
      </c>
      <c r="H176" s="95"/>
      <c r="I176" s="102" t="e">
        <v>#REF!</v>
      </c>
      <c r="J176" s="97">
        <v>76.833779804916347</v>
      </c>
      <c r="K176" s="98">
        <v>357277.07609286101</v>
      </c>
      <c r="L176" s="15"/>
      <c r="M176" s="15"/>
      <c r="N176" s="15"/>
      <c r="O176" s="15"/>
      <c r="P176" s="15"/>
      <c r="Q176" s="15"/>
      <c r="R176" s="15"/>
      <c r="S176" s="42"/>
    </row>
    <row r="177" spans="1:19" x14ac:dyDescent="0.3">
      <c r="A177" s="24"/>
      <c r="B177" s="13" t="str">
        <f t="shared" si="13"/>
        <v>Аренда производственных помещений</v>
      </c>
      <c r="C177" s="92"/>
      <c r="D177" s="92">
        <v>20.435459606174245</v>
      </c>
      <c r="E177" s="92">
        <v>47880.281857266258</v>
      </c>
      <c r="F177" s="94">
        <v>19.041532021561906</v>
      </c>
      <c r="G177" s="94">
        <v>44614.309526519552</v>
      </c>
      <c r="H177" s="95"/>
      <c r="I177" s="102" t="e">
        <v>#REF!</v>
      </c>
      <c r="J177" s="97">
        <v>0</v>
      </c>
      <c r="K177" s="98">
        <v>0</v>
      </c>
      <c r="L177" s="15"/>
      <c r="M177" s="15"/>
      <c r="N177" s="15"/>
      <c r="O177" s="15"/>
      <c r="P177" s="15"/>
      <c r="Q177" s="15"/>
      <c r="R177" s="15"/>
      <c r="S177" s="42">
        <v>0</v>
      </c>
    </row>
    <row r="178" spans="1:19" x14ac:dyDescent="0.3">
      <c r="A178" s="24"/>
      <c r="B178" s="13" t="str">
        <f t="shared" si="13"/>
        <v>Коммунальные расходы</v>
      </c>
      <c r="C178" s="92"/>
      <c r="D178" s="92">
        <v>13.439299201126184</v>
      </c>
      <c r="E178" s="92">
        <v>31488.278028238648</v>
      </c>
      <c r="F178" s="94">
        <v>12.522588237177601</v>
      </c>
      <c r="G178" s="94">
        <v>29340.424239707118</v>
      </c>
      <c r="H178" s="95"/>
      <c r="I178" s="102" t="e">
        <v>#REF!</v>
      </c>
      <c r="J178" s="97">
        <v>14.445703707136191</v>
      </c>
      <c r="K178" s="98">
        <v>67172.522238183286</v>
      </c>
      <c r="L178" s="15"/>
      <c r="M178" s="15"/>
      <c r="N178" s="15"/>
      <c r="O178" s="15"/>
      <c r="P178" s="15"/>
      <c r="Q178" s="15"/>
      <c r="R178" s="15"/>
      <c r="S178" s="42">
        <v>1.0748851923711671</v>
      </c>
    </row>
    <row r="179" spans="1:19" x14ac:dyDescent="0.3">
      <c r="A179" s="24"/>
      <c r="B179" s="13" t="str">
        <f t="shared" si="13"/>
        <v>Уборка территории</v>
      </c>
      <c r="C179" s="92"/>
      <c r="D179" s="92">
        <v>4.0705007017783359</v>
      </c>
      <c r="E179" s="92">
        <v>9537.1831442666407</v>
      </c>
      <c r="F179" s="94">
        <v>3.7928468921386251</v>
      </c>
      <c r="G179" s="94">
        <v>8886.6402682807984</v>
      </c>
      <c r="H179" s="95"/>
      <c r="I179" s="102" t="e">
        <v>#REF!</v>
      </c>
      <c r="J179" s="97">
        <v>4.3755493869571955</v>
      </c>
      <c r="K179" s="98">
        <v>20346.304649350961</v>
      </c>
      <c r="L179" s="15"/>
      <c r="M179" s="15"/>
      <c r="N179" s="15"/>
      <c r="O179" s="15"/>
      <c r="P179" s="15"/>
      <c r="Q179" s="15"/>
      <c r="R179" s="15"/>
      <c r="S179" s="42">
        <v>1.0749413174270155</v>
      </c>
    </row>
    <row r="180" spans="1:19" x14ac:dyDescent="0.3">
      <c r="A180" s="24"/>
      <c r="B180" s="13" t="str">
        <f t="shared" si="13"/>
        <v>Вывоз мусора</v>
      </c>
      <c r="C180" s="92"/>
      <c r="D180" s="92">
        <v>0.60715322704221353</v>
      </c>
      <c r="E180" s="92">
        <v>1422.5600109599063</v>
      </c>
      <c r="F180" s="94">
        <v>0.56573856607687689</v>
      </c>
      <c r="G180" s="94">
        <v>1325.5254603181224</v>
      </c>
      <c r="H180" s="95"/>
      <c r="I180" s="102" t="e">
        <v>#REF!</v>
      </c>
      <c r="J180" s="97">
        <v>0.78574616226328053</v>
      </c>
      <c r="K180" s="98">
        <v>3653.7196545242546</v>
      </c>
      <c r="L180" s="15"/>
      <c r="M180" s="15"/>
      <c r="N180" s="15"/>
      <c r="O180" s="15"/>
      <c r="P180" s="15"/>
      <c r="Q180" s="15"/>
      <c r="R180" s="15"/>
      <c r="S180" s="42">
        <v>1.2941480457760131</v>
      </c>
    </row>
    <row r="181" spans="1:19" x14ac:dyDescent="0.3">
      <c r="A181" s="24"/>
      <c r="B181" s="13" t="str">
        <f t="shared" si="13"/>
        <v>Охрана</v>
      </c>
      <c r="C181" s="92"/>
      <c r="D181" s="92">
        <v>2.5990961958924119</v>
      </c>
      <c r="E181" s="92">
        <v>6089.682386975921</v>
      </c>
      <c r="F181" s="94">
        <v>2.4218086793728024</v>
      </c>
      <c r="G181" s="94">
        <v>5674.2977357704767</v>
      </c>
      <c r="H181" s="95"/>
      <c r="I181" s="102" t="e">
        <v>#REF!</v>
      </c>
      <c r="J181" s="97">
        <v>2.7936653909626781</v>
      </c>
      <c r="K181" s="98">
        <v>12990.544067976452</v>
      </c>
      <c r="L181" s="15"/>
      <c r="M181" s="15"/>
      <c r="N181" s="15"/>
      <c r="O181" s="15"/>
      <c r="P181" s="15"/>
      <c r="Q181" s="15"/>
      <c r="R181" s="15"/>
      <c r="S181" s="42">
        <v>1.0748603285164133</v>
      </c>
    </row>
    <row r="182" spans="1:19" x14ac:dyDescent="0.3">
      <c r="A182" s="24"/>
      <c r="B182" s="13" t="str">
        <f t="shared" si="13"/>
        <v>транспортные услуги</v>
      </c>
      <c r="C182" s="92"/>
      <c r="D182" s="92">
        <v>2.9442603245316521</v>
      </c>
      <c r="E182" s="92">
        <v>6898.401940377661</v>
      </c>
      <c r="F182" s="94">
        <v>2.7434287424807957</v>
      </c>
      <c r="G182" s="94">
        <v>6427.8535436325046</v>
      </c>
      <c r="H182" s="95"/>
      <c r="I182" s="102" t="e">
        <v>#REF!</v>
      </c>
      <c r="J182" s="97">
        <v>3.3121246843903851</v>
      </c>
      <c r="K182" s="98">
        <v>15401.37978241529</v>
      </c>
      <c r="L182" s="15"/>
      <c r="M182" s="15"/>
      <c r="N182" s="15"/>
      <c r="O182" s="15"/>
      <c r="P182" s="15"/>
      <c r="Q182" s="15"/>
      <c r="R182" s="15"/>
      <c r="S182" s="42">
        <v>1.1249428784519078</v>
      </c>
    </row>
    <row r="183" spans="1:19" ht="40.5" x14ac:dyDescent="0.3">
      <c r="A183" s="24"/>
      <c r="B183" s="61" t="str">
        <f t="shared" si="13"/>
        <v>запчасти, вспом. материалы, сервис, оборудование</v>
      </c>
      <c r="C183" s="92"/>
      <c r="D183" s="92">
        <v>13.412741478421969</v>
      </c>
      <c r="E183" s="92">
        <v>31426.053283942674</v>
      </c>
      <c r="F183" s="94">
        <v>12.497842049079178</v>
      </c>
      <c r="G183" s="94">
        <v>29282.443920992519</v>
      </c>
      <c r="H183" s="95"/>
      <c r="I183" s="102" t="e">
        <v>#REF!</v>
      </c>
      <c r="J183" s="97">
        <v>16.092523271012844</v>
      </c>
      <c r="K183" s="98">
        <v>74830.233210209728</v>
      </c>
      <c r="L183" s="15"/>
      <c r="M183" s="15"/>
      <c r="N183" s="15"/>
      <c r="O183" s="15"/>
      <c r="P183" s="15"/>
      <c r="Q183" s="15"/>
      <c r="R183" s="15"/>
      <c r="S183" s="42">
        <v>1.1997937406683064</v>
      </c>
    </row>
    <row r="184" spans="1:19" s="25" customFormat="1" x14ac:dyDescent="0.3">
      <c r="A184" s="17" t="s">
        <v>28</v>
      </c>
      <c r="B184" s="18" t="s">
        <v>29</v>
      </c>
      <c r="C184" s="19">
        <v>3</v>
      </c>
      <c r="D184" s="37">
        <v>644.13699999999994</v>
      </c>
      <c r="E184" s="23">
        <v>7807629.4000000004</v>
      </c>
      <c r="F184" s="23">
        <v>600.19963084495748</v>
      </c>
      <c r="G184" s="23">
        <v>7275061.4910403173</v>
      </c>
      <c r="H184" s="20">
        <v>3</v>
      </c>
      <c r="I184" s="21" t="e">
        <v>#REF!</v>
      </c>
      <c r="J184" s="37">
        <v>850</v>
      </c>
      <c r="K184" s="23">
        <v>11857500</v>
      </c>
      <c r="L184" s="19"/>
      <c r="M184" s="19"/>
      <c r="N184" s="79"/>
      <c r="O184" s="19"/>
      <c r="P184" s="19"/>
      <c r="Q184" s="19"/>
      <c r="R184" s="19"/>
      <c r="S184" s="37">
        <v>1.3195950550892126</v>
      </c>
    </row>
    <row r="185" spans="1:19" s="25" customFormat="1" x14ac:dyDescent="0.3">
      <c r="A185" s="24">
        <v>5</v>
      </c>
      <c r="B185" s="18" t="s">
        <v>30</v>
      </c>
      <c r="C185" s="19">
        <v>1</v>
      </c>
      <c r="D185" s="19">
        <v>195.11</v>
      </c>
      <c r="E185" s="23">
        <v>789603.93</v>
      </c>
      <c r="F185" s="23">
        <v>181.80130930867139</v>
      </c>
      <c r="G185" s="23">
        <v>735744.08441019175</v>
      </c>
      <c r="H185" s="19">
        <v>1</v>
      </c>
      <c r="I185" s="21" t="e">
        <v>#REF!</v>
      </c>
      <c r="J185" s="37">
        <v>358.7876540481231</v>
      </c>
      <c r="K185" s="23">
        <v>1668362.5913237724</v>
      </c>
      <c r="L185" s="19" t="s">
        <v>31</v>
      </c>
      <c r="M185" s="37">
        <v>0.2177</v>
      </c>
      <c r="N185" s="20">
        <v>1012.3050000000001</v>
      </c>
      <c r="O185" s="19"/>
      <c r="P185" s="19"/>
      <c r="Q185" s="19"/>
      <c r="R185" s="19"/>
      <c r="S185" s="37">
        <v>1.8388993595824052</v>
      </c>
    </row>
    <row r="186" spans="1:19" x14ac:dyDescent="0.3">
      <c r="A186" s="24"/>
      <c r="B186" s="13" t="str">
        <f t="shared" ref="B186:B196" si="14">P4</f>
        <v>зарплата</v>
      </c>
      <c r="C186" s="92"/>
      <c r="D186" s="92">
        <v>64.2</v>
      </c>
      <c r="E186" s="92">
        <v>150420.6</v>
      </c>
      <c r="F186" s="94">
        <v>59.820839821724682</v>
      </c>
      <c r="G186" s="94">
        <v>140160.22770230094</v>
      </c>
      <c r="H186" s="95"/>
      <c r="I186" s="96"/>
      <c r="J186" s="97">
        <v>108.72166470523479</v>
      </c>
      <c r="K186" s="98">
        <v>505555.74087934179</v>
      </c>
      <c r="L186" s="15"/>
      <c r="M186" s="42"/>
      <c r="N186" s="72"/>
      <c r="O186" s="15"/>
      <c r="P186" s="15"/>
      <c r="Q186" s="15"/>
      <c r="R186" s="15"/>
      <c r="S186" s="42">
        <v>1.6934838739133145</v>
      </c>
    </row>
    <row r="187" spans="1:19" x14ac:dyDescent="0.3">
      <c r="A187" s="24"/>
      <c r="B187" s="13" t="str">
        <f t="shared" si="14"/>
        <v>налоги</v>
      </c>
      <c r="C187" s="92"/>
      <c r="D187" s="92">
        <v>26.36</v>
      </c>
      <c r="E187" s="92">
        <v>61761.479999999996</v>
      </c>
      <c r="F187" s="94">
        <v>24.561952300633372</v>
      </c>
      <c r="G187" s="94">
        <v>57548.654240383992</v>
      </c>
      <c r="H187" s="95"/>
      <c r="I187" s="96"/>
      <c r="J187" s="97">
        <v>44.575882542237643</v>
      </c>
      <c r="K187" s="98">
        <v>207277.85382140503</v>
      </c>
      <c r="L187" s="15"/>
      <c r="M187" s="42"/>
      <c r="N187" s="72"/>
      <c r="O187" s="15"/>
      <c r="P187" s="15"/>
      <c r="Q187" s="15"/>
      <c r="R187" s="15"/>
      <c r="S187" s="42">
        <v>1.691042585062126</v>
      </c>
    </row>
    <row r="188" spans="1:19" x14ac:dyDescent="0.3">
      <c r="A188" s="24"/>
      <c r="B188" s="13" t="str">
        <f t="shared" si="14"/>
        <v>стоимость ткани + комплектующие</v>
      </c>
      <c r="C188" s="92"/>
      <c r="D188" s="92">
        <v>68.989999999999995</v>
      </c>
      <c r="E188" s="92">
        <v>161643.56999999998</v>
      </c>
      <c r="F188" s="94">
        <v>64.284108088797282</v>
      </c>
      <c r="G188" s="94">
        <v>150617.66525205201</v>
      </c>
      <c r="H188" s="95"/>
      <c r="I188" s="96"/>
      <c r="J188" s="97">
        <v>132.15753889280572</v>
      </c>
      <c r="K188" s="98">
        <v>614532.55585154658</v>
      </c>
      <c r="L188" s="15"/>
      <c r="M188" s="42"/>
      <c r="N188" s="72"/>
      <c r="O188" s="15"/>
      <c r="P188" s="15"/>
      <c r="Q188" s="15"/>
      <c r="R188" s="15"/>
      <c r="S188" s="42">
        <v>1.9156042744282611</v>
      </c>
    </row>
    <row r="189" spans="1:19" x14ac:dyDescent="0.3">
      <c r="A189" s="24"/>
      <c r="B189" s="13" t="str">
        <f t="shared" si="14"/>
        <v>услуги сторонних организаций</v>
      </c>
      <c r="C189" s="92"/>
      <c r="D189" s="92"/>
      <c r="E189" s="92">
        <v>0</v>
      </c>
      <c r="F189" s="94">
        <v>0</v>
      </c>
      <c r="G189" s="94">
        <v>0</v>
      </c>
      <c r="H189" s="95"/>
      <c r="I189" s="96"/>
      <c r="J189" s="97">
        <v>47.492089334271121</v>
      </c>
      <c r="K189" s="98">
        <v>220838.2154043607</v>
      </c>
      <c r="L189" s="15"/>
      <c r="M189" s="42"/>
      <c r="N189" s="72"/>
      <c r="O189" s="15"/>
      <c r="P189" s="15"/>
      <c r="Q189" s="15"/>
      <c r="R189" s="15"/>
      <c r="S189" s="42"/>
    </row>
    <row r="190" spans="1:19" x14ac:dyDescent="0.3">
      <c r="A190" s="24"/>
      <c r="B190" s="13" t="str">
        <f t="shared" si="14"/>
        <v>Аренда производственных помещений</v>
      </c>
      <c r="C190" s="92"/>
      <c r="D190" s="92">
        <v>12.631458138171871</v>
      </c>
      <c r="E190" s="92">
        <v>29595.506417736691</v>
      </c>
      <c r="F190" s="94">
        <v>11.769850996859816</v>
      </c>
      <c r="G190" s="94">
        <v>27576.760885642547</v>
      </c>
      <c r="H190" s="95"/>
      <c r="I190" s="96"/>
      <c r="J190" s="97">
        <v>0</v>
      </c>
      <c r="K190" s="98">
        <v>0</v>
      </c>
      <c r="L190" s="15"/>
      <c r="M190" s="42"/>
      <c r="N190" s="72"/>
      <c r="O190" s="15"/>
      <c r="P190" s="15"/>
      <c r="Q190" s="15"/>
      <c r="R190" s="15"/>
      <c r="S190" s="42">
        <v>0</v>
      </c>
    </row>
    <row r="191" spans="1:19" x14ac:dyDescent="0.3">
      <c r="A191" s="24"/>
      <c r="B191" s="13" t="str">
        <f t="shared" si="14"/>
        <v>Коммунальные расходы</v>
      </c>
      <c r="C191" s="92"/>
      <c r="D191" s="92">
        <v>8.30702849541502</v>
      </c>
      <c r="E191" s="92">
        <v>19463.367764757393</v>
      </c>
      <c r="F191" s="94">
        <v>7.7403959660237458</v>
      </c>
      <c r="G191" s="94">
        <v>18135.747748393638</v>
      </c>
      <c r="H191" s="95"/>
      <c r="I191" s="96"/>
      <c r="J191" s="97">
        <v>8.9291019223269412</v>
      </c>
      <c r="K191" s="98">
        <v>41520.323938820278</v>
      </c>
      <c r="L191" s="15"/>
      <c r="M191" s="42"/>
      <c r="N191" s="72"/>
      <c r="O191" s="15"/>
      <c r="P191" s="15"/>
      <c r="Q191" s="15"/>
      <c r="R191" s="15"/>
      <c r="S191" s="42">
        <v>1.0748851923711671</v>
      </c>
    </row>
    <row r="192" spans="1:19" x14ac:dyDescent="0.3">
      <c r="A192" s="24"/>
      <c r="B192" s="13" t="str">
        <f t="shared" si="14"/>
        <v>Уборка территории</v>
      </c>
      <c r="C192" s="92"/>
      <c r="D192" s="92">
        <v>2.5160363508720716</v>
      </c>
      <c r="E192" s="92">
        <v>5895.0731700932638</v>
      </c>
      <c r="F192" s="94">
        <v>2.3444144475257769</v>
      </c>
      <c r="G192" s="94">
        <v>5492.9630505528949</v>
      </c>
      <c r="H192" s="95"/>
      <c r="I192" s="96"/>
      <c r="J192" s="97">
        <v>2.7045914297006854</v>
      </c>
      <c r="K192" s="98">
        <v>12576.350148108188</v>
      </c>
      <c r="L192" s="15"/>
      <c r="M192" s="42"/>
      <c r="N192" s="72"/>
      <c r="O192" s="15"/>
      <c r="P192" s="15"/>
      <c r="Q192" s="15"/>
      <c r="R192" s="15"/>
      <c r="S192" s="42">
        <v>1.0749413174270155</v>
      </c>
    </row>
    <row r="193" spans="1:19" x14ac:dyDescent="0.3">
      <c r="A193" s="24"/>
      <c r="B193" s="13" t="str">
        <f t="shared" si="14"/>
        <v>Вывоз мусора</v>
      </c>
      <c r="C193" s="92"/>
      <c r="D193" s="92">
        <v>0.37529033937277084</v>
      </c>
      <c r="E193" s="92">
        <v>879.30526515040208</v>
      </c>
      <c r="F193" s="94">
        <v>0.34969132832179473</v>
      </c>
      <c r="G193" s="94">
        <v>819.32678225796496</v>
      </c>
      <c r="H193" s="95"/>
      <c r="I193" s="96"/>
      <c r="J193" s="97">
        <v>0.48568125929788802</v>
      </c>
      <c r="K193" s="98">
        <v>2258.4178557351793</v>
      </c>
      <c r="L193" s="15"/>
      <c r="M193" s="42"/>
      <c r="N193" s="72"/>
      <c r="O193" s="15"/>
      <c r="P193" s="15"/>
      <c r="Q193" s="15"/>
      <c r="R193" s="15"/>
      <c r="S193" s="42">
        <v>1.2941480457760128</v>
      </c>
    </row>
    <row r="194" spans="1:19" x14ac:dyDescent="0.3">
      <c r="A194" s="24"/>
      <c r="B194" s="13" t="str">
        <f t="shared" si="14"/>
        <v>Охрана</v>
      </c>
      <c r="C194" s="92"/>
      <c r="D194" s="92">
        <v>1.6065395850249236</v>
      </c>
      <c r="E194" s="92">
        <v>3764.1222477133961</v>
      </c>
      <c r="F194" s="94">
        <v>1.4969555635986915</v>
      </c>
      <c r="G194" s="94">
        <v>3507.3668855117344</v>
      </c>
      <c r="H194" s="95"/>
      <c r="I194" s="96"/>
      <c r="J194" s="97">
        <v>1.7268056661345117</v>
      </c>
      <c r="K194" s="98">
        <v>8029.6463475254795</v>
      </c>
      <c r="L194" s="15"/>
      <c r="M194" s="42"/>
      <c r="N194" s="72"/>
      <c r="O194" s="15"/>
      <c r="P194" s="15"/>
      <c r="Q194" s="15"/>
      <c r="R194" s="15"/>
      <c r="S194" s="42">
        <v>1.0748603285164133</v>
      </c>
    </row>
    <row r="195" spans="1:19" x14ac:dyDescent="0.3">
      <c r="A195" s="24"/>
      <c r="B195" s="13" t="str">
        <f t="shared" si="14"/>
        <v>транспортные услуги</v>
      </c>
      <c r="C195" s="92"/>
      <c r="D195" s="92">
        <v>1.8198906094563903</v>
      </c>
      <c r="E195" s="92">
        <v>4264.003697956322</v>
      </c>
      <c r="F195" s="94">
        <v>1.6957536548497139</v>
      </c>
      <c r="G195" s="94">
        <v>3973.1508133128791</v>
      </c>
      <c r="H195" s="95"/>
      <c r="I195" s="96"/>
      <c r="J195" s="97">
        <v>2.0472729806694687</v>
      </c>
      <c r="K195" s="98">
        <v>9519.8193601130297</v>
      </c>
      <c r="L195" s="15"/>
      <c r="M195" s="42"/>
      <c r="N195" s="72"/>
      <c r="O195" s="15"/>
      <c r="P195" s="15"/>
      <c r="Q195" s="15"/>
      <c r="R195" s="15"/>
      <c r="S195" s="42">
        <v>1.124942878451908</v>
      </c>
    </row>
    <row r="196" spans="1:19" ht="40.5" x14ac:dyDescent="0.3">
      <c r="A196" s="24"/>
      <c r="B196" s="61" t="str">
        <f t="shared" si="14"/>
        <v>запчасти, вспом. материалы, сервис, оборудование</v>
      </c>
      <c r="C196" s="92"/>
      <c r="D196" s="92">
        <v>8.2906127764124431</v>
      </c>
      <c r="E196" s="92">
        <v>19424.905735134354</v>
      </c>
      <c r="F196" s="94">
        <v>7.7250999832042506</v>
      </c>
      <c r="G196" s="94">
        <v>18099.909260647561</v>
      </c>
      <c r="H196" s="95"/>
      <c r="I196" s="96"/>
      <c r="J196" s="97">
        <v>9.9470253154443391</v>
      </c>
      <c r="K196" s="98">
        <v>46253.667716816177</v>
      </c>
      <c r="L196" s="15"/>
      <c r="M196" s="42"/>
      <c r="N196" s="72"/>
      <c r="O196" s="15"/>
      <c r="P196" s="15"/>
      <c r="Q196" s="15"/>
      <c r="R196" s="15"/>
      <c r="S196" s="42">
        <v>1.1997937406683066</v>
      </c>
    </row>
    <row r="197" spans="1:19" s="25" customFormat="1" x14ac:dyDescent="0.3">
      <c r="A197" s="24">
        <v>6</v>
      </c>
      <c r="B197" s="18" t="s">
        <v>17</v>
      </c>
      <c r="C197" s="19">
        <v>1</v>
      </c>
      <c r="D197" s="19">
        <v>59.34</v>
      </c>
      <c r="E197" s="23">
        <v>240136.93</v>
      </c>
      <c r="F197" s="23">
        <v>55.292346339893186</v>
      </c>
      <c r="G197" s="23">
        <v>223756.89758272137</v>
      </c>
      <c r="H197" s="19">
        <v>1</v>
      </c>
      <c r="I197" s="21" t="e">
        <v>#REF!</v>
      </c>
      <c r="J197" s="37">
        <v>68</v>
      </c>
      <c r="K197" s="23">
        <v>316200</v>
      </c>
      <c r="L197" s="19"/>
      <c r="M197" s="19"/>
      <c r="N197" s="19"/>
      <c r="O197" s="19"/>
      <c r="P197" s="19"/>
      <c r="Q197" s="19"/>
      <c r="R197" s="19"/>
      <c r="S197" s="37">
        <v>1.1459386585776878</v>
      </c>
    </row>
    <row r="198" spans="1:19" s="25" customFormat="1" x14ac:dyDescent="0.3">
      <c r="A198" s="24">
        <v>7</v>
      </c>
      <c r="B198" s="18" t="s">
        <v>18</v>
      </c>
      <c r="C198" s="19">
        <v>1</v>
      </c>
      <c r="D198" s="19">
        <v>3.17</v>
      </c>
      <c r="E198" s="23">
        <v>25684.720000000001</v>
      </c>
      <c r="F198" s="23">
        <v>2.9537704397954396</v>
      </c>
      <c r="G198" s="23">
        <v>23932.733971742186</v>
      </c>
      <c r="H198" s="19">
        <v>1</v>
      </c>
      <c r="I198" s="21" t="e">
        <v>#REF!</v>
      </c>
      <c r="J198" s="37">
        <v>4.5</v>
      </c>
      <c r="K198" s="23">
        <v>20925</v>
      </c>
      <c r="L198" s="19"/>
      <c r="M198" s="19"/>
      <c r="N198" s="19"/>
      <c r="O198" s="19"/>
      <c r="P198" s="19"/>
      <c r="Q198" s="19"/>
      <c r="R198" s="19"/>
      <c r="S198" s="37">
        <v>1.4195583596214512</v>
      </c>
    </row>
    <row r="199" spans="1:19" s="25" customFormat="1" x14ac:dyDescent="0.3">
      <c r="A199" s="24">
        <v>8</v>
      </c>
      <c r="B199" s="18" t="s">
        <v>19</v>
      </c>
      <c r="C199" s="19"/>
      <c r="D199" s="19"/>
      <c r="E199" s="23"/>
      <c r="F199" s="23">
        <v>0</v>
      </c>
      <c r="G199" s="23">
        <v>0</v>
      </c>
      <c r="H199" s="19">
        <v>1</v>
      </c>
      <c r="I199" s="21" t="e">
        <v>#REF!</v>
      </c>
      <c r="J199" s="37">
        <v>272.33999999999997</v>
      </c>
      <c r="K199" s="23">
        <v>1266381</v>
      </c>
      <c r="L199" s="19"/>
      <c r="M199" s="19"/>
      <c r="N199" s="19"/>
      <c r="O199" s="19"/>
      <c r="P199" s="19"/>
      <c r="Q199" s="19"/>
      <c r="R199" s="19"/>
      <c r="S199" s="37"/>
    </row>
    <row r="200" spans="1:19" s="25" customFormat="1" x14ac:dyDescent="0.3">
      <c r="A200" s="24">
        <v>9</v>
      </c>
      <c r="B200" s="18" t="s">
        <v>20</v>
      </c>
      <c r="C200" s="19">
        <v>1</v>
      </c>
      <c r="D200" s="19">
        <v>47.03</v>
      </c>
      <c r="E200" s="23">
        <v>190312.69</v>
      </c>
      <c r="F200" s="23">
        <v>43.822026430151276</v>
      </c>
      <c r="G200" s="23">
        <v>177331.22966560037</v>
      </c>
      <c r="H200" s="19">
        <v>1</v>
      </c>
      <c r="I200" s="21" t="e">
        <v>#REF!</v>
      </c>
      <c r="J200" s="37">
        <v>80</v>
      </c>
      <c r="K200" s="23">
        <v>372000</v>
      </c>
      <c r="L200" s="19"/>
      <c r="M200" s="19"/>
      <c r="N200" s="19"/>
      <c r="O200" s="19"/>
      <c r="P200" s="19"/>
      <c r="Q200" s="19"/>
      <c r="R200" s="19"/>
      <c r="S200" s="37">
        <v>1.7010418881564957</v>
      </c>
    </row>
    <row r="201" spans="1:19" x14ac:dyDescent="0.3">
      <c r="A201" s="24">
        <v>10</v>
      </c>
      <c r="B201" s="28" t="s">
        <v>32</v>
      </c>
      <c r="C201" s="29"/>
      <c r="D201" s="74">
        <v>5281.2709999999988</v>
      </c>
      <c r="E201" s="75">
        <v>21373292.720000003</v>
      </c>
      <c r="F201" s="81">
        <v>4921.0290739270977</v>
      </c>
      <c r="G201" s="81">
        <v>19915394.396665957</v>
      </c>
      <c r="H201" s="30"/>
      <c r="I201" s="31" t="e">
        <v>#REF!</v>
      </c>
      <c r="J201" s="32">
        <v>8931.6709452987434</v>
      </c>
      <c r="K201" s="33">
        <v>41532269.895639159</v>
      </c>
      <c r="L201" s="82"/>
      <c r="M201" s="82"/>
      <c r="N201" s="82"/>
      <c r="O201" s="30"/>
      <c r="P201" s="30"/>
      <c r="Q201" s="30"/>
      <c r="R201" s="30"/>
      <c r="S201" s="83">
        <v>1.6911972412130991</v>
      </c>
    </row>
    <row r="202" spans="1:19" x14ac:dyDescent="0.3">
      <c r="A202" s="103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5"/>
    </row>
    <row r="203" spans="1:19" s="8" customFormat="1" x14ac:dyDescent="0.3">
      <c r="A203" s="19">
        <v>5</v>
      </c>
      <c r="B203" s="3" t="s">
        <v>59</v>
      </c>
      <c r="C203" s="4">
        <v>4047</v>
      </c>
      <c r="D203" s="6"/>
      <c r="E203" s="35"/>
      <c r="F203" s="35">
        <v>0</v>
      </c>
      <c r="G203" s="35">
        <v>0</v>
      </c>
      <c r="H203" s="4">
        <v>2981</v>
      </c>
      <c r="I203" s="39"/>
      <c r="J203" s="40"/>
      <c r="K203" s="41"/>
      <c r="L203" s="38"/>
      <c r="M203" s="38"/>
      <c r="N203" s="38"/>
      <c r="O203" s="9"/>
      <c r="P203" s="9"/>
      <c r="Q203" s="9"/>
      <c r="R203" s="9"/>
      <c r="S203" s="6"/>
    </row>
    <row r="204" spans="1:19" s="8" customFormat="1" x14ac:dyDescent="0.3">
      <c r="A204" s="24">
        <v>1</v>
      </c>
      <c r="B204" s="7" t="s">
        <v>25</v>
      </c>
      <c r="C204" s="9">
        <v>1</v>
      </c>
      <c r="D204" s="9">
        <v>2027.71</v>
      </c>
      <c r="E204" s="12">
        <v>4750929.07</v>
      </c>
      <c r="F204" s="12">
        <v>1889.3974316964075</v>
      </c>
      <c r="G204" s="12">
        <v>4426862.4127857545</v>
      </c>
      <c r="H204" s="9">
        <v>1</v>
      </c>
      <c r="I204" s="10" t="e">
        <v>#REF!</v>
      </c>
      <c r="J204" s="11">
        <v>3504.9779690589962</v>
      </c>
      <c r="K204" s="12">
        <v>10448339.325764868</v>
      </c>
      <c r="L204" s="38">
        <v>694</v>
      </c>
      <c r="M204" s="11">
        <v>2.1267</v>
      </c>
      <c r="N204" s="38">
        <v>6339.6927000000005</v>
      </c>
      <c r="O204" s="9"/>
      <c r="P204" s="9"/>
      <c r="Q204" s="9"/>
      <c r="R204" s="9"/>
      <c r="S204" s="11">
        <v>1.7285400619708913</v>
      </c>
    </row>
    <row r="205" spans="1:19" x14ac:dyDescent="0.3">
      <c r="A205" s="24"/>
      <c r="B205" s="13" t="str">
        <f t="shared" ref="B205:B215" si="15">P4</f>
        <v>зарплата</v>
      </c>
      <c r="C205" s="92"/>
      <c r="D205" s="92">
        <v>667.26</v>
      </c>
      <c r="E205" s="92">
        <v>2700401.2199999997</v>
      </c>
      <c r="F205" s="94">
        <v>621.74538285738333</v>
      </c>
      <c r="G205" s="94">
        <v>2516203.5644238302</v>
      </c>
      <c r="H205" s="95"/>
      <c r="I205" s="96" t="e">
        <v>#REF!</v>
      </c>
      <c r="J205" s="97">
        <v>1062.0962991668482</v>
      </c>
      <c r="K205" s="98">
        <v>3166109.0678163744</v>
      </c>
      <c r="L205" s="84"/>
      <c r="M205" s="11"/>
      <c r="N205" s="84"/>
      <c r="O205" s="15"/>
      <c r="P205" s="15"/>
      <c r="Q205" s="15"/>
      <c r="R205" s="15"/>
      <c r="S205" s="42">
        <v>1.5917278109984836</v>
      </c>
    </row>
    <row r="206" spans="1:19" x14ac:dyDescent="0.3">
      <c r="A206" s="24"/>
      <c r="B206" s="13" t="str">
        <f t="shared" si="15"/>
        <v>налоги</v>
      </c>
      <c r="C206" s="92"/>
      <c r="D206" s="92">
        <v>273.98</v>
      </c>
      <c r="E206" s="92">
        <v>1108797.06</v>
      </c>
      <c r="F206" s="94">
        <v>255.29149056629484</v>
      </c>
      <c r="G206" s="94">
        <v>1033164.6623217952</v>
      </c>
      <c r="H206" s="95"/>
      <c r="I206" s="96" t="e">
        <v>#REF!</v>
      </c>
      <c r="J206" s="97">
        <v>435.45948278629669</v>
      </c>
      <c r="K206" s="98">
        <v>1298104.7181859505</v>
      </c>
      <c r="L206" s="84"/>
      <c r="M206" s="11"/>
      <c r="N206" s="84"/>
      <c r="O206" s="15"/>
      <c r="P206" s="15"/>
      <c r="Q206" s="15"/>
      <c r="R206" s="15"/>
      <c r="S206" s="42">
        <v>1.5893841987966153</v>
      </c>
    </row>
    <row r="207" spans="1:19" x14ac:dyDescent="0.3">
      <c r="A207" s="24"/>
      <c r="B207" s="13" t="str">
        <f t="shared" si="15"/>
        <v>стоимость ткани + комплектующие</v>
      </c>
      <c r="C207" s="92"/>
      <c r="D207" s="92">
        <v>717.04</v>
      </c>
      <c r="E207" s="92">
        <v>2901860.88</v>
      </c>
      <c r="F207" s="94">
        <v>668.12982843877671</v>
      </c>
      <c r="G207" s="94">
        <v>2703921.4156917292</v>
      </c>
      <c r="H207" s="95"/>
      <c r="I207" s="96" t="e">
        <v>#REF!</v>
      </c>
      <c r="J207" s="97">
        <v>1291.0401376358748</v>
      </c>
      <c r="K207" s="98">
        <v>3848590.6502925428</v>
      </c>
      <c r="L207" s="84"/>
      <c r="M207" s="11"/>
      <c r="N207" s="84"/>
      <c r="O207" s="15"/>
      <c r="P207" s="15"/>
      <c r="Q207" s="15"/>
      <c r="R207" s="15"/>
      <c r="S207" s="42">
        <v>1.8005134129698133</v>
      </c>
    </row>
    <row r="208" spans="1:19" x14ac:dyDescent="0.3">
      <c r="A208" s="24"/>
      <c r="B208" s="13" t="str">
        <f t="shared" si="15"/>
        <v>услуги сторонних организаций</v>
      </c>
      <c r="C208" s="92"/>
      <c r="D208" s="92"/>
      <c r="E208" s="92">
        <v>0</v>
      </c>
      <c r="F208" s="94">
        <v>0</v>
      </c>
      <c r="G208" s="94">
        <v>0</v>
      </c>
      <c r="H208" s="95"/>
      <c r="I208" s="96" t="e">
        <v>#REF!</v>
      </c>
      <c r="J208" s="97">
        <v>463.9477555681874</v>
      </c>
      <c r="K208" s="98">
        <v>1383028.2593487666</v>
      </c>
      <c r="L208" s="84"/>
      <c r="M208" s="11"/>
      <c r="N208" s="84"/>
      <c r="O208" s="15"/>
      <c r="P208" s="15"/>
      <c r="Q208" s="15"/>
      <c r="R208" s="15"/>
      <c r="S208" s="42"/>
    </row>
    <row r="209" spans="1:19" x14ac:dyDescent="0.3">
      <c r="A209" s="24"/>
      <c r="B209" s="13" t="str">
        <f t="shared" si="15"/>
        <v>Аренда производственных помещений</v>
      </c>
      <c r="C209" s="92"/>
      <c r="D209" s="92">
        <v>123.39605889963306</v>
      </c>
      <c r="E209" s="92">
        <v>499383.85036681499</v>
      </c>
      <c r="F209" s="94">
        <v>114.97906345898838</v>
      </c>
      <c r="G209" s="94">
        <v>465320.26981852594</v>
      </c>
      <c r="H209" s="95"/>
      <c r="I209" s="96" t="e">
        <v>#REF!</v>
      </c>
      <c r="J209" s="97">
        <v>0</v>
      </c>
      <c r="K209" s="98">
        <v>0</v>
      </c>
      <c r="L209" s="84"/>
      <c r="M209" s="11"/>
      <c r="N209" s="84"/>
      <c r="O209" s="15"/>
      <c r="P209" s="15"/>
      <c r="Q209" s="15"/>
      <c r="R209" s="15"/>
      <c r="S209" s="42">
        <v>0</v>
      </c>
    </row>
    <row r="210" spans="1:19" x14ac:dyDescent="0.3">
      <c r="A210" s="24"/>
      <c r="B210" s="13" t="str">
        <f t="shared" si="15"/>
        <v>Коммунальные расходы</v>
      </c>
      <c r="C210" s="92"/>
      <c r="D210" s="92">
        <v>81.15093018465376</v>
      </c>
      <c r="E210" s="92">
        <v>328417.81445729377</v>
      </c>
      <c r="F210" s="94">
        <v>75.615526416824537</v>
      </c>
      <c r="G210" s="94">
        <v>306016.03540888889</v>
      </c>
      <c r="H210" s="95"/>
      <c r="I210" s="96" t="e">
        <v>#REF!</v>
      </c>
      <c r="J210" s="97">
        <v>87.227933202630709</v>
      </c>
      <c r="K210" s="98">
        <v>260026.46887704215</v>
      </c>
      <c r="L210" s="84"/>
      <c r="M210" s="11"/>
      <c r="N210" s="84"/>
      <c r="O210" s="15"/>
      <c r="P210" s="15"/>
      <c r="Q210" s="15"/>
      <c r="R210" s="15"/>
      <c r="S210" s="42">
        <v>1.0748851923711671</v>
      </c>
    </row>
    <row r="211" spans="1:19" x14ac:dyDescent="0.3">
      <c r="A211" s="24"/>
      <c r="B211" s="13" t="str">
        <f t="shared" si="15"/>
        <v>Уборка территории</v>
      </c>
      <c r="C211" s="92"/>
      <c r="D211" s="92">
        <v>24.57902851354908</v>
      </c>
      <c r="E211" s="92">
        <v>99471.328394333119</v>
      </c>
      <c r="F211" s="94">
        <v>22.902463048015939</v>
      </c>
      <c r="G211" s="94">
        <v>92686.267955320494</v>
      </c>
      <c r="H211" s="95"/>
      <c r="I211" s="96" t="e">
        <v>#REF!</v>
      </c>
      <c r="J211" s="97">
        <v>26.421013291430629</v>
      </c>
      <c r="K211" s="98">
        <v>78761.040621754699</v>
      </c>
      <c r="L211" s="84"/>
      <c r="M211" s="11"/>
      <c r="N211" s="84"/>
      <c r="O211" s="15"/>
      <c r="P211" s="15"/>
      <c r="Q211" s="15"/>
      <c r="R211" s="15"/>
      <c r="S211" s="42">
        <v>1.0749413174270157</v>
      </c>
    </row>
    <row r="212" spans="1:19" x14ac:dyDescent="0.3">
      <c r="A212" s="24"/>
      <c r="B212" s="13" t="str">
        <f t="shared" si="15"/>
        <v>Вывоз мусора</v>
      </c>
      <c r="C212" s="92"/>
      <c r="D212" s="92">
        <v>3.6661918454022588</v>
      </c>
      <c r="E212" s="92">
        <v>14837.078398342941</v>
      </c>
      <c r="F212" s="94">
        <v>3.4161164351950428</v>
      </c>
      <c r="G212" s="94">
        <v>13825.023213234337</v>
      </c>
      <c r="H212" s="95"/>
      <c r="I212" s="96" t="e">
        <v>#REF!</v>
      </c>
      <c r="J212" s="97">
        <v>4.7445950121672871</v>
      </c>
      <c r="K212" s="98">
        <v>14143.637731270683</v>
      </c>
      <c r="L212" s="84"/>
      <c r="M212" s="11"/>
      <c r="N212" s="84"/>
      <c r="O212" s="15"/>
      <c r="P212" s="15"/>
      <c r="Q212" s="15"/>
      <c r="R212" s="15"/>
      <c r="S212" s="42">
        <v>1.2941480457760128</v>
      </c>
    </row>
    <row r="213" spans="1:19" x14ac:dyDescent="0.3">
      <c r="A213" s="24"/>
      <c r="B213" s="13" t="str">
        <f t="shared" si="15"/>
        <v>Охрана</v>
      </c>
      <c r="C213" s="92"/>
      <c r="D213" s="92">
        <v>15.69420181659396</v>
      </c>
      <c r="E213" s="92">
        <v>63514.434751755754</v>
      </c>
      <c r="F213" s="94">
        <v>14.62368119938143</v>
      </c>
      <c r="G213" s="94">
        <v>59182.037813896641</v>
      </c>
      <c r="H213" s="95"/>
      <c r="I213" s="96" t="e">
        <v>#REF!</v>
      </c>
      <c r="J213" s="97">
        <v>16.869074920387074</v>
      </c>
      <c r="K213" s="98">
        <v>50286.712337673867</v>
      </c>
      <c r="L213" s="84"/>
      <c r="M213" s="11"/>
      <c r="N213" s="84"/>
      <c r="O213" s="15"/>
      <c r="P213" s="15"/>
      <c r="Q213" s="15"/>
      <c r="R213" s="15"/>
      <c r="S213" s="42">
        <v>1.0748603285164133</v>
      </c>
    </row>
    <row r="214" spans="1:19" x14ac:dyDescent="0.3">
      <c r="A214" s="24"/>
      <c r="B214" s="13" t="str">
        <f t="shared" si="15"/>
        <v>транспортные услуги</v>
      </c>
      <c r="C214" s="92"/>
      <c r="D214" s="92">
        <v>17.778416900004157</v>
      </c>
      <c r="E214" s="92">
        <v>71949.253194316829</v>
      </c>
      <c r="F214" s="94">
        <v>16.565729433940682</v>
      </c>
      <c r="G214" s="94">
        <v>67041.507019157943</v>
      </c>
      <c r="H214" s="95"/>
      <c r="I214" s="96" t="e">
        <v>#REF!</v>
      </c>
      <c r="J214" s="97">
        <v>19.999703481808723</v>
      </c>
      <c r="K214" s="98">
        <v>59619.1160792718</v>
      </c>
      <c r="L214" s="84"/>
      <c r="M214" s="11"/>
      <c r="N214" s="84"/>
      <c r="O214" s="15"/>
      <c r="P214" s="15"/>
      <c r="Q214" s="15"/>
      <c r="R214" s="15"/>
      <c r="S214" s="42">
        <v>1.124942878451908</v>
      </c>
    </row>
    <row r="215" spans="1:19" ht="40.5" x14ac:dyDescent="0.3">
      <c r="A215" s="24"/>
      <c r="B215" s="61" t="str">
        <f t="shared" si="15"/>
        <v>запчасти, вспом. материалы, сервис, оборудование</v>
      </c>
      <c r="C215" s="92"/>
      <c r="D215" s="92">
        <v>80.990565877796712</v>
      </c>
      <c r="E215" s="92">
        <v>327768.82010744332</v>
      </c>
      <c r="F215" s="94">
        <v>75.466100754618651</v>
      </c>
      <c r="G215" s="94">
        <v>305411.30975394172</v>
      </c>
      <c r="H215" s="95"/>
      <c r="I215" s="96" t="e">
        <v>#REF!</v>
      </c>
      <c r="J215" s="97">
        <v>97.171973993364617</v>
      </c>
      <c r="K215" s="98">
        <v>289669.65447421995</v>
      </c>
      <c r="L215" s="84"/>
      <c r="M215" s="11"/>
      <c r="N215" s="84"/>
      <c r="O215" s="15"/>
      <c r="P215" s="15"/>
      <c r="Q215" s="15"/>
      <c r="R215" s="15"/>
      <c r="S215" s="42">
        <v>1.1997937406683064</v>
      </c>
    </row>
    <row r="216" spans="1:19" s="8" customFormat="1" x14ac:dyDescent="0.3">
      <c r="A216" s="24">
        <v>2</v>
      </c>
      <c r="B216" s="7" t="s">
        <v>33</v>
      </c>
      <c r="C216" s="9">
        <v>1</v>
      </c>
      <c r="D216" s="9">
        <v>1328.66</v>
      </c>
      <c r="E216" s="12">
        <v>3113039.71</v>
      </c>
      <c r="F216" s="12">
        <v>1238.0304834506653</v>
      </c>
      <c r="G216" s="12">
        <v>2900695.480538602</v>
      </c>
      <c r="H216" s="9">
        <v>1</v>
      </c>
      <c r="I216" s="10" t="e">
        <v>#REF!</v>
      </c>
      <c r="J216" s="11">
        <v>2076.5844928830275</v>
      </c>
      <c r="K216" s="12">
        <v>6190298.3732843045</v>
      </c>
      <c r="L216" s="38">
        <v>4002</v>
      </c>
      <c r="M216" s="11">
        <v>1.26</v>
      </c>
      <c r="N216" s="38">
        <v>3756.06</v>
      </c>
      <c r="O216" s="9"/>
      <c r="P216" s="9"/>
      <c r="Q216" s="9"/>
      <c r="R216" s="9"/>
      <c r="S216" s="11">
        <v>1.5629163916148807</v>
      </c>
    </row>
    <row r="217" spans="1:19" x14ac:dyDescent="0.3">
      <c r="A217" s="24"/>
      <c r="B217" s="13" t="str">
        <f t="shared" ref="B217:B227" si="16">P4</f>
        <v>зарплата</v>
      </c>
      <c r="C217" s="92"/>
      <c r="D217" s="92">
        <v>437.22</v>
      </c>
      <c r="E217" s="92">
        <v>1769429.34</v>
      </c>
      <c r="F217" s="94">
        <v>407.39669138402593</v>
      </c>
      <c r="G217" s="94">
        <v>1648734.4100311531</v>
      </c>
      <c r="H217" s="95"/>
      <c r="I217" s="96" t="e">
        <v>#REF!</v>
      </c>
      <c r="J217" s="97">
        <v>629.25722337434922</v>
      </c>
      <c r="K217" s="98">
        <v>1875815.7828789351</v>
      </c>
      <c r="L217" s="84"/>
      <c r="M217" s="11"/>
      <c r="N217" s="84"/>
      <c r="O217" s="15"/>
      <c r="P217" s="15"/>
      <c r="Q217" s="15"/>
      <c r="R217" s="15"/>
      <c r="S217" s="42">
        <v>1.439223327785438</v>
      </c>
    </row>
    <row r="218" spans="1:19" x14ac:dyDescent="0.3">
      <c r="A218" s="24"/>
      <c r="B218" s="13" t="str">
        <f t="shared" si="16"/>
        <v>налоги</v>
      </c>
      <c r="C218" s="92"/>
      <c r="D218" s="92">
        <v>179.53</v>
      </c>
      <c r="E218" s="92">
        <v>726557.91</v>
      </c>
      <c r="F218" s="94">
        <v>167.28404008090703</v>
      </c>
      <c r="G218" s="94">
        <v>676998.51020743081</v>
      </c>
      <c r="H218" s="95"/>
      <c r="I218" s="96" t="e">
        <v>#REF!</v>
      </c>
      <c r="J218" s="97">
        <v>257.99546165925324</v>
      </c>
      <c r="K218" s="98">
        <v>769084.47120623395</v>
      </c>
      <c r="L218" s="84"/>
      <c r="M218" s="11"/>
      <c r="N218" s="84"/>
      <c r="O218" s="15"/>
      <c r="P218" s="15"/>
      <c r="Q218" s="15"/>
      <c r="R218" s="15"/>
      <c r="S218" s="42">
        <v>1.437060444824003</v>
      </c>
    </row>
    <row r="219" spans="1:19" x14ac:dyDescent="0.3">
      <c r="A219" s="24"/>
      <c r="B219" s="13" t="str">
        <f t="shared" si="16"/>
        <v>стоимость ткани + комплектующие</v>
      </c>
      <c r="C219" s="92"/>
      <c r="D219" s="92">
        <v>469.84</v>
      </c>
      <c r="E219" s="92">
        <v>1901442.48</v>
      </c>
      <c r="F219" s="94">
        <v>437.79164146166858</v>
      </c>
      <c r="G219" s="94">
        <v>1771742.7729953728</v>
      </c>
      <c r="H219" s="95"/>
      <c r="I219" s="96" t="e">
        <v>#REF!</v>
      </c>
      <c r="J219" s="97">
        <v>764.89893892942223</v>
      </c>
      <c r="K219" s="98">
        <v>2280163.7369486075</v>
      </c>
      <c r="L219" s="84"/>
      <c r="M219" s="11"/>
      <c r="N219" s="84"/>
      <c r="O219" s="15"/>
      <c r="P219" s="15"/>
      <c r="Q219" s="15"/>
      <c r="R219" s="15"/>
      <c r="S219" s="42">
        <v>1.6279987632586035</v>
      </c>
    </row>
    <row r="220" spans="1:19" x14ac:dyDescent="0.3">
      <c r="A220" s="24"/>
      <c r="B220" s="13" t="str">
        <f t="shared" si="16"/>
        <v>услуги сторонних организаций</v>
      </c>
      <c r="C220" s="92"/>
      <c r="D220" s="92"/>
      <c r="E220" s="92">
        <v>0</v>
      </c>
      <c r="F220" s="94">
        <v>0</v>
      </c>
      <c r="G220" s="94">
        <v>0</v>
      </c>
      <c r="H220" s="95"/>
      <c r="I220" s="96" t="e">
        <v>#REF!</v>
      </c>
      <c r="J220" s="97">
        <v>274.87382894433443</v>
      </c>
      <c r="K220" s="98">
        <v>819398.8840830609</v>
      </c>
      <c r="L220" s="84"/>
      <c r="M220" s="11"/>
      <c r="N220" s="84"/>
      <c r="O220" s="15"/>
      <c r="P220" s="15"/>
      <c r="Q220" s="15"/>
      <c r="R220" s="15"/>
      <c r="S220" s="42"/>
    </row>
    <row r="221" spans="1:19" x14ac:dyDescent="0.3">
      <c r="A221" s="24"/>
      <c r="B221" s="13" t="str">
        <f t="shared" si="16"/>
        <v>Аренда производственных помещений</v>
      </c>
      <c r="C221" s="92"/>
      <c r="D221" s="92">
        <v>73.108117841509227</v>
      </c>
      <c r="E221" s="92">
        <v>295868.55290458782</v>
      </c>
      <c r="F221" s="94">
        <v>68.121324097580924</v>
      </c>
      <c r="G221" s="94">
        <v>275686.99862291</v>
      </c>
      <c r="H221" s="95"/>
      <c r="I221" s="96" t="e">
        <v>#REF!</v>
      </c>
      <c r="J221" s="97">
        <v>0</v>
      </c>
      <c r="K221" s="98">
        <v>0</v>
      </c>
      <c r="L221" s="84"/>
      <c r="M221" s="11"/>
      <c r="N221" s="84"/>
      <c r="O221" s="15"/>
      <c r="P221" s="15"/>
      <c r="Q221" s="15"/>
      <c r="R221" s="15"/>
      <c r="S221" s="42">
        <v>0</v>
      </c>
    </row>
    <row r="222" spans="1:19" x14ac:dyDescent="0.3">
      <c r="A222" s="24"/>
      <c r="B222" s="13" t="str">
        <f t="shared" si="16"/>
        <v>Коммунальные расходы</v>
      </c>
      <c r="C222" s="92"/>
      <c r="D222" s="92">
        <v>48.079264603688223</v>
      </c>
      <c r="E222" s="92">
        <v>194576.78385112624</v>
      </c>
      <c r="F222" s="94">
        <v>44.799719417500782</v>
      </c>
      <c r="G222" s="94">
        <v>181304.46448262568</v>
      </c>
      <c r="H222" s="95"/>
      <c r="I222" s="96" t="e">
        <v>#REF!</v>
      </c>
      <c r="J222" s="97">
        <v>51.679689582599664</v>
      </c>
      <c r="K222" s="98">
        <v>154057.15464572961</v>
      </c>
      <c r="L222" s="84"/>
      <c r="M222" s="11"/>
      <c r="N222" s="84"/>
      <c r="O222" s="15"/>
      <c r="P222" s="15"/>
      <c r="Q222" s="15"/>
      <c r="R222" s="15"/>
      <c r="S222" s="42">
        <v>1.0748851923711671</v>
      </c>
    </row>
    <row r="223" spans="1:19" x14ac:dyDescent="0.3">
      <c r="A223" s="24"/>
      <c r="B223" s="13" t="str">
        <f t="shared" si="16"/>
        <v>Уборка территории</v>
      </c>
      <c r="C223" s="92"/>
      <c r="D223" s="92">
        <v>14.562268268712955</v>
      </c>
      <c r="E223" s="92">
        <v>58933.499683481328</v>
      </c>
      <c r="F223" s="94">
        <v>13.568958217190993</v>
      </c>
      <c r="G223" s="94">
        <v>54913.573904971941</v>
      </c>
      <c r="H223" s="95"/>
      <c r="I223" s="96" t="e">
        <v>#REF!</v>
      </c>
      <c r="J223" s="97">
        <v>15.65358383749593</v>
      </c>
      <c r="K223" s="98">
        <v>46663.333419575363</v>
      </c>
      <c r="L223" s="84"/>
      <c r="M223" s="11"/>
      <c r="N223" s="84"/>
      <c r="O223" s="15"/>
      <c r="P223" s="15"/>
      <c r="Q223" s="15"/>
      <c r="R223" s="15"/>
      <c r="S223" s="42">
        <v>1.0749413174270155</v>
      </c>
    </row>
    <row r="224" spans="1:19" x14ac:dyDescent="0.3">
      <c r="A224" s="24"/>
      <c r="B224" s="13" t="str">
        <f t="shared" si="16"/>
        <v>Вывоз мусора</v>
      </c>
      <c r="C224" s="92"/>
      <c r="D224" s="92">
        <v>2.172098427237902</v>
      </c>
      <c r="E224" s="92">
        <v>8790.4823350317893</v>
      </c>
      <c r="F224" s="94">
        <v>2.0239369484862717</v>
      </c>
      <c r="G224" s="94">
        <v>8190.872830523941</v>
      </c>
      <c r="H224" s="95"/>
      <c r="I224" s="96" t="e">
        <v>#REF!</v>
      </c>
      <c r="J224" s="97">
        <v>2.8110169348430816</v>
      </c>
      <c r="K224" s="98">
        <v>8379.641482767227</v>
      </c>
      <c r="L224" s="84"/>
      <c r="M224" s="11"/>
      <c r="N224" s="84"/>
      <c r="O224" s="15"/>
      <c r="P224" s="15"/>
      <c r="Q224" s="15"/>
      <c r="R224" s="15"/>
      <c r="S224" s="42">
        <v>1.2941480457760126</v>
      </c>
    </row>
    <row r="225" spans="1:19" x14ac:dyDescent="0.3">
      <c r="A225" s="24"/>
      <c r="B225" s="13" t="str">
        <f t="shared" si="16"/>
        <v>Охрана</v>
      </c>
      <c r="C225" s="92"/>
      <c r="D225" s="92">
        <v>9.29829984901885</v>
      </c>
      <c r="E225" s="92">
        <v>37630.219488979288</v>
      </c>
      <c r="F225" s="94">
        <v>8.664051493497249</v>
      </c>
      <c r="G225" s="94">
        <v>35063.416394183369</v>
      </c>
      <c r="H225" s="95"/>
      <c r="I225" s="96" t="e">
        <v>#REF!</v>
      </c>
      <c r="J225" s="97">
        <v>9.9943736303605171</v>
      </c>
      <c r="K225" s="98">
        <v>29793.227792104703</v>
      </c>
      <c r="L225" s="84"/>
      <c r="M225" s="11"/>
      <c r="N225" s="84"/>
      <c r="O225" s="15"/>
      <c r="P225" s="15"/>
      <c r="Q225" s="15"/>
      <c r="R225" s="15"/>
      <c r="S225" s="42">
        <v>1.0748603285164133</v>
      </c>
    </row>
    <row r="226" spans="1:19" x14ac:dyDescent="0.3">
      <c r="A226" s="24"/>
      <c r="B226" s="13" t="str">
        <f t="shared" si="16"/>
        <v>транспортные услуги</v>
      </c>
      <c r="C226" s="92"/>
      <c r="D226" s="92">
        <v>10.533128929329589</v>
      </c>
      <c r="E226" s="92">
        <v>42627.572776996843</v>
      </c>
      <c r="F226" s="94">
        <v>9.8146513785513978</v>
      </c>
      <c r="G226" s="94">
        <v>39719.894128997505</v>
      </c>
      <c r="H226" s="95"/>
      <c r="I226" s="96" t="e">
        <v>#REF!</v>
      </c>
      <c r="J226" s="97">
        <v>11.849168376865091</v>
      </c>
      <c r="K226" s="98">
        <v>35322.370931434838</v>
      </c>
      <c r="L226" s="84"/>
      <c r="M226" s="11"/>
      <c r="N226" s="84"/>
      <c r="O226" s="15"/>
      <c r="P226" s="15"/>
      <c r="Q226" s="15"/>
      <c r="R226" s="15"/>
      <c r="S226" s="42">
        <v>1.124942878451908</v>
      </c>
    </row>
    <row r="227" spans="1:19" ht="40.5" x14ac:dyDescent="0.3">
      <c r="A227" s="24"/>
      <c r="B227" s="61" t="str">
        <f t="shared" si="16"/>
        <v>запчасти, вспом. материалы, сервис, оборудование</v>
      </c>
      <c r="C227" s="92"/>
      <c r="D227" s="92">
        <v>47.984254011390348</v>
      </c>
      <c r="E227" s="92">
        <v>194192.27598409675</v>
      </c>
      <c r="F227" s="94">
        <v>44.711189613400812</v>
      </c>
      <c r="G227" s="94">
        <v>180946.18436543309</v>
      </c>
      <c r="H227" s="95"/>
      <c r="I227" s="96" t="e">
        <v>#REF!</v>
      </c>
      <c r="J227" s="97">
        <v>57.571207613504214</v>
      </c>
      <c r="K227" s="98">
        <v>171619.76989585606</v>
      </c>
      <c r="L227" s="84"/>
      <c r="M227" s="11"/>
      <c r="N227" s="84"/>
      <c r="O227" s="15"/>
      <c r="P227" s="15"/>
      <c r="Q227" s="15"/>
      <c r="R227" s="15"/>
      <c r="S227" s="42">
        <v>1.1997937406683064</v>
      </c>
    </row>
    <row r="228" spans="1:19" s="8" customFormat="1" x14ac:dyDescent="0.3">
      <c r="A228" s="24">
        <v>3</v>
      </c>
      <c r="B228" s="7" t="s">
        <v>27</v>
      </c>
      <c r="C228" s="9">
        <v>1</v>
      </c>
      <c r="D228" s="9">
        <v>630.04999999999995</v>
      </c>
      <c r="E228" s="12">
        <v>1476200.28</v>
      </c>
      <c r="F228" s="12">
        <v>587.07352226912201</v>
      </c>
      <c r="G228" s="12">
        <v>1375506.8612876188</v>
      </c>
      <c r="H228" s="9">
        <v>1</v>
      </c>
      <c r="I228" s="10" t="e">
        <v>#REF!</v>
      </c>
      <c r="J228" s="11">
        <v>580.45480824873221</v>
      </c>
      <c r="K228" s="12">
        <v>1730335.7833894708</v>
      </c>
      <c r="L228" s="38">
        <v>4003</v>
      </c>
      <c r="M228" s="11">
        <v>0.35220000000000001</v>
      </c>
      <c r="N228" s="38">
        <v>1049.9082000000001</v>
      </c>
      <c r="O228" s="9"/>
      <c r="P228" s="9"/>
      <c r="Q228" s="9"/>
      <c r="R228" s="9"/>
      <c r="S228" s="11">
        <v>0.92128372073443732</v>
      </c>
    </row>
    <row r="229" spans="1:19" x14ac:dyDescent="0.3">
      <c r="A229" s="24"/>
      <c r="B229" s="13" t="str">
        <f t="shared" ref="B229:B239" si="17">P4</f>
        <v>зарплата</v>
      </c>
      <c r="C229" s="92"/>
      <c r="D229" s="92">
        <v>207.33</v>
      </c>
      <c r="E229" s="92">
        <v>839064.51</v>
      </c>
      <c r="F229" s="94">
        <v>193.18776822800902</v>
      </c>
      <c r="G229" s="94">
        <v>781830.89801875246</v>
      </c>
      <c r="H229" s="95"/>
      <c r="I229" s="96" t="e">
        <v>#REF!</v>
      </c>
      <c r="J229" s="97">
        <v>175.89237624797286</v>
      </c>
      <c r="K229" s="98">
        <v>524335.17359520704</v>
      </c>
      <c r="L229" s="84"/>
      <c r="M229" s="84"/>
      <c r="N229" s="84"/>
      <c r="O229" s="15"/>
      <c r="P229" s="15"/>
      <c r="Q229" s="15"/>
      <c r="R229" s="15"/>
      <c r="S229" s="42">
        <v>0.84836915182546113</v>
      </c>
    </row>
    <row r="230" spans="1:19" x14ac:dyDescent="0.3">
      <c r="A230" s="24"/>
      <c r="B230" s="13" t="str">
        <f t="shared" si="17"/>
        <v>налоги</v>
      </c>
      <c r="C230" s="92"/>
      <c r="D230" s="92">
        <v>85.13</v>
      </c>
      <c r="E230" s="92">
        <v>344521.11</v>
      </c>
      <c r="F230" s="94">
        <v>79.323179034632744</v>
      </c>
      <c r="G230" s="94">
        <v>321020.90555315872</v>
      </c>
      <c r="H230" s="95"/>
      <c r="I230" s="96" t="e">
        <v>#REF!</v>
      </c>
      <c r="J230" s="97">
        <v>72.115874282848409</v>
      </c>
      <c r="K230" s="98">
        <v>214977.4212371711</v>
      </c>
      <c r="L230" s="84"/>
      <c r="M230" s="84"/>
      <c r="N230" s="84"/>
      <c r="O230" s="15"/>
      <c r="P230" s="15"/>
      <c r="Q230" s="15"/>
      <c r="R230" s="15"/>
      <c r="S230" s="42">
        <v>0.8471264452349162</v>
      </c>
    </row>
    <row r="231" spans="1:19" x14ac:dyDescent="0.3">
      <c r="A231" s="24"/>
      <c r="B231" s="13" t="str">
        <f t="shared" si="17"/>
        <v>стоимость ткани + комплектующие</v>
      </c>
      <c r="C231" s="92"/>
      <c r="D231" s="92">
        <v>222.8</v>
      </c>
      <c r="E231" s="92">
        <v>901671.60000000009</v>
      </c>
      <c r="F231" s="94">
        <v>207.60254068972367</v>
      </c>
      <c r="G231" s="94">
        <v>840167.48217131174</v>
      </c>
      <c r="H231" s="95"/>
      <c r="I231" s="96" t="e">
        <v>#REF!</v>
      </c>
      <c r="J231" s="97">
        <v>213.80746531027185</v>
      </c>
      <c r="K231" s="98">
        <v>637360.05408992036</v>
      </c>
      <c r="L231" s="84"/>
      <c r="M231" s="84"/>
      <c r="N231" s="84"/>
      <c r="O231" s="15"/>
      <c r="P231" s="15"/>
      <c r="Q231" s="15"/>
      <c r="R231" s="15"/>
      <c r="S231" s="42">
        <v>0.95963853370858099</v>
      </c>
    </row>
    <row r="232" spans="1:19" x14ac:dyDescent="0.3">
      <c r="A232" s="24"/>
      <c r="B232" s="13" t="str">
        <f t="shared" si="17"/>
        <v>услуги сторонних организаций</v>
      </c>
      <c r="C232" s="92"/>
      <c r="D232" s="92"/>
      <c r="E232" s="92">
        <v>0</v>
      </c>
      <c r="F232" s="94">
        <v>0</v>
      </c>
      <c r="G232" s="94">
        <v>0</v>
      </c>
      <c r="H232" s="95"/>
      <c r="I232" s="96" t="e">
        <v>#REF!</v>
      </c>
      <c r="J232" s="97">
        <v>76.833779804916347</v>
      </c>
      <c r="K232" s="98">
        <v>229041.49759845564</v>
      </c>
      <c r="L232" s="84"/>
      <c r="M232" s="84"/>
      <c r="N232" s="84"/>
      <c r="O232" s="15"/>
      <c r="P232" s="15"/>
      <c r="Q232" s="15"/>
      <c r="R232" s="15"/>
      <c r="S232" s="42"/>
    </row>
    <row r="233" spans="1:19" x14ac:dyDescent="0.3">
      <c r="A233" s="24"/>
      <c r="B233" s="13" t="str">
        <f t="shared" si="17"/>
        <v>Аренда производственных помещений</v>
      </c>
      <c r="C233" s="92"/>
      <c r="D233" s="92">
        <v>20.435459606174245</v>
      </c>
      <c r="E233" s="92">
        <v>82702.305026187169</v>
      </c>
      <c r="F233" s="94">
        <v>19.041532021561906</v>
      </c>
      <c r="G233" s="94">
        <v>77061.080091261043</v>
      </c>
      <c r="H233" s="95"/>
      <c r="I233" s="96" t="e">
        <v>#REF!</v>
      </c>
      <c r="J233" s="97">
        <v>0</v>
      </c>
      <c r="K233" s="98">
        <v>0</v>
      </c>
      <c r="L233" s="84"/>
      <c r="M233" s="84"/>
      <c r="N233" s="84"/>
      <c r="O233" s="15"/>
      <c r="P233" s="15"/>
      <c r="Q233" s="15"/>
      <c r="R233" s="15"/>
      <c r="S233" s="42">
        <v>0</v>
      </c>
    </row>
    <row r="234" spans="1:19" x14ac:dyDescent="0.3">
      <c r="A234" s="24"/>
      <c r="B234" s="13" t="str">
        <f t="shared" si="17"/>
        <v>Коммунальные расходы</v>
      </c>
      <c r="C234" s="92"/>
      <c r="D234" s="92">
        <v>13.439299201126184</v>
      </c>
      <c r="E234" s="92">
        <v>54388.843866957664</v>
      </c>
      <c r="F234" s="94">
        <v>12.522588237177601</v>
      </c>
      <c r="G234" s="94">
        <v>50678.914595857743</v>
      </c>
      <c r="H234" s="95"/>
      <c r="I234" s="96" t="e">
        <v>#REF!</v>
      </c>
      <c r="J234" s="97">
        <v>14.445703707136191</v>
      </c>
      <c r="K234" s="98">
        <v>43062.642750972984</v>
      </c>
      <c r="L234" s="84"/>
      <c r="M234" s="84"/>
      <c r="N234" s="84"/>
      <c r="O234" s="15"/>
      <c r="P234" s="15"/>
      <c r="Q234" s="15"/>
      <c r="R234" s="15"/>
      <c r="S234" s="42">
        <v>1.0748851923711671</v>
      </c>
    </row>
    <row r="235" spans="1:19" x14ac:dyDescent="0.3">
      <c r="A235" s="24"/>
      <c r="B235" s="13" t="str">
        <f t="shared" si="17"/>
        <v>Уборка территории</v>
      </c>
      <c r="C235" s="92"/>
      <c r="D235" s="92">
        <v>4.0705007017783359</v>
      </c>
      <c r="E235" s="92">
        <v>16473.316340096924</v>
      </c>
      <c r="F235" s="94">
        <v>3.7928468921386251</v>
      </c>
      <c r="G235" s="94">
        <v>15349.651372485016</v>
      </c>
      <c r="H235" s="95"/>
      <c r="I235" s="96" t="e">
        <v>#REF!</v>
      </c>
      <c r="J235" s="97">
        <v>4.3755493869571955</v>
      </c>
      <c r="K235" s="98">
        <v>13043.512722519399</v>
      </c>
      <c r="L235" s="84"/>
      <c r="M235" s="84"/>
      <c r="N235" s="84"/>
      <c r="O235" s="15"/>
      <c r="P235" s="15"/>
      <c r="Q235" s="15"/>
      <c r="R235" s="15"/>
      <c r="S235" s="42">
        <v>1.0749413174270155</v>
      </c>
    </row>
    <row r="236" spans="1:19" x14ac:dyDescent="0.3">
      <c r="A236" s="24"/>
      <c r="B236" s="13" t="str">
        <f t="shared" si="17"/>
        <v>Вывоз мусора</v>
      </c>
      <c r="C236" s="92"/>
      <c r="D236" s="92">
        <v>0.60715322704221353</v>
      </c>
      <c r="E236" s="92">
        <v>2457.1491098398383</v>
      </c>
      <c r="F236" s="94">
        <v>0.56573856607687689</v>
      </c>
      <c r="G236" s="94">
        <v>2289.5439769131208</v>
      </c>
      <c r="H236" s="95"/>
      <c r="I236" s="96" t="e">
        <v>#REF!</v>
      </c>
      <c r="J236" s="97">
        <v>0.78574616226328053</v>
      </c>
      <c r="K236" s="98">
        <v>2342.3093097068395</v>
      </c>
      <c r="L236" s="84"/>
      <c r="M236" s="84"/>
      <c r="N236" s="84"/>
      <c r="O236" s="15"/>
      <c r="P236" s="15"/>
      <c r="Q236" s="15"/>
      <c r="R236" s="15"/>
      <c r="S236" s="42">
        <v>1.2941480457760131</v>
      </c>
    </row>
    <row r="237" spans="1:19" x14ac:dyDescent="0.3">
      <c r="A237" s="24"/>
      <c r="B237" s="13" t="str">
        <f t="shared" si="17"/>
        <v>Охрана</v>
      </c>
      <c r="C237" s="92"/>
      <c r="D237" s="92">
        <v>2.5990961958924119</v>
      </c>
      <c r="E237" s="92">
        <v>10518.542304776591</v>
      </c>
      <c r="F237" s="94">
        <v>2.4218086793728024</v>
      </c>
      <c r="G237" s="94">
        <v>9801.0597254217319</v>
      </c>
      <c r="H237" s="95"/>
      <c r="I237" s="96" t="e">
        <v>#REF!</v>
      </c>
      <c r="J237" s="97">
        <v>2.7936653909626781</v>
      </c>
      <c r="K237" s="98">
        <v>8327.9165304597427</v>
      </c>
      <c r="L237" s="84"/>
      <c r="M237" s="84"/>
      <c r="N237" s="84"/>
      <c r="O237" s="15"/>
      <c r="P237" s="15"/>
      <c r="Q237" s="15"/>
      <c r="R237" s="15"/>
      <c r="S237" s="42">
        <v>1.0748603285164133</v>
      </c>
    </row>
    <row r="238" spans="1:19" x14ac:dyDescent="0.3">
      <c r="A238" s="24"/>
      <c r="B238" s="13" t="str">
        <f t="shared" si="17"/>
        <v>транспортные услуги</v>
      </c>
      <c r="C238" s="92"/>
      <c r="D238" s="92">
        <v>2.9442603245316521</v>
      </c>
      <c r="E238" s="92">
        <v>11915.421533379596</v>
      </c>
      <c r="F238" s="94">
        <v>2.7434287424807957</v>
      </c>
      <c r="G238" s="94">
        <v>11102.65612081978</v>
      </c>
      <c r="H238" s="95"/>
      <c r="I238" s="96" t="e">
        <v>#REF!</v>
      </c>
      <c r="J238" s="97">
        <v>3.3121246843903851</v>
      </c>
      <c r="K238" s="98">
        <v>9873.443684167738</v>
      </c>
      <c r="L238" s="84"/>
      <c r="M238" s="84"/>
      <c r="N238" s="84"/>
      <c r="O238" s="15"/>
      <c r="P238" s="15"/>
      <c r="Q238" s="15"/>
      <c r="R238" s="15"/>
      <c r="S238" s="42">
        <v>1.1249428784519078</v>
      </c>
    </row>
    <row r="239" spans="1:19" ht="40.5" x14ac:dyDescent="0.3">
      <c r="A239" s="24"/>
      <c r="B239" s="61" t="str">
        <f t="shared" si="17"/>
        <v>запчасти, вспом. материалы, сервис, оборудование</v>
      </c>
      <c r="C239" s="92"/>
      <c r="D239" s="92">
        <v>13.412741478421969</v>
      </c>
      <c r="E239" s="92">
        <v>54281.364763173711</v>
      </c>
      <c r="F239" s="94">
        <v>12.497842049079178</v>
      </c>
      <c r="G239" s="94">
        <v>50578.766772623436</v>
      </c>
      <c r="H239" s="95"/>
      <c r="I239" s="96" t="e">
        <v>#REF!</v>
      </c>
      <c r="J239" s="97">
        <v>16.092523271012844</v>
      </c>
      <c r="K239" s="98">
        <v>47971.811870889287</v>
      </c>
      <c r="L239" s="84"/>
      <c r="M239" s="84"/>
      <c r="N239" s="84"/>
      <c r="O239" s="15"/>
      <c r="P239" s="15"/>
      <c r="Q239" s="15"/>
      <c r="R239" s="15"/>
      <c r="S239" s="42">
        <v>1.1997937406683064</v>
      </c>
    </row>
    <row r="240" spans="1:19" s="25" customFormat="1" x14ac:dyDescent="0.3">
      <c r="A240" s="17" t="s">
        <v>28</v>
      </c>
      <c r="B240" s="18" t="s">
        <v>29</v>
      </c>
      <c r="C240" s="19">
        <v>1</v>
      </c>
      <c r="D240" s="37">
        <v>643.89300000000003</v>
      </c>
      <c r="E240" s="23">
        <v>4521826.0600000005</v>
      </c>
      <c r="F240" s="23">
        <v>599.9722743820837</v>
      </c>
      <c r="G240" s="23">
        <v>4213386.7980834963</v>
      </c>
      <c r="H240" s="19">
        <v>3</v>
      </c>
      <c r="I240" s="21" t="e">
        <v>#REF!</v>
      </c>
      <c r="J240" s="37">
        <v>850</v>
      </c>
      <c r="K240" s="23">
        <v>7601550</v>
      </c>
      <c r="L240" s="79"/>
      <c r="M240" s="79"/>
      <c r="N240" s="79"/>
      <c r="O240" s="19"/>
      <c r="P240" s="19"/>
      <c r="Q240" s="19"/>
      <c r="R240" s="19"/>
      <c r="S240" s="37">
        <v>1.3200951089699686</v>
      </c>
    </row>
    <row r="241" spans="1:19" s="25" customFormat="1" x14ac:dyDescent="0.3">
      <c r="A241" s="24">
        <v>5</v>
      </c>
      <c r="B241" s="18" t="s">
        <v>17</v>
      </c>
      <c r="C241" s="19">
        <v>1</v>
      </c>
      <c r="D241" s="19">
        <v>59.34</v>
      </c>
      <c r="E241" s="23">
        <v>135703.76999999999</v>
      </c>
      <c r="F241" s="23">
        <v>55.292346339893186</v>
      </c>
      <c r="G241" s="23">
        <v>126447.25059772845</v>
      </c>
      <c r="H241" s="19">
        <v>1</v>
      </c>
      <c r="I241" s="21" t="e">
        <v>#REF!</v>
      </c>
      <c r="J241" s="37">
        <v>68</v>
      </c>
      <c r="K241" s="23">
        <v>202708</v>
      </c>
      <c r="L241" s="79"/>
      <c r="M241" s="79"/>
      <c r="N241" s="79"/>
      <c r="O241" s="19"/>
      <c r="P241" s="19"/>
      <c r="Q241" s="19"/>
      <c r="R241" s="19"/>
      <c r="S241" s="37">
        <v>1.1459386585776878</v>
      </c>
    </row>
    <row r="242" spans="1:19" s="25" customFormat="1" x14ac:dyDescent="0.3">
      <c r="A242" s="24">
        <v>6</v>
      </c>
      <c r="B242" s="18" t="s">
        <v>18</v>
      </c>
      <c r="C242" s="19">
        <v>1</v>
      </c>
      <c r="D242" s="19">
        <v>3.17</v>
      </c>
      <c r="E242" s="23">
        <v>14870.1</v>
      </c>
      <c r="F242" s="23">
        <v>2.9537704397954396</v>
      </c>
      <c r="G242" s="23">
        <v>13855.792371230969</v>
      </c>
      <c r="H242" s="19">
        <v>1</v>
      </c>
      <c r="I242" s="21" t="e">
        <v>#REF!</v>
      </c>
      <c r="J242" s="37">
        <v>4.5</v>
      </c>
      <c r="K242" s="23">
        <v>13414.5</v>
      </c>
      <c r="L242" s="79"/>
      <c r="M242" s="79"/>
      <c r="N242" s="79"/>
      <c r="O242" s="19"/>
      <c r="P242" s="19"/>
      <c r="Q242" s="19"/>
      <c r="R242" s="19"/>
      <c r="S242" s="37">
        <v>1.4195583596214512</v>
      </c>
    </row>
    <row r="243" spans="1:19" s="8" customFormat="1" x14ac:dyDescent="0.3">
      <c r="A243" s="24">
        <v>7</v>
      </c>
      <c r="B243" s="7" t="s">
        <v>19</v>
      </c>
      <c r="C243" s="9"/>
      <c r="D243" s="9"/>
      <c r="E243" s="12"/>
      <c r="F243" s="12">
        <v>0</v>
      </c>
      <c r="G243" s="12">
        <v>0</v>
      </c>
      <c r="H243" s="9">
        <v>1</v>
      </c>
      <c r="I243" s="10" t="e">
        <v>#REF!</v>
      </c>
      <c r="J243" s="11">
        <v>272.33999999999997</v>
      </c>
      <c r="K243" s="12">
        <v>811845.53999999992</v>
      </c>
      <c r="L243" s="38"/>
      <c r="M243" s="38"/>
      <c r="N243" s="38"/>
      <c r="O243" s="9"/>
      <c r="P243" s="9"/>
      <c r="Q243" s="9"/>
      <c r="R243" s="9"/>
      <c r="S243" s="11"/>
    </row>
    <row r="244" spans="1:19" s="25" customFormat="1" x14ac:dyDescent="0.3">
      <c r="A244" s="24">
        <v>8</v>
      </c>
      <c r="B244" s="18" t="s">
        <v>20</v>
      </c>
      <c r="C244" s="19">
        <v>1</v>
      </c>
      <c r="D244" s="19">
        <v>47.03</v>
      </c>
      <c r="E244" s="23">
        <v>110181.03</v>
      </c>
      <c r="F244" s="23">
        <v>43.822026430151276</v>
      </c>
      <c r="G244" s="23">
        <v>102665.44777293834</v>
      </c>
      <c r="H244" s="19">
        <v>1</v>
      </c>
      <c r="I244" s="21" t="e">
        <v>#REF!</v>
      </c>
      <c r="J244" s="37">
        <v>80</v>
      </c>
      <c r="K244" s="23">
        <v>238480</v>
      </c>
      <c r="L244" s="79"/>
      <c r="M244" s="79"/>
      <c r="N244" s="79"/>
      <c r="O244" s="19"/>
      <c r="P244" s="19"/>
      <c r="Q244" s="19"/>
      <c r="R244" s="19"/>
      <c r="S244" s="37">
        <v>1.7010418881564957</v>
      </c>
    </row>
    <row r="245" spans="1:19" x14ac:dyDescent="0.3">
      <c r="A245" s="24">
        <v>9</v>
      </c>
      <c r="B245" s="28" t="s">
        <v>32</v>
      </c>
      <c r="C245" s="29"/>
      <c r="D245" s="74">
        <v>6027.6390000000001</v>
      </c>
      <c r="E245" s="75">
        <v>14122750.02</v>
      </c>
      <c r="F245" s="81">
        <v>5616.4864037722855</v>
      </c>
      <c r="G245" s="81">
        <v>13159420.043437367</v>
      </c>
      <c r="H245" s="30"/>
      <c r="I245" s="31" t="e">
        <v>#REF!</v>
      </c>
      <c r="J245" s="32">
        <v>9136.857270190756</v>
      </c>
      <c r="K245" s="33">
        <v>27236971.522438642</v>
      </c>
      <c r="L245" s="82"/>
      <c r="M245" s="82"/>
      <c r="N245" s="82"/>
      <c r="O245" s="30"/>
      <c r="P245" s="30"/>
      <c r="Q245" s="30"/>
      <c r="R245" s="30"/>
      <c r="S245" s="83">
        <v>1.5158268884700554</v>
      </c>
    </row>
    <row r="246" spans="1:19" x14ac:dyDescent="0.3">
      <c r="A246" s="103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5"/>
    </row>
    <row r="247" spans="1:19" s="8" customFormat="1" x14ac:dyDescent="0.3">
      <c r="A247" s="19">
        <v>6</v>
      </c>
      <c r="B247" s="3" t="s">
        <v>60</v>
      </c>
      <c r="C247" s="4"/>
      <c r="D247" s="4"/>
      <c r="E247" s="35"/>
      <c r="F247" s="35">
        <v>0</v>
      </c>
      <c r="G247" s="35">
        <v>0</v>
      </c>
      <c r="H247" s="5">
        <v>4390</v>
      </c>
      <c r="I247" s="34"/>
      <c r="J247" s="6"/>
      <c r="K247" s="35"/>
      <c r="L247" s="9"/>
      <c r="M247" s="9"/>
      <c r="N247" s="9"/>
      <c r="O247" s="9"/>
      <c r="P247" s="9"/>
      <c r="Q247" s="9"/>
      <c r="R247" s="9"/>
      <c r="S247" s="6"/>
    </row>
    <row r="248" spans="1:19" s="8" customFormat="1" x14ac:dyDescent="0.3">
      <c r="A248" s="24">
        <v>1</v>
      </c>
      <c r="B248" s="7" t="s">
        <v>25</v>
      </c>
      <c r="C248" s="9"/>
      <c r="D248" s="9"/>
      <c r="E248" s="12"/>
      <c r="F248" s="12">
        <v>0</v>
      </c>
      <c r="G248" s="12">
        <v>0</v>
      </c>
      <c r="H248" s="9">
        <v>1</v>
      </c>
      <c r="I248" s="10" t="e">
        <v>#REF!</v>
      </c>
      <c r="J248" s="11">
        <v>3724.6674237425736</v>
      </c>
      <c r="K248" s="12">
        <v>16351289.990229899</v>
      </c>
      <c r="L248" s="85">
        <v>689</v>
      </c>
      <c r="M248" s="68">
        <v>2.2599999999999998</v>
      </c>
      <c r="N248" s="38">
        <v>9921.4</v>
      </c>
      <c r="O248" s="11"/>
      <c r="P248" s="9"/>
      <c r="Q248" s="9"/>
      <c r="R248" s="9"/>
      <c r="S248" s="11"/>
    </row>
    <row r="249" spans="1:19" s="8" customFormat="1" x14ac:dyDescent="0.3">
      <c r="A249" s="24"/>
      <c r="B249" s="13" t="str">
        <f t="shared" ref="B249:B259" si="18">P4</f>
        <v>зарплата</v>
      </c>
      <c r="C249" s="92"/>
      <c r="D249" s="92"/>
      <c r="E249" s="92"/>
      <c r="F249" s="94">
        <v>0</v>
      </c>
      <c r="G249" s="94">
        <v>0</v>
      </c>
      <c r="H249" s="95"/>
      <c r="I249" s="96" t="e">
        <v>#REF!</v>
      </c>
      <c r="J249" s="97">
        <v>1128.6677181158962</v>
      </c>
      <c r="K249" s="98">
        <v>4954851.2825287841</v>
      </c>
      <c r="L249" s="85"/>
      <c r="M249" s="68"/>
      <c r="N249" s="38"/>
      <c r="O249" s="11"/>
      <c r="P249" s="9"/>
      <c r="Q249" s="9"/>
      <c r="R249" s="9"/>
      <c r="S249" s="42"/>
    </row>
    <row r="250" spans="1:19" s="8" customFormat="1" x14ac:dyDescent="0.3">
      <c r="A250" s="24"/>
      <c r="B250" s="13" t="str">
        <f t="shared" si="18"/>
        <v>налоги</v>
      </c>
      <c r="C250" s="92"/>
      <c r="D250" s="92"/>
      <c r="E250" s="92"/>
      <c r="F250" s="94">
        <v>0</v>
      </c>
      <c r="G250" s="94">
        <v>0</v>
      </c>
      <c r="H250" s="95"/>
      <c r="I250" s="96" t="e">
        <v>#REF!</v>
      </c>
      <c r="J250" s="97">
        <v>462.75376456342241</v>
      </c>
      <c r="K250" s="98">
        <v>2031489.0264334243</v>
      </c>
      <c r="L250" s="85"/>
      <c r="M250" s="68"/>
      <c r="N250" s="38"/>
      <c r="O250" s="11"/>
      <c r="P250" s="9"/>
      <c r="Q250" s="9"/>
      <c r="R250" s="9"/>
      <c r="S250" s="42"/>
    </row>
    <row r="251" spans="1:19" s="8" customFormat="1" x14ac:dyDescent="0.3">
      <c r="A251" s="24"/>
      <c r="B251" s="13" t="str">
        <f t="shared" si="18"/>
        <v>стоимость ткани + комплектующие</v>
      </c>
      <c r="C251" s="92"/>
      <c r="D251" s="92"/>
      <c r="E251" s="92"/>
      <c r="F251" s="94">
        <v>0</v>
      </c>
      <c r="G251" s="94">
        <v>0</v>
      </c>
      <c r="H251" s="95"/>
      <c r="I251" s="96" t="e">
        <v>#REF!</v>
      </c>
      <c r="J251" s="97">
        <v>1371.9615888734079</v>
      </c>
      <c r="K251" s="98">
        <v>6022911.3751542605</v>
      </c>
      <c r="L251" s="85"/>
      <c r="M251" s="68"/>
      <c r="N251" s="38"/>
      <c r="O251" s="11"/>
      <c r="P251" s="9"/>
      <c r="Q251" s="9"/>
      <c r="R251" s="9"/>
      <c r="S251" s="42"/>
    </row>
    <row r="252" spans="1:19" s="8" customFormat="1" x14ac:dyDescent="0.3">
      <c r="A252" s="24"/>
      <c r="B252" s="13" t="str">
        <f t="shared" si="18"/>
        <v>услуги сторонних организаций</v>
      </c>
      <c r="C252" s="92"/>
      <c r="D252" s="92"/>
      <c r="E252" s="92"/>
      <c r="F252" s="94">
        <v>0</v>
      </c>
      <c r="G252" s="94">
        <v>0</v>
      </c>
      <c r="H252" s="95"/>
      <c r="I252" s="96" t="e">
        <v>#REF!</v>
      </c>
      <c r="J252" s="97">
        <v>493.02766143983797</v>
      </c>
      <c r="K252" s="98">
        <v>2164391.4337208886</v>
      </c>
      <c r="L252" s="85"/>
      <c r="M252" s="68"/>
      <c r="N252" s="38"/>
      <c r="O252" s="11"/>
      <c r="P252" s="9"/>
      <c r="Q252" s="9"/>
      <c r="R252" s="9"/>
      <c r="S252" s="42"/>
    </row>
    <row r="253" spans="1:19" s="8" customFormat="1" x14ac:dyDescent="0.3">
      <c r="A253" s="24"/>
      <c r="B253" s="13" t="str">
        <f t="shared" si="18"/>
        <v>Аренда производственных помещений</v>
      </c>
      <c r="C253" s="92"/>
      <c r="D253" s="92"/>
      <c r="E253" s="92"/>
      <c r="F253" s="94">
        <v>0</v>
      </c>
      <c r="G253" s="94">
        <v>0</v>
      </c>
      <c r="H253" s="95"/>
      <c r="I253" s="96" t="e">
        <v>#REF!</v>
      </c>
      <c r="J253" s="97">
        <v>0</v>
      </c>
      <c r="K253" s="98">
        <v>0</v>
      </c>
      <c r="L253" s="85"/>
      <c r="M253" s="68"/>
      <c r="N253" s="38"/>
      <c r="O253" s="11"/>
      <c r="P253" s="9"/>
      <c r="Q253" s="9"/>
      <c r="R253" s="9"/>
      <c r="S253" s="42"/>
    </row>
    <row r="254" spans="1:19" s="8" customFormat="1" x14ac:dyDescent="0.3">
      <c r="A254" s="24"/>
      <c r="B254" s="13" t="str">
        <f t="shared" si="18"/>
        <v>Коммунальные расходы</v>
      </c>
      <c r="C254" s="92"/>
      <c r="D254" s="92"/>
      <c r="E254" s="92"/>
      <c r="F254" s="94">
        <v>0</v>
      </c>
      <c r="G254" s="94">
        <v>0</v>
      </c>
      <c r="H254" s="95"/>
      <c r="I254" s="96" t="e">
        <v>#REF!</v>
      </c>
      <c r="J254" s="97">
        <v>92.695316235456531</v>
      </c>
      <c r="K254" s="98">
        <v>406932.43827365414</v>
      </c>
      <c r="L254" s="85"/>
      <c r="M254" s="68"/>
      <c r="N254" s="38"/>
      <c r="O254" s="11"/>
      <c r="P254" s="9"/>
      <c r="Q254" s="9"/>
      <c r="R254" s="9"/>
      <c r="S254" s="42"/>
    </row>
    <row r="255" spans="1:19" x14ac:dyDescent="0.3">
      <c r="A255" s="24"/>
      <c r="B255" s="13" t="str">
        <f t="shared" si="18"/>
        <v>Уборка территории</v>
      </c>
      <c r="C255" s="92"/>
      <c r="D255" s="92"/>
      <c r="E255" s="92"/>
      <c r="F255" s="94">
        <v>0</v>
      </c>
      <c r="G255" s="94">
        <v>0</v>
      </c>
      <c r="H255" s="95"/>
      <c r="I255" s="96" t="e">
        <v>#REF!</v>
      </c>
      <c r="J255" s="97">
        <v>28.077063073603806</v>
      </c>
      <c r="K255" s="98">
        <v>123258.30689312071</v>
      </c>
      <c r="L255" s="15"/>
      <c r="M255" s="15"/>
      <c r="N255" s="15"/>
      <c r="O255" s="15"/>
      <c r="P255" s="15"/>
      <c r="Q255" s="15"/>
      <c r="R255" s="15"/>
      <c r="S255" s="42"/>
    </row>
    <row r="256" spans="1:19" x14ac:dyDescent="0.3">
      <c r="A256" s="24"/>
      <c r="B256" s="13" t="str">
        <f t="shared" si="18"/>
        <v>Вывоз мусора</v>
      </c>
      <c r="C256" s="92"/>
      <c r="D256" s="92"/>
      <c r="E256" s="92"/>
      <c r="F256" s="94">
        <v>0</v>
      </c>
      <c r="G256" s="94">
        <v>0</v>
      </c>
      <c r="H256" s="95"/>
      <c r="I256" s="96" t="e">
        <v>#REF!</v>
      </c>
      <c r="J256" s="97">
        <v>5.0419827561471147</v>
      </c>
      <c r="K256" s="98">
        <v>22134.304299485833</v>
      </c>
      <c r="L256" s="15"/>
      <c r="M256" s="15"/>
      <c r="N256" s="15"/>
      <c r="O256" s="15"/>
      <c r="P256" s="15"/>
      <c r="Q256" s="15"/>
      <c r="R256" s="15"/>
      <c r="S256" s="42"/>
    </row>
    <row r="257" spans="1:19" x14ac:dyDescent="0.3">
      <c r="A257" s="24"/>
      <c r="B257" s="13" t="str">
        <f t="shared" si="18"/>
        <v>Охрана</v>
      </c>
      <c r="C257" s="92"/>
      <c r="D257" s="92"/>
      <c r="E257" s="92"/>
      <c r="F257" s="94">
        <v>0</v>
      </c>
      <c r="G257" s="94">
        <v>0</v>
      </c>
      <c r="H257" s="95"/>
      <c r="I257" s="96" t="e">
        <v>#REF!</v>
      </c>
      <c r="J257" s="97">
        <v>17.926416194138703</v>
      </c>
      <c r="K257" s="98">
        <v>78696.967092268911</v>
      </c>
      <c r="L257" s="15"/>
      <c r="M257" s="15"/>
      <c r="N257" s="15"/>
      <c r="O257" s="15"/>
      <c r="P257" s="15"/>
      <c r="Q257" s="15"/>
      <c r="R257" s="15"/>
      <c r="S257" s="42"/>
    </row>
    <row r="258" spans="1:19" x14ac:dyDescent="0.3">
      <c r="A258" s="24"/>
      <c r="B258" s="13" t="str">
        <f t="shared" si="18"/>
        <v>транспортные услуги</v>
      </c>
      <c r="C258" s="92"/>
      <c r="D258" s="92"/>
      <c r="E258" s="92"/>
      <c r="F258" s="94">
        <v>0</v>
      </c>
      <c r="G258" s="94">
        <v>0</v>
      </c>
      <c r="H258" s="95"/>
      <c r="I258" s="96" t="e">
        <v>#REF!</v>
      </c>
      <c r="J258" s="97">
        <v>21.253270263265957</v>
      </c>
      <c r="K258" s="98">
        <v>93301.85645573755</v>
      </c>
      <c r="L258" s="15"/>
      <c r="M258" s="15"/>
      <c r="N258" s="15"/>
      <c r="O258" s="15"/>
      <c r="P258" s="15"/>
      <c r="Q258" s="15"/>
      <c r="R258" s="15"/>
      <c r="S258" s="42"/>
    </row>
    <row r="259" spans="1:19" ht="40.5" x14ac:dyDescent="0.3">
      <c r="A259" s="24"/>
      <c r="B259" s="61" t="str">
        <f t="shared" si="18"/>
        <v>запчасти, вспом. материалы, сервис, оборудование</v>
      </c>
      <c r="C259" s="92"/>
      <c r="D259" s="92"/>
      <c r="E259" s="92"/>
      <c r="F259" s="94">
        <v>0</v>
      </c>
      <c r="G259" s="94">
        <v>0</v>
      </c>
      <c r="H259" s="95"/>
      <c r="I259" s="96" t="e">
        <v>#REF!</v>
      </c>
      <c r="J259" s="97">
        <v>103.26264222739644</v>
      </c>
      <c r="K259" s="98">
        <v>453322.99937827035</v>
      </c>
      <c r="L259" s="15"/>
      <c r="M259" s="15"/>
      <c r="N259" s="15"/>
      <c r="O259" s="15"/>
      <c r="P259" s="15"/>
      <c r="Q259" s="15"/>
      <c r="R259" s="15"/>
      <c r="S259" s="42"/>
    </row>
    <row r="260" spans="1:19" s="8" customFormat="1" x14ac:dyDescent="0.3">
      <c r="A260" s="24">
        <v>2</v>
      </c>
      <c r="B260" s="7" t="s">
        <v>27</v>
      </c>
      <c r="C260" s="9"/>
      <c r="D260" s="9"/>
      <c r="E260" s="12"/>
      <c r="F260" s="12">
        <v>0</v>
      </c>
      <c r="G260" s="12">
        <v>0</v>
      </c>
      <c r="H260" s="9">
        <v>1</v>
      </c>
      <c r="I260" s="10" t="e">
        <v>#REF!</v>
      </c>
      <c r="J260" s="11">
        <v>1475.3638397054654</v>
      </c>
      <c r="K260" s="12">
        <v>6476847.2563069928</v>
      </c>
      <c r="L260" s="9">
        <v>4004</v>
      </c>
      <c r="M260" s="73">
        <v>0.8952</v>
      </c>
      <c r="N260" s="38">
        <v>3929.9279999999999</v>
      </c>
      <c r="O260" s="11"/>
      <c r="P260" s="9"/>
      <c r="Q260" s="9"/>
      <c r="R260" s="9"/>
      <c r="S260" s="11"/>
    </row>
    <row r="261" spans="1:19" x14ac:dyDescent="0.3">
      <c r="A261" s="24"/>
      <c r="B261" s="13" t="str">
        <f t="shared" ref="B261:B271" si="19">P4</f>
        <v>зарплата</v>
      </c>
      <c r="C261" s="92"/>
      <c r="D261" s="92"/>
      <c r="E261" s="92"/>
      <c r="F261" s="94">
        <v>0</v>
      </c>
      <c r="G261" s="94">
        <v>0</v>
      </c>
      <c r="H261" s="95"/>
      <c r="I261" s="102" t="e">
        <v>#REF!</v>
      </c>
      <c r="J261" s="97">
        <v>447.07227489263289</v>
      </c>
      <c r="K261" s="98">
        <v>1962647.2867786584</v>
      </c>
      <c r="L261" s="15"/>
      <c r="M261" s="15"/>
      <c r="N261" s="15"/>
      <c r="O261" s="15"/>
      <c r="P261" s="15"/>
      <c r="Q261" s="15"/>
      <c r="R261" s="15"/>
      <c r="S261" s="42"/>
    </row>
    <row r="262" spans="1:19" x14ac:dyDescent="0.3">
      <c r="A262" s="24"/>
      <c r="B262" s="13" t="str">
        <f t="shared" si="19"/>
        <v>налоги</v>
      </c>
      <c r="C262" s="92"/>
      <c r="D262" s="92"/>
      <c r="E262" s="92"/>
      <c r="F262" s="94">
        <v>0</v>
      </c>
      <c r="G262" s="94">
        <v>0</v>
      </c>
      <c r="H262" s="95"/>
      <c r="I262" s="102" t="e">
        <v>#REF!</v>
      </c>
      <c r="J262" s="97">
        <v>183.29963275981228</v>
      </c>
      <c r="K262" s="98">
        <v>804685.38781557593</v>
      </c>
      <c r="L262" s="15"/>
      <c r="M262" s="15"/>
      <c r="N262" s="15"/>
      <c r="O262" s="15"/>
      <c r="P262" s="15"/>
      <c r="Q262" s="15"/>
      <c r="R262" s="15"/>
      <c r="S262" s="42"/>
    </row>
    <row r="263" spans="1:19" x14ac:dyDescent="0.3">
      <c r="A263" s="24"/>
      <c r="B263" s="13" t="str">
        <f t="shared" si="19"/>
        <v>стоимость ткани + комплектующие</v>
      </c>
      <c r="C263" s="92"/>
      <c r="D263" s="92"/>
      <c r="E263" s="92"/>
      <c r="F263" s="94">
        <v>0</v>
      </c>
      <c r="G263" s="94">
        <v>0</v>
      </c>
      <c r="H263" s="95"/>
      <c r="I263" s="102" t="e">
        <v>#REF!</v>
      </c>
      <c r="J263" s="97">
        <v>543.44248422985618</v>
      </c>
      <c r="K263" s="98">
        <v>2385712.5057690688</v>
      </c>
      <c r="L263" s="15"/>
      <c r="M263" s="15"/>
      <c r="N263" s="15"/>
      <c r="O263" s="15"/>
      <c r="P263" s="15"/>
      <c r="Q263" s="15"/>
      <c r="R263" s="15"/>
      <c r="S263" s="42"/>
    </row>
    <row r="264" spans="1:19" x14ac:dyDescent="0.3">
      <c r="A264" s="24"/>
      <c r="B264" s="13" t="str">
        <f t="shared" si="19"/>
        <v>услуги сторонних организаций</v>
      </c>
      <c r="C264" s="92"/>
      <c r="D264" s="92"/>
      <c r="E264" s="92"/>
      <c r="F264" s="94">
        <v>0</v>
      </c>
      <c r="G264" s="94">
        <v>0</v>
      </c>
      <c r="H264" s="95"/>
      <c r="I264" s="102" t="e">
        <v>#REF!</v>
      </c>
      <c r="J264" s="97">
        <v>195.29131084997476</v>
      </c>
      <c r="K264" s="98">
        <v>857328.85463138926</v>
      </c>
      <c r="L264" s="15"/>
      <c r="M264" s="15"/>
      <c r="N264" s="15"/>
      <c r="O264" s="15"/>
      <c r="P264" s="15"/>
      <c r="Q264" s="15"/>
      <c r="R264" s="15"/>
      <c r="S264" s="42"/>
    </row>
    <row r="265" spans="1:19" x14ac:dyDescent="0.3">
      <c r="A265" s="24"/>
      <c r="B265" s="13" t="str">
        <f t="shared" si="19"/>
        <v>Аренда производственных помещений</v>
      </c>
      <c r="C265" s="92"/>
      <c r="D265" s="92"/>
      <c r="E265" s="92"/>
      <c r="F265" s="94">
        <v>0</v>
      </c>
      <c r="G265" s="94">
        <v>0</v>
      </c>
      <c r="H265" s="95"/>
      <c r="I265" s="102" t="e">
        <v>#REF!</v>
      </c>
      <c r="J265" s="97">
        <v>0</v>
      </c>
      <c r="K265" s="98">
        <v>0</v>
      </c>
      <c r="L265" s="15"/>
      <c r="M265" s="15"/>
      <c r="N265" s="15"/>
      <c r="O265" s="15"/>
      <c r="P265" s="15"/>
      <c r="Q265" s="15"/>
      <c r="R265" s="15"/>
      <c r="S265" s="42"/>
    </row>
    <row r="266" spans="1:19" x14ac:dyDescent="0.3">
      <c r="A266" s="24"/>
      <c r="B266" s="13" t="str">
        <f t="shared" si="19"/>
        <v>Коммунальные расходы</v>
      </c>
      <c r="C266" s="92"/>
      <c r="D266" s="92"/>
      <c r="E266" s="92"/>
      <c r="F266" s="94">
        <v>0</v>
      </c>
      <c r="G266" s="94">
        <v>0</v>
      </c>
      <c r="H266" s="95"/>
      <c r="I266" s="102" t="e">
        <v>#REF!</v>
      </c>
      <c r="J266" s="97">
        <v>36.71718897963747</v>
      </c>
      <c r="K266" s="98">
        <v>161188.45962060848</v>
      </c>
      <c r="L266" s="15"/>
      <c r="M266" s="15"/>
      <c r="N266" s="15"/>
      <c r="O266" s="15"/>
      <c r="P266" s="15"/>
      <c r="Q266" s="15"/>
      <c r="R266" s="15"/>
      <c r="S266" s="42"/>
    </row>
    <row r="267" spans="1:19" x14ac:dyDescent="0.3">
      <c r="A267" s="24"/>
      <c r="B267" s="13" t="str">
        <f t="shared" si="19"/>
        <v>Уборка территории</v>
      </c>
      <c r="C267" s="92"/>
      <c r="D267" s="92"/>
      <c r="E267" s="92"/>
      <c r="F267" s="94">
        <v>0</v>
      </c>
      <c r="G267" s="94">
        <v>0</v>
      </c>
      <c r="H267" s="95"/>
      <c r="I267" s="102" t="e">
        <v>#REF!</v>
      </c>
      <c r="J267" s="97">
        <v>11.121498612163775</v>
      </c>
      <c r="K267" s="98">
        <v>48823.378907398968</v>
      </c>
      <c r="L267" s="15"/>
      <c r="M267" s="15"/>
      <c r="N267" s="15"/>
      <c r="O267" s="15"/>
      <c r="P267" s="15"/>
      <c r="Q267" s="15"/>
      <c r="R267" s="15"/>
      <c r="S267" s="42"/>
    </row>
    <row r="268" spans="1:19" x14ac:dyDescent="0.3">
      <c r="A268" s="24"/>
      <c r="B268" s="13" t="str">
        <f t="shared" si="19"/>
        <v>Вывоз мусора</v>
      </c>
      <c r="C268" s="92"/>
      <c r="D268" s="92"/>
      <c r="E268" s="92"/>
      <c r="F268" s="94">
        <v>0</v>
      </c>
      <c r="G268" s="94">
        <v>0</v>
      </c>
      <c r="H268" s="95"/>
      <c r="I268" s="102" t="e">
        <v>#REF!</v>
      </c>
      <c r="J268" s="97">
        <v>1.9971606032313705</v>
      </c>
      <c r="K268" s="98">
        <v>8767.5350481857167</v>
      </c>
      <c r="L268" s="15"/>
      <c r="M268" s="15"/>
      <c r="N268" s="15"/>
      <c r="O268" s="15"/>
      <c r="P268" s="15"/>
      <c r="Q268" s="15"/>
      <c r="R268" s="15"/>
      <c r="S268" s="42"/>
    </row>
    <row r="269" spans="1:19" x14ac:dyDescent="0.3">
      <c r="A269" s="24"/>
      <c r="B269" s="13" t="str">
        <f t="shared" si="19"/>
        <v>Охрана</v>
      </c>
      <c r="C269" s="92"/>
      <c r="D269" s="92"/>
      <c r="E269" s="92"/>
      <c r="F269" s="94">
        <v>0</v>
      </c>
      <c r="G269" s="94">
        <v>0</v>
      </c>
      <c r="H269" s="95"/>
      <c r="I269" s="102" t="e">
        <v>#REF!</v>
      </c>
      <c r="J269" s="97">
        <v>7.1007645030942346</v>
      </c>
      <c r="K269" s="98">
        <v>31172.35616858369</v>
      </c>
      <c r="L269" s="15"/>
      <c r="M269" s="15"/>
      <c r="N269" s="15"/>
      <c r="O269" s="15"/>
      <c r="P269" s="15"/>
      <c r="Q269" s="15"/>
      <c r="R269" s="15"/>
      <c r="S269" s="42"/>
    </row>
    <row r="270" spans="1:19" x14ac:dyDescent="0.3">
      <c r="A270" s="24"/>
      <c r="B270" s="13" t="str">
        <f t="shared" si="19"/>
        <v>транспортные услуги</v>
      </c>
      <c r="C270" s="92"/>
      <c r="D270" s="92"/>
      <c r="E270" s="92"/>
      <c r="F270" s="94">
        <v>0</v>
      </c>
      <c r="G270" s="94">
        <v>0</v>
      </c>
      <c r="H270" s="95"/>
      <c r="I270" s="102" t="e">
        <v>#REF!</v>
      </c>
      <c r="J270" s="97">
        <v>8.4185520087060564</v>
      </c>
      <c r="K270" s="98">
        <v>36957.443318219586</v>
      </c>
      <c r="L270" s="15"/>
      <c r="M270" s="15"/>
      <c r="N270" s="15"/>
      <c r="O270" s="15"/>
      <c r="P270" s="15"/>
      <c r="Q270" s="15"/>
      <c r="R270" s="15"/>
      <c r="S270" s="42"/>
    </row>
    <row r="271" spans="1:19" ht="40.5" x14ac:dyDescent="0.3">
      <c r="A271" s="24"/>
      <c r="B271" s="61" t="str">
        <f t="shared" si="19"/>
        <v>запчасти, вспом. материалы, сервис, оборудование</v>
      </c>
      <c r="C271" s="92"/>
      <c r="D271" s="92"/>
      <c r="E271" s="92"/>
      <c r="F271" s="94">
        <v>0</v>
      </c>
      <c r="G271" s="94">
        <v>0</v>
      </c>
      <c r="H271" s="95"/>
      <c r="I271" s="102" t="e">
        <v>#REF!</v>
      </c>
      <c r="J271" s="97">
        <v>40.902972266356329</v>
      </c>
      <c r="K271" s="98">
        <v>179564.04824930429</v>
      </c>
      <c r="L271" s="15"/>
      <c r="M271" s="15"/>
      <c r="N271" s="15"/>
      <c r="O271" s="15"/>
      <c r="P271" s="15"/>
      <c r="Q271" s="15"/>
      <c r="R271" s="15"/>
      <c r="S271" s="42"/>
    </row>
    <row r="272" spans="1:19" s="25" customFormat="1" x14ac:dyDescent="0.3">
      <c r="A272" s="17" t="s">
        <v>13</v>
      </c>
      <c r="B272" s="18" t="s">
        <v>29</v>
      </c>
      <c r="C272" s="19"/>
      <c r="D272" s="19"/>
      <c r="E272" s="23"/>
      <c r="F272" s="23">
        <v>0</v>
      </c>
      <c r="G272" s="23">
        <v>0</v>
      </c>
      <c r="H272" s="20">
        <v>3</v>
      </c>
      <c r="I272" s="21"/>
      <c r="J272" s="37">
        <v>1150</v>
      </c>
      <c r="K272" s="23">
        <v>15145500</v>
      </c>
      <c r="L272" s="19"/>
      <c r="M272" s="19"/>
      <c r="N272" s="79"/>
      <c r="O272" s="19"/>
      <c r="P272" s="19"/>
      <c r="Q272" s="19"/>
      <c r="R272" s="19"/>
      <c r="S272" s="37"/>
    </row>
    <row r="273" spans="1:19" s="25" customFormat="1" x14ac:dyDescent="0.3">
      <c r="A273" s="24">
        <v>4</v>
      </c>
      <c r="B273" s="18" t="s">
        <v>17</v>
      </c>
      <c r="C273" s="19"/>
      <c r="D273" s="19"/>
      <c r="E273" s="23"/>
      <c r="F273" s="23">
        <v>0</v>
      </c>
      <c r="G273" s="23">
        <v>0</v>
      </c>
      <c r="H273" s="19">
        <v>1</v>
      </c>
      <c r="I273" s="21" t="e">
        <v>#REF!</v>
      </c>
      <c r="J273" s="37">
        <v>68</v>
      </c>
      <c r="K273" s="23">
        <v>298520</v>
      </c>
      <c r="L273" s="19"/>
      <c r="M273" s="19"/>
      <c r="N273" s="19"/>
      <c r="O273" s="19"/>
      <c r="P273" s="19"/>
      <c r="Q273" s="19"/>
      <c r="R273" s="19"/>
      <c r="S273" s="37"/>
    </row>
    <row r="274" spans="1:19" s="25" customFormat="1" x14ac:dyDescent="0.3">
      <c r="A274" s="24">
        <v>5</v>
      </c>
      <c r="B274" s="18" t="s">
        <v>18</v>
      </c>
      <c r="C274" s="19"/>
      <c r="D274" s="19"/>
      <c r="E274" s="23"/>
      <c r="F274" s="23">
        <v>0</v>
      </c>
      <c r="G274" s="23">
        <v>0</v>
      </c>
      <c r="H274" s="19">
        <v>1</v>
      </c>
      <c r="I274" s="21" t="e">
        <v>#REF!</v>
      </c>
      <c r="J274" s="37">
        <v>4.5</v>
      </c>
      <c r="K274" s="23">
        <v>19755</v>
      </c>
      <c r="L274" s="19"/>
      <c r="M274" s="19"/>
      <c r="N274" s="19"/>
      <c r="O274" s="19"/>
      <c r="P274" s="19"/>
      <c r="Q274" s="19"/>
      <c r="R274" s="19"/>
      <c r="S274" s="37"/>
    </row>
    <row r="275" spans="1:19" s="8" customFormat="1" x14ac:dyDescent="0.3">
      <c r="A275" s="24">
        <v>6</v>
      </c>
      <c r="B275" s="7" t="s">
        <v>19</v>
      </c>
      <c r="C275" s="9"/>
      <c r="D275" s="9"/>
      <c r="E275" s="12"/>
      <c r="F275" s="12">
        <v>0</v>
      </c>
      <c r="G275" s="12">
        <v>0</v>
      </c>
      <c r="H275" s="9">
        <v>1</v>
      </c>
      <c r="I275" s="10" t="e">
        <v>#REF!</v>
      </c>
      <c r="J275" s="11">
        <v>272.33999999999997</v>
      </c>
      <c r="K275" s="12">
        <v>1195572.5999999999</v>
      </c>
      <c r="L275" s="9"/>
      <c r="M275" s="9"/>
      <c r="N275" s="9"/>
      <c r="O275" s="9"/>
      <c r="P275" s="9"/>
      <c r="Q275" s="9"/>
      <c r="R275" s="9"/>
      <c r="S275" s="11"/>
    </row>
    <row r="276" spans="1:19" s="25" customFormat="1" x14ac:dyDescent="0.3">
      <c r="A276" s="24">
        <v>7</v>
      </c>
      <c r="B276" s="18" t="s">
        <v>20</v>
      </c>
      <c r="C276" s="19"/>
      <c r="D276" s="19"/>
      <c r="E276" s="23"/>
      <c r="F276" s="23">
        <v>0</v>
      </c>
      <c r="G276" s="23">
        <v>0</v>
      </c>
      <c r="H276" s="19">
        <v>1</v>
      </c>
      <c r="I276" s="21" t="e">
        <v>#REF!</v>
      </c>
      <c r="J276" s="37">
        <v>80</v>
      </c>
      <c r="K276" s="23">
        <v>351200</v>
      </c>
      <c r="L276" s="19"/>
      <c r="M276" s="19"/>
      <c r="N276" s="19"/>
      <c r="O276" s="19"/>
      <c r="P276" s="19"/>
      <c r="Q276" s="19"/>
      <c r="R276" s="19"/>
      <c r="S276" s="37"/>
    </row>
    <row r="277" spans="1:19" x14ac:dyDescent="0.3">
      <c r="A277" s="24">
        <v>8</v>
      </c>
      <c r="B277" s="28" t="s">
        <v>24</v>
      </c>
      <c r="C277" s="29"/>
      <c r="D277" s="29"/>
      <c r="E277" s="75"/>
      <c r="F277" s="81">
        <v>0</v>
      </c>
      <c r="G277" s="81">
        <v>0</v>
      </c>
      <c r="H277" s="30"/>
      <c r="I277" s="31" t="e">
        <v>#REF!</v>
      </c>
      <c r="J277" s="32">
        <v>9074.871263448038</v>
      </c>
      <c r="K277" s="33">
        <v>39838684.84653689</v>
      </c>
      <c r="L277" s="82"/>
      <c r="M277" s="82"/>
      <c r="N277" s="82"/>
      <c r="O277" s="30"/>
      <c r="P277" s="30"/>
      <c r="Q277" s="30"/>
      <c r="R277" s="30"/>
      <c r="S277" s="83"/>
    </row>
    <row r="278" spans="1:19" x14ac:dyDescent="0.3">
      <c r="A278" s="103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5"/>
    </row>
    <row r="279" spans="1:19" s="8" customFormat="1" x14ac:dyDescent="0.3">
      <c r="A279" s="19">
        <v>6</v>
      </c>
      <c r="B279" s="3" t="s">
        <v>61</v>
      </c>
      <c r="C279" s="4"/>
      <c r="D279" s="4"/>
      <c r="E279" s="35"/>
      <c r="F279" s="35">
        <v>0</v>
      </c>
      <c r="G279" s="35">
        <v>0</v>
      </c>
      <c r="H279" s="5">
        <v>2609</v>
      </c>
      <c r="I279" s="34"/>
      <c r="J279" s="6"/>
      <c r="K279" s="35"/>
      <c r="L279" s="9"/>
      <c r="M279" s="9"/>
      <c r="N279" s="9"/>
      <c r="O279" s="9"/>
      <c r="P279" s="9"/>
      <c r="Q279" s="9"/>
      <c r="R279" s="9"/>
      <c r="S279" s="6"/>
    </row>
    <row r="280" spans="1:19" s="8" customFormat="1" x14ac:dyDescent="0.3">
      <c r="A280" s="24">
        <v>1</v>
      </c>
      <c r="B280" s="7" t="s">
        <v>25</v>
      </c>
      <c r="C280" s="9"/>
      <c r="D280" s="9"/>
      <c r="E280" s="12"/>
      <c r="F280" s="12">
        <v>0</v>
      </c>
      <c r="G280" s="12">
        <v>0</v>
      </c>
      <c r="H280" s="9">
        <v>1</v>
      </c>
      <c r="I280" s="10" t="e">
        <v>#REF!</v>
      </c>
      <c r="J280" s="11">
        <v>4087.2456685316733</v>
      </c>
      <c r="K280" s="12">
        <v>10663623.949199136</v>
      </c>
      <c r="L280" s="9">
        <v>704</v>
      </c>
      <c r="M280" s="11">
        <v>2.48</v>
      </c>
      <c r="N280" s="38">
        <v>6470.32</v>
      </c>
      <c r="O280" s="9"/>
      <c r="P280" s="9"/>
      <c r="Q280" s="9"/>
      <c r="R280" s="9"/>
      <c r="S280" s="11"/>
    </row>
    <row r="281" spans="1:19" x14ac:dyDescent="0.3">
      <c r="A281" s="24"/>
      <c r="B281" s="13" t="str">
        <f t="shared" ref="B281:B291" si="20">P4</f>
        <v>зарплата</v>
      </c>
      <c r="C281" s="92"/>
      <c r="D281" s="92"/>
      <c r="E281" s="92"/>
      <c r="F281" s="94">
        <v>0</v>
      </c>
      <c r="G281" s="94">
        <v>0</v>
      </c>
      <c r="H281" s="95"/>
      <c r="I281" s="102" t="e">
        <v>#REF!</v>
      </c>
      <c r="J281" s="97">
        <v>1238.5380269590366</v>
      </c>
      <c r="K281" s="98">
        <v>3231345.7123361267</v>
      </c>
      <c r="L281" s="15"/>
      <c r="M281" s="15"/>
      <c r="N281" s="15"/>
      <c r="O281" s="15"/>
      <c r="P281" s="15"/>
      <c r="Q281" s="15"/>
      <c r="R281" s="15"/>
      <c r="S281" s="42"/>
    </row>
    <row r="282" spans="1:19" x14ac:dyDescent="0.3">
      <c r="A282" s="24"/>
      <c r="B282" s="13" t="str">
        <f t="shared" si="20"/>
        <v>налоги</v>
      </c>
      <c r="C282" s="92"/>
      <c r="D282" s="92"/>
      <c r="E282" s="92"/>
      <c r="F282" s="94">
        <v>0</v>
      </c>
      <c r="G282" s="94">
        <v>0</v>
      </c>
      <c r="H282" s="95"/>
      <c r="I282" s="102" t="e">
        <v>#REF!</v>
      </c>
      <c r="J282" s="97">
        <v>507.80059120233966</v>
      </c>
      <c r="K282" s="98">
        <v>1324851.7424469041</v>
      </c>
      <c r="L282" s="15"/>
      <c r="M282" s="15"/>
      <c r="N282" s="15"/>
      <c r="O282" s="15"/>
      <c r="P282" s="15"/>
      <c r="Q282" s="15"/>
      <c r="R282" s="15"/>
      <c r="S282" s="42"/>
    </row>
    <row r="283" spans="1:19" x14ac:dyDescent="0.3">
      <c r="A283" s="24"/>
      <c r="B283" s="13" t="str">
        <f t="shared" si="20"/>
        <v>стоимость ткани + комплектующие</v>
      </c>
      <c r="C283" s="92"/>
      <c r="D283" s="92"/>
      <c r="E283" s="92"/>
      <c r="F283" s="94">
        <v>0</v>
      </c>
      <c r="G283" s="94">
        <v>0</v>
      </c>
      <c r="H283" s="95"/>
      <c r="I283" s="102" t="e">
        <v>#REF!</v>
      </c>
      <c r="J283" s="97">
        <v>1505.515371861085</v>
      </c>
      <c r="K283" s="98">
        <v>3927889.6051855707</v>
      </c>
      <c r="L283" s="15"/>
      <c r="M283" s="15"/>
      <c r="N283" s="15"/>
      <c r="O283" s="15"/>
      <c r="P283" s="15"/>
      <c r="Q283" s="15"/>
      <c r="R283" s="15"/>
      <c r="S283" s="42"/>
    </row>
    <row r="284" spans="1:19" x14ac:dyDescent="0.3">
      <c r="A284" s="24"/>
      <c r="B284" s="13" t="str">
        <f t="shared" si="20"/>
        <v>услуги сторонних организаций</v>
      </c>
      <c r="C284" s="92"/>
      <c r="D284" s="92"/>
      <c r="E284" s="92"/>
      <c r="F284" s="94">
        <v>0</v>
      </c>
      <c r="G284" s="94">
        <v>0</v>
      </c>
      <c r="H284" s="95"/>
      <c r="I284" s="102" t="e">
        <v>#REF!</v>
      </c>
      <c r="J284" s="97">
        <v>541.02150458884876</v>
      </c>
      <c r="K284" s="98">
        <v>1411525.1054723065</v>
      </c>
      <c r="L284" s="15"/>
      <c r="M284" s="15"/>
      <c r="N284" s="15"/>
      <c r="O284" s="15"/>
      <c r="P284" s="15"/>
      <c r="Q284" s="15"/>
      <c r="R284" s="15"/>
      <c r="S284" s="42"/>
    </row>
    <row r="285" spans="1:19" x14ac:dyDescent="0.3">
      <c r="A285" s="24"/>
      <c r="B285" s="13" t="str">
        <f t="shared" si="20"/>
        <v>Аренда производственных помещений</v>
      </c>
      <c r="C285" s="92"/>
      <c r="D285" s="92"/>
      <c r="E285" s="92"/>
      <c r="F285" s="94">
        <v>0</v>
      </c>
      <c r="G285" s="94">
        <v>0</v>
      </c>
      <c r="H285" s="95"/>
      <c r="I285" s="102" t="e">
        <v>#REF!</v>
      </c>
      <c r="J285" s="97">
        <v>0</v>
      </c>
      <c r="K285" s="98">
        <v>0</v>
      </c>
      <c r="L285" s="15"/>
      <c r="M285" s="15"/>
      <c r="N285" s="15"/>
      <c r="O285" s="15"/>
      <c r="P285" s="15"/>
      <c r="Q285" s="15"/>
      <c r="R285" s="15"/>
      <c r="S285" s="42"/>
    </row>
    <row r="286" spans="1:19" x14ac:dyDescent="0.3">
      <c r="A286" s="24"/>
      <c r="B286" s="13" t="str">
        <f t="shared" si="20"/>
        <v>Коммунальные расходы</v>
      </c>
      <c r="C286" s="92"/>
      <c r="D286" s="92"/>
      <c r="E286" s="92"/>
      <c r="F286" s="94">
        <v>0</v>
      </c>
      <c r="G286" s="94">
        <v>0</v>
      </c>
      <c r="H286" s="95"/>
      <c r="I286" s="102" t="e">
        <v>#REF!</v>
      </c>
      <c r="J286" s="97">
        <v>101.71875409908505</v>
      </c>
      <c r="K286" s="98">
        <v>265384.22944451286</v>
      </c>
      <c r="L286" s="15"/>
      <c r="M286" s="15"/>
      <c r="N286" s="15"/>
      <c r="O286" s="15"/>
      <c r="P286" s="15"/>
      <c r="Q286" s="15"/>
      <c r="R286" s="15"/>
      <c r="S286" s="42"/>
    </row>
    <row r="287" spans="1:19" x14ac:dyDescent="0.3">
      <c r="A287" s="24"/>
      <c r="B287" s="13" t="str">
        <f t="shared" si="20"/>
        <v>Уборка территории</v>
      </c>
      <c r="C287" s="92"/>
      <c r="D287" s="92"/>
      <c r="E287" s="92"/>
      <c r="F287" s="94">
        <v>0</v>
      </c>
      <c r="G287" s="94">
        <v>0</v>
      </c>
      <c r="H287" s="95"/>
      <c r="I287" s="102" t="e">
        <v>#REF!</v>
      </c>
      <c r="J287" s="97">
        <v>30.810228505547542</v>
      </c>
      <c r="K287" s="98">
        <v>80383.886170973536</v>
      </c>
      <c r="L287" s="15"/>
      <c r="M287" s="15"/>
      <c r="N287" s="15"/>
      <c r="O287" s="15"/>
      <c r="P287" s="15"/>
      <c r="Q287" s="15"/>
      <c r="R287" s="15"/>
      <c r="S287" s="42"/>
    </row>
    <row r="288" spans="1:19" x14ac:dyDescent="0.3">
      <c r="A288" s="24"/>
      <c r="B288" s="13" t="str">
        <f t="shared" si="20"/>
        <v>Вывоз мусора</v>
      </c>
      <c r="C288" s="92"/>
      <c r="D288" s="92"/>
      <c r="E288" s="92"/>
      <c r="F288" s="94">
        <v>0</v>
      </c>
      <c r="G288" s="94">
        <v>0</v>
      </c>
      <c r="H288" s="95"/>
      <c r="I288" s="102" t="e">
        <v>#REF!</v>
      </c>
      <c r="J288" s="97">
        <v>5.5327952368340023</v>
      </c>
      <c r="K288" s="98">
        <v>14435.062772899912</v>
      </c>
      <c r="L288" s="15"/>
      <c r="M288" s="15"/>
      <c r="N288" s="15"/>
      <c r="O288" s="15"/>
      <c r="P288" s="15"/>
      <c r="Q288" s="15"/>
      <c r="R288" s="15"/>
      <c r="S288" s="42"/>
    </row>
    <row r="289" spans="1:19" x14ac:dyDescent="0.3">
      <c r="A289" s="24"/>
      <c r="B289" s="13" t="str">
        <f t="shared" si="20"/>
        <v>Охрана</v>
      </c>
      <c r="C289" s="92"/>
      <c r="D289" s="92"/>
      <c r="E289" s="92"/>
      <c r="F289" s="94">
        <v>0</v>
      </c>
      <c r="G289" s="94">
        <v>0</v>
      </c>
      <c r="H289" s="95"/>
      <c r="I289" s="102" t="e">
        <v>#REF!</v>
      </c>
      <c r="J289" s="97">
        <v>19.671465558169906</v>
      </c>
      <c r="K289" s="98">
        <v>51322.853641265283</v>
      </c>
      <c r="L289" s="15"/>
      <c r="M289" s="15"/>
      <c r="N289" s="15"/>
      <c r="O289" s="15"/>
      <c r="P289" s="15"/>
      <c r="Q289" s="15"/>
      <c r="R289" s="15"/>
      <c r="S289" s="42"/>
    </row>
    <row r="290" spans="1:19" x14ac:dyDescent="0.3">
      <c r="A290" s="24"/>
      <c r="B290" s="13" t="str">
        <f t="shared" si="20"/>
        <v>транспортные услуги</v>
      </c>
      <c r="C290" s="92"/>
      <c r="D290" s="92"/>
      <c r="E290" s="92"/>
      <c r="F290" s="94">
        <v>0</v>
      </c>
      <c r="G290" s="94">
        <v>0</v>
      </c>
      <c r="H290" s="95"/>
      <c r="I290" s="102" t="e">
        <v>#REF!</v>
      </c>
      <c r="J290" s="97">
        <v>23.32217267827415</v>
      </c>
      <c r="K290" s="98">
        <v>60847.548517617259</v>
      </c>
      <c r="L290" s="15"/>
      <c r="M290" s="15"/>
      <c r="N290" s="15"/>
      <c r="O290" s="15"/>
      <c r="P290" s="15"/>
      <c r="Q290" s="15"/>
      <c r="R290" s="15"/>
      <c r="S290" s="42"/>
    </row>
    <row r="291" spans="1:19" ht="40.5" x14ac:dyDescent="0.3">
      <c r="A291" s="24"/>
      <c r="B291" s="61" t="str">
        <f t="shared" si="20"/>
        <v>запчасти, вспом. материалы, сервис, оборудование</v>
      </c>
      <c r="C291" s="92"/>
      <c r="D291" s="92"/>
      <c r="E291" s="92"/>
      <c r="F291" s="94">
        <v>0</v>
      </c>
      <c r="G291" s="94">
        <v>0</v>
      </c>
      <c r="H291" s="95"/>
      <c r="I291" s="102" t="e">
        <v>#REF!</v>
      </c>
      <c r="J291" s="97">
        <v>113.31475784245274</v>
      </c>
      <c r="K291" s="98">
        <v>295638.20321095921</v>
      </c>
      <c r="L291" s="15"/>
      <c r="M291" s="15"/>
      <c r="N291" s="15"/>
      <c r="O291" s="15"/>
      <c r="P291" s="15"/>
      <c r="Q291" s="15"/>
      <c r="R291" s="15"/>
      <c r="S291" s="42"/>
    </row>
    <row r="292" spans="1:19" s="8" customFormat="1" x14ac:dyDescent="0.3">
      <c r="A292" s="24">
        <v>2</v>
      </c>
      <c r="B292" s="7" t="s">
        <v>34</v>
      </c>
      <c r="C292" s="9"/>
      <c r="D292" s="9"/>
      <c r="E292" s="12"/>
      <c r="F292" s="12">
        <v>0</v>
      </c>
      <c r="G292" s="12">
        <v>0</v>
      </c>
      <c r="H292" s="9">
        <v>1</v>
      </c>
      <c r="I292" s="10" t="e">
        <v>#REF!</v>
      </c>
      <c r="J292" s="11">
        <v>1391.1468019385427</v>
      </c>
      <c r="K292" s="12">
        <v>3629502.0062576579</v>
      </c>
      <c r="L292" s="9">
        <v>713</v>
      </c>
      <c r="M292" s="11">
        <v>0.84409999999999996</v>
      </c>
      <c r="N292" s="38">
        <v>2202.2568999999999</v>
      </c>
      <c r="O292" s="9"/>
      <c r="P292" s="9"/>
      <c r="Q292" s="9"/>
      <c r="R292" s="9"/>
      <c r="S292" s="11"/>
    </row>
    <row r="293" spans="1:19" x14ac:dyDescent="0.3">
      <c r="A293" s="24"/>
      <c r="B293" s="13" t="str">
        <f t="shared" ref="B293:B303" si="21">P4</f>
        <v>зарплата</v>
      </c>
      <c r="C293" s="92"/>
      <c r="D293" s="92"/>
      <c r="E293" s="92"/>
      <c r="F293" s="94">
        <v>0</v>
      </c>
      <c r="G293" s="94">
        <v>0</v>
      </c>
      <c r="H293" s="95"/>
      <c r="I293" s="102" t="e">
        <v>#REF!</v>
      </c>
      <c r="J293" s="97">
        <v>421.55239861133981</v>
      </c>
      <c r="K293" s="98">
        <v>1099830.2079769855</v>
      </c>
      <c r="L293" s="15"/>
      <c r="M293" s="15"/>
      <c r="N293" s="15"/>
      <c r="O293" s="15"/>
      <c r="P293" s="15"/>
      <c r="Q293" s="15"/>
      <c r="R293" s="15"/>
      <c r="S293" s="42"/>
    </row>
    <row r="294" spans="1:19" x14ac:dyDescent="0.3">
      <c r="A294" s="24"/>
      <c r="B294" s="13" t="str">
        <f t="shared" si="21"/>
        <v>налоги</v>
      </c>
      <c r="C294" s="92"/>
      <c r="D294" s="92"/>
      <c r="E294" s="92"/>
      <c r="F294" s="94">
        <v>0</v>
      </c>
      <c r="G294" s="94">
        <v>0</v>
      </c>
      <c r="H294" s="95"/>
      <c r="I294" s="102" t="e">
        <v>#REF!</v>
      </c>
      <c r="J294" s="97">
        <v>172.83648348140923</v>
      </c>
      <c r="K294" s="98">
        <v>450930.38540299668</v>
      </c>
      <c r="L294" s="15"/>
      <c r="M294" s="15"/>
      <c r="N294" s="15"/>
      <c r="O294" s="15"/>
      <c r="P294" s="15"/>
      <c r="Q294" s="15"/>
      <c r="R294" s="15"/>
      <c r="S294" s="42"/>
    </row>
    <row r="295" spans="1:19" x14ac:dyDescent="0.3">
      <c r="A295" s="24"/>
      <c r="B295" s="13" t="str">
        <f t="shared" si="21"/>
        <v>стоимость ткани + комплектующие</v>
      </c>
      <c r="C295" s="92"/>
      <c r="D295" s="92"/>
      <c r="E295" s="92"/>
      <c r="F295" s="94">
        <v>0</v>
      </c>
      <c r="G295" s="94">
        <v>0</v>
      </c>
      <c r="H295" s="95"/>
      <c r="I295" s="102" t="e">
        <v>#REF!</v>
      </c>
      <c r="J295" s="97">
        <v>512.42158281771844</v>
      </c>
      <c r="K295" s="98">
        <v>1336907.9095714274</v>
      </c>
      <c r="L295" s="15"/>
      <c r="M295" s="15"/>
      <c r="N295" s="15"/>
      <c r="O295" s="15"/>
      <c r="P295" s="15"/>
      <c r="Q295" s="15"/>
      <c r="R295" s="15"/>
      <c r="S295" s="42"/>
    </row>
    <row r="296" spans="1:19" x14ac:dyDescent="0.3">
      <c r="A296" s="24"/>
      <c r="B296" s="13" t="str">
        <f t="shared" si="21"/>
        <v>услуги сторонних организаций</v>
      </c>
      <c r="C296" s="92"/>
      <c r="D296" s="92"/>
      <c r="E296" s="92"/>
      <c r="F296" s="94">
        <v>0</v>
      </c>
      <c r="G296" s="94">
        <v>0</v>
      </c>
      <c r="H296" s="95"/>
      <c r="I296" s="102" t="e">
        <v>#REF!</v>
      </c>
      <c r="J296" s="97">
        <v>184.14365000945452</v>
      </c>
      <c r="K296" s="98">
        <v>480430.78287466685</v>
      </c>
      <c r="L296" s="15"/>
      <c r="M296" s="15"/>
      <c r="N296" s="15"/>
      <c r="O296" s="15"/>
      <c r="P296" s="15"/>
      <c r="Q296" s="15"/>
      <c r="R296" s="15"/>
      <c r="S296" s="42"/>
    </row>
    <row r="297" spans="1:19" x14ac:dyDescent="0.3">
      <c r="A297" s="24"/>
      <c r="B297" s="13" t="str">
        <f t="shared" si="21"/>
        <v>Аренда производственных помещений</v>
      </c>
      <c r="C297" s="92"/>
      <c r="D297" s="92"/>
      <c r="E297" s="92"/>
      <c r="F297" s="94">
        <v>0</v>
      </c>
      <c r="G297" s="94">
        <v>0</v>
      </c>
      <c r="H297" s="95"/>
      <c r="I297" s="102" t="e">
        <v>#REF!</v>
      </c>
      <c r="J297" s="97">
        <v>0</v>
      </c>
      <c r="K297" s="98">
        <v>0</v>
      </c>
      <c r="L297" s="15"/>
      <c r="M297" s="15"/>
      <c r="N297" s="15"/>
      <c r="O297" s="15"/>
      <c r="P297" s="15"/>
      <c r="Q297" s="15"/>
      <c r="R297" s="15"/>
      <c r="S297" s="42"/>
    </row>
    <row r="298" spans="1:19" x14ac:dyDescent="0.3">
      <c r="A298" s="24"/>
      <c r="B298" s="13" t="str">
        <f t="shared" si="21"/>
        <v>Коммунальные расходы</v>
      </c>
      <c r="C298" s="92"/>
      <c r="D298" s="92"/>
      <c r="E298" s="92"/>
      <c r="F298" s="94">
        <v>0</v>
      </c>
      <c r="G298" s="94">
        <v>0</v>
      </c>
      <c r="H298" s="95"/>
      <c r="I298" s="102" t="e">
        <v>#REF!</v>
      </c>
      <c r="J298" s="97">
        <v>34.621290457676487</v>
      </c>
      <c r="K298" s="98">
        <v>90326.946804077961</v>
      </c>
      <c r="L298" s="15"/>
      <c r="M298" s="15"/>
      <c r="N298" s="15"/>
      <c r="O298" s="15"/>
      <c r="P298" s="15"/>
      <c r="Q298" s="15"/>
      <c r="R298" s="15"/>
      <c r="S298" s="42"/>
    </row>
    <row r="299" spans="1:19" x14ac:dyDescent="0.3">
      <c r="A299" s="24"/>
      <c r="B299" s="13" t="str">
        <f t="shared" si="21"/>
        <v>Уборка территории</v>
      </c>
      <c r="C299" s="92"/>
      <c r="D299" s="92"/>
      <c r="E299" s="92"/>
      <c r="F299" s="94">
        <v>0</v>
      </c>
      <c r="G299" s="94">
        <v>0</v>
      </c>
      <c r="H299" s="95"/>
      <c r="I299" s="102" t="e">
        <v>#REF!</v>
      </c>
      <c r="J299" s="97">
        <v>10.486658823198661</v>
      </c>
      <c r="K299" s="98">
        <v>27359.692869725306</v>
      </c>
      <c r="L299" s="15"/>
      <c r="M299" s="15"/>
      <c r="N299" s="15"/>
      <c r="O299" s="15"/>
      <c r="P299" s="15"/>
      <c r="Q299" s="15"/>
      <c r="R299" s="15"/>
      <c r="S299" s="42"/>
    </row>
    <row r="300" spans="1:19" x14ac:dyDescent="0.3">
      <c r="A300" s="24"/>
      <c r="B300" s="13" t="str">
        <f t="shared" si="21"/>
        <v>Вывоз мусора</v>
      </c>
      <c r="C300" s="92"/>
      <c r="D300" s="92"/>
      <c r="E300" s="92"/>
      <c r="F300" s="94">
        <v>0</v>
      </c>
      <c r="G300" s="94">
        <v>0</v>
      </c>
      <c r="H300" s="95"/>
      <c r="I300" s="102" t="e">
        <v>#REF!</v>
      </c>
      <c r="J300" s="97">
        <v>1.8831582497627342</v>
      </c>
      <c r="K300" s="98">
        <v>4913.1598736309734</v>
      </c>
      <c r="L300" s="15"/>
      <c r="M300" s="15"/>
      <c r="N300" s="15"/>
      <c r="O300" s="15"/>
      <c r="P300" s="15"/>
      <c r="Q300" s="15"/>
      <c r="R300" s="15"/>
      <c r="S300" s="42"/>
    </row>
    <row r="301" spans="1:19" x14ac:dyDescent="0.3">
      <c r="A301" s="24"/>
      <c r="B301" s="13" t="str">
        <f t="shared" si="21"/>
        <v>Охрана</v>
      </c>
      <c r="C301" s="92"/>
      <c r="D301" s="92"/>
      <c r="E301" s="92"/>
      <c r="F301" s="94">
        <v>0</v>
      </c>
      <c r="G301" s="94">
        <v>0</v>
      </c>
      <c r="H301" s="95"/>
      <c r="I301" s="102" t="e">
        <v>#REF!</v>
      </c>
      <c r="J301" s="97">
        <v>6.6954371280851683</v>
      </c>
      <c r="K301" s="98">
        <v>17468.395467174203</v>
      </c>
      <c r="L301" s="15"/>
      <c r="M301" s="15"/>
      <c r="N301" s="15"/>
      <c r="O301" s="15"/>
      <c r="P301" s="15"/>
      <c r="Q301" s="15"/>
      <c r="R301" s="15"/>
      <c r="S301" s="42"/>
    </row>
    <row r="302" spans="1:19" x14ac:dyDescent="0.3">
      <c r="A302" s="24"/>
      <c r="B302" s="13" t="str">
        <f t="shared" si="21"/>
        <v>транспортные услуги</v>
      </c>
      <c r="C302" s="92"/>
      <c r="D302" s="92"/>
      <c r="E302" s="92"/>
      <c r="F302" s="94">
        <v>0</v>
      </c>
      <c r="G302" s="94">
        <v>0</v>
      </c>
      <c r="H302" s="95"/>
      <c r="I302" s="102" t="e">
        <v>#REF!</v>
      </c>
      <c r="J302" s="97">
        <v>7.9380024023109712</v>
      </c>
      <c r="K302" s="98">
        <v>20710.248267629322</v>
      </c>
      <c r="L302" s="15"/>
      <c r="M302" s="15"/>
      <c r="N302" s="15"/>
      <c r="O302" s="15"/>
      <c r="P302" s="15"/>
      <c r="Q302" s="15"/>
      <c r="R302" s="15"/>
      <c r="S302" s="42"/>
    </row>
    <row r="303" spans="1:19" ht="40.5" x14ac:dyDescent="0.3">
      <c r="A303" s="24"/>
      <c r="B303" s="61" t="str">
        <f t="shared" si="21"/>
        <v>запчасти, вспом. материалы, сервис, оборудование</v>
      </c>
      <c r="C303" s="92"/>
      <c r="D303" s="92"/>
      <c r="E303" s="92"/>
      <c r="F303" s="94">
        <v>0</v>
      </c>
      <c r="G303" s="94">
        <v>0</v>
      </c>
      <c r="H303" s="95"/>
      <c r="I303" s="102" t="e">
        <v>#REF!</v>
      </c>
      <c r="J303" s="97">
        <v>38.568139957586432</v>
      </c>
      <c r="K303" s="98">
        <v>100624.277149343</v>
      </c>
      <c r="L303" s="15"/>
      <c r="M303" s="15"/>
      <c r="N303" s="15"/>
      <c r="O303" s="15"/>
      <c r="P303" s="15"/>
      <c r="Q303" s="15"/>
      <c r="R303" s="15"/>
      <c r="S303" s="42"/>
    </row>
    <row r="304" spans="1:19" s="25" customFormat="1" x14ac:dyDescent="0.3">
      <c r="A304" s="17" t="s">
        <v>13</v>
      </c>
      <c r="B304" s="18" t="s">
        <v>29</v>
      </c>
      <c r="C304" s="19"/>
      <c r="D304" s="19"/>
      <c r="E304" s="23"/>
      <c r="F304" s="23">
        <v>0</v>
      </c>
      <c r="G304" s="23">
        <v>0</v>
      </c>
      <c r="H304" s="20">
        <v>3</v>
      </c>
      <c r="I304" s="21"/>
      <c r="J304" s="43">
        <v>1150</v>
      </c>
      <c r="K304" s="23">
        <v>9001050</v>
      </c>
      <c r="L304" s="19"/>
      <c r="M304" s="19"/>
      <c r="N304" s="79"/>
      <c r="O304" s="19"/>
      <c r="P304" s="19"/>
      <c r="Q304" s="19"/>
      <c r="R304" s="19"/>
      <c r="S304" s="37"/>
    </row>
    <row r="305" spans="1:19" s="25" customFormat="1" x14ac:dyDescent="0.3">
      <c r="A305" s="24">
        <v>4</v>
      </c>
      <c r="B305" s="18" t="s">
        <v>17</v>
      </c>
      <c r="C305" s="19"/>
      <c r="D305" s="19"/>
      <c r="E305" s="23"/>
      <c r="F305" s="23">
        <v>0</v>
      </c>
      <c r="G305" s="23">
        <v>0</v>
      </c>
      <c r="H305" s="19">
        <v>1</v>
      </c>
      <c r="I305" s="21" t="e">
        <v>#REF!</v>
      </c>
      <c r="J305" s="37">
        <v>68</v>
      </c>
      <c r="K305" s="23">
        <v>177412</v>
      </c>
      <c r="L305" s="19"/>
      <c r="M305" s="19"/>
      <c r="N305" s="19"/>
      <c r="O305" s="19"/>
      <c r="P305" s="19"/>
      <c r="Q305" s="19"/>
      <c r="R305" s="19"/>
      <c r="S305" s="37"/>
    </row>
    <row r="306" spans="1:19" s="25" customFormat="1" x14ac:dyDescent="0.3">
      <c r="A306" s="24">
        <v>5</v>
      </c>
      <c r="B306" s="18" t="s">
        <v>18</v>
      </c>
      <c r="C306" s="19"/>
      <c r="D306" s="19"/>
      <c r="E306" s="23"/>
      <c r="F306" s="23">
        <v>0</v>
      </c>
      <c r="G306" s="23">
        <v>0</v>
      </c>
      <c r="H306" s="19">
        <v>1</v>
      </c>
      <c r="I306" s="21" t="e">
        <v>#REF!</v>
      </c>
      <c r="J306" s="37">
        <v>4.5</v>
      </c>
      <c r="K306" s="23">
        <v>11740.5</v>
      </c>
      <c r="L306" s="19"/>
      <c r="M306" s="19"/>
      <c r="N306" s="19"/>
      <c r="O306" s="19"/>
      <c r="P306" s="19"/>
      <c r="Q306" s="19"/>
      <c r="R306" s="19"/>
      <c r="S306" s="37"/>
    </row>
    <row r="307" spans="1:19" s="8" customFormat="1" x14ac:dyDescent="0.3">
      <c r="A307" s="24">
        <v>6</v>
      </c>
      <c r="B307" s="7" t="s">
        <v>19</v>
      </c>
      <c r="C307" s="9"/>
      <c r="D307" s="9"/>
      <c r="E307" s="12"/>
      <c r="F307" s="12">
        <v>0</v>
      </c>
      <c r="G307" s="12">
        <v>0</v>
      </c>
      <c r="H307" s="9">
        <v>1</v>
      </c>
      <c r="I307" s="10" t="e">
        <v>#REF!</v>
      </c>
      <c r="J307" s="11">
        <v>272.33999999999997</v>
      </c>
      <c r="K307" s="12">
        <v>710535.05999999994</v>
      </c>
      <c r="L307" s="9"/>
      <c r="M307" s="9"/>
      <c r="N307" s="9"/>
      <c r="O307" s="9"/>
      <c r="P307" s="9"/>
      <c r="Q307" s="9"/>
      <c r="R307" s="9"/>
      <c r="S307" s="11"/>
    </row>
    <row r="308" spans="1:19" s="25" customFormat="1" x14ac:dyDescent="0.3">
      <c r="A308" s="24">
        <v>7</v>
      </c>
      <c r="B308" s="18" t="s">
        <v>20</v>
      </c>
      <c r="C308" s="19"/>
      <c r="D308" s="19"/>
      <c r="E308" s="23"/>
      <c r="F308" s="23">
        <v>0</v>
      </c>
      <c r="G308" s="23">
        <v>0</v>
      </c>
      <c r="H308" s="19">
        <v>1</v>
      </c>
      <c r="I308" s="21" t="e">
        <v>#REF!</v>
      </c>
      <c r="J308" s="37">
        <v>80</v>
      </c>
      <c r="K308" s="23">
        <v>208720</v>
      </c>
      <c r="L308" s="19"/>
      <c r="M308" s="19"/>
      <c r="N308" s="19"/>
      <c r="O308" s="19"/>
      <c r="P308" s="19"/>
      <c r="Q308" s="19"/>
      <c r="R308" s="19"/>
      <c r="S308" s="37"/>
    </row>
    <row r="309" spans="1:19" s="8" customFormat="1" x14ac:dyDescent="0.3">
      <c r="A309" s="24">
        <v>8</v>
      </c>
      <c r="B309" s="28" t="s">
        <v>24</v>
      </c>
      <c r="C309" s="29"/>
      <c r="D309" s="29"/>
      <c r="E309" s="75"/>
      <c r="F309" s="75">
        <v>0</v>
      </c>
      <c r="G309" s="75">
        <v>0</v>
      </c>
      <c r="H309" s="29"/>
      <c r="I309" s="44" t="e">
        <v>#REF!</v>
      </c>
      <c r="J309" s="32">
        <v>9353.2324704702169</v>
      </c>
      <c r="K309" s="45">
        <v>24402583.515456796</v>
      </c>
      <c r="L309" s="76"/>
      <c r="M309" s="76"/>
      <c r="N309" s="76"/>
      <c r="O309" s="29"/>
      <c r="P309" s="86"/>
      <c r="Q309" s="29"/>
      <c r="R309" s="29"/>
      <c r="S309" s="77"/>
    </row>
    <row r="310" spans="1:19" s="8" customFormat="1" x14ac:dyDescent="0.3">
      <c r="A310" s="24" t="s">
        <v>35</v>
      </c>
      <c r="B310" s="3" t="s">
        <v>24</v>
      </c>
      <c r="C310" s="5">
        <v>13062</v>
      </c>
      <c r="D310" s="35">
        <v>5366.0229605038894</v>
      </c>
      <c r="E310" s="35">
        <v>70090991.910101801</v>
      </c>
      <c r="F310" s="35">
        <v>5000</v>
      </c>
      <c r="G310" s="35">
        <v>65310000</v>
      </c>
      <c r="H310" s="5">
        <v>29838</v>
      </c>
      <c r="I310" s="46" t="e">
        <v>#REF!</v>
      </c>
      <c r="J310" s="47">
        <v>9496.426425363632</v>
      </c>
      <c r="K310" s="35">
        <v>283354371.68000007</v>
      </c>
      <c r="L310" s="9"/>
      <c r="M310" s="9"/>
      <c r="N310" s="87">
        <v>109753.15159999997</v>
      </c>
      <c r="O310" s="9"/>
      <c r="P310" s="9"/>
      <c r="Q310" s="9"/>
      <c r="R310" s="9"/>
      <c r="S310" s="6">
        <v>1.7697327229609696</v>
      </c>
    </row>
    <row r="311" spans="1:19" x14ac:dyDescent="0.3">
      <c r="N311" s="88"/>
      <c r="P311" s="50"/>
    </row>
    <row r="312" spans="1:19" ht="60.75" x14ac:dyDescent="0.3">
      <c r="B312" s="19" t="s">
        <v>36</v>
      </c>
      <c r="C312" s="51" t="s">
        <v>37</v>
      </c>
      <c r="E312" s="89"/>
      <c r="M312" s="88"/>
      <c r="N312" s="88"/>
      <c r="P312" s="88"/>
    </row>
    <row r="313" spans="1:19" x14ac:dyDescent="0.3">
      <c r="B313" s="18" t="s">
        <v>38</v>
      </c>
      <c r="C313" s="56">
        <f>(K57+K101+K201+K245)/((H3+H59+H147+H203))</f>
        <v>9306.0572355035238</v>
      </c>
      <c r="L313" s="90"/>
      <c r="M313" s="91"/>
      <c r="P313" s="88"/>
      <c r="Q313" s="88"/>
      <c r="R313" s="88"/>
    </row>
    <row r="314" spans="1:19" x14ac:dyDescent="0.3">
      <c r="B314" s="58" t="s">
        <v>39</v>
      </c>
      <c r="C314" s="56">
        <f>(K145+K277+K309)/(H103+H247+H279)</f>
        <v>9706.1301955715553</v>
      </c>
    </row>
    <row r="315" spans="1:19" x14ac:dyDescent="0.3">
      <c r="B315" s="18" t="s">
        <v>40</v>
      </c>
      <c r="C315" s="59">
        <f>(K57+K101+K145+K201+K245+K277+K309)/(H3+H59+H103+H147+H203+H247+H279)</f>
        <v>9496.426425363632</v>
      </c>
      <c r="H315" s="50"/>
      <c r="J315" s="55"/>
      <c r="K315" s="55"/>
    </row>
    <row r="321" spans="2:10" x14ac:dyDescent="0.3">
      <c r="D321" s="53"/>
      <c r="E321" s="53"/>
      <c r="F321" s="53"/>
      <c r="G321" s="53"/>
      <c r="H321" s="53"/>
      <c r="I321" s="54"/>
      <c r="J321" s="55"/>
    </row>
    <row r="322" spans="2:10" x14ac:dyDescent="0.3">
      <c r="D322" s="53"/>
      <c r="E322" s="53"/>
      <c r="F322" s="53"/>
      <c r="G322" s="53"/>
      <c r="H322" s="53"/>
      <c r="I322" s="57"/>
      <c r="J322" s="55"/>
    </row>
    <row r="323" spans="2:10" x14ac:dyDescent="0.3">
      <c r="D323" s="60"/>
      <c r="E323" s="60"/>
      <c r="F323" s="60"/>
      <c r="G323" s="60"/>
      <c r="H323" s="53"/>
      <c r="I323" s="57"/>
      <c r="J323" s="55"/>
    </row>
    <row r="324" spans="2:10" x14ac:dyDescent="0.3">
      <c r="D324" s="53"/>
      <c r="E324" s="53"/>
      <c r="F324" s="53"/>
      <c r="G324" s="53"/>
      <c r="H324" s="53"/>
      <c r="I324" s="57"/>
      <c r="J324" s="55"/>
    </row>
    <row r="325" spans="2:10" x14ac:dyDescent="0.3">
      <c r="B325" s="52"/>
      <c r="C325" s="53"/>
      <c r="D325" s="53"/>
      <c r="E325" s="53"/>
      <c r="F325" s="53"/>
      <c r="G325" s="53"/>
      <c r="H325" s="53"/>
      <c r="I325" s="60"/>
      <c r="J325" s="60"/>
    </row>
    <row r="329" spans="2:10" x14ac:dyDescent="0.3">
      <c r="I329" s="48"/>
    </row>
  </sheetData>
  <autoFilter ref="A2:S312" xr:uid="{00000000-0009-0000-0000-000000000000}"/>
  <mergeCells count="7">
    <mergeCell ref="A1:I1"/>
    <mergeCell ref="A58:S58"/>
    <mergeCell ref="A102:S102"/>
    <mergeCell ref="A146:S146"/>
    <mergeCell ref="A202:S202"/>
    <mergeCell ref="A246:S246"/>
    <mergeCell ref="A278:S278"/>
  </mergeCells>
  <pageMargins left="0.23622047244094491" right="0.23622047244094491" top="0.51181102362204722" bottom="0.35433070866141736" header="0.31496062992125984" footer="0.31496062992125984"/>
  <pageSetup paperSize="9" scale="65" fitToHeight="4" orientation="portrait" r:id="rId1"/>
  <rowBreaks count="1" manualBreakCount="1">
    <brk id="31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РАСЧЕТ СТОИМОСТИ </vt:lpstr>
      <vt:lpstr>'РАСЧЕТ СТОИМОСТИ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technicalDirector</dc:creator>
  <cp:lastModifiedBy>Елизавета Душатина</cp:lastModifiedBy>
  <dcterms:created xsi:type="dcterms:W3CDTF">2022-03-28T07:24:56Z</dcterms:created>
  <dcterms:modified xsi:type="dcterms:W3CDTF">2022-03-28T14:17:44Z</dcterms:modified>
</cp:coreProperties>
</file>